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1"/>
  </bookViews>
  <sheets>
    <sheet name="Table" sheetId="1" r:id="rId1"/>
    <sheet name="Chart" sheetId="2" r:id="rId2"/>
  </sheets>
  <definedNames>
    <definedName name="_xlnm.Print_Area" localSheetId="1">'Chart'!$15:$94</definedName>
    <definedName name="_xlnm.Print_Area" localSheetId="0">'Table'!$A$1:$M$72</definedName>
  </definedNames>
  <calcPr fullCalcOnLoad="1"/>
</workbook>
</file>

<file path=xl/sharedStrings.xml><?xml version="1.0" encoding="utf-8"?>
<sst xmlns="http://schemas.openxmlformats.org/spreadsheetml/2006/main" count="172" uniqueCount="26">
  <si>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</si>
  <si>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</si>
  <si>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</si>
  <si>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</si>
  <si>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</si>
  <si>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</si>
  <si>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</si>
  <si>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</si>
  <si>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</si>
  <si>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</si>
  <si>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</si>
  <si>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</si>
  <si>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Per cent changes:</t>
  </si>
  <si>
    <t>(a) Accidents by severity</t>
  </si>
  <si>
    <t>(b) Casualties by severity</t>
  </si>
  <si>
    <t>All</t>
  </si>
  <si>
    <t>Severities</t>
  </si>
  <si>
    <t>1994-98 average</t>
  </si>
  <si>
    <t>Years: 1938 to 2002</t>
  </si>
  <si>
    <t>1998-2002 average</t>
  </si>
  <si>
    <t>2002 on 2001</t>
  </si>
  <si>
    <t>2002 on 94-98 average</t>
  </si>
  <si>
    <t>Years: 1950 to 2002</t>
  </si>
  <si>
    <t>Killed</t>
  </si>
  <si>
    <t>Killed &amp;</t>
  </si>
  <si>
    <t>injury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</si>
</sst>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Chart!$D$2:$BD$2</c:f>
              <c:numCache/>
            </c:numRef>
          </c:cat>
          <c:val>
            <c:numRef>
              <c:f>Chart!$D$3:$BD$3</c:f>
              <c:numCache/>
            </c:numRef>
          </c:val>
          <c:smooth val="0"/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Chart!$D$2:$BD$2</c:f>
              <c:numCache/>
            </c:numRef>
          </c:cat>
          <c:val>
            <c:numRef>
              <c:f>Chart!$D$4:$BD$4</c:f>
              <c:numCache/>
            </c:numRef>
          </c:val>
          <c:smooth val="0"/>
        </c:ser>
        <c:ser>
          <c:idx val="2"/>
          <c:order val="2"/>
          <c:tx>
            <c:strRef>
              <c:f>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Chart!$D$2:$BD$2</c:f>
              <c:numCache/>
            </c:numRef>
          </c:cat>
          <c:val>
            <c:numRef>
              <c:f>Chart!$D$5:$BD$5</c:f>
              <c:numCache/>
            </c:numRef>
          </c:val>
          <c:smooth val="0"/>
        </c:ser>
        <c:ser>
          <c:idx val="3"/>
          <c:order val="3"/>
          <c:tx>
            <c:strRef>
              <c:f>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Chart!$D$2:$BD$2</c:f>
              <c:numCache/>
            </c:numRef>
          </c:cat>
          <c:val>
            <c:numRef>
              <c:f>Chart!$D$6:$BD$6</c:f>
              <c:numCache/>
            </c:numRef>
          </c:val>
          <c:smooth val="0"/>
        </c:ser>
        <c:axId val="3132560"/>
        <c:axId val="28193041"/>
      </c:lineChart>
      <c:catAx>
        <c:axId val="31325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93041"/>
        <c:crosses val="autoZero"/>
        <c:auto val="1"/>
        <c:lblOffset val="100"/>
        <c:tickLblSkip val="10"/>
        <c:tickMarkSkip val="5"/>
        <c:noMultiLvlLbl val="0"/>
      </c:catAx>
      <c:valAx>
        <c:axId val="28193041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2560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75"/>
        </c:manualLayout>
      </c:layout>
      <c:lineChart>
        <c:grouping val="standard"/>
        <c:varyColors val="0"/>
        <c:ser>
          <c:idx val="0"/>
          <c:order val="0"/>
          <c:tx>
            <c:strRef>
              <c:f>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Chart!$D$9:$BD$9</c:f>
              <c:numCache/>
            </c:numRef>
          </c:cat>
          <c:val>
            <c:numRef>
              <c:f>Chart!$D$10:$BD$10</c:f>
              <c:numCache/>
            </c:numRef>
          </c:val>
          <c:smooth val="0"/>
        </c:ser>
        <c:ser>
          <c:idx val="1"/>
          <c:order val="1"/>
          <c:tx>
            <c:strRef>
              <c:f>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Chart!$D$9:$BD$9</c:f>
              <c:numCache/>
            </c:numRef>
          </c:cat>
          <c:val>
            <c:numRef>
              <c:f>Chart!$D$11:$BD$11</c:f>
              <c:numCache/>
            </c:numRef>
          </c:val>
          <c:smooth val="0"/>
        </c:ser>
        <c:ser>
          <c:idx val="2"/>
          <c:order val="2"/>
          <c:tx>
            <c:strRef>
              <c:f>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Chart!$D$9:$BD$9</c:f>
              <c:numCache/>
            </c:numRef>
          </c:cat>
          <c:val>
            <c:numRef>
              <c:f>Chart!$D$12:$BD$12</c:f>
              <c:numCache/>
            </c:numRef>
          </c:val>
          <c:smooth val="0"/>
        </c:ser>
        <c:ser>
          <c:idx val="3"/>
          <c:order val="3"/>
          <c:tx>
            <c:strRef>
              <c:f>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Chart!$D$9:$BD$9</c:f>
              <c:numCache/>
            </c:numRef>
          </c:cat>
          <c:val>
            <c:numRef>
              <c:f>Chart!$D$13:$BD$13</c:f>
              <c:numCache/>
            </c:numRef>
          </c:val>
          <c:smooth val="0"/>
        </c:ser>
        <c:axId val="52410778"/>
        <c:axId val="1934955"/>
      </c:lineChart>
      <c:catAx>
        <c:axId val="524107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4955"/>
        <c:crosses val="autoZero"/>
        <c:auto val="1"/>
        <c:lblOffset val="100"/>
        <c:tickLblSkip val="10"/>
        <c:tickMarkSkip val="5"/>
        <c:noMultiLvlLbl val="0"/>
      </c:catAx>
      <c:valAx>
        <c:axId val="1934955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10778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200025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338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200025</xdr:rowOff>
    </xdr:from>
    <xdr:to>
      <xdr:col>0</xdr:col>
      <xdr:colOff>409575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583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11</xdr:col>
      <xdr:colOff>238125</xdr:colOff>
      <xdr:row>24</xdr:row>
      <xdr:rowOff>114300</xdr:rowOff>
    </xdr:from>
    <xdr:to>
      <xdr:col>12</xdr:col>
      <xdr:colOff>495300</xdr:colOff>
      <xdr:row>25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819900" y="453390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11</xdr:col>
      <xdr:colOff>219075</xdr:colOff>
      <xdr:row>33</xdr:row>
      <xdr:rowOff>133350</xdr:rowOff>
    </xdr:from>
    <xdr:to>
      <xdr:col>12</xdr:col>
      <xdr:colOff>142875</xdr:colOff>
      <xdr:row>34</xdr:row>
      <xdr:rowOff>123825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6800850" y="60102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428625</xdr:colOff>
      <xdr:row>34</xdr:row>
      <xdr:rowOff>76200</xdr:rowOff>
    </xdr:from>
    <xdr:to>
      <xdr:col>10</xdr:col>
      <xdr:colOff>238125</xdr:colOff>
      <xdr:row>35</xdr:row>
      <xdr:rowOff>66675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5791200" y="61150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447675</xdr:colOff>
      <xdr:row>30</xdr:row>
      <xdr:rowOff>133350</xdr:rowOff>
    </xdr:from>
    <xdr:to>
      <xdr:col>12</xdr:col>
      <xdr:colOff>257175</xdr:colOff>
      <xdr:row>31</xdr:row>
      <xdr:rowOff>123825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29450" y="55245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9</xdr:col>
      <xdr:colOff>342900</xdr:colOff>
      <xdr:row>78</xdr:row>
      <xdr:rowOff>152400</xdr:rowOff>
    </xdr:from>
    <xdr:to>
      <xdr:col>10</xdr:col>
      <xdr:colOff>152400</xdr:colOff>
      <xdr:row>79</xdr:row>
      <xdr:rowOff>142875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5705475" y="136588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95250</xdr:colOff>
      <xdr:row>76</xdr:row>
      <xdr:rowOff>142875</xdr:rowOff>
    </xdr:from>
    <xdr:to>
      <xdr:col>12</xdr:col>
      <xdr:colOff>19050</xdr:colOff>
      <xdr:row>77</xdr:row>
      <xdr:rowOff>133350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6677025" y="133254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O8" sqref="O8"/>
    </sheetView>
  </sheetViews>
  <sheetFormatPr defaultColWidth="9.140625" defaultRowHeight="12.75"/>
  <cols>
    <col min="1" max="1" width="21.28125" style="2" customWidth="1"/>
    <col min="2" max="2" width="1.8515625" style="2" customWidth="1"/>
    <col min="3" max="3" width="7.28125" style="2" customWidth="1"/>
    <col min="4" max="4" width="9.140625" style="2" customWidth="1"/>
    <col min="5" max="5" width="10.00390625" style="2" customWidth="1"/>
    <col min="6" max="6" width="9.140625" style="2" customWidth="1"/>
    <col min="7" max="7" width="10.00390625" style="2" customWidth="1"/>
    <col min="8" max="8" width="6.7109375" style="2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3" ht="18.75">
      <c r="A2" s="4"/>
      <c r="B2" s="4"/>
      <c r="G2" s="55"/>
      <c r="M2" s="3" t="s">
        <v>2</v>
      </c>
    </row>
    <row r="3" spans="1:13" ht="18.75">
      <c r="A3" s="1" t="s">
        <v>9</v>
      </c>
      <c r="B3" s="1"/>
      <c r="M3" s="3"/>
    </row>
    <row r="4" spans="1:13" ht="19.5" thickBot="1">
      <c r="A4" s="5" t="s">
        <v>18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</row>
    <row r="6" spans="1:13" ht="15.75">
      <c r="A6" s="7"/>
      <c r="B6" s="7"/>
      <c r="C6" s="4"/>
      <c r="D6" s="7"/>
      <c r="E6" s="7"/>
      <c r="F6" s="11" t="s">
        <v>3</v>
      </c>
      <c r="G6" s="11" t="s">
        <v>15</v>
      </c>
      <c r="H6" s="7"/>
      <c r="I6" s="7"/>
      <c r="J6" s="16" t="s">
        <v>5</v>
      </c>
      <c r="K6" s="16" t="s">
        <v>6</v>
      </c>
      <c r="L6" s="11" t="s">
        <v>24</v>
      </c>
      <c r="M6" s="11" t="s">
        <v>15</v>
      </c>
    </row>
    <row r="7" spans="1:13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16</v>
      </c>
      <c r="H7" s="14"/>
      <c r="I7" s="13" t="s">
        <v>23</v>
      </c>
      <c r="J7" s="13" t="s">
        <v>25</v>
      </c>
      <c r="K7" s="13" t="s">
        <v>25</v>
      </c>
      <c r="L7" s="14" t="s">
        <v>5</v>
      </c>
      <c r="M7" s="14" t="s">
        <v>16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14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</row>
    <row r="10" spans="1:14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</row>
    <row r="11" spans="1:14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</row>
    <row r="12" spans="1:14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</row>
    <row r="13" spans="1:14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0" ref="L13:L25">SUM(I13:J13)</f>
        <v>5082</v>
      </c>
      <c r="M13" s="28">
        <f aca="true" t="shared" si="1" ref="M13:M25">SUM(I13:K13)</f>
        <v>15856</v>
      </c>
      <c r="N13" s="29"/>
    </row>
    <row r="14" spans="1:14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0"/>
        <v>5089</v>
      </c>
      <c r="M14" s="22">
        <f t="shared" si="1"/>
        <v>16895</v>
      </c>
      <c r="N14" s="23"/>
    </row>
    <row r="15" spans="1:14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0"/>
        <v>4909</v>
      </c>
      <c r="M15" s="22">
        <f t="shared" si="1"/>
        <v>16547</v>
      </c>
      <c r="N15" s="23"/>
    </row>
    <row r="16" spans="1:14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0"/>
        <v>5749</v>
      </c>
      <c r="M16" s="22">
        <f t="shared" si="1"/>
        <v>18343</v>
      </c>
      <c r="N16" s="23"/>
    </row>
    <row r="17" spans="1:14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0"/>
        <v>5420</v>
      </c>
      <c r="M17" s="22">
        <f t="shared" si="1"/>
        <v>18901</v>
      </c>
      <c r="N17" s="23"/>
    </row>
    <row r="18" spans="1:14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0"/>
        <v>5706</v>
      </c>
      <c r="M18" s="28">
        <f t="shared" si="1"/>
        <v>20899</v>
      </c>
      <c r="N18" s="29"/>
    </row>
    <row r="19" spans="1:14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0"/>
        <v>5589</v>
      </c>
      <c r="M19" s="22">
        <f t="shared" si="1"/>
        <v>21459</v>
      </c>
      <c r="N19" s="23"/>
    </row>
    <row r="20" spans="1:14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0"/>
        <v>5556</v>
      </c>
      <c r="M20" s="22">
        <f t="shared" si="1"/>
        <v>21417</v>
      </c>
      <c r="N20" s="23"/>
    </row>
    <row r="21" spans="1:14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0"/>
        <v>5907</v>
      </c>
      <c r="M21" s="22">
        <f t="shared" si="1"/>
        <v>22830</v>
      </c>
      <c r="N21" s="23"/>
    </row>
    <row r="22" spans="1:14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0"/>
        <v>6940</v>
      </c>
      <c r="M22" s="22">
        <f t="shared" si="1"/>
        <v>25011</v>
      </c>
      <c r="N22" s="23"/>
    </row>
    <row r="23" spans="1:14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0"/>
        <v>7280</v>
      </c>
      <c r="M23" s="28">
        <f t="shared" si="1"/>
        <v>26315</v>
      </c>
      <c r="N23" s="29"/>
    </row>
    <row r="24" spans="1:14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0"/>
        <v>7899</v>
      </c>
      <c r="M24" s="22">
        <f t="shared" si="1"/>
        <v>27362</v>
      </c>
      <c r="N24" s="23"/>
    </row>
    <row r="25" spans="1:14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0"/>
        <v>7716</v>
      </c>
      <c r="M25" s="22">
        <f t="shared" si="1"/>
        <v>26703</v>
      </c>
      <c r="N25" s="23"/>
    </row>
    <row r="26" spans="1:14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2" ref="L26:L60">SUM(I26:J26)</f>
        <v>7939</v>
      </c>
      <c r="M26" s="22">
        <f aca="true" t="shared" si="3" ref="M26:M42">SUM(I26:K26)</f>
        <v>27728</v>
      </c>
      <c r="N26" s="23"/>
    </row>
    <row r="27" spans="1:14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2"/>
        <v>8890</v>
      </c>
      <c r="M27" s="22">
        <f t="shared" si="3"/>
        <v>30527</v>
      </c>
      <c r="N27" s="23"/>
    </row>
    <row r="28" spans="1:14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2"/>
        <v>9487</v>
      </c>
      <c r="M28" s="28">
        <f t="shared" si="3"/>
        <v>31827</v>
      </c>
      <c r="N28" s="29"/>
    </row>
    <row r="29" spans="1:14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2"/>
        <v>10043</v>
      </c>
      <c r="M29" s="22">
        <f t="shared" si="3"/>
        <v>32280</v>
      </c>
      <c r="N29" s="23"/>
    </row>
    <row r="30" spans="1:14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2"/>
        <v>10036</v>
      </c>
      <c r="M30" s="22">
        <f t="shared" si="3"/>
        <v>31760</v>
      </c>
      <c r="N30" s="23"/>
    </row>
    <row r="31" spans="1:14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2"/>
        <v>10262</v>
      </c>
      <c r="M31" s="22">
        <f t="shared" si="3"/>
        <v>30649</v>
      </c>
      <c r="N31" s="23"/>
    </row>
    <row r="32" spans="1:14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2"/>
        <v>10723</v>
      </c>
      <c r="M32" s="22">
        <f t="shared" si="3"/>
        <v>31056</v>
      </c>
      <c r="N32" s="23"/>
    </row>
    <row r="33" spans="1:14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4" ref="F33:F54">SUM(C33:D33)</f>
        <v>8618</v>
      </c>
      <c r="G33" s="27">
        <f aca="true" t="shared" si="5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2"/>
        <v>10842</v>
      </c>
      <c r="M33" s="28">
        <f t="shared" si="3"/>
        <v>31240</v>
      </c>
      <c r="N33" s="29"/>
    </row>
    <row r="34" spans="1:14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4"/>
        <v>8652</v>
      </c>
      <c r="G34" s="21">
        <f t="shared" si="5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2"/>
        <v>10813</v>
      </c>
      <c r="M34" s="22">
        <f t="shared" si="3"/>
        <v>31194</v>
      </c>
      <c r="N34" s="23"/>
    </row>
    <row r="35" spans="1:14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4"/>
        <v>8735</v>
      </c>
      <c r="G35" s="21">
        <f t="shared" si="5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2"/>
        <v>10855</v>
      </c>
      <c r="M35" s="22">
        <f t="shared" si="3"/>
        <v>31762</v>
      </c>
      <c r="N35" s="23"/>
    </row>
    <row r="36" spans="1:14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4"/>
        <v>8839</v>
      </c>
      <c r="G36" s="21">
        <f t="shared" si="5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2"/>
        <v>10949</v>
      </c>
      <c r="M36" s="22">
        <f t="shared" si="3"/>
        <v>31404</v>
      </c>
      <c r="N36" s="23"/>
    </row>
    <row r="37" spans="1:14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4"/>
        <v>8311</v>
      </c>
      <c r="G37" s="21">
        <f t="shared" si="5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2"/>
        <v>10347</v>
      </c>
      <c r="M37" s="22">
        <f t="shared" si="3"/>
        <v>28783</v>
      </c>
      <c r="N37" s="23"/>
    </row>
    <row r="38" spans="1:14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4"/>
        <v>7611</v>
      </c>
      <c r="G38" s="27">
        <f t="shared" si="5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2"/>
        <v>9548</v>
      </c>
      <c r="M38" s="28">
        <f t="shared" si="3"/>
        <v>28621</v>
      </c>
      <c r="N38" s="29"/>
    </row>
    <row r="39" spans="1:14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4"/>
        <v>7610</v>
      </c>
      <c r="G39" s="21">
        <f t="shared" si="5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2"/>
        <v>9503</v>
      </c>
      <c r="M39" s="22">
        <f t="shared" si="3"/>
        <v>29933</v>
      </c>
      <c r="N39" s="23"/>
    </row>
    <row r="40" spans="1:14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4"/>
        <v>7790</v>
      </c>
      <c r="G40" s="21">
        <f t="shared" si="5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2"/>
        <v>9661</v>
      </c>
      <c r="M40" s="22">
        <f t="shared" si="3"/>
        <v>29783</v>
      </c>
      <c r="N40" s="23"/>
    </row>
    <row r="41" spans="1:14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4"/>
        <v>8181</v>
      </c>
      <c r="G41" s="21">
        <f t="shared" si="5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2"/>
        <v>10169</v>
      </c>
      <c r="M41" s="22">
        <f t="shared" si="3"/>
        <v>30506</v>
      </c>
      <c r="N41" s="23"/>
    </row>
    <row r="42" spans="1:14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4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2"/>
        <v>10051</v>
      </c>
      <c r="M42" s="22">
        <f t="shared" si="3"/>
        <v>31387</v>
      </c>
      <c r="N42" s="23"/>
    </row>
    <row r="43" spans="1:14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4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2"/>
        <v>9539</v>
      </c>
      <c r="M43" s="27">
        <v>29286</v>
      </c>
      <c r="N43" s="29"/>
    </row>
    <row r="44" spans="1:14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4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2"/>
        <v>9517</v>
      </c>
      <c r="M44" s="21">
        <v>28766</v>
      </c>
      <c r="N44" s="23"/>
    </row>
    <row r="45" spans="1:14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4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2"/>
        <v>9961</v>
      </c>
      <c r="M45" s="21">
        <v>28273</v>
      </c>
      <c r="N45" s="23"/>
    </row>
    <row r="46" spans="1:14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4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2"/>
        <v>8257</v>
      </c>
      <c r="M46" s="21">
        <v>25224</v>
      </c>
      <c r="N46" s="23"/>
    </row>
    <row r="47" spans="1:14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4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2"/>
        <v>8326</v>
      </c>
      <c r="M47" s="21">
        <v>26158</v>
      </c>
      <c r="N47" s="23"/>
    </row>
    <row r="48" spans="1:14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4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2"/>
        <v>8388</v>
      </c>
      <c r="M48" s="27">
        <v>27287</v>
      </c>
      <c r="N48" s="29"/>
    </row>
    <row r="49" spans="1:14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4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2"/>
        <v>8023</v>
      </c>
      <c r="M49" s="21">
        <v>26117</v>
      </c>
      <c r="N49" s="23"/>
    </row>
    <row r="50" spans="1:14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4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2"/>
        <v>7263</v>
      </c>
      <c r="M50" s="21">
        <v>24748</v>
      </c>
      <c r="N50" s="23"/>
    </row>
    <row r="51" spans="1:14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4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2"/>
        <v>7286</v>
      </c>
      <c r="M51" s="21">
        <v>25425</v>
      </c>
      <c r="N51" s="23"/>
    </row>
    <row r="52" spans="1:14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4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2"/>
        <v>7551</v>
      </c>
      <c r="M52" s="21">
        <v>27532</v>
      </c>
      <c r="N52" s="23"/>
    </row>
    <row r="53" spans="1:14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4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2"/>
        <v>6798</v>
      </c>
      <c r="M53" s="27">
        <v>27228</v>
      </c>
      <c r="N53" s="29"/>
    </row>
    <row r="54" spans="1:14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4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2"/>
        <v>6129</v>
      </c>
      <c r="M54" s="21">
        <v>25346</v>
      </c>
      <c r="N54" s="23"/>
    </row>
    <row r="55" spans="1:14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6" ref="F55:F65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2"/>
        <v>5639</v>
      </c>
      <c r="M55" s="21">
        <v>24173</v>
      </c>
      <c r="N55" s="23"/>
    </row>
    <row r="56" spans="1:14" ht="15.75">
      <c r="A56" s="19">
        <v>1993</v>
      </c>
      <c r="B56" s="7"/>
      <c r="C56" s="7">
        <v>359</v>
      </c>
      <c r="D56" s="21">
        <v>3651</v>
      </c>
      <c r="E56" s="21">
        <v>12676</v>
      </c>
      <c r="F56" s="22">
        <f t="shared" si="6"/>
        <v>4010</v>
      </c>
      <c r="G56" s="21">
        <v>16686</v>
      </c>
      <c r="H56" s="21"/>
      <c r="I56" s="7">
        <v>399</v>
      </c>
      <c r="J56" s="21">
        <v>4454</v>
      </c>
      <c r="K56" s="21">
        <v>17562</v>
      </c>
      <c r="L56" s="22">
        <f t="shared" si="2"/>
        <v>4853</v>
      </c>
      <c r="M56" s="21">
        <v>22415</v>
      </c>
      <c r="N56" s="23"/>
    </row>
    <row r="57" spans="1:14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6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2"/>
        <v>5571</v>
      </c>
      <c r="M57" s="21">
        <v>22573</v>
      </c>
      <c r="N57" s="23"/>
    </row>
    <row r="58" spans="1:14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6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2"/>
        <v>5339</v>
      </c>
      <c r="M58" s="27">
        <v>22194</v>
      </c>
      <c r="N58" s="29"/>
    </row>
    <row r="59" spans="1:13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6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2"/>
        <v>4398</v>
      </c>
      <c r="M59" s="21">
        <v>21716</v>
      </c>
    </row>
    <row r="60" spans="1:13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6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2"/>
        <v>4424</v>
      </c>
      <c r="M60" s="21">
        <v>22629</v>
      </c>
    </row>
    <row r="61" spans="1:13" ht="15.75">
      <c r="A61" s="48">
        <v>1998</v>
      </c>
      <c r="B61" s="10"/>
      <c r="C61" s="7">
        <v>339</v>
      </c>
      <c r="D61" s="21">
        <v>3318</v>
      </c>
      <c r="E61" s="21">
        <v>12862</v>
      </c>
      <c r="F61" s="50">
        <f t="shared" si="6"/>
        <v>3657</v>
      </c>
      <c r="G61" s="21">
        <v>16519</v>
      </c>
      <c r="H61" s="49"/>
      <c r="I61" s="7">
        <v>385</v>
      </c>
      <c r="J61" s="21">
        <v>4072</v>
      </c>
      <c r="K61" s="21">
        <v>18010</v>
      </c>
      <c r="L61" s="50">
        <f>SUM(I61:J61)</f>
        <v>4457</v>
      </c>
      <c r="M61" s="21">
        <v>22467</v>
      </c>
    </row>
    <row r="62" spans="1:13" s="40" customFormat="1" ht="15.75">
      <c r="A62" s="48">
        <v>1999</v>
      </c>
      <c r="C62" s="7">
        <v>285</v>
      </c>
      <c r="D62" s="21">
        <v>3209</v>
      </c>
      <c r="E62" s="21">
        <v>11922</v>
      </c>
      <c r="F62" s="50">
        <f t="shared" si="6"/>
        <v>3494</v>
      </c>
      <c r="G62" s="21">
        <v>15416</v>
      </c>
      <c r="H62" s="10"/>
      <c r="I62" s="7">
        <v>310</v>
      </c>
      <c r="J62" s="21">
        <v>3765</v>
      </c>
      <c r="K62" s="21">
        <v>16928</v>
      </c>
      <c r="L62" s="50">
        <f>SUM(I62:J62)</f>
        <v>4075</v>
      </c>
      <c r="M62" s="21">
        <v>21003</v>
      </c>
    </row>
    <row r="63" spans="1:13" s="53" customFormat="1" ht="15.75">
      <c r="A63" s="15">
        <v>2000</v>
      </c>
      <c r="C63" s="56">
        <v>297</v>
      </c>
      <c r="D63" s="57">
        <v>3006</v>
      </c>
      <c r="E63" s="57">
        <v>11817</v>
      </c>
      <c r="F63" s="58">
        <f t="shared" si="6"/>
        <v>3303</v>
      </c>
      <c r="G63" s="57">
        <v>15120</v>
      </c>
      <c r="H63" s="56"/>
      <c r="I63" s="56">
        <v>326</v>
      </c>
      <c r="J63" s="57">
        <v>3567</v>
      </c>
      <c r="K63" s="57">
        <v>16615</v>
      </c>
      <c r="L63" s="58">
        <f>SUM(I63:J63)</f>
        <v>3893</v>
      </c>
      <c r="M63" s="57">
        <v>20508</v>
      </c>
    </row>
    <row r="64" spans="1:14" s="30" customFormat="1" ht="15.75">
      <c r="A64" s="48">
        <v>2001</v>
      </c>
      <c r="B64" s="53"/>
      <c r="C64" s="10">
        <v>309</v>
      </c>
      <c r="D64" s="49">
        <v>2837</v>
      </c>
      <c r="E64" s="49">
        <v>11576</v>
      </c>
      <c r="F64" s="50">
        <f t="shared" si="6"/>
        <v>3146</v>
      </c>
      <c r="G64" s="49">
        <v>14722</v>
      </c>
      <c r="H64" s="56"/>
      <c r="I64" s="10">
        <v>348</v>
      </c>
      <c r="J64" s="49">
        <v>3407</v>
      </c>
      <c r="K64" s="49">
        <v>16151</v>
      </c>
      <c r="L64" s="50">
        <f>SUM(I64:J64)</f>
        <v>3755</v>
      </c>
      <c r="M64" s="49">
        <v>19906</v>
      </c>
      <c r="N64" s="53"/>
    </row>
    <row r="65" spans="1:14" s="30" customFormat="1" ht="16.5" thickBot="1">
      <c r="A65" s="31">
        <v>2002</v>
      </c>
      <c r="B65" s="51"/>
      <c r="C65" s="59">
        <v>275</v>
      </c>
      <c r="D65" s="60">
        <v>2669</v>
      </c>
      <c r="E65" s="60">
        <v>11373</v>
      </c>
      <c r="F65" s="32">
        <f t="shared" si="6"/>
        <v>2944</v>
      </c>
      <c r="G65" s="60">
        <v>14317</v>
      </c>
      <c r="H65" s="52"/>
      <c r="I65" s="59">
        <v>305</v>
      </c>
      <c r="J65" s="60">
        <v>3213</v>
      </c>
      <c r="K65" s="60">
        <v>15730</v>
      </c>
      <c r="L65" s="32">
        <f>SUM(I65:J65)</f>
        <v>3518</v>
      </c>
      <c r="M65" s="60">
        <v>19248</v>
      </c>
      <c r="N65" s="53"/>
    </row>
    <row r="66" spans="1:13" s="40" customFormat="1" ht="15.75">
      <c r="A66" s="48" t="s">
        <v>17</v>
      </c>
      <c r="B66" s="48"/>
      <c r="C66" s="50">
        <f>SUM(C57:C61)/5</f>
        <v>335</v>
      </c>
      <c r="D66" s="50">
        <f aca="true" t="shared" si="7" ref="D66:M66">SUM(D57:D61)/5</f>
        <v>3668</v>
      </c>
      <c r="E66" s="50">
        <f t="shared" si="7"/>
        <v>12505</v>
      </c>
      <c r="F66" s="50">
        <f t="shared" si="7"/>
        <v>4003</v>
      </c>
      <c r="G66" s="50">
        <f t="shared" si="7"/>
        <v>16508</v>
      </c>
      <c r="H66" s="50"/>
      <c r="I66" s="50">
        <f t="shared" si="7"/>
        <v>378.2</v>
      </c>
      <c r="J66" s="50">
        <f t="shared" si="7"/>
        <v>4459.6</v>
      </c>
      <c r="K66" s="50">
        <f t="shared" si="7"/>
        <v>17478</v>
      </c>
      <c r="L66" s="50">
        <f t="shared" si="7"/>
        <v>4837.8</v>
      </c>
      <c r="M66" s="50">
        <f t="shared" si="7"/>
        <v>22315.8</v>
      </c>
    </row>
    <row r="67" spans="1:13" ht="16.5" thickBot="1">
      <c r="A67" s="31" t="s">
        <v>19</v>
      </c>
      <c r="B67" s="31"/>
      <c r="C67" s="32">
        <f>SUM(C61:C65)/5</f>
        <v>301</v>
      </c>
      <c r="D67" s="32">
        <f aca="true" t="shared" si="8" ref="D67:M67">SUM(D61:D65)/5</f>
        <v>3007.8</v>
      </c>
      <c r="E67" s="32">
        <f t="shared" si="8"/>
        <v>11910</v>
      </c>
      <c r="F67" s="32">
        <f t="shared" si="8"/>
        <v>3308.8</v>
      </c>
      <c r="G67" s="32">
        <f t="shared" si="8"/>
        <v>15218.8</v>
      </c>
      <c r="H67" s="32"/>
      <c r="I67" s="32">
        <f t="shared" si="8"/>
        <v>334.8</v>
      </c>
      <c r="J67" s="32">
        <f t="shared" si="8"/>
        <v>3604.8</v>
      </c>
      <c r="K67" s="32">
        <f t="shared" si="8"/>
        <v>16686.8</v>
      </c>
      <c r="L67" s="32">
        <f t="shared" si="8"/>
        <v>3939.6</v>
      </c>
      <c r="M67" s="32">
        <f t="shared" si="8"/>
        <v>20626.4</v>
      </c>
    </row>
    <row r="68" spans="1:13" ht="7.5" customHeight="1">
      <c r="A68" s="1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19" t="s">
        <v>12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>
      <c r="A70" s="19" t="s">
        <v>20</v>
      </c>
      <c r="B70" s="19"/>
      <c r="C70" s="33">
        <f>(C65-C64)/C64*100</f>
        <v>-11.003236245954692</v>
      </c>
      <c r="D70" s="33">
        <f aca="true" t="shared" si="9" ref="D70:M70">(D65-D64)/D64*100</f>
        <v>-5.921748325696158</v>
      </c>
      <c r="E70" s="33">
        <f t="shared" si="9"/>
        <v>-1.753628196268141</v>
      </c>
      <c r="F70" s="33">
        <f t="shared" si="9"/>
        <v>-6.42085187539733</v>
      </c>
      <c r="G70" s="33">
        <f t="shared" si="9"/>
        <v>-2.750984920527102</v>
      </c>
      <c r="H70" s="33"/>
      <c r="I70" s="33">
        <f t="shared" si="9"/>
        <v>-12.35632183908046</v>
      </c>
      <c r="J70" s="33">
        <f t="shared" si="9"/>
        <v>-5.694159084238333</v>
      </c>
      <c r="K70" s="33">
        <f t="shared" si="9"/>
        <v>-2.606649743049966</v>
      </c>
      <c r="L70" s="33">
        <f t="shared" si="9"/>
        <v>-6.311584553928096</v>
      </c>
      <c r="M70" s="33">
        <f t="shared" si="9"/>
        <v>-3.305536019290666</v>
      </c>
    </row>
    <row r="71" spans="1:13" ht="16.5" thickBot="1">
      <c r="A71" s="31" t="s">
        <v>21</v>
      </c>
      <c r="B71" s="31"/>
      <c r="C71" s="34">
        <f>(C65-C66)/C66*100</f>
        <v>-17.91044776119403</v>
      </c>
      <c r="D71" s="34">
        <f aca="true" t="shared" si="10" ref="D71:M71">(D65-D66)/D66*100</f>
        <v>-27.235550708833152</v>
      </c>
      <c r="E71" s="34">
        <f t="shared" si="10"/>
        <v>-9.052379048380647</v>
      </c>
      <c r="F71" s="34">
        <f t="shared" si="10"/>
        <v>-26.45515863102673</v>
      </c>
      <c r="G71" s="34">
        <f t="shared" si="10"/>
        <v>-13.272352798643084</v>
      </c>
      <c r="H71" s="34"/>
      <c r="I71" s="34">
        <f t="shared" si="10"/>
        <v>-19.354838709677416</v>
      </c>
      <c r="J71" s="34">
        <f t="shared" si="10"/>
        <v>-27.95317965736838</v>
      </c>
      <c r="K71" s="34">
        <f t="shared" si="10"/>
        <v>-10.001144295686005</v>
      </c>
      <c r="L71" s="34">
        <f t="shared" si="10"/>
        <v>-27.28099549381951</v>
      </c>
      <c r="M71" s="34">
        <f t="shared" si="10"/>
        <v>-13.74721049659882</v>
      </c>
    </row>
    <row r="72" spans="1:13" ht="15.75">
      <c r="A72" s="1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1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>
      <c r="A76" s="1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ht="12.75">
      <c r="A77" s="35"/>
    </row>
    <row r="78" ht="12.75">
      <c r="A78" s="35"/>
    </row>
    <row r="79" ht="12.75">
      <c r="A79" s="35"/>
    </row>
    <row r="80" ht="12.75">
      <c r="A80" s="35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"/>
  <sheetViews>
    <sheetView tabSelected="1" workbookViewId="0" topLeftCell="B21">
      <selection activeCell="O35" sqref="O35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6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54">
        <v>1966</v>
      </c>
      <c r="U2" s="54">
        <v>1967</v>
      </c>
      <c r="V2" s="30">
        <v>1968</v>
      </c>
      <c r="W2" s="54">
        <v>1969</v>
      </c>
      <c r="X2" s="54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  <c r="BD2" s="30">
        <v>2002</v>
      </c>
    </row>
    <row r="3" spans="3:56" s="23" customFormat="1" ht="12.75">
      <c r="C3" s="23" t="s">
        <v>4</v>
      </c>
      <c r="T3" s="36"/>
      <c r="U3" s="36"/>
      <c r="W3" s="36"/>
      <c r="X3" s="61">
        <f>20*Table!C$33</f>
        <v>15160</v>
      </c>
      <c r="Y3" s="61">
        <f>20*Table!C$34</f>
        <v>15700</v>
      </c>
      <c r="Z3" s="61">
        <f>20*Table!C$35</f>
        <v>15400</v>
      </c>
      <c r="AA3" s="61">
        <f>20*Table!C$36</f>
        <v>15660</v>
      </c>
      <c r="AB3" s="61">
        <f>20*Table!C$37</f>
        <v>15260</v>
      </c>
      <c r="AC3" s="61">
        <f>20*Table!C$38</f>
        <v>13980</v>
      </c>
      <c r="AD3" s="61">
        <f>20*Table!C$39</f>
        <v>13740</v>
      </c>
      <c r="AE3" s="61">
        <f>20*Table!C$40</f>
        <v>14540</v>
      </c>
      <c r="AF3" s="61">
        <f>20*Table!C$41</f>
        <v>14780</v>
      </c>
      <c r="AG3" s="61">
        <f>20*Table!C$42</f>
        <v>14560</v>
      </c>
      <c r="AH3" s="61">
        <f>20*Table!C$43</f>
        <v>12880</v>
      </c>
      <c r="AI3" s="61">
        <f>20*Table!C$44</f>
        <v>12200</v>
      </c>
      <c r="AJ3" s="61">
        <f>20*Table!C$45</f>
        <v>12800</v>
      </c>
      <c r="AK3" s="61">
        <f>20*Table!C$46</f>
        <v>11360</v>
      </c>
      <c r="AL3" s="61">
        <f>20*Table!C$47</f>
        <v>10740</v>
      </c>
      <c r="AM3" s="61">
        <f>20*Table!C$48</f>
        <v>11000</v>
      </c>
      <c r="AN3" s="61">
        <f>20*Table!C$49</f>
        <v>10740</v>
      </c>
      <c r="AO3" s="61">
        <f>20*Table!C$50</f>
        <v>10340</v>
      </c>
      <c r="AP3" s="61">
        <f>20*Table!C$51</f>
        <v>9980</v>
      </c>
      <c r="AQ3" s="61">
        <f>20*Table!C$52</f>
        <v>9920</v>
      </c>
      <c r="AR3" s="61">
        <f>20*Table!C$53</f>
        <v>9820</v>
      </c>
      <c r="AS3" s="61">
        <f>20*Table!C$54</f>
        <v>8860</v>
      </c>
      <c r="AT3" s="61">
        <f>20*Table!C$55</f>
        <v>8520</v>
      </c>
      <c r="AU3" s="61">
        <f>20*Table!C$56</f>
        <v>7180</v>
      </c>
      <c r="AV3" s="61">
        <f>20*Table!C$57</f>
        <v>6380</v>
      </c>
      <c r="AW3" s="61">
        <f>20*Table!C$58</f>
        <v>7220</v>
      </c>
      <c r="AX3" s="61">
        <f>20*Table!C$59</f>
        <v>6320</v>
      </c>
      <c r="AY3" s="61">
        <f>20*Table!C$60</f>
        <v>6800</v>
      </c>
      <c r="AZ3" s="61">
        <f>20*Table!C$61</f>
        <v>6780</v>
      </c>
      <c r="BA3" s="61">
        <f>20*Table!C$62</f>
        <v>5700</v>
      </c>
      <c r="BB3" s="61">
        <f>20*Table!C$63</f>
        <v>5940</v>
      </c>
      <c r="BC3" s="61">
        <f>20*Table!C$64</f>
        <v>6180</v>
      </c>
      <c r="BD3" s="61">
        <f>20*Table!C$65</f>
        <v>5500</v>
      </c>
    </row>
    <row r="4" spans="3:56" s="23" customFormat="1" ht="12.75">
      <c r="C4" s="23" t="s">
        <v>5</v>
      </c>
      <c r="X4" s="61">
        <f>2*Table!D$33</f>
        <v>15720</v>
      </c>
      <c r="Y4" s="61">
        <f>2*Table!D$34</f>
        <v>15734</v>
      </c>
      <c r="Z4" s="61">
        <f>2*Table!D$35</f>
        <v>15930</v>
      </c>
      <c r="AA4" s="61">
        <f>2*Table!D$36</f>
        <v>16112</v>
      </c>
      <c r="AB4" s="61">
        <f>2*Table!D$37</f>
        <v>15096</v>
      </c>
      <c r="AC4" s="61">
        <f>2*Table!D$38</f>
        <v>13824</v>
      </c>
      <c r="AD4" s="61">
        <f>2*Table!D$39</f>
        <v>13846</v>
      </c>
      <c r="AE4" s="61">
        <f>2*Table!D$40</f>
        <v>14126</v>
      </c>
      <c r="AF4" s="61">
        <f>2*Table!D$41</f>
        <v>14884</v>
      </c>
      <c r="AG4" s="61">
        <f>2*Table!D$42</f>
        <v>15072</v>
      </c>
      <c r="AH4" s="61">
        <f>2*Table!D$43</f>
        <v>14436</v>
      </c>
      <c r="AI4" s="61">
        <f>2*Table!D$44</f>
        <v>14530</v>
      </c>
      <c r="AJ4" s="61">
        <f>2*Table!D$45</f>
        <v>14842</v>
      </c>
      <c r="AK4" s="61">
        <f>2*Table!D$46</f>
        <v>12858</v>
      </c>
      <c r="AL4" s="61">
        <f>2*Table!D$47</f>
        <v>13094</v>
      </c>
      <c r="AM4" s="61">
        <f>2*Table!D$48</f>
        <v>13014</v>
      </c>
      <c r="AN4" s="61">
        <f>2*Table!D$49</f>
        <v>12364</v>
      </c>
      <c r="AO4" s="61">
        <f>2*Table!D$50</f>
        <v>11136</v>
      </c>
      <c r="AP4" s="61">
        <f>2*Table!D$51</f>
        <v>11204</v>
      </c>
      <c r="AQ4" s="61">
        <f>2*Table!D$52</f>
        <v>11628</v>
      </c>
      <c r="AR4" s="61">
        <f>2*Table!D$53</f>
        <v>10474</v>
      </c>
      <c r="AS4" s="61">
        <f>2*Table!D$54</f>
        <v>9448</v>
      </c>
      <c r="AT4" s="61">
        <f>2*Table!D$55</f>
        <v>8536</v>
      </c>
      <c r="AU4" s="61">
        <f>2*Table!D$56</f>
        <v>7302</v>
      </c>
      <c r="AV4" s="61">
        <f>2*Table!D$57</f>
        <v>8648</v>
      </c>
      <c r="AW4" s="61">
        <f>2*Table!D$58</f>
        <v>8142</v>
      </c>
      <c r="AX4" s="61">
        <f>2*Table!D$59</f>
        <v>6630</v>
      </c>
      <c r="AY4" s="61">
        <f>2*Table!D$60</f>
        <v>6624</v>
      </c>
      <c r="AZ4" s="61">
        <f>2*Table!D$61</f>
        <v>6636</v>
      </c>
      <c r="BA4" s="61">
        <f>2*Table!D$62</f>
        <v>6418</v>
      </c>
      <c r="BB4" s="61">
        <f>2*Table!D$63</f>
        <v>6012</v>
      </c>
      <c r="BC4" s="61">
        <f>2*Table!D$64</f>
        <v>5674</v>
      </c>
      <c r="BD4" s="61">
        <f>2*Table!D$65</f>
        <v>5338</v>
      </c>
    </row>
    <row r="5" spans="3:56" s="23" customFormat="1" ht="12.75">
      <c r="C5" s="23" t="s">
        <v>6</v>
      </c>
      <c r="X5" s="61">
        <f>Table!E$33</f>
        <v>13515</v>
      </c>
      <c r="Y5" s="61">
        <f>Table!E$34</f>
        <v>13680</v>
      </c>
      <c r="Z5" s="61">
        <f>Table!E$35</f>
        <v>13968</v>
      </c>
      <c r="AA5" s="61">
        <f>Table!E$36</f>
        <v>13741</v>
      </c>
      <c r="AB5" s="61">
        <f>Table!E$37</f>
        <v>12270</v>
      </c>
      <c r="AC5" s="61">
        <f>Table!E$38</f>
        <v>13041</v>
      </c>
      <c r="AD5" s="61">
        <f>Table!E$39</f>
        <v>14141</v>
      </c>
      <c r="AE5" s="61">
        <f>Table!E$40</f>
        <v>13888</v>
      </c>
      <c r="AF5" s="61">
        <f>Table!E$41</f>
        <v>13926</v>
      </c>
      <c r="AG5" s="61">
        <f>Table!E$42</f>
        <v>14800</v>
      </c>
      <c r="AH5" s="61">
        <f>Table!E$43</f>
        <v>13926</v>
      </c>
      <c r="AI5" s="61">
        <f>Table!E$44</f>
        <v>13610</v>
      </c>
      <c r="AJ5" s="61">
        <f>Table!E$45</f>
        <v>12789</v>
      </c>
      <c r="AK5" s="61">
        <f>Table!E$46</f>
        <v>12437</v>
      </c>
      <c r="AL5" s="61">
        <f>Table!E$47</f>
        <v>12890</v>
      </c>
      <c r="AM5" s="61">
        <f>Table!E$48</f>
        <v>13587</v>
      </c>
      <c r="AN5" s="61">
        <f>Table!E$49</f>
        <v>13100</v>
      </c>
      <c r="AO5" s="61">
        <f>Table!E$50</f>
        <v>12572</v>
      </c>
      <c r="AP5" s="61">
        <f>Table!E$51</f>
        <v>12996</v>
      </c>
      <c r="AQ5" s="61">
        <f>Table!E$52</f>
        <v>14295</v>
      </c>
      <c r="AR5" s="61">
        <f>Table!E$53</f>
        <v>14443</v>
      </c>
      <c r="AS5" s="61">
        <f>Table!E$54</f>
        <v>13837</v>
      </c>
      <c r="AT5" s="61">
        <f>Table!E$55</f>
        <v>13314</v>
      </c>
      <c r="AU5" s="61">
        <f>Table!E$56</f>
        <v>12676</v>
      </c>
      <c r="AV5" s="61">
        <f>Table!E$57</f>
        <v>12125</v>
      </c>
      <c r="AW5" s="61">
        <f>Table!E$58</f>
        <v>12102</v>
      </c>
      <c r="AX5" s="61">
        <f>Table!E$59</f>
        <v>12442</v>
      </c>
      <c r="AY5" s="61">
        <f>Table!E$60</f>
        <v>12994</v>
      </c>
      <c r="AZ5" s="61">
        <f>Table!E$61</f>
        <v>12862</v>
      </c>
      <c r="BA5" s="61">
        <f>Table!E$62</f>
        <v>11922</v>
      </c>
      <c r="BB5" s="61">
        <f>Table!E$63</f>
        <v>11817</v>
      </c>
      <c r="BC5" s="61">
        <f>Table!E$64</f>
        <v>11576</v>
      </c>
      <c r="BD5" s="61">
        <f>Table!E$65</f>
        <v>11373</v>
      </c>
    </row>
    <row r="6" spans="3:56" s="23" customFormat="1" ht="12.75">
      <c r="C6" s="23" t="s">
        <v>7</v>
      </c>
      <c r="T6" s="61">
        <f>Table!G29</f>
        <v>23225</v>
      </c>
      <c r="U6" s="61">
        <f>Table!G30</f>
        <v>22838</v>
      </c>
      <c r="V6" s="61">
        <f>Table!G31</f>
        <v>22120</v>
      </c>
      <c r="W6" s="61">
        <f>Table!G32</f>
        <v>21863</v>
      </c>
      <c r="X6" s="61">
        <f>Table!G33</f>
        <v>22133</v>
      </c>
      <c r="Y6" s="61">
        <f>Table!G34</f>
        <v>22332</v>
      </c>
      <c r="Z6" s="61">
        <f>Table!G35</f>
        <v>22703</v>
      </c>
      <c r="AA6" s="61">
        <f>Table!G36</f>
        <v>22580</v>
      </c>
      <c r="AB6" s="61">
        <f>Table!G37</f>
        <v>20581</v>
      </c>
      <c r="AC6" s="61">
        <f>Table!G38</f>
        <v>20652</v>
      </c>
      <c r="AD6" s="61">
        <f>Table!G39</f>
        <v>21751</v>
      </c>
      <c r="AE6" s="61">
        <f>Table!G40</f>
        <v>21678</v>
      </c>
      <c r="AF6" s="61">
        <f>Table!G41</f>
        <v>22107</v>
      </c>
      <c r="AG6" s="61">
        <f>Table!G42</f>
        <v>23064</v>
      </c>
      <c r="AH6" s="61">
        <f>Table!G43</f>
        <v>21788</v>
      </c>
      <c r="AI6" s="61">
        <f>Table!G44</f>
        <v>21485</v>
      </c>
      <c r="AJ6" s="61">
        <f>Table!G45</f>
        <v>20850</v>
      </c>
      <c r="AK6" s="61">
        <f>Table!G46</f>
        <v>19434</v>
      </c>
      <c r="AL6" s="61">
        <f>Table!G47</f>
        <v>19974</v>
      </c>
      <c r="AM6" s="61">
        <f>Table!G48</f>
        <v>20644</v>
      </c>
      <c r="AN6" s="61">
        <f>Table!G49</f>
        <v>19819</v>
      </c>
      <c r="AO6" s="61">
        <f>Table!G50</f>
        <v>18657</v>
      </c>
      <c r="AP6" s="61">
        <f>Table!G51</f>
        <v>19097</v>
      </c>
      <c r="AQ6" s="61">
        <f>Table!G52</f>
        <v>20605</v>
      </c>
      <c r="AR6" s="61">
        <f>Table!G53</f>
        <v>20171</v>
      </c>
      <c r="AS6" s="61">
        <f>Table!G54</f>
        <v>19004</v>
      </c>
      <c r="AT6" s="61">
        <f>Table!G55</f>
        <v>18008</v>
      </c>
      <c r="AU6" s="61">
        <f>Table!G56</f>
        <v>16686</v>
      </c>
      <c r="AV6" s="61">
        <f>Table!G57</f>
        <v>16768</v>
      </c>
      <c r="AW6" s="61">
        <f>Table!G58</f>
        <v>16534</v>
      </c>
      <c r="AX6" s="61">
        <f>Table!G59</f>
        <v>16073</v>
      </c>
      <c r="AY6" s="61">
        <f>Table!G60</f>
        <v>16646</v>
      </c>
      <c r="AZ6" s="61">
        <f>Table!G61</f>
        <v>16519</v>
      </c>
      <c r="BA6" s="61">
        <f>Table!G62</f>
        <v>15416</v>
      </c>
      <c r="BB6" s="61">
        <f>Table!G63</f>
        <v>15120</v>
      </c>
      <c r="BC6" s="61">
        <f>Table!G64</f>
        <v>14722</v>
      </c>
      <c r="BD6" s="61">
        <f>Table!G65</f>
        <v>14317</v>
      </c>
    </row>
    <row r="7" spans="4:12" ht="12.75">
      <c r="D7" s="23"/>
      <c r="E7" s="23"/>
      <c r="G7" s="37"/>
      <c r="H7" s="37"/>
      <c r="I7" s="37"/>
      <c r="J7" s="23"/>
      <c r="L7" s="38"/>
    </row>
    <row r="8" spans="3:10" ht="12.75">
      <c r="C8" s="30" t="s">
        <v>2</v>
      </c>
      <c r="D8" s="23"/>
      <c r="E8" s="23"/>
      <c r="G8" s="37"/>
      <c r="H8" s="37"/>
      <c r="I8" s="37"/>
      <c r="J8" s="23"/>
    </row>
    <row r="9" spans="4:56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  <c r="BD9" s="30">
        <v>2002</v>
      </c>
    </row>
    <row r="10" spans="3:56" s="23" customFormat="1" ht="12.75">
      <c r="C10" s="23" t="s">
        <v>4</v>
      </c>
      <c r="D10" s="61">
        <f>20*Table!I$13</f>
        <v>10580</v>
      </c>
      <c r="E10" s="61">
        <f>20*Table!I$14</f>
        <v>10880</v>
      </c>
      <c r="F10" s="61">
        <f>20*Table!I$15</f>
        <v>9700</v>
      </c>
      <c r="G10" s="61">
        <f>20*Table!I$16</f>
        <v>11580</v>
      </c>
      <c r="H10" s="61">
        <f>20*Table!I$17</f>
        <v>10900</v>
      </c>
      <c r="I10" s="61">
        <f>20*Table!I$18</f>
        <v>12200</v>
      </c>
      <c r="J10" s="61">
        <f>20*Table!I$19</f>
        <v>10800</v>
      </c>
      <c r="K10" s="61">
        <f>20*Table!I$20</f>
        <v>11000</v>
      </c>
      <c r="L10" s="61">
        <f>20*Table!I$21</f>
        <v>12100</v>
      </c>
      <c r="M10" s="61">
        <f>20*Table!I$22</f>
        <v>12080</v>
      </c>
      <c r="N10" s="61">
        <f>20*Table!I$23</f>
        <v>12960</v>
      </c>
      <c r="O10" s="61">
        <f>20*Table!I$24</f>
        <v>13420</v>
      </c>
      <c r="P10" s="61">
        <f>20*Table!I$25</f>
        <v>13280</v>
      </c>
      <c r="Q10" s="61">
        <f>20*Table!I$26</f>
        <v>14240</v>
      </c>
      <c r="R10" s="61">
        <f>20*Table!I$27</f>
        <v>15080</v>
      </c>
      <c r="S10" s="61">
        <f>20*Table!I$28</f>
        <v>14860</v>
      </c>
      <c r="T10" s="61">
        <f>20*Table!I$29</f>
        <v>15800</v>
      </c>
      <c r="U10" s="61">
        <f>20*Table!I$30</f>
        <v>15560</v>
      </c>
      <c r="V10" s="61">
        <f>20*Table!I$31</f>
        <v>15380</v>
      </c>
      <c r="W10" s="61">
        <f>20*Table!I$32</f>
        <v>17840</v>
      </c>
      <c r="X10" s="61">
        <f>20*Table!I$33</f>
        <v>16300</v>
      </c>
      <c r="Y10" s="61">
        <f>20*Table!I$34</f>
        <v>17320</v>
      </c>
      <c r="Z10" s="61">
        <f>20*Table!I$35</f>
        <v>17100</v>
      </c>
      <c r="AA10" s="61">
        <f>20*Table!I$36</f>
        <v>17100</v>
      </c>
      <c r="AB10" s="61">
        <f>20*Table!I$37</f>
        <v>16500</v>
      </c>
      <c r="AC10" s="61">
        <f>20*Table!I$38</f>
        <v>15380</v>
      </c>
      <c r="AD10" s="61">
        <f>20*Table!I$39</f>
        <v>15660</v>
      </c>
      <c r="AE10" s="61">
        <f>20*Table!I$40</f>
        <v>16220</v>
      </c>
      <c r="AF10" s="61">
        <f>20*Table!I$41</f>
        <v>16400</v>
      </c>
      <c r="AG10" s="61">
        <f>20*Table!I$42</f>
        <v>16200</v>
      </c>
      <c r="AH10" s="61">
        <f>20*Table!I$43</f>
        <v>14000</v>
      </c>
      <c r="AI10" s="61">
        <f>20*Table!I$44</f>
        <v>13540</v>
      </c>
      <c r="AJ10" s="61">
        <f>20*Table!I$45</f>
        <v>14020</v>
      </c>
      <c r="AK10" s="61">
        <f>20*Table!I$46</f>
        <v>12480</v>
      </c>
      <c r="AL10" s="61">
        <f>20*Table!I$47</f>
        <v>11980</v>
      </c>
      <c r="AM10" s="61">
        <f>20*Table!I$48</f>
        <v>12040</v>
      </c>
      <c r="AN10" s="61">
        <f>20*Table!I$49</f>
        <v>12020</v>
      </c>
      <c r="AO10" s="61">
        <f>20*Table!I$50</f>
        <v>11120</v>
      </c>
      <c r="AP10" s="61">
        <f>20*Table!I$51</f>
        <v>11080</v>
      </c>
      <c r="AQ10" s="61">
        <f>20*Table!I$52</f>
        <v>11060</v>
      </c>
      <c r="AR10" s="61">
        <f>20*Table!I$53</f>
        <v>10920</v>
      </c>
      <c r="AS10" s="61">
        <f>20*Table!I$54</f>
        <v>9820</v>
      </c>
      <c r="AT10" s="61">
        <f>20*Table!I$55</f>
        <v>9260</v>
      </c>
      <c r="AU10" s="61">
        <f>20*Table!I$56</f>
        <v>7980</v>
      </c>
      <c r="AV10" s="61">
        <f>20*Table!I$57</f>
        <v>7260</v>
      </c>
      <c r="AW10" s="61">
        <f>20*Table!I$58</f>
        <v>8180</v>
      </c>
      <c r="AX10" s="61">
        <f>20*Table!I$59</f>
        <v>7140</v>
      </c>
      <c r="AY10" s="61">
        <f>20*Table!I$60</f>
        <v>7540</v>
      </c>
      <c r="AZ10" s="61">
        <f>20*Table!I$61</f>
        <v>7700</v>
      </c>
      <c r="BA10" s="61">
        <f>20*Table!I$62</f>
        <v>6200</v>
      </c>
      <c r="BB10" s="61">
        <f>20*Table!I$63</f>
        <v>6520</v>
      </c>
      <c r="BC10" s="61">
        <f>20*Table!I$64</f>
        <v>6960</v>
      </c>
      <c r="BD10" s="61">
        <f>20*Table!I$65</f>
        <v>6100</v>
      </c>
    </row>
    <row r="11" spans="3:56" s="23" customFormat="1" ht="12.75">
      <c r="C11" s="23" t="s">
        <v>5</v>
      </c>
      <c r="D11" s="61">
        <f>2*Table!J$13</f>
        <v>9106</v>
      </c>
      <c r="E11" s="61">
        <f>2*Table!J$14</f>
        <v>9090</v>
      </c>
      <c r="F11" s="61">
        <f>2*Table!J$15</f>
        <v>8848</v>
      </c>
      <c r="G11" s="61">
        <f>2*Table!J$16</f>
        <v>10340</v>
      </c>
      <c r="H11" s="61">
        <f>2*Table!J$17</f>
        <v>9750</v>
      </c>
      <c r="I11" s="61">
        <f>2*Table!J$18</f>
        <v>10192</v>
      </c>
      <c r="J11" s="61">
        <f>2*Table!J$19</f>
        <v>10098</v>
      </c>
      <c r="K11" s="61">
        <f>2*Table!J$20</f>
        <v>10012</v>
      </c>
      <c r="L11" s="61">
        <f>2*Table!J$21</f>
        <v>10604</v>
      </c>
      <c r="M11" s="61">
        <f>2*Table!J$22</f>
        <v>12672</v>
      </c>
      <c r="N11" s="61">
        <f>2*Table!J$23</f>
        <v>13264</v>
      </c>
      <c r="O11" s="61">
        <f>2*Table!J$24</f>
        <v>14456</v>
      </c>
      <c r="P11" s="61">
        <f>2*Table!J$25</f>
        <v>14104</v>
      </c>
      <c r="Q11" s="61">
        <f>2*Table!J$26</f>
        <v>14454</v>
      </c>
      <c r="R11" s="61">
        <f>2*Table!J$27</f>
        <v>16272</v>
      </c>
      <c r="S11" s="61">
        <f>2*Table!J$28</f>
        <v>17488</v>
      </c>
      <c r="T11" s="61">
        <f>2*Table!J$29</f>
        <v>18506</v>
      </c>
      <c r="U11" s="61">
        <f>2*Table!J$30</f>
        <v>18516</v>
      </c>
      <c r="V11" s="61">
        <f>2*Table!J$31</f>
        <v>18986</v>
      </c>
      <c r="W11" s="61">
        <f>2*Table!J$32</f>
        <v>19662</v>
      </c>
      <c r="X11" s="61">
        <f>2*Table!J$33</f>
        <v>20054</v>
      </c>
      <c r="Y11" s="61">
        <f>2*Table!J$34</f>
        <v>19894</v>
      </c>
      <c r="Z11" s="61">
        <f>2*Table!J$35</f>
        <v>20000</v>
      </c>
      <c r="AA11" s="61">
        <f>2*Table!J$36</f>
        <v>20188</v>
      </c>
      <c r="AB11" s="61">
        <f>2*Table!J$37</f>
        <v>19044</v>
      </c>
      <c r="AC11" s="61">
        <f>2*Table!J$38</f>
        <v>17558</v>
      </c>
      <c r="AD11" s="61">
        <f>2*Table!J$39</f>
        <v>17440</v>
      </c>
      <c r="AE11" s="61">
        <f>2*Table!J$40</f>
        <v>17700</v>
      </c>
      <c r="AF11" s="61">
        <f>2*Table!J$41</f>
        <v>18698</v>
      </c>
      <c r="AG11" s="61">
        <f>2*Table!J$42</f>
        <v>18482</v>
      </c>
      <c r="AH11" s="61">
        <f>2*Table!J$43</f>
        <v>17678</v>
      </c>
      <c r="AI11" s="61">
        <f>2*Table!J$44</f>
        <v>17680</v>
      </c>
      <c r="AJ11" s="61">
        <f>2*Table!J$45</f>
        <v>18520</v>
      </c>
      <c r="AK11" s="61">
        <f>2*Table!J$46</f>
        <v>15266</v>
      </c>
      <c r="AL11" s="61">
        <f>2*Table!J$47</f>
        <v>15454</v>
      </c>
      <c r="AM11" s="61">
        <f>2*Table!J$48</f>
        <v>15572</v>
      </c>
      <c r="AN11" s="61">
        <f>2*Table!J$49</f>
        <v>14844</v>
      </c>
      <c r="AO11" s="61">
        <f>2*Table!J$50</f>
        <v>13414</v>
      </c>
      <c r="AP11" s="61">
        <f>2*Table!J$51</f>
        <v>13464</v>
      </c>
      <c r="AQ11" s="61">
        <f>2*Table!J$52</f>
        <v>13996</v>
      </c>
      <c r="AR11" s="61">
        <f>2*Table!J$53</f>
        <v>12504</v>
      </c>
      <c r="AS11" s="61">
        <f>2*Table!J$54</f>
        <v>11276</v>
      </c>
      <c r="AT11" s="61">
        <f>2*Table!J$55</f>
        <v>10352</v>
      </c>
      <c r="AU11" s="61">
        <f>2*Table!J$56</f>
        <v>8908</v>
      </c>
      <c r="AV11" s="61">
        <f>2*Table!J$57</f>
        <v>10416</v>
      </c>
      <c r="AW11" s="61">
        <f>2*Table!J$58</f>
        <v>9860</v>
      </c>
      <c r="AX11" s="61">
        <f>2*Table!J$59</f>
        <v>8082</v>
      </c>
      <c r="AY11" s="61">
        <f>2*Table!J$60</f>
        <v>8094</v>
      </c>
      <c r="AZ11" s="61">
        <f>2*Table!J$61</f>
        <v>8144</v>
      </c>
      <c r="BA11" s="61">
        <f>2*Table!J$62</f>
        <v>7530</v>
      </c>
      <c r="BB11" s="61">
        <f>2*Table!J$63</f>
        <v>7134</v>
      </c>
      <c r="BC11" s="61">
        <f>2*Table!J$64</f>
        <v>6814</v>
      </c>
      <c r="BD11" s="61">
        <f>2*Table!J$65</f>
        <v>6426</v>
      </c>
    </row>
    <row r="12" spans="3:56" s="23" customFormat="1" ht="12.75">
      <c r="C12" s="23" t="s">
        <v>6</v>
      </c>
      <c r="D12" s="61">
        <f>Table!K$13</f>
        <v>10774</v>
      </c>
      <c r="E12" s="61">
        <f>Table!K$14</f>
        <v>11806</v>
      </c>
      <c r="F12" s="61">
        <f>Table!K$15</f>
        <v>11638</v>
      </c>
      <c r="G12" s="61">
        <f>Table!K$16</f>
        <v>12594</v>
      </c>
      <c r="H12" s="61">
        <f>Table!K$17</f>
        <v>13481</v>
      </c>
      <c r="I12" s="61">
        <f>Table!K$18</f>
        <v>15193</v>
      </c>
      <c r="J12" s="61">
        <f>Table!K$19</f>
        <v>15870</v>
      </c>
      <c r="K12" s="61">
        <f>Table!K$20</f>
        <v>15861</v>
      </c>
      <c r="L12" s="61">
        <f>Table!K$21</f>
        <v>16923</v>
      </c>
      <c r="M12" s="61">
        <f>Table!K$22</f>
        <v>18071</v>
      </c>
      <c r="N12" s="61">
        <f>Table!K$23</f>
        <v>19035</v>
      </c>
      <c r="O12" s="61">
        <f>Table!K$24</f>
        <v>19463</v>
      </c>
      <c r="P12" s="61">
        <f>Table!K$25</f>
        <v>18987</v>
      </c>
      <c r="Q12" s="61">
        <f>Table!K$26</f>
        <v>19789</v>
      </c>
      <c r="R12" s="61">
        <f>Table!K$27</f>
        <v>21637</v>
      </c>
      <c r="S12" s="61">
        <f>Table!K$28</f>
        <v>22340</v>
      </c>
      <c r="T12" s="61">
        <f>Table!K$29</f>
        <v>22237</v>
      </c>
      <c r="U12" s="61">
        <f>Table!K$30</f>
        <v>21724</v>
      </c>
      <c r="V12" s="61">
        <f>Table!K$31</f>
        <v>20387</v>
      </c>
      <c r="W12" s="61">
        <f>Table!K$32</f>
        <v>20333</v>
      </c>
      <c r="X12" s="61">
        <f>Table!K$33</f>
        <v>20398</v>
      </c>
      <c r="Y12" s="61">
        <f>Table!K$34</f>
        <v>20381</v>
      </c>
      <c r="Z12" s="61">
        <f>Table!K$35</f>
        <v>20907</v>
      </c>
      <c r="AA12" s="61">
        <f>Table!K$36</f>
        <v>20455</v>
      </c>
      <c r="AB12" s="61">
        <f>Table!K$37</f>
        <v>18436</v>
      </c>
      <c r="AC12" s="61">
        <f>Table!K$38</f>
        <v>19073</v>
      </c>
      <c r="AD12" s="61">
        <f>Table!K$39</f>
        <v>20430</v>
      </c>
      <c r="AE12" s="61">
        <f>Table!K$40</f>
        <v>20122</v>
      </c>
      <c r="AF12" s="61">
        <f>Table!K$41</f>
        <v>20337</v>
      </c>
      <c r="AG12" s="61">
        <f>Table!K$42</f>
        <v>21336</v>
      </c>
      <c r="AH12" s="61">
        <f>Table!K$43</f>
        <v>19747</v>
      </c>
      <c r="AI12" s="61">
        <f>Table!K$44</f>
        <v>19249</v>
      </c>
      <c r="AJ12" s="61">
        <f>Table!K$45</f>
        <v>18312</v>
      </c>
      <c r="AK12" s="61">
        <f>Table!K$46</f>
        <v>16967</v>
      </c>
      <c r="AL12" s="61">
        <f>Table!K$47</f>
        <v>17832</v>
      </c>
      <c r="AM12" s="61">
        <f>Table!K$48</f>
        <v>18899</v>
      </c>
      <c r="AN12" s="61">
        <f>Table!K$49</f>
        <v>18094</v>
      </c>
      <c r="AO12" s="61">
        <f>Table!K$50</f>
        <v>17485</v>
      </c>
      <c r="AP12" s="61">
        <f>Table!K$51</f>
        <v>18139</v>
      </c>
      <c r="AQ12" s="61">
        <f>Table!K$52</f>
        <v>19981</v>
      </c>
      <c r="AR12" s="61">
        <f>Table!K$53</f>
        <v>20430</v>
      </c>
      <c r="AS12" s="61">
        <f>Table!K$54</f>
        <v>19217</v>
      </c>
      <c r="AT12" s="61">
        <f>Table!K$55</f>
        <v>18534</v>
      </c>
      <c r="AU12" s="61">
        <f>Table!K$56</f>
        <v>17562</v>
      </c>
      <c r="AV12" s="61">
        <f>Table!K$57</f>
        <v>17002</v>
      </c>
      <c r="AW12" s="61">
        <f>Table!K$58</f>
        <v>16855</v>
      </c>
      <c r="AX12" s="61">
        <f>Table!K$59</f>
        <v>17318</v>
      </c>
      <c r="AY12" s="61">
        <f>Table!K$60</f>
        <v>18205</v>
      </c>
      <c r="AZ12" s="61">
        <f>Table!K$61</f>
        <v>18010</v>
      </c>
      <c r="BA12" s="61">
        <f>Table!K$62</f>
        <v>16928</v>
      </c>
      <c r="BB12" s="61">
        <f>Table!K$63</f>
        <v>16615</v>
      </c>
      <c r="BC12" s="61">
        <f>Table!K$64</f>
        <v>16151</v>
      </c>
      <c r="BD12" s="61">
        <f>Table!K$65</f>
        <v>15730</v>
      </c>
    </row>
    <row r="13" spans="3:56" s="23" customFormat="1" ht="12.75">
      <c r="C13" s="23" t="s">
        <v>7</v>
      </c>
      <c r="D13" s="61">
        <f>Table!M$13</f>
        <v>15856</v>
      </c>
      <c r="E13" s="61">
        <f>Table!M$14</f>
        <v>16895</v>
      </c>
      <c r="F13" s="61">
        <f>Table!M$15</f>
        <v>16547</v>
      </c>
      <c r="G13" s="61">
        <f>Table!M$16</f>
        <v>18343</v>
      </c>
      <c r="H13" s="61">
        <f>Table!M$17</f>
        <v>18901</v>
      </c>
      <c r="I13" s="61">
        <f>Table!M$18</f>
        <v>20899</v>
      </c>
      <c r="J13" s="61">
        <f>Table!M$19</f>
        <v>21459</v>
      </c>
      <c r="K13" s="61">
        <f>Table!M$20</f>
        <v>21417</v>
      </c>
      <c r="L13" s="61">
        <f>Table!M$21</f>
        <v>22830</v>
      </c>
      <c r="M13" s="61">
        <f>Table!M$22</f>
        <v>25011</v>
      </c>
      <c r="N13" s="61">
        <f>Table!M$23</f>
        <v>26315</v>
      </c>
      <c r="O13" s="61">
        <f>Table!M$24</f>
        <v>27362</v>
      </c>
      <c r="P13" s="61">
        <f>Table!M$25</f>
        <v>26703</v>
      </c>
      <c r="Q13" s="61">
        <f>Table!M$26</f>
        <v>27728</v>
      </c>
      <c r="R13" s="61">
        <f>Table!M$27</f>
        <v>30527</v>
      </c>
      <c r="S13" s="61">
        <f>Table!M$28</f>
        <v>31827</v>
      </c>
      <c r="T13" s="61">
        <f>Table!M$29</f>
        <v>32280</v>
      </c>
      <c r="U13" s="61">
        <f>Table!M$30</f>
        <v>31760</v>
      </c>
      <c r="V13" s="61">
        <f>Table!M$31</f>
        <v>30649</v>
      </c>
      <c r="W13" s="61">
        <f>Table!M$32</f>
        <v>31056</v>
      </c>
      <c r="X13" s="61">
        <f>Table!M$33</f>
        <v>31240</v>
      </c>
      <c r="Y13" s="61">
        <f>Table!M$34</f>
        <v>31194</v>
      </c>
      <c r="Z13" s="61">
        <f>Table!M$35</f>
        <v>31762</v>
      </c>
      <c r="AA13" s="61">
        <f>Table!M$36</f>
        <v>31404</v>
      </c>
      <c r="AB13" s="61">
        <f>Table!M$37</f>
        <v>28783</v>
      </c>
      <c r="AC13" s="61">
        <f>Table!M$38</f>
        <v>28621</v>
      </c>
      <c r="AD13" s="61">
        <f>Table!M$39</f>
        <v>29933</v>
      </c>
      <c r="AE13" s="61">
        <f>Table!M$40</f>
        <v>29783</v>
      </c>
      <c r="AF13" s="61">
        <f>Table!M$41</f>
        <v>30506</v>
      </c>
      <c r="AG13" s="61">
        <f>Table!M$42</f>
        <v>31387</v>
      </c>
      <c r="AH13" s="61">
        <f>Table!M$43</f>
        <v>29286</v>
      </c>
      <c r="AI13" s="61">
        <f>Table!M$44</f>
        <v>28766</v>
      </c>
      <c r="AJ13" s="61">
        <f>Table!M$45</f>
        <v>28273</v>
      </c>
      <c r="AK13" s="61">
        <f>Table!M$46</f>
        <v>25224</v>
      </c>
      <c r="AL13" s="61">
        <f>Table!M$47</f>
        <v>26158</v>
      </c>
      <c r="AM13" s="61">
        <f>Table!M$48</f>
        <v>27287</v>
      </c>
      <c r="AN13" s="61">
        <f>Table!M$49</f>
        <v>26117</v>
      </c>
      <c r="AO13" s="61">
        <f>Table!M$50</f>
        <v>24748</v>
      </c>
      <c r="AP13" s="61">
        <f>Table!M$51</f>
        <v>25425</v>
      </c>
      <c r="AQ13" s="61">
        <f>Table!M$52</f>
        <v>27532</v>
      </c>
      <c r="AR13" s="61">
        <f>Table!M$53</f>
        <v>27228</v>
      </c>
      <c r="AS13" s="61">
        <f>Table!M$54</f>
        <v>25346</v>
      </c>
      <c r="AT13" s="61">
        <f>Table!M$55</f>
        <v>24173</v>
      </c>
      <c r="AU13" s="61">
        <f>Table!M$56</f>
        <v>22415</v>
      </c>
      <c r="AV13" s="61">
        <f>Table!M$57</f>
        <v>22573</v>
      </c>
      <c r="AW13" s="61">
        <f>Table!M$58</f>
        <v>22194</v>
      </c>
      <c r="AX13" s="61">
        <f>Table!M$59</f>
        <v>21716</v>
      </c>
      <c r="AY13" s="61">
        <f>Table!M$60</f>
        <v>22629</v>
      </c>
      <c r="AZ13" s="61">
        <f>Table!M$61</f>
        <v>22467</v>
      </c>
      <c r="BA13" s="61">
        <f>Table!M$62</f>
        <v>21003</v>
      </c>
      <c r="BB13" s="61">
        <f>Table!M$63</f>
        <v>20508</v>
      </c>
      <c r="BC13" s="61">
        <f>Table!M$64</f>
        <v>19906</v>
      </c>
      <c r="BD13" s="61">
        <f>Table!M$65</f>
        <v>19248</v>
      </c>
    </row>
    <row r="14" spans="4:10" ht="12.75">
      <c r="D14" s="23"/>
      <c r="E14" s="23"/>
      <c r="G14" s="37"/>
      <c r="H14" s="37"/>
      <c r="I14" s="37"/>
      <c r="J14" s="23"/>
    </row>
    <row r="15" spans="1:54" s="1" customFormat="1" ht="20.25">
      <c r="A15" s="46" t="s"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7" t="s">
        <v>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" customFormat="1" ht="20.25">
      <c r="A16" s="4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 t="s">
        <v>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s="1" customFormat="1" ht="20.25">
      <c r="A17" s="46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s="1" customFormat="1" ht="20.25">
      <c r="A18" s="46" t="s">
        <v>22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4:54" s="1" customFormat="1" ht="18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4:54" s="1" customFormat="1" ht="18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4:10" ht="12.75">
      <c r="D21" s="23"/>
      <c r="E21" s="23"/>
      <c r="G21" s="37"/>
      <c r="H21" s="37"/>
      <c r="I21" s="37"/>
      <c r="J21" s="23"/>
    </row>
    <row r="22" spans="3:10" ht="12.75">
      <c r="C22" s="40"/>
      <c r="D22" s="23"/>
      <c r="E22" s="23"/>
      <c r="G22" s="37"/>
      <c r="H22" s="37"/>
      <c r="I22" s="37"/>
      <c r="J22" s="23"/>
    </row>
    <row r="23" spans="2:10" ht="12.75">
      <c r="B23" s="41"/>
      <c r="C23" s="42"/>
      <c r="D23" s="23"/>
      <c r="E23" s="23"/>
      <c r="G23" s="37"/>
      <c r="H23" s="37"/>
      <c r="I23" s="37"/>
      <c r="J23" s="23"/>
    </row>
    <row r="24" spans="2:10" ht="12.75">
      <c r="B24" s="41"/>
      <c r="C24" s="42"/>
      <c r="D24" s="43"/>
      <c r="E24" s="23"/>
      <c r="G24" s="37"/>
      <c r="H24" s="37"/>
      <c r="I24" s="37"/>
      <c r="J24" s="23"/>
    </row>
    <row r="25" spans="2:10" ht="12.75">
      <c r="B25" s="41"/>
      <c r="C25" s="42"/>
      <c r="D25" s="43"/>
      <c r="E25" s="23"/>
      <c r="G25" s="37"/>
      <c r="H25" s="37"/>
      <c r="I25" s="37"/>
      <c r="J25" s="23"/>
    </row>
    <row r="26" spans="2:10" ht="12.75">
      <c r="B26" s="41"/>
      <c r="C26" s="42"/>
      <c r="D26" s="43"/>
      <c r="E26" s="23"/>
      <c r="G26" s="37"/>
      <c r="H26" s="37"/>
      <c r="I26" s="37"/>
      <c r="J26" s="23"/>
    </row>
    <row r="27" spans="2:10" ht="12.75">
      <c r="B27" s="41"/>
      <c r="C27" s="42"/>
      <c r="D27" s="43"/>
      <c r="E27" s="23"/>
      <c r="G27" s="37"/>
      <c r="H27" s="37"/>
      <c r="I27" s="37"/>
      <c r="J27" s="23"/>
    </row>
    <row r="28" spans="2:10" ht="12.75">
      <c r="B28" s="41"/>
      <c r="C28" s="42"/>
      <c r="D28" s="43"/>
      <c r="E28" s="23"/>
      <c r="G28" s="37"/>
      <c r="H28" s="37"/>
      <c r="I28" s="37"/>
      <c r="J28" s="23"/>
    </row>
    <row r="29" spans="2:16" ht="12.75">
      <c r="B29" s="41"/>
      <c r="C29" s="42"/>
      <c r="D29" s="43"/>
      <c r="E29" s="23"/>
      <c r="F29" s="23"/>
      <c r="G29" s="37"/>
      <c r="H29" s="37"/>
      <c r="I29" s="37"/>
      <c r="J29" s="23"/>
      <c r="K29" s="23"/>
      <c r="L29" s="23"/>
      <c r="M29" s="23"/>
      <c r="N29" s="23"/>
      <c r="O29" s="23"/>
      <c r="P29" s="23"/>
    </row>
    <row r="30" spans="2:10" ht="12.75">
      <c r="B30" s="41"/>
      <c r="C30" s="42"/>
      <c r="D30" s="43"/>
      <c r="E30" s="23"/>
      <c r="F30" s="23"/>
      <c r="G30" s="37"/>
      <c r="H30" s="37"/>
      <c r="I30" s="37"/>
      <c r="J30" s="23"/>
    </row>
    <row r="31" spans="2:10" ht="12.75">
      <c r="B31" s="41"/>
      <c r="C31" s="42"/>
      <c r="D31" s="43"/>
      <c r="E31" s="23"/>
      <c r="F31" s="23"/>
      <c r="G31" s="37"/>
      <c r="H31" s="37"/>
      <c r="I31" s="37"/>
      <c r="J31" s="23"/>
    </row>
    <row r="32" spans="2:10" ht="12.75">
      <c r="B32" s="41"/>
      <c r="C32" s="42"/>
      <c r="D32" s="43"/>
      <c r="E32" s="23"/>
      <c r="F32" s="23"/>
      <c r="G32" s="37"/>
      <c r="H32" s="37"/>
      <c r="I32" s="37"/>
      <c r="J32" s="23"/>
    </row>
    <row r="33" spans="2:10" ht="12.75">
      <c r="B33" s="41"/>
      <c r="C33" s="42"/>
      <c r="D33" s="43"/>
      <c r="E33" s="23"/>
      <c r="F33" s="23"/>
      <c r="G33" s="37"/>
      <c r="H33" s="37"/>
      <c r="I33" s="37"/>
      <c r="J33" s="23"/>
    </row>
    <row r="34" spans="2:10" ht="12.75">
      <c r="B34" s="41"/>
      <c r="C34" s="42"/>
      <c r="D34" s="43"/>
      <c r="E34" s="23"/>
      <c r="F34" s="23"/>
      <c r="G34" s="37"/>
      <c r="H34" s="37"/>
      <c r="I34" s="37"/>
      <c r="J34" s="23"/>
    </row>
    <row r="35" spans="2:10" ht="12.75">
      <c r="B35" s="41"/>
      <c r="C35" s="42"/>
      <c r="D35" s="43"/>
      <c r="E35" s="23"/>
      <c r="F35" s="23"/>
      <c r="G35" s="37"/>
      <c r="H35" s="37"/>
      <c r="I35" s="37"/>
      <c r="J35" s="23"/>
    </row>
    <row r="36" spans="2:10" ht="12.75">
      <c r="B36" s="41"/>
      <c r="C36" s="42"/>
      <c r="D36" s="23"/>
      <c r="E36" s="23"/>
      <c r="F36" s="23"/>
      <c r="G36" s="37"/>
      <c r="H36" s="37"/>
      <c r="I36" s="37"/>
      <c r="J36" s="23"/>
    </row>
    <row r="37" spans="2:10" ht="12.75">
      <c r="B37" s="41"/>
      <c r="C37" s="42"/>
      <c r="D37" s="23"/>
      <c r="E37" s="23"/>
      <c r="F37" s="23"/>
      <c r="G37" s="37"/>
      <c r="H37" s="37"/>
      <c r="I37" s="37"/>
      <c r="J37" s="23"/>
    </row>
    <row r="38" spans="1:10" ht="12.75">
      <c r="A38" s="45"/>
      <c r="B38" s="45"/>
      <c r="C38" s="42"/>
      <c r="D38" s="23"/>
      <c r="E38" s="23"/>
      <c r="F38" s="23"/>
      <c r="G38" s="37"/>
      <c r="H38" s="37"/>
      <c r="I38" s="37"/>
      <c r="J38" s="23"/>
    </row>
    <row r="39" spans="1:10" ht="12.75">
      <c r="A39" s="45"/>
      <c r="B39" s="45"/>
      <c r="D39" s="23"/>
      <c r="E39" s="23"/>
      <c r="G39" s="37"/>
      <c r="H39" s="37"/>
      <c r="I39" s="37"/>
      <c r="J39" s="23"/>
    </row>
    <row r="40" spans="1:10" ht="12.75">
      <c r="A40" s="45"/>
      <c r="B40" s="45"/>
      <c r="D40" s="23"/>
      <c r="E40" s="23"/>
      <c r="G40" s="44"/>
      <c r="H40" s="44"/>
      <c r="I40" s="44"/>
      <c r="J40" s="23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9" spans="1:14" ht="20.25">
      <c r="A49" s="46" t="s">
        <v>14</v>
      </c>
      <c r="B49" s="1"/>
      <c r="C49" s="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20.25">
      <c r="A50" s="46" t="s">
        <v>22</v>
      </c>
      <c r="B50" s="1"/>
      <c r="C50" s="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.75">
      <c r="A51" s="1"/>
      <c r="B51" s="1"/>
      <c r="C51" s="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.75">
      <c r="A52" s="1"/>
      <c r="B52" s="1"/>
      <c r="C52" s="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0" ht="12.75">
      <c r="D53" s="23"/>
      <c r="E53" s="23"/>
      <c r="G53" s="37"/>
      <c r="H53" s="37"/>
      <c r="I53" s="37"/>
      <c r="J53" s="23"/>
    </row>
    <row r="54" spans="2:10" ht="12.75">
      <c r="B54" s="40"/>
      <c r="C54" s="40"/>
      <c r="D54" s="23"/>
      <c r="E54" s="23"/>
      <c r="G54" s="37"/>
      <c r="H54" s="37"/>
      <c r="I54" s="37"/>
      <c r="J54" s="23"/>
    </row>
    <row r="55" spans="2:10" ht="12.75">
      <c r="B55" s="41"/>
      <c r="C55" s="42"/>
      <c r="D55" s="23"/>
      <c r="E55" s="23"/>
      <c r="G55" s="37"/>
      <c r="H55" s="37"/>
      <c r="I55" s="37"/>
      <c r="J55" s="23"/>
    </row>
    <row r="56" spans="2:10" ht="12.75">
      <c r="B56" s="41"/>
      <c r="C56" s="42"/>
      <c r="D56" s="43"/>
      <c r="E56" s="23"/>
      <c r="G56" s="37"/>
      <c r="H56" s="37"/>
      <c r="I56" s="37"/>
      <c r="J56" s="23"/>
    </row>
    <row r="57" spans="2:10" ht="12.75">
      <c r="B57" s="41"/>
      <c r="C57" s="42"/>
      <c r="D57" s="43"/>
      <c r="E57" s="23"/>
      <c r="G57" s="37"/>
      <c r="H57" s="37"/>
      <c r="I57" s="37"/>
      <c r="J57" s="23"/>
    </row>
    <row r="58" spans="2:10" ht="12.75">
      <c r="B58" s="41"/>
      <c r="C58" s="42"/>
      <c r="D58" s="43"/>
      <c r="E58" s="23"/>
      <c r="G58" s="37"/>
      <c r="H58" s="37"/>
      <c r="I58" s="37"/>
      <c r="J58" s="23"/>
    </row>
    <row r="59" spans="2:10" ht="12.75">
      <c r="B59" s="41"/>
      <c r="C59" s="42"/>
      <c r="D59" s="43"/>
      <c r="E59" s="23"/>
      <c r="G59" s="37"/>
      <c r="H59" s="37"/>
      <c r="I59" s="37"/>
      <c r="J59" s="23"/>
    </row>
    <row r="60" spans="2:10" ht="12.75">
      <c r="B60" s="41"/>
      <c r="C60" s="42"/>
      <c r="D60" s="43"/>
      <c r="E60" s="23"/>
      <c r="G60" s="37"/>
      <c r="H60" s="37"/>
      <c r="I60" s="37"/>
      <c r="J60" s="23"/>
    </row>
    <row r="61" spans="2:14" ht="12.75">
      <c r="B61" s="41"/>
      <c r="C61" s="42"/>
      <c r="D61" s="43"/>
      <c r="E61" s="23"/>
      <c r="F61" s="23"/>
      <c r="G61" s="37"/>
      <c r="H61" s="37"/>
      <c r="I61" s="37"/>
      <c r="J61" s="23"/>
      <c r="K61" s="23"/>
      <c r="L61" s="23"/>
      <c r="M61" s="23"/>
      <c r="N61" s="23"/>
    </row>
    <row r="62" spans="2:10" ht="12.75">
      <c r="B62" s="41"/>
      <c r="C62" s="42"/>
      <c r="D62" s="43"/>
      <c r="E62" s="23"/>
      <c r="F62" s="23"/>
      <c r="G62" s="37"/>
      <c r="H62" s="37"/>
      <c r="I62" s="37"/>
      <c r="J62" s="23"/>
    </row>
    <row r="63" spans="2:10" ht="12.75">
      <c r="B63" s="41"/>
      <c r="C63" s="42"/>
      <c r="D63" s="43"/>
      <c r="E63" s="23"/>
      <c r="F63" s="23"/>
      <c r="G63" s="37"/>
      <c r="H63" s="37"/>
      <c r="I63" s="37"/>
      <c r="J63" s="23"/>
    </row>
    <row r="64" spans="2:10" ht="12.75">
      <c r="B64" s="41"/>
      <c r="C64" s="42"/>
      <c r="D64" s="43"/>
      <c r="E64" s="23"/>
      <c r="F64" s="23"/>
      <c r="G64" s="37"/>
      <c r="H64" s="37"/>
      <c r="I64" s="37"/>
      <c r="J64" s="23"/>
    </row>
    <row r="65" spans="2:10" ht="12.75">
      <c r="B65" s="41"/>
      <c r="C65" s="42"/>
      <c r="D65" s="43"/>
      <c r="E65" s="23"/>
      <c r="F65" s="23"/>
      <c r="G65" s="37"/>
      <c r="H65" s="37"/>
      <c r="I65" s="37"/>
      <c r="J65" s="23"/>
    </row>
    <row r="66" spans="2:10" ht="12.75">
      <c r="B66" s="41"/>
      <c r="C66" s="42"/>
      <c r="D66" s="43"/>
      <c r="E66" s="23"/>
      <c r="F66" s="23"/>
      <c r="G66" s="37"/>
      <c r="H66" s="37"/>
      <c r="I66" s="37"/>
      <c r="J66" s="23"/>
    </row>
    <row r="67" spans="2:10" ht="12.75">
      <c r="B67" s="41"/>
      <c r="C67" s="42"/>
      <c r="D67" s="43"/>
      <c r="E67" s="23"/>
      <c r="F67" s="23"/>
      <c r="G67" s="37"/>
      <c r="H67" s="37"/>
      <c r="I67" s="37"/>
      <c r="J67" s="23"/>
    </row>
    <row r="68" spans="2:10" ht="12.75">
      <c r="B68" s="41"/>
      <c r="C68" s="42"/>
      <c r="D68" s="23"/>
      <c r="E68" s="23"/>
      <c r="F68" s="23"/>
      <c r="G68" s="37"/>
      <c r="H68" s="37"/>
      <c r="I68" s="37"/>
      <c r="J68" s="23"/>
    </row>
    <row r="69" spans="1:10" ht="12.75">
      <c r="A69" s="45"/>
      <c r="B69" s="45"/>
      <c r="C69" s="42"/>
      <c r="D69" s="23"/>
      <c r="E69" s="23"/>
      <c r="F69" s="23"/>
      <c r="G69" s="37"/>
      <c r="H69" s="37"/>
      <c r="I69" s="37"/>
      <c r="J69" s="23"/>
    </row>
    <row r="70" spans="1:10" ht="12.75">
      <c r="A70" s="45"/>
      <c r="B70" s="45"/>
      <c r="C70" s="42"/>
      <c r="D70" s="23"/>
      <c r="E70" s="23"/>
      <c r="F70" s="23"/>
      <c r="G70" s="37"/>
      <c r="H70" s="37"/>
      <c r="I70" s="37"/>
      <c r="J70" s="23"/>
    </row>
    <row r="71" spans="1:10" ht="12.75">
      <c r="A71" s="45"/>
      <c r="B71" s="45"/>
      <c r="C71" s="42"/>
      <c r="D71" s="23"/>
      <c r="E71" s="23"/>
      <c r="G71" s="37"/>
      <c r="H71" s="37"/>
      <c r="I71" s="37"/>
      <c r="J71" s="23"/>
    </row>
    <row r="72" spans="1:10" ht="12.75">
      <c r="A72" s="45"/>
      <c r="B72" s="45"/>
      <c r="C72" s="42"/>
      <c r="D72" s="23"/>
      <c r="E72" s="23"/>
      <c r="G72" s="44"/>
      <c r="H72" s="44"/>
      <c r="I72" s="44"/>
      <c r="J72" s="23"/>
    </row>
    <row r="73" spans="1:3" ht="12.75">
      <c r="A73" s="45"/>
      <c r="B73" s="45"/>
      <c r="C73" s="42"/>
    </row>
    <row r="74" spans="1:3" ht="12.75">
      <c r="A74" s="45"/>
      <c r="B74" s="45"/>
      <c r="C74" s="42"/>
    </row>
    <row r="75" spans="1:3" ht="12.75">
      <c r="A75" s="45"/>
      <c r="B75" s="45"/>
      <c r="C75" s="42"/>
    </row>
    <row r="76" spans="1:3" ht="12.75">
      <c r="A76" s="45"/>
      <c r="B76" s="45"/>
      <c r="C76" s="42"/>
    </row>
    <row r="77" spans="1:3" ht="12.75">
      <c r="A77" s="45"/>
      <c r="B77" s="45"/>
      <c r="C77" s="42"/>
    </row>
    <row r="78" spans="1:3" ht="12.75">
      <c r="A78" s="45"/>
      <c r="B78" s="45"/>
      <c r="C78" s="42"/>
    </row>
    <row r="79" spans="1:3" ht="12.75">
      <c r="A79" s="45"/>
      <c r="B79" s="45"/>
      <c r="C79" s="42"/>
    </row>
    <row r="80" spans="1:3" ht="12.75">
      <c r="A80" s="45"/>
      <c r="B80" s="45"/>
      <c r="C80" s="42"/>
    </row>
    <row r="81" spans="1:3" ht="12.75">
      <c r="A81" s="45"/>
      <c r="B81" s="45"/>
      <c r="C81" s="42"/>
    </row>
    <row r="82" spans="1:3" ht="12.75">
      <c r="A82" s="45"/>
      <c r="B82" s="45"/>
      <c r="C82" s="42"/>
    </row>
    <row r="83" spans="1:3" ht="12.75">
      <c r="A83" s="45"/>
      <c r="B83" s="45"/>
      <c r="C83" s="42"/>
    </row>
    <row r="84" spans="1:3" ht="12.75">
      <c r="A84" s="45"/>
      <c r="B84" s="45"/>
      <c r="C84" s="42"/>
    </row>
    <row r="85" spans="1:3" ht="12.75">
      <c r="A85" s="45"/>
      <c r="B85" s="45"/>
      <c r="C85" s="42"/>
    </row>
    <row r="86" spans="1:3" ht="12.75">
      <c r="A86" s="45"/>
      <c r="B86" s="45"/>
      <c r="C86" s="42"/>
    </row>
    <row r="87" spans="1:3" ht="12.75">
      <c r="A87" s="45"/>
      <c r="B87" s="45"/>
      <c r="C87" s="42"/>
    </row>
    <row r="88" spans="1:3" ht="12.75">
      <c r="A88" s="45"/>
      <c r="B88" s="45"/>
      <c r="C88" s="42"/>
    </row>
    <row r="89" spans="1:3" ht="12.75">
      <c r="A89" s="45"/>
      <c r="B89" s="45"/>
      <c r="C89" s="42"/>
    </row>
    <row r="90" spans="1:3" ht="12.75">
      <c r="A90" s="45"/>
      <c r="B90" s="45"/>
      <c r="C90" s="42"/>
    </row>
    <row r="91" spans="1:3" ht="12.75">
      <c r="A91" s="45"/>
      <c r="B91" s="45"/>
      <c r="C91" s="42"/>
    </row>
    <row r="92" ht="12.75">
      <c r="B92" s="40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2003-10-22T14:42:50Z</cp:lastPrinted>
  <dcterms:created xsi:type="dcterms:W3CDTF">2001-08-29T12:42:09Z</dcterms:created>
  <dcterms:modified xsi:type="dcterms:W3CDTF">2003-10-22T14:43:42Z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-1180976052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