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15" activeTab="0"/>
  </bookViews>
  <sheets>
    <sheet name="rastarg1" sheetId="1" r:id="rId1"/>
  </sheets>
  <definedNames>
    <definedName name="_xlnm.Print_Area" localSheetId="0">'rastarg1'!$1:$74</definedName>
  </definedNames>
  <calcPr fullCalcOnLoad="1"/>
</workbook>
</file>

<file path=xl/sharedStrings.xml><?xml version="1.0" encoding="utf-8"?>
<sst xmlns="http://schemas.openxmlformats.org/spreadsheetml/2006/main" count="75" uniqueCount="34">
  <si>
    <t>Car</t>
  </si>
  <si>
    <t>numbers</t>
  </si>
  <si>
    <t>Percent changes:</t>
  </si>
  <si>
    <t>Pedestrian</t>
  </si>
  <si>
    <t>Table G</t>
  </si>
  <si>
    <t>Pedal</t>
  </si>
  <si>
    <t xml:space="preserve"> cycle</t>
  </si>
  <si>
    <t>Motor</t>
  </si>
  <si>
    <t>cycle</t>
  </si>
  <si>
    <t>Bus/</t>
  </si>
  <si>
    <t>coach</t>
  </si>
  <si>
    <t xml:space="preserve">All </t>
  </si>
  <si>
    <t>road users</t>
  </si>
  <si>
    <t>mill veh-km</t>
  </si>
  <si>
    <t>per 100 mill veh-km</t>
  </si>
  <si>
    <t>Slight</t>
  </si>
  <si>
    <t>casualty rate</t>
  </si>
  <si>
    <t>1. Light goods vehicles and heavy goods vehicles.</t>
  </si>
  <si>
    <t>2. Taxis, minibuses and other modes of transport</t>
  </si>
  <si>
    <r>
      <t>Goods</t>
    </r>
    <r>
      <rPr>
        <b/>
        <vertAlign val="superscript"/>
        <sz val="12"/>
        <rFont val="Times New Roman"/>
        <family val="1"/>
      </rPr>
      <t>(1)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</si>
  <si>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</si>
  <si>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1994-98 average</t>
  </si>
  <si>
    <r>
      <t>Slight casualties</t>
    </r>
    <r>
      <rPr>
        <b/>
        <sz val="14"/>
        <rFont val="Times New Roman"/>
        <family val="1"/>
      </rPr>
      <t xml:space="preserve"> by mode of transport</t>
    </r>
  </si>
  <si>
    <t>Killed and seriously injured casualties by mode of transport</t>
  </si>
  <si>
    <t>Child killed and seriously injured casualties by mode of transport</t>
  </si>
  <si>
    <r>
      <t>Percent changes:</t>
    </r>
    <r>
      <rPr>
        <b/>
        <strike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(3)</t>
    </r>
  </si>
  <si>
    <t>3. A percentage change is not shown if the baseline figure is small.</t>
  </si>
  <si>
    <t>2003 on 2002</t>
  </si>
  <si>
    <t>2003 on 1994-98 average</t>
  </si>
  <si>
    <t>1999-03 average</t>
  </si>
  <si>
    <t>Traffic</t>
  </si>
  <si>
    <t>n/a</t>
  </si>
  <si>
    <t>Rate in 2010 implied by target</t>
  </si>
  <si>
    <t>Numbers in 2010 implied by target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</si>
</sst>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"/>
    <numFmt numFmtId="167" formatCode="0.0000"/>
    <numFmt numFmtId="168" formatCode="0.00000"/>
    <numFmt numFmtId="169" formatCode="0.000000"/>
    <numFmt numFmtId="170" formatCode="0.0%"/>
    <numFmt numFmtId="171" formatCode="0.000%"/>
    <numFmt numFmtId="172" formatCode="0.0000%"/>
    <numFmt numFmtId="173" formatCode="0.0"/>
    <numFmt numFmtId="174" formatCode="0.000000%"/>
    <numFmt numFmtId="175" formatCode="0.00000%"/>
    <numFmt numFmtId="176" formatCode="0.0000000"/>
    <numFmt numFmtId="177" formatCode="#,##0_ ;\-#,##0\ "/>
    <numFmt numFmtId="178" formatCode="0_)"/>
    <numFmt numFmtId="179" formatCode="General_)"/>
    <numFmt numFmtId="180" formatCode="0.0000_)"/>
    <numFmt numFmtId="181" formatCode="0.00_)"/>
    <numFmt numFmtId="182" formatCode="0.0_)"/>
    <numFmt numFmtId="183" formatCode="#,##0.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0"/>
    </font>
    <font>
      <i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" fontId="6" fillId="0" borderId="0" xfId="15" applyNumberFormat="1" applyFont="1" applyAlignment="1">
      <alignment/>
    </xf>
    <xf numFmtId="1" fontId="6" fillId="0" borderId="1" xfId="15" applyNumberFormat="1" applyFont="1" applyBorder="1" applyAlignment="1">
      <alignment/>
    </xf>
    <xf numFmtId="177" fontId="6" fillId="0" borderId="1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6" fillId="0" borderId="0" xfId="15" applyNumberFormat="1" applyFont="1" applyAlignment="1">
      <alignment/>
    </xf>
    <xf numFmtId="177" fontId="6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165" fontId="2" fillId="0" borderId="0" xfId="15" applyNumberFormat="1" applyFont="1" applyAlignment="1">
      <alignment/>
    </xf>
    <xf numFmtId="3" fontId="14" fillId="0" borderId="0" xfId="0" applyNumberFormat="1" applyFont="1" applyAlignment="1">
      <alignment horizontal="right"/>
    </xf>
    <xf numFmtId="43" fontId="14" fillId="0" borderId="0" xfId="15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15" applyNumberFormat="1" applyFont="1" applyAlignment="1">
      <alignment/>
    </xf>
    <xf numFmtId="3" fontId="18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" fontId="6" fillId="0" borderId="0" xfId="15" applyNumberFormat="1" applyFont="1" applyAlignment="1">
      <alignment horizontal="right"/>
    </xf>
    <xf numFmtId="1" fontId="6" fillId="0" borderId="1" xfId="15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65" fontId="20" fillId="0" borderId="0" xfId="15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0.8515625" style="0" customWidth="1"/>
    <col min="3" max="3" width="9.28125" style="0" customWidth="1"/>
    <col min="4" max="4" width="9.7109375" style="0" customWidth="1"/>
    <col min="5" max="6" width="8.7109375" style="0" customWidth="1"/>
    <col min="7" max="7" width="8.140625" style="0" customWidth="1"/>
    <col min="8" max="8" width="7.7109375" style="0" customWidth="1"/>
    <col min="9" max="9" width="11.140625" style="0" customWidth="1"/>
    <col min="10" max="10" width="12.421875" style="0" customWidth="1"/>
    <col min="11" max="11" width="16.8515625" style="0" customWidth="1"/>
  </cols>
  <sheetData>
    <row r="1" spans="1:11" ht="18.75">
      <c r="A1" s="5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>
      <c r="A2" s="6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thickBot="1">
      <c r="A3" s="7" t="s">
        <v>23</v>
      </c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18.75">
      <c r="A4" s="18"/>
      <c r="B4" s="20" t="s">
        <v>3</v>
      </c>
      <c r="C4" s="20" t="s">
        <v>5</v>
      </c>
      <c r="D4" s="20" t="s">
        <v>7</v>
      </c>
      <c r="E4" s="21" t="s">
        <v>0</v>
      </c>
      <c r="F4" s="20" t="s">
        <v>9</v>
      </c>
      <c r="G4" s="21" t="s">
        <v>19</v>
      </c>
      <c r="H4" s="21" t="s">
        <v>20</v>
      </c>
      <c r="I4" s="20" t="s">
        <v>11</v>
      </c>
      <c r="J4" s="2"/>
      <c r="K4" s="2"/>
    </row>
    <row r="5" spans="1:11" ht="16.5" thickBot="1">
      <c r="A5" s="14"/>
      <c r="B5" s="15"/>
      <c r="C5" s="15" t="s">
        <v>6</v>
      </c>
      <c r="D5" s="15" t="s">
        <v>8</v>
      </c>
      <c r="E5" s="16"/>
      <c r="F5" s="15" t="s">
        <v>10</v>
      </c>
      <c r="G5" s="16"/>
      <c r="H5" s="16"/>
      <c r="I5" s="15" t="s">
        <v>12</v>
      </c>
      <c r="J5" s="2"/>
      <c r="K5" s="2"/>
    </row>
    <row r="6" spans="1:11" s="35" customFormat="1" ht="18.75" customHeight="1">
      <c r="A6" s="30" t="s">
        <v>21</v>
      </c>
      <c r="B6" s="31">
        <v>1376</v>
      </c>
      <c r="C6" s="31">
        <v>248.8</v>
      </c>
      <c r="D6" s="31">
        <v>355.4</v>
      </c>
      <c r="E6" s="31">
        <v>2501</v>
      </c>
      <c r="F6" s="31">
        <v>96.4</v>
      </c>
      <c r="G6" s="31">
        <v>171.6</v>
      </c>
      <c r="H6" s="31">
        <v>88.6</v>
      </c>
      <c r="I6" s="31">
        <v>4837.8</v>
      </c>
      <c r="J6" s="36"/>
      <c r="K6" s="36"/>
    </row>
    <row r="7" spans="1:11" ht="16.5" customHeight="1">
      <c r="A7" s="18">
        <v>1994</v>
      </c>
      <c r="B7" s="8">
        <v>1647</v>
      </c>
      <c r="C7" s="8">
        <v>316</v>
      </c>
      <c r="D7" s="8">
        <v>353</v>
      </c>
      <c r="E7" s="8">
        <v>2804</v>
      </c>
      <c r="F7" s="8">
        <v>150</v>
      </c>
      <c r="G7" s="8">
        <v>211</v>
      </c>
      <c r="H7" s="8">
        <v>90</v>
      </c>
      <c r="I7" s="8">
        <v>5571</v>
      </c>
      <c r="J7" s="2"/>
      <c r="K7" s="2"/>
    </row>
    <row r="8" spans="1:11" ht="15.75">
      <c r="A8" s="18">
        <v>1995</v>
      </c>
      <c r="B8" s="8">
        <v>1587</v>
      </c>
      <c r="C8" s="8">
        <v>292</v>
      </c>
      <c r="D8" s="8">
        <v>395</v>
      </c>
      <c r="E8" s="8">
        <v>2653</v>
      </c>
      <c r="F8" s="8">
        <v>105</v>
      </c>
      <c r="G8" s="8">
        <v>211</v>
      </c>
      <c r="H8" s="8">
        <v>96</v>
      </c>
      <c r="I8" s="8">
        <v>5339</v>
      </c>
      <c r="J8" s="2"/>
      <c r="K8" s="2"/>
    </row>
    <row r="9" spans="1:11" ht="15.75">
      <c r="A9" s="18">
        <v>1996</v>
      </c>
      <c r="B9" s="8">
        <v>1279</v>
      </c>
      <c r="C9" s="8">
        <v>216</v>
      </c>
      <c r="D9" s="8">
        <v>300</v>
      </c>
      <c r="E9" s="8">
        <v>2293</v>
      </c>
      <c r="F9" s="8">
        <v>96</v>
      </c>
      <c r="G9" s="8">
        <v>137</v>
      </c>
      <c r="H9" s="8">
        <v>77</v>
      </c>
      <c r="I9" s="8">
        <v>4398</v>
      </c>
      <c r="J9" s="2"/>
      <c r="K9" s="2"/>
    </row>
    <row r="10" spans="1:11" ht="15.75">
      <c r="A10" s="18">
        <v>1997</v>
      </c>
      <c r="B10" s="8">
        <v>1211</v>
      </c>
      <c r="C10" s="8">
        <v>210</v>
      </c>
      <c r="D10" s="8">
        <v>358</v>
      </c>
      <c r="E10" s="8">
        <v>2365</v>
      </c>
      <c r="F10" s="8">
        <v>55</v>
      </c>
      <c r="G10" s="8">
        <v>136</v>
      </c>
      <c r="H10" s="8">
        <v>89</v>
      </c>
      <c r="I10" s="8">
        <v>4424</v>
      </c>
      <c r="J10" s="2"/>
      <c r="K10" s="2"/>
    </row>
    <row r="11" spans="1:11" ht="15.75">
      <c r="A11" s="18">
        <v>1998</v>
      </c>
      <c r="B11" s="8">
        <v>1156</v>
      </c>
      <c r="C11" s="8">
        <v>210</v>
      </c>
      <c r="D11" s="8">
        <v>371</v>
      </c>
      <c r="E11" s="8">
        <v>2390</v>
      </c>
      <c r="F11" s="8">
        <v>76</v>
      </c>
      <c r="G11" s="8">
        <v>163</v>
      </c>
      <c r="H11" s="8">
        <v>91</v>
      </c>
      <c r="I11" s="8">
        <v>4457</v>
      </c>
      <c r="J11" s="2"/>
      <c r="K11" s="2"/>
    </row>
    <row r="12" spans="1:11" ht="15.75">
      <c r="A12" s="18">
        <v>1999</v>
      </c>
      <c r="B12" s="8">
        <v>1143</v>
      </c>
      <c r="C12" s="8">
        <v>189</v>
      </c>
      <c r="D12" s="8">
        <v>431</v>
      </c>
      <c r="E12" s="8">
        <v>2004</v>
      </c>
      <c r="F12" s="8">
        <v>83</v>
      </c>
      <c r="G12" s="8">
        <v>144</v>
      </c>
      <c r="H12" s="8">
        <v>81</v>
      </c>
      <c r="I12" s="8">
        <v>4075</v>
      </c>
      <c r="J12" s="2"/>
      <c r="K12" s="2"/>
    </row>
    <row r="13" spans="1:11" ht="15.75">
      <c r="A13" s="18">
        <v>2000</v>
      </c>
      <c r="B13" s="8">
        <v>996</v>
      </c>
      <c r="C13" s="8">
        <v>176</v>
      </c>
      <c r="D13" s="8">
        <v>475</v>
      </c>
      <c r="E13" s="8">
        <v>1978</v>
      </c>
      <c r="F13" s="8">
        <v>80</v>
      </c>
      <c r="G13" s="8">
        <v>121</v>
      </c>
      <c r="H13" s="8">
        <v>67</v>
      </c>
      <c r="I13" s="8">
        <v>3893</v>
      </c>
      <c r="J13" s="2"/>
      <c r="K13" s="2"/>
    </row>
    <row r="14" spans="1:11" ht="15.75">
      <c r="A14" s="18">
        <v>2001</v>
      </c>
      <c r="B14" s="8">
        <v>918</v>
      </c>
      <c r="C14" s="8">
        <v>171</v>
      </c>
      <c r="D14" s="8">
        <v>454</v>
      </c>
      <c r="E14" s="8">
        <v>1952</v>
      </c>
      <c r="F14" s="8">
        <v>62</v>
      </c>
      <c r="G14" s="8">
        <v>129</v>
      </c>
      <c r="H14" s="8">
        <v>72</v>
      </c>
      <c r="I14" s="8">
        <v>3758</v>
      </c>
      <c r="J14" s="2"/>
      <c r="K14" s="2"/>
    </row>
    <row r="15" spans="1:11" ht="15.75">
      <c r="A15" s="18">
        <v>2002</v>
      </c>
      <c r="B15" s="8">
        <v>891</v>
      </c>
      <c r="C15" s="8">
        <v>151</v>
      </c>
      <c r="D15" s="8">
        <v>455</v>
      </c>
      <c r="E15" s="8">
        <v>1776</v>
      </c>
      <c r="F15" s="8">
        <v>59</v>
      </c>
      <c r="G15" s="8">
        <v>141</v>
      </c>
      <c r="H15" s="8">
        <v>50</v>
      </c>
      <c r="I15" s="8">
        <v>3523</v>
      </c>
      <c r="J15" s="2"/>
      <c r="K15" s="2"/>
    </row>
    <row r="16" spans="1:11" ht="15.75">
      <c r="A16" s="18">
        <v>2003</v>
      </c>
      <c r="B16" s="8">
        <v>771</v>
      </c>
      <c r="C16" s="8">
        <v>138</v>
      </c>
      <c r="D16" s="8">
        <v>417</v>
      </c>
      <c r="E16" s="8">
        <v>1685</v>
      </c>
      <c r="F16" s="8">
        <v>71</v>
      </c>
      <c r="G16" s="8">
        <v>125</v>
      </c>
      <c r="H16" s="8">
        <v>64</v>
      </c>
      <c r="I16" s="8">
        <v>3271</v>
      </c>
      <c r="J16" s="2"/>
      <c r="K16" s="2"/>
    </row>
    <row r="17" spans="1:11" s="35" customFormat="1" ht="15.75">
      <c r="A17" s="30" t="s">
        <v>29</v>
      </c>
      <c r="B17" s="31">
        <v>943.8</v>
      </c>
      <c r="C17" s="31">
        <v>165</v>
      </c>
      <c r="D17" s="31">
        <v>446.4</v>
      </c>
      <c r="E17" s="31">
        <v>1879</v>
      </c>
      <c r="F17" s="31">
        <v>71</v>
      </c>
      <c r="G17" s="31">
        <v>132</v>
      </c>
      <c r="H17" s="31">
        <v>66.8</v>
      </c>
      <c r="I17" s="31">
        <v>3704</v>
      </c>
      <c r="J17" s="36"/>
      <c r="K17" s="36"/>
    </row>
    <row r="18" spans="1:11" s="41" customFormat="1" ht="15.75">
      <c r="A18" s="44" t="s">
        <v>33</v>
      </c>
      <c r="B18" s="45">
        <f>(B6/100*60)</f>
        <v>825.6</v>
      </c>
      <c r="C18" s="45">
        <f aca="true" t="shared" si="0" ref="C18:I18">(C6/100*60)</f>
        <v>149.28</v>
      </c>
      <c r="D18" s="45">
        <f t="shared" si="0"/>
        <v>213.23999999999998</v>
      </c>
      <c r="E18" s="45">
        <f t="shared" si="0"/>
        <v>1500.6000000000001</v>
      </c>
      <c r="F18" s="45">
        <f t="shared" si="0"/>
        <v>57.84</v>
      </c>
      <c r="G18" s="45">
        <f t="shared" si="0"/>
        <v>102.96</v>
      </c>
      <c r="H18" s="45">
        <f t="shared" si="0"/>
        <v>53.16</v>
      </c>
      <c r="I18" s="45">
        <f t="shared" si="0"/>
        <v>2902.68</v>
      </c>
      <c r="J18" s="46"/>
      <c r="K18" s="46"/>
    </row>
    <row r="19" spans="1:11" ht="8.25" customHeight="1">
      <c r="A19" s="18"/>
      <c r="C19" s="8"/>
      <c r="D19" s="8"/>
      <c r="E19" s="8"/>
      <c r="F19" s="8"/>
      <c r="G19" s="8"/>
      <c r="H19" s="8"/>
      <c r="I19" s="8"/>
      <c r="J19" s="2"/>
      <c r="K19" s="2"/>
    </row>
    <row r="20" spans="1:11" ht="15.75">
      <c r="A20" s="1" t="s">
        <v>2</v>
      </c>
      <c r="B20" s="8"/>
      <c r="C20" s="8"/>
      <c r="D20" s="8"/>
      <c r="E20" s="8"/>
      <c r="F20" s="8"/>
      <c r="G20" s="8"/>
      <c r="H20" s="8"/>
      <c r="I20" s="8"/>
      <c r="J20" s="2"/>
      <c r="K20" s="2"/>
    </row>
    <row r="21" spans="1:11" ht="15.75">
      <c r="A21" s="17" t="s">
        <v>27</v>
      </c>
      <c r="B21" s="11">
        <f>(B16-B15)/B15*100</f>
        <v>-13.468013468013467</v>
      </c>
      <c r="C21" s="11">
        <f aca="true" t="shared" si="1" ref="C21:I21">(C16-C15)/C15*100</f>
        <v>-8.609271523178808</v>
      </c>
      <c r="D21" s="11">
        <f t="shared" si="1"/>
        <v>-8.35164835164835</v>
      </c>
      <c r="E21" s="11">
        <f t="shared" si="1"/>
        <v>-5.123873873873873</v>
      </c>
      <c r="F21" s="11">
        <f t="shared" si="1"/>
        <v>20.33898305084746</v>
      </c>
      <c r="G21" s="11">
        <f t="shared" si="1"/>
        <v>-11.347517730496454</v>
      </c>
      <c r="H21" s="11">
        <f t="shared" si="1"/>
        <v>28.000000000000004</v>
      </c>
      <c r="I21" s="11">
        <f t="shared" si="1"/>
        <v>-7.152994606869145</v>
      </c>
      <c r="J21" s="2"/>
      <c r="K21" s="2"/>
    </row>
    <row r="22" spans="1:11" ht="16.5" thickBot="1">
      <c r="A22" s="19" t="s">
        <v>28</v>
      </c>
      <c r="B22" s="12">
        <f aca="true" t="shared" si="2" ref="B22:I22">(B16-B6)/B6*100</f>
        <v>-43.968023255813954</v>
      </c>
      <c r="C22" s="12">
        <f t="shared" si="2"/>
        <v>-44.533762057877816</v>
      </c>
      <c r="D22" s="12">
        <f t="shared" si="2"/>
        <v>17.332583005064723</v>
      </c>
      <c r="E22" s="12">
        <f t="shared" si="2"/>
        <v>-32.62694922031187</v>
      </c>
      <c r="F22" s="12">
        <f t="shared" si="2"/>
        <v>-26.34854771784233</v>
      </c>
      <c r="G22" s="12">
        <f t="shared" si="2"/>
        <v>-27.15617715617715</v>
      </c>
      <c r="H22" s="12">
        <f t="shared" si="2"/>
        <v>-27.765237020316025</v>
      </c>
      <c r="I22" s="12">
        <f t="shared" si="2"/>
        <v>-32.38662201827277</v>
      </c>
      <c r="J22" s="2"/>
      <c r="K22" s="2"/>
    </row>
    <row r="23" spans="1:11" ht="12.75">
      <c r="A23" s="4"/>
      <c r="B23" s="9"/>
      <c r="C23" s="9"/>
      <c r="D23" s="9"/>
      <c r="E23" s="9"/>
      <c r="F23" s="9"/>
      <c r="G23" s="9"/>
      <c r="H23" s="9"/>
      <c r="I23" s="9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9.5" thickBot="1">
      <c r="A25" s="7" t="s">
        <v>24</v>
      </c>
      <c r="B25" s="3"/>
      <c r="C25" s="3"/>
      <c r="D25" s="3"/>
      <c r="E25" s="3"/>
      <c r="F25" s="3"/>
      <c r="G25" s="3"/>
      <c r="H25" s="3"/>
      <c r="I25" s="3"/>
      <c r="J25" s="2"/>
      <c r="K25" s="2"/>
    </row>
    <row r="26" spans="1:11" ht="18.75">
      <c r="A26" s="18"/>
      <c r="B26" s="20" t="s">
        <v>3</v>
      </c>
      <c r="C26" s="20" t="s">
        <v>5</v>
      </c>
      <c r="D26" s="20" t="s">
        <v>7</v>
      </c>
      <c r="E26" s="21" t="s">
        <v>0</v>
      </c>
      <c r="F26" s="20" t="s">
        <v>9</v>
      </c>
      <c r="G26" s="21" t="s">
        <v>19</v>
      </c>
      <c r="H26" s="21" t="s">
        <v>20</v>
      </c>
      <c r="I26" s="20" t="s">
        <v>11</v>
      </c>
      <c r="J26" s="2"/>
      <c r="K26" s="2"/>
    </row>
    <row r="27" spans="1:11" ht="16.5" thickBot="1">
      <c r="A27" s="14"/>
      <c r="B27" s="15"/>
      <c r="C27" s="15" t="s">
        <v>6</v>
      </c>
      <c r="D27" s="15" t="s">
        <v>8</v>
      </c>
      <c r="E27" s="16"/>
      <c r="F27" s="15" t="s">
        <v>10</v>
      </c>
      <c r="G27" s="16"/>
      <c r="H27" s="16"/>
      <c r="I27" s="15" t="s">
        <v>12</v>
      </c>
      <c r="J27" s="2"/>
      <c r="K27" s="2"/>
    </row>
    <row r="28" spans="1:11" s="35" customFormat="1" ht="20.25" customHeight="1">
      <c r="A28" s="30" t="s">
        <v>21</v>
      </c>
      <c r="B28" s="31">
        <v>562.4</v>
      </c>
      <c r="C28" s="31">
        <v>99.8</v>
      </c>
      <c r="D28" s="31">
        <v>5.8</v>
      </c>
      <c r="E28" s="31">
        <v>144.6</v>
      </c>
      <c r="F28" s="31">
        <v>11.4</v>
      </c>
      <c r="G28" s="31">
        <v>8.2</v>
      </c>
      <c r="H28" s="31">
        <v>10.2</v>
      </c>
      <c r="I28" s="31">
        <v>842.4</v>
      </c>
      <c r="J28" s="36"/>
      <c r="K28" s="36"/>
    </row>
    <row r="29" spans="1:11" ht="15.75">
      <c r="A29" s="18">
        <v>1994</v>
      </c>
      <c r="B29" s="8">
        <v>674</v>
      </c>
      <c r="C29" s="8">
        <v>144</v>
      </c>
      <c r="D29" s="8">
        <v>6</v>
      </c>
      <c r="E29" s="8">
        <v>161</v>
      </c>
      <c r="F29" s="8">
        <v>24</v>
      </c>
      <c r="G29" s="8">
        <v>12</v>
      </c>
      <c r="H29" s="8">
        <v>8</v>
      </c>
      <c r="I29" s="8">
        <v>1029</v>
      </c>
      <c r="J29" s="2"/>
      <c r="K29" s="2"/>
    </row>
    <row r="30" spans="1:11" ht="15.75">
      <c r="A30" s="18">
        <v>1995</v>
      </c>
      <c r="B30" s="8">
        <v>638</v>
      </c>
      <c r="C30" s="8">
        <v>113</v>
      </c>
      <c r="D30" s="8">
        <v>7</v>
      </c>
      <c r="E30" s="8">
        <v>153</v>
      </c>
      <c r="F30" s="8">
        <v>9</v>
      </c>
      <c r="G30" s="8">
        <v>13</v>
      </c>
      <c r="H30" s="8">
        <v>17</v>
      </c>
      <c r="I30" s="8">
        <v>950</v>
      </c>
      <c r="J30" s="2"/>
      <c r="K30" s="2"/>
    </row>
    <row r="31" spans="1:11" ht="15.75">
      <c r="A31" s="18">
        <v>1996</v>
      </c>
      <c r="B31" s="8">
        <v>540</v>
      </c>
      <c r="C31" s="8">
        <v>100</v>
      </c>
      <c r="D31" s="8">
        <v>4</v>
      </c>
      <c r="E31" s="8">
        <v>118</v>
      </c>
      <c r="F31" s="8">
        <v>15</v>
      </c>
      <c r="G31" s="8">
        <v>3</v>
      </c>
      <c r="H31" s="8">
        <v>10</v>
      </c>
      <c r="I31" s="8">
        <v>790</v>
      </c>
      <c r="J31" s="2"/>
      <c r="K31" s="2"/>
    </row>
    <row r="32" spans="1:11" ht="15.75">
      <c r="A32" s="18">
        <v>1997</v>
      </c>
      <c r="B32" s="8">
        <v>505</v>
      </c>
      <c r="C32" s="8">
        <v>78</v>
      </c>
      <c r="D32" s="8">
        <v>4</v>
      </c>
      <c r="E32" s="8">
        <v>138</v>
      </c>
      <c r="F32" s="8">
        <v>3</v>
      </c>
      <c r="G32" s="8">
        <v>7</v>
      </c>
      <c r="H32" s="8">
        <v>10</v>
      </c>
      <c r="I32" s="8">
        <v>745</v>
      </c>
      <c r="J32" s="2"/>
      <c r="K32" s="2"/>
    </row>
    <row r="33" spans="1:11" ht="15.75">
      <c r="A33" s="18">
        <v>1998</v>
      </c>
      <c r="B33" s="8">
        <v>455</v>
      </c>
      <c r="C33" s="8">
        <v>64</v>
      </c>
      <c r="D33" s="8">
        <v>8</v>
      </c>
      <c r="E33" s="8">
        <v>153</v>
      </c>
      <c r="F33" s="8">
        <v>6</v>
      </c>
      <c r="G33" s="8">
        <v>6</v>
      </c>
      <c r="H33" s="8">
        <v>6</v>
      </c>
      <c r="I33" s="8">
        <v>698</v>
      </c>
      <c r="J33" s="2"/>
      <c r="K33" s="2"/>
    </row>
    <row r="34" spans="1:11" ht="15.75">
      <c r="A34" s="18">
        <v>1999</v>
      </c>
      <c r="B34" s="8">
        <v>430</v>
      </c>
      <c r="C34" s="8">
        <v>69</v>
      </c>
      <c r="D34" s="8">
        <v>5</v>
      </c>
      <c r="E34" s="8">
        <v>108</v>
      </c>
      <c r="F34" s="8">
        <v>2</v>
      </c>
      <c r="G34" s="8">
        <v>2</v>
      </c>
      <c r="H34" s="8">
        <v>9</v>
      </c>
      <c r="I34" s="8">
        <v>625</v>
      </c>
      <c r="J34" s="2"/>
      <c r="K34" s="2"/>
    </row>
    <row r="35" spans="1:11" ht="15.75">
      <c r="A35" s="18">
        <v>2000</v>
      </c>
      <c r="B35" s="8">
        <v>378</v>
      </c>
      <c r="C35" s="8">
        <v>65</v>
      </c>
      <c r="D35" s="8">
        <v>7</v>
      </c>
      <c r="E35" s="8">
        <v>94</v>
      </c>
      <c r="F35" s="8">
        <v>7</v>
      </c>
      <c r="G35" s="8">
        <v>5</v>
      </c>
      <c r="H35" s="8">
        <v>5</v>
      </c>
      <c r="I35" s="8">
        <v>561</v>
      </c>
      <c r="J35" s="2"/>
      <c r="K35" s="2"/>
    </row>
    <row r="36" spans="1:11" ht="15.75">
      <c r="A36" s="18">
        <v>2001</v>
      </c>
      <c r="B36" s="8">
        <v>353</v>
      </c>
      <c r="C36" s="8">
        <v>56</v>
      </c>
      <c r="D36" s="8">
        <v>7</v>
      </c>
      <c r="E36" s="8">
        <v>110</v>
      </c>
      <c r="F36" s="8">
        <v>5</v>
      </c>
      <c r="G36" s="8">
        <v>6</v>
      </c>
      <c r="H36" s="8">
        <v>7</v>
      </c>
      <c r="I36" s="8">
        <v>544</v>
      </c>
      <c r="J36" s="2"/>
      <c r="K36" s="2"/>
    </row>
    <row r="37" spans="1:11" ht="15.75">
      <c r="A37" s="18">
        <v>2002</v>
      </c>
      <c r="B37" s="8">
        <v>340</v>
      </c>
      <c r="C37" s="8">
        <v>46</v>
      </c>
      <c r="D37" s="8">
        <v>7</v>
      </c>
      <c r="E37" s="8">
        <v>111</v>
      </c>
      <c r="F37" s="8">
        <v>9</v>
      </c>
      <c r="G37" s="8">
        <v>7</v>
      </c>
      <c r="H37" s="8">
        <v>7</v>
      </c>
      <c r="I37" s="8">
        <v>527</v>
      </c>
      <c r="J37" s="2"/>
      <c r="K37" s="2"/>
    </row>
    <row r="38" spans="1:11" ht="15.75">
      <c r="A38" s="18">
        <v>2003</v>
      </c>
      <c r="B38" s="8">
        <v>272</v>
      </c>
      <c r="C38" s="8">
        <v>48</v>
      </c>
      <c r="D38" s="8">
        <v>5</v>
      </c>
      <c r="E38" s="8">
        <v>93</v>
      </c>
      <c r="F38" s="8">
        <v>5</v>
      </c>
      <c r="G38" s="8">
        <v>2</v>
      </c>
      <c r="H38" s="8">
        <v>6</v>
      </c>
      <c r="I38" s="8">
        <v>431</v>
      </c>
      <c r="J38" s="2"/>
      <c r="K38" s="2"/>
    </row>
    <row r="39" spans="1:11" s="35" customFormat="1" ht="15.75">
      <c r="A39" s="30" t="s">
        <v>29</v>
      </c>
      <c r="B39" s="31">
        <v>354.6</v>
      </c>
      <c r="C39" s="31">
        <v>56.8</v>
      </c>
      <c r="D39" s="31">
        <v>6.2</v>
      </c>
      <c r="E39" s="31">
        <v>103.2</v>
      </c>
      <c r="F39" s="31">
        <v>5.6</v>
      </c>
      <c r="G39" s="31">
        <v>4.4</v>
      </c>
      <c r="H39" s="31">
        <v>6.8</v>
      </c>
      <c r="I39" s="31">
        <v>537.6</v>
      </c>
      <c r="J39" s="36"/>
      <c r="K39" s="36"/>
    </row>
    <row r="40" spans="1:11" s="41" customFormat="1" ht="15.75">
      <c r="A40" s="44" t="s">
        <v>33</v>
      </c>
      <c r="B40" s="45">
        <f>(B28/2)</f>
        <v>281.2</v>
      </c>
      <c r="C40" s="45">
        <f aca="true" t="shared" si="3" ref="C40:I40">(C28/2)</f>
        <v>49.9</v>
      </c>
      <c r="D40" s="45">
        <f t="shared" si="3"/>
        <v>2.9</v>
      </c>
      <c r="E40" s="45">
        <f t="shared" si="3"/>
        <v>72.3</v>
      </c>
      <c r="F40" s="45">
        <f t="shared" si="3"/>
        <v>5.7</v>
      </c>
      <c r="G40" s="45">
        <f t="shared" si="3"/>
        <v>4.1</v>
      </c>
      <c r="H40" s="45">
        <f t="shared" si="3"/>
        <v>5.1</v>
      </c>
      <c r="I40" s="45">
        <f t="shared" si="3"/>
        <v>421.2</v>
      </c>
      <c r="J40" s="46"/>
      <c r="K40" s="46"/>
    </row>
    <row r="41" spans="1:11" ht="8.25" customHeight="1">
      <c r="A41" s="18"/>
      <c r="B41" s="8"/>
      <c r="C41" s="8"/>
      <c r="D41" s="8"/>
      <c r="E41" s="8"/>
      <c r="F41" s="8"/>
      <c r="G41" s="8"/>
      <c r="H41" s="8"/>
      <c r="I41" s="8"/>
      <c r="J41" s="2"/>
      <c r="K41" s="2"/>
    </row>
    <row r="42" spans="1:11" ht="18.75">
      <c r="A42" s="1" t="s">
        <v>25</v>
      </c>
      <c r="B42" s="8"/>
      <c r="C42" s="8"/>
      <c r="D42" s="8"/>
      <c r="E42" s="8"/>
      <c r="F42" s="8"/>
      <c r="G42" s="8"/>
      <c r="H42" s="8"/>
      <c r="I42" s="8"/>
      <c r="J42" s="2"/>
      <c r="K42" s="2"/>
    </row>
    <row r="43" spans="1:11" ht="15.75">
      <c r="A43" s="17" t="s">
        <v>27</v>
      </c>
      <c r="B43" s="11">
        <f>(B38-B37)/B37*100</f>
        <v>-20</v>
      </c>
      <c r="C43" s="11">
        <f aca="true" t="shared" si="4" ref="C43:I43">(C38-C37)/C37*100</f>
        <v>4.3478260869565215</v>
      </c>
      <c r="D43" s="42" t="s">
        <v>31</v>
      </c>
      <c r="E43" s="11">
        <f t="shared" si="4"/>
        <v>-16.216216216216218</v>
      </c>
      <c r="F43" s="42" t="s">
        <v>31</v>
      </c>
      <c r="G43" s="42" t="s">
        <v>31</v>
      </c>
      <c r="H43" s="42" t="s">
        <v>31</v>
      </c>
      <c r="I43" s="11">
        <f t="shared" si="4"/>
        <v>-18.216318785578746</v>
      </c>
      <c r="K43" s="2"/>
    </row>
    <row r="44" spans="1:11" ht="16.5" thickBot="1">
      <c r="A44" s="19" t="s">
        <v>28</v>
      </c>
      <c r="B44" s="12">
        <f>(B38-B28)/B28*100</f>
        <v>-51.635846372688476</v>
      </c>
      <c r="C44" s="12">
        <f>(C38-C28)/C28*100</f>
        <v>-51.903807615230455</v>
      </c>
      <c r="D44" s="43" t="s">
        <v>31</v>
      </c>
      <c r="E44" s="12">
        <f>(E38-E28)/E28*100</f>
        <v>-35.68464730290456</v>
      </c>
      <c r="F44" s="43" t="s">
        <v>31</v>
      </c>
      <c r="G44" s="43" t="s">
        <v>31</v>
      </c>
      <c r="H44" s="43" t="s">
        <v>31</v>
      </c>
      <c r="I44" s="12">
        <f>(I38-I28)/I28*100</f>
        <v>-48.8366571699905</v>
      </c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K45" s="2"/>
    </row>
    <row r="46" spans="2:11" ht="12.7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9.5" thickBot="1">
      <c r="A47" s="7" t="s">
        <v>22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.75">
      <c r="A48" s="2"/>
      <c r="B48" s="20" t="s">
        <v>3</v>
      </c>
      <c r="C48" s="20" t="s">
        <v>5</v>
      </c>
      <c r="D48" s="20" t="s">
        <v>7</v>
      </c>
      <c r="E48" s="21" t="s">
        <v>0</v>
      </c>
      <c r="F48" s="20" t="s">
        <v>9</v>
      </c>
      <c r="G48" s="21" t="s">
        <v>19</v>
      </c>
      <c r="H48" s="21" t="s">
        <v>20</v>
      </c>
      <c r="I48" s="20" t="s">
        <v>11</v>
      </c>
      <c r="J48" s="20" t="s">
        <v>30</v>
      </c>
      <c r="K48" s="20" t="s">
        <v>15</v>
      </c>
    </row>
    <row r="49" spans="1:11" ht="16.5" thickBot="1">
      <c r="A49" s="3"/>
      <c r="B49" s="15"/>
      <c r="C49" s="15" t="s">
        <v>6</v>
      </c>
      <c r="D49" s="15" t="s">
        <v>8</v>
      </c>
      <c r="E49" s="16"/>
      <c r="F49" s="15" t="s">
        <v>10</v>
      </c>
      <c r="G49" s="16"/>
      <c r="H49" s="16"/>
      <c r="I49" s="15" t="s">
        <v>12</v>
      </c>
      <c r="J49" s="15"/>
      <c r="K49" s="15" t="s">
        <v>16</v>
      </c>
    </row>
    <row r="50" spans="1:11" ht="15.75">
      <c r="A50" s="4"/>
      <c r="B50" s="10"/>
      <c r="C50" s="10"/>
      <c r="D50" s="10"/>
      <c r="E50" s="10"/>
      <c r="F50" s="10"/>
      <c r="G50" s="10"/>
      <c r="H50" s="10"/>
      <c r="I50" s="25" t="s">
        <v>1</v>
      </c>
      <c r="J50" s="25" t="s">
        <v>13</v>
      </c>
      <c r="K50" s="25" t="s">
        <v>14</v>
      </c>
    </row>
    <row r="51" spans="1:11" ht="15.75">
      <c r="A51" s="30" t="s">
        <v>21</v>
      </c>
      <c r="B51" s="31">
        <v>3008.6</v>
      </c>
      <c r="C51" s="31">
        <v>1034.4</v>
      </c>
      <c r="D51" s="31">
        <v>579.6</v>
      </c>
      <c r="E51" s="31">
        <v>10859.4</v>
      </c>
      <c r="F51" s="31">
        <v>912.2</v>
      </c>
      <c r="G51" s="31">
        <v>583</v>
      </c>
      <c r="H51" s="31">
        <v>500.8</v>
      </c>
      <c r="I51" s="31">
        <v>17478</v>
      </c>
      <c r="J51" s="32">
        <f>SUM(J52:J56)/5</f>
        <v>37652.8</v>
      </c>
      <c r="K51" s="33">
        <f>I51/J51*100</f>
        <v>46.41885862405983</v>
      </c>
    </row>
    <row r="52" spans="1:11" ht="15.75">
      <c r="A52" s="18">
        <v>1994</v>
      </c>
      <c r="B52" s="8">
        <v>3083</v>
      </c>
      <c r="C52" s="8">
        <v>1068</v>
      </c>
      <c r="D52" s="8">
        <v>577</v>
      </c>
      <c r="E52" s="8">
        <v>10123</v>
      </c>
      <c r="F52" s="8">
        <v>1084</v>
      </c>
      <c r="G52" s="8">
        <v>669</v>
      </c>
      <c r="H52" s="8">
        <v>398</v>
      </c>
      <c r="I52" s="8">
        <v>17002</v>
      </c>
      <c r="J52" s="24">
        <v>36000</v>
      </c>
      <c r="K52" s="27">
        <f aca="true" t="shared" si="5" ref="K52:K62">I52/J52*100</f>
        <v>47.22777777777778</v>
      </c>
    </row>
    <row r="53" spans="1:11" ht="15.75">
      <c r="A53" s="18">
        <v>1995</v>
      </c>
      <c r="B53" s="8">
        <v>3048</v>
      </c>
      <c r="C53" s="8">
        <v>1031</v>
      </c>
      <c r="D53" s="8">
        <v>576</v>
      </c>
      <c r="E53" s="8">
        <v>10321</v>
      </c>
      <c r="F53" s="8">
        <v>802</v>
      </c>
      <c r="G53" s="8">
        <v>579</v>
      </c>
      <c r="H53" s="8">
        <v>498</v>
      </c>
      <c r="I53" s="8">
        <v>16855</v>
      </c>
      <c r="J53" s="24">
        <v>36736</v>
      </c>
      <c r="K53" s="27">
        <f t="shared" si="5"/>
        <v>45.881424216027874</v>
      </c>
    </row>
    <row r="54" spans="1:11" ht="15.75">
      <c r="A54" s="18">
        <v>1996</v>
      </c>
      <c r="B54" s="8">
        <v>3047</v>
      </c>
      <c r="C54" s="8">
        <v>1081</v>
      </c>
      <c r="D54" s="8">
        <v>550</v>
      </c>
      <c r="E54" s="8">
        <v>10740</v>
      </c>
      <c r="F54" s="8">
        <v>902</v>
      </c>
      <c r="G54" s="8">
        <v>499</v>
      </c>
      <c r="H54" s="8">
        <v>499</v>
      </c>
      <c r="I54" s="8">
        <v>17318</v>
      </c>
      <c r="J54" s="24">
        <v>37777</v>
      </c>
      <c r="K54" s="27">
        <f t="shared" si="5"/>
        <v>45.84270852635201</v>
      </c>
    </row>
    <row r="55" spans="1:11" ht="15.75">
      <c r="A55" s="18">
        <v>1997</v>
      </c>
      <c r="B55" s="8">
        <v>2944</v>
      </c>
      <c r="C55" s="8">
        <v>1062</v>
      </c>
      <c r="D55" s="8">
        <v>590</v>
      </c>
      <c r="E55" s="8">
        <v>11669</v>
      </c>
      <c r="F55" s="8">
        <v>886</v>
      </c>
      <c r="G55" s="8">
        <v>525</v>
      </c>
      <c r="H55" s="8">
        <v>529</v>
      </c>
      <c r="I55" s="8">
        <v>18205</v>
      </c>
      <c r="J55" s="24">
        <v>38582</v>
      </c>
      <c r="K55" s="27">
        <f t="shared" si="5"/>
        <v>47.18521590378933</v>
      </c>
    </row>
    <row r="56" spans="1:12" ht="15.75">
      <c r="A56" s="18">
        <v>1998</v>
      </c>
      <c r="B56" s="8">
        <v>2921</v>
      </c>
      <c r="C56" s="8">
        <v>930</v>
      </c>
      <c r="D56" s="8">
        <v>605</v>
      </c>
      <c r="E56" s="8">
        <v>11444</v>
      </c>
      <c r="F56" s="8">
        <v>887</v>
      </c>
      <c r="G56" s="8">
        <v>643</v>
      </c>
      <c r="H56" s="8">
        <v>580</v>
      </c>
      <c r="I56" s="8">
        <v>18010</v>
      </c>
      <c r="J56" s="24">
        <v>39169</v>
      </c>
      <c r="K56" s="27">
        <f t="shared" si="5"/>
        <v>45.980239475095104</v>
      </c>
      <c r="L56" s="26"/>
    </row>
    <row r="57" spans="1:12" ht="15.75">
      <c r="A57" s="18">
        <v>1999</v>
      </c>
      <c r="B57" s="8">
        <v>2620</v>
      </c>
      <c r="C57" s="8">
        <v>828</v>
      </c>
      <c r="D57" s="8">
        <v>594</v>
      </c>
      <c r="E57" s="8">
        <v>10902</v>
      </c>
      <c r="F57" s="8">
        <v>841</v>
      </c>
      <c r="G57" s="8">
        <v>609</v>
      </c>
      <c r="H57" s="8">
        <v>534</v>
      </c>
      <c r="I57" s="8">
        <v>16928</v>
      </c>
      <c r="J57" s="24">
        <v>39770</v>
      </c>
      <c r="K57" s="27">
        <f t="shared" si="5"/>
        <v>42.564747296957506</v>
      </c>
      <c r="L57" s="26"/>
    </row>
    <row r="58" spans="1:12" ht="15.75">
      <c r="A58" s="18">
        <v>2000</v>
      </c>
      <c r="B58" s="8">
        <v>2607</v>
      </c>
      <c r="C58" s="8">
        <v>708</v>
      </c>
      <c r="D58" s="8">
        <v>654</v>
      </c>
      <c r="E58" s="8">
        <v>10671</v>
      </c>
      <c r="F58" s="8">
        <v>854</v>
      </c>
      <c r="G58" s="8">
        <v>542</v>
      </c>
      <c r="H58" s="8">
        <v>582</v>
      </c>
      <c r="I58" s="8">
        <v>16618</v>
      </c>
      <c r="J58" s="24">
        <v>39572</v>
      </c>
      <c r="K58" s="27">
        <f t="shared" si="5"/>
        <v>41.99433943192156</v>
      </c>
      <c r="L58" s="26"/>
    </row>
    <row r="59" spans="1:11" ht="15.75">
      <c r="A59" s="18">
        <v>2001</v>
      </c>
      <c r="B59" s="8">
        <v>2488</v>
      </c>
      <c r="C59" s="8">
        <v>745</v>
      </c>
      <c r="D59" s="8">
        <v>724</v>
      </c>
      <c r="E59" s="8">
        <v>10342</v>
      </c>
      <c r="F59" s="8">
        <v>761</v>
      </c>
      <c r="G59" s="8">
        <v>595</v>
      </c>
      <c r="H59" s="8">
        <v>499</v>
      </c>
      <c r="I59" s="8">
        <v>16154</v>
      </c>
      <c r="J59" s="24">
        <v>40065</v>
      </c>
      <c r="K59" s="27">
        <f t="shared" si="5"/>
        <v>40.3194808436291</v>
      </c>
    </row>
    <row r="60" spans="1:11" ht="15.75">
      <c r="A60" s="18">
        <v>2002</v>
      </c>
      <c r="B60" s="8">
        <v>2424</v>
      </c>
      <c r="C60" s="8">
        <v>677</v>
      </c>
      <c r="D60" s="8">
        <v>709</v>
      </c>
      <c r="E60" s="8">
        <v>10048</v>
      </c>
      <c r="F60" s="8">
        <v>799</v>
      </c>
      <c r="G60" s="8">
        <v>619</v>
      </c>
      <c r="H60" s="8">
        <v>458</v>
      </c>
      <c r="I60" s="8">
        <v>15734</v>
      </c>
      <c r="J60" s="24">
        <v>41572</v>
      </c>
      <c r="K60" s="27">
        <f t="shared" si="5"/>
        <v>37.84758972385259</v>
      </c>
    </row>
    <row r="61" spans="1:11" ht="15.75">
      <c r="A61" s="18">
        <v>2003</v>
      </c>
      <c r="B61" s="8">
        <v>2208</v>
      </c>
      <c r="C61" s="8">
        <v>663</v>
      </c>
      <c r="D61" s="8">
        <v>696</v>
      </c>
      <c r="E61" s="8">
        <v>10037</v>
      </c>
      <c r="F61" s="8">
        <v>816</v>
      </c>
      <c r="G61" s="8">
        <v>539</v>
      </c>
      <c r="H61" s="8">
        <v>476</v>
      </c>
      <c r="I61" s="8">
        <v>15435</v>
      </c>
      <c r="J61" s="24">
        <v>42045</v>
      </c>
      <c r="K61" s="27">
        <f t="shared" si="5"/>
        <v>36.71066714234749</v>
      </c>
    </row>
    <row r="62" spans="1:11" s="35" customFormat="1" ht="15.75">
      <c r="A62" s="30" t="s">
        <v>29</v>
      </c>
      <c r="B62" s="31">
        <v>2469.4</v>
      </c>
      <c r="C62" s="31">
        <v>724.2</v>
      </c>
      <c r="D62" s="31">
        <v>675.4</v>
      </c>
      <c r="E62" s="31">
        <v>10400</v>
      </c>
      <c r="F62" s="31">
        <v>814.2</v>
      </c>
      <c r="G62" s="31">
        <v>580.8</v>
      </c>
      <c r="H62" s="31">
        <v>509.8</v>
      </c>
      <c r="I62" s="31">
        <v>16173.8</v>
      </c>
      <c r="J62" s="34">
        <f>SUM(J57:J61)/5</f>
        <v>40604.8</v>
      </c>
      <c r="K62" s="33">
        <f t="shared" si="5"/>
        <v>39.83223658286705</v>
      </c>
    </row>
    <row r="63" spans="1:12" ht="8.25" customHeight="1">
      <c r="A63" s="18"/>
      <c r="B63" s="8"/>
      <c r="C63" s="8"/>
      <c r="D63" s="8"/>
      <c r="E63" s="8"/>
      <c r="F63" s="8"/>
      <c r="G63" s="8"/>
      <c r="H63" s="8"/>
      <c r="I63" s="8"/>
      <c r="J63" s="23"/>
      <c r="K63" s="23"/>
      <c r="L63" s="23"/>
    </row>
    <row r="64" spans="1:12" s="41" customFormat="1" ht="15.75" customHeight="1">
      <c r="A64" s="37" t="s">
        <v>32</v>
      </c>
      <c r="B64" s="38"/>
      <c r="C64" s="38"/>
      <c r="D64" s="38"/>
      <c r="E64" s="38"/>
      <c r="F64" s="38"/>
      <c r="G64" s="38"/>
      <c r="H64" s="38"/>
      <c r="I64" s="38"/>
      <c r="J64" s="39"/>
      <c r="K64" s="40">
        <f>SUM(K51/100*90)</f>
        <v>41.776972761653845</v>
      </c>
      <c r="L64" s="39"/>
    </row>
    <row r="65" spans="1:11" ht="15.75">
      <c r="A65" s="1" t="s">
        <v>2</v>
      </c>
      <c r="B65" s="8"/>
      <c r="C65" s="8"/>
      <c r="D65" s="8"/>
      <c r="E65" s="8"/>
      <c r="F65" s="8"/>
      <c r="G65" s="8"/>
      <c r="H65" s="8"/>
      <c r="I65" s="8"/>
      <c r="J65" s="17"/>
      <c r="K65" s="22"/>
    </row>
    <row r="66" spans="1:11" s="29" customFormat="1" ht="15.75">
      <c r="A66" s="17" t="s">
        <v>27</v>
      </c>
      <c r="B66" s="28">
        <f>(B61-B60)/B60*100</f>
        <v>-8.91089108910891</v>
      </c>
      <c r="C66" s="28">
        <f aca="true" t="shared" si="6" ref="C66:K66">(C61-C60)/C60*100</f>
        <v>-2.06794682422452</v>
      </c>
      <c r="D66" s="28">
        <f t="shared" si="6"/>
        <v>-1.8335684062059237</v>
      </c>
      <c r="E66" s="28">
        <f t="shared" si="6"/>
        <v>-0.10947452229299363</v>
      </c>
      <c r="F66" s="28">
        <f t="shared" si="6"/>
        <v>2.127659574468085</v>
      </c>
      <c r="G66" s="28">
        <f t="shared" si="6"/>
        <v>-12.924071082390952</v>
      </c>
      <c r="H66" s="28">
        <f t="shared" si="6"/>
        <v>3.9301310043668125</v>
      </c>
      <c r="I66" s="28">
        <f t="shared" si="6"/>
        <v>-1.9003432057963645</v>
      </c>
      <c r="J66" s="28">
        <f t="shared" si="6"/>
        <v>1.1377850476282112</v>
      </c>
      <c r="K66" s="28">
        <f t="shared" si="6"/>
        <v>-3.0039497621920797</v>
      </c>
    </row>
    <row r="67" spans="1:11" ht="16.5" thickBot="1">
      <c r="A67" s="19" t="s">
        <v>28</v>
      </c>
      <c r="B67" s="13">
        <f aca="true" t="shared" si="7" ref="B67:K67">(B61-B51)/B51*100</f>
        <v>-26.610383567107622</v>
      </c>
      <c r="C67" s="13">
        <f t="shared" si="7"/>
        <v>-35.90487238979119</v>
      </c>
      <c r="D67" s="13">
        <f t="shared" si="7"/>
        <v>20.08281573498964</v>
      </c>
      <c r="E67" s="13">
        <f t="shared" si="7"/>
        <v>-7.573162421496581</v>
      </c>
      <c r="F67" s="13">
        <f t="shared" si="7"/>
        <v>-10.545932909449686</v>
      </c>
      <c r="G67" s="13">
        <f t="shared" si="7"/>
        <v>-7.547169811320755</v>
      </c>
      <c r="H67" s="13">
        <f t="shared" si="7"/>
        <v>-4.952076677316295</v>
      </c>
      <c r="I67" s="13">
        <f t="shared" si="7"/>
        <v>-11.688980432543769</v>
      </c>
      <c r="J67" s="13">
        <f t="shared" si="7"/>
        <v>11.665002337143578</v>
      </c>
      <c r="K67" s="13">
        <f t="shared" si="7"/>
        <v>-20.914326137007578</v>
      </c>
    </row>
    <row r="68" spans="1:11" ht="5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 t="s">
        <v>17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 t="s">
        <v>18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 t="s">
        <v>26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ht="12.75">
      <c r="A73" s="2"/>
    </row>
    <row r="74" ht="12.75">
      <c r="A74" s="2"/>
    </row>
    <row r="79" ht="15.75">
      <c r="A79" s="17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u001954</cp:lastModifiedBy>
  <cp:lastPrinted>2004-10-27T14:39:37Z</cp:lastPrinted>
  <dcterms:created xsi:type="dcterms:W3CDTF">2001-08-31T13:11:57Z</dcterms:created>
  <dcterms:modified xsi:type="dcterms:W3CDTF">2004-11-03T11:42:27Z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-1121563561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