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3810" windowWidth="1920" windowHeight="1275" tabRatio="601" activeTab="0"/>
  </bookViews>
  <sheets>
    <sheet name="Rast41a" sheetId="1" r:id="rId1"/>
    <sheet name="Rast41b" sheetId="2" r:id="rId2"/>
    <sheet name="Rast41c" sheetId="3" r:id="rId3"/>
    <sheet name="Rast41d" sheetId="4" r:id="rId4"/>
    <sheet name="Rast41e" sheetId="5" r:id="rId5"/>
    <sheet name="Rast41f" sheetId="6" r:id="rId6"/>
    <sheet name="Rast41g" sheetId="7" r:id="rId7"/>
    <sheet name="Rast41h" sheetId="8" r:id="rId8"/>
    <sheet name="Rast41i" sheetId="9" r:id="rId9"/>
    <sheet name="Rast41j" sheetId="10" r:id="rId10"/>
    <sheet name="Rast41k" sheetId="11" r:id="rId11"/>
    <sheet name="chart" sheetId="12" state="hidden" r:id="rId12"/>
  </sheets>
  <definedNames>
    <definedName name="MACROS">#REF!</definedName>
    <definedName name="_xlnm.Print_Area" localSheetId="11">'chart'!$A$14:$J$56</definedName>
    <definedName name="TIME">#REF!</definedName>
    <definedName name="WHOLE">#REF!</definedName>
  </definedNames>
  <calcPr fullCalcOnLoad="1"/>
</workbook>
</file>

<file path=xl/sharedStrings.xml><?xml version="1.0" encoding="utf-8"?>
<sst xmlns="http://schemas.openxmlformats.org/spreadsheetml/2006/main" count="879" uniqueCount="96">
  <si>
    <t>Pedestrian</t>
  </si>
  <si>
    <t>Pedal Cycle</t>
  </si>
  <si>
    <t>Car</t>
  </si>
  <si>
    <t>Taxi</t>
  </si>
  <si>
    <t>Other</t>
  </si>
  <si>
    <t>Casualties</t>
  </si>
  <si>
    <t>0-15</t>
  </si>
  <si>
    <t>16-22</t>
  </si>
  <si>
    <t>23-59</t>
  </si>
  <si>
    <t>60+</t>
  </si>
  <si>
    <t>Heavy Goods</t>
  </si>
  <si>
    <t>Light Goods</t>
  </si>
  <si>
    <t>Bus / Coach</t>
  </si>
  <si>
    <t>Minibus/ Caravan</t>
  </si>
  <si>
    <t>Motorcycle</t>
  </si>
  <si>
    <t>Table 28</t>
  </si>
  <si>
    <t>Casualty</t>
  </si>
  <si>
    <t>Fatal and serious casualty rates per thousand population by mode of transport</t>
  </si>
  <si>
    <t>Year: 1999</t>
  </si>
  <si>
    <t>1994-98 average</t>
  </si>
  <si>
    <t>Local</t>
  </si>
  <si>
    <t xml:space="preserve">All </t>
  </si>
  <si>
    <t>Trunk</t>
  </si>
  <si>
    <t>Authority</t>
  </si>
  <si>
    <t>roads</t>
  </si>
  <si>
    <t xml:space="preserve"> Authority</t>
  </si>
  <si>
    <t>Northern</t>
  </si>
  <si>
    <t>Highland</t>
  </si>
  <si>
    <t>% change on 1994-98 average</t>
  </si>
  <si>
    <t>Orkney Islands</t>
  </si>
  <si>
    <t>Shetland Islands</t>
  </si>
  <si>
    <t>(1) Based on the road network following the 1st April 1996 changes (see Annex E).</t>
  </si>
  <si>
    <t>Slight casualties</t>
  </si>
  <si>
    <t>Slight casualty rate (per 100 million vehicle-kilometres)</t>
  </si>
  <si>
    <t>1995</t>
  </si>
  <si>
    <t>1996</t>
  </si>
  <si>
    <t>1997</t>
  </si>
  <si>
    <t>1998</t>
  </si>
  <si>
    <t>1999</t>
  </si>
  <si>
    <t>2000</t>
  </si>
  <si>
    <t>2001</t>
  </si>
  <si>
    <t>2002</t>
  </si>
  <si>
    <t>Table 41</t>
  </si>
  <si>
    <t>-</t>
  </si>
  <si>
    <t>Eilean Siar</t>
  </si>
  <si>
    <t>Aberdeen City</t>
  </si>
  <si>
    <t>Grampian</t>
  </si>
  <si>
    <t>Aberdeenshire</t>
  </si>
  <si>
    <t>Moray</t>
  </si>
  <si>
    <t>Dundee</t>
  </si>
  <si>
    <t>Angus</t>
  </si>
  <si>
    <t>Tayside</t>
  </si>
  <si>
    <t>Perth &amp; Kinross</t>
  </si>
  <si>
    <t>Fife</t>
  </si>
  <si>
    <t>Edinburgh</t>
  </si>
  <si>
    <t>Lothian &amp; Borders</t>
  </si>
  <si>
    <t>West Lothian</t>
  </si>
  <si>
    <t>Midlothian</t>
  </si>
  <si>
    <t>East Lothian</t>
  </si>
  <si>
    <t>Clackmannanshire</t>
  </si>
  <si>
    <t>Central</t>
  </si>
  <si>
    <t>Stirling</t>
  </si>
  <si>
    <t>Falkirk</t>
  </si>
  <si>
    <t>Glasgow</t>
  </si>
  <si>
    <t>Argyll &amp; Bute</t>
  </si>
  <si>
    <t>Strathclyde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</si>
  <si>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</si>
  <si>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</si>
  <si>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</si>
  <si>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</si>
  <si>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</si>
  <si>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</si>
  <si>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</si>
  <si>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</si>
  <si>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</si>
  <si>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</si>
  <si>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</si>
  <si>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</si>
  <si>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Northern (continued)</t>
  </si>
  <si>
    <t>Grampian (continued)</t>
  </si>
  <si>
    <t>Tayside (continued)</t>
  </si>
  <si>
    <t>Lothian &amp; Borders (continued)</t>
  </si>
  <si>
    <t>Central (continued)</t>
  </si>
  <si>
    <t>Strathclyde (continued)</t>
  </si>
  <si>
    <t>Table 41 (continued)</t>
  </si>
  <si>
    <t>Scottish Borders</t>
  </si>
  <si>
    <t>(2) These estimates are not National Statistics.  They provide only a rough indication of the likely total volume of traffic on</t>
  </si>
  <si>
    <t>2003</t>
  </si>
  <si>
    <r>
      <t xml:space="preserve">Estimated total volume of traffic (million vehicle-kilometres) </t>
    </r>
    <r>
      <rPr>
        <b/>
        <vertAlign val="superscript"/>
        <sz val="12"/>
        <rFont val="Times New Roman"/>
        <family val="1"/>
      </rPr>
      <t>(2)</t>
    </r>
  </si>
  <si>
    <t xml:space="preserve">     roads in each area.  For further information, please see the note on the Traffic Estimates, which is in the Introduction.</t>
  </si>
  <si>
    <r>
      <t>Estimated total volume of traffic (million vehicle-kilometres)</t>
    </r>
    <r>
      <rPr>
        <b/>
        <vertAlign val="superscript"/>
        <sz val="12"/>
        <rFont val="Times New Roman"/>
        <family val="1"/>
      </rPr>
      <t xml:space="preserve"> (2)</t>
    </r>
  </si>
  <si>
    <r>
      <t xml:space="preserve">Slight casualties, estimated total volume of traffic, and slight casualty rate, by council and road type </t>
    </r>
    <r>
      <rPr>
        <b/>
        <vertAlign val="superscript"/>
        <sz val="14"/>
        <rFont val="Times New Roman"/>
        <family val="1"/>
      </rPr>
      <t>(1)</t>
    </r>
  </si>
  <si>
    <t>2004</t>
  </si>
  <si>
    <t>2000-2004 average</t>
  </si>
  <si>
    <t>Years: 1994-98 and 2000-2004 averages and 1995 to 2004</t>
  </si>
  <si>
    <r>
      <t>Slight casualties, estimated total volume of traffic, and slight casualty rate, by council and road type</t>
    </r>
    <r>
      <rPr>
        <b/>
        <vertAlign val="superscript"/>
        <sz val="14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</si>
</sst>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.0_)"/>
    <numFmt numFmtId="166" formatCode="0_)"/>
    <numFmt numFmtId="167" formatCode="General_)"/>
    <numFmt numFmtId="168" formatCode="#,##0.0"/>
    <numFmt numFmtId="169" formatCode="#,###.00"/>
    <numFmt numFmtId="170" formatCode="0.000"/>
    <numFmt numFmtId="171" formatCode="0.0"/>
    <numFmt numFmtId="172" formatCode="#,###.000"/>
    <numFmt numFmtId="173" formatCode="#,###.0000"/>
    <numFmt numFmtId="174" formatCode="#,###.00000"/>
    <numFmt numFmtId="175" formatCode="#,###.000000"/>
    <numFmt numFmtId="176" formatCode="#,###.0"/>
    <numFmt numFmtId="177" formatCode="_-* #,##0.0_-;\-* #,##0.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_-;\-* #,##0_-;_-* &quot;-&quot;??_-;_-@_-"/>
    <numFmt numFmtId="182" formatCode="#,##0.00_ ;\-#,##0.00\ "/>
    <numFmt numFmtId="183" formatCode="#,##0.000_ ;\-#,##0.000\ "/>
    <numFmt numFmtId="184" formatCode="#,##0.0000_ ;\-#,##0.0000\ "/>
    <numFmt numFmtId="185" formatCode="#,##0.00000_ ;\-#,##0.00000\ "/>
    <numFmt numFmtId="186" formatCode="#,##0.000000_ ;\-#,##0.000000\ "/>
    <numFmt numFmtId="187" formatCode="0.00_)"/>
    <numFmt numFmtId="188" formatCode="0_ ;\-0\ "/>
    <numFmt numFmtId="189" formatCode="#,##0_ ;\-#,##0\ "/>
    <numFmt numFmtId="190" formatCode="#,##0.0_ ;\-#,##0.0\ 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</numFmts>
  <fonts count="25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12"/>
      <color indexed="12"/>
      <name val="Arial MT"/>
      <family val="0"/>
    </font>
    <font>
      <sz val="8"/>
      <name val="Arial"/>
      <family val="0"/>
    </font>
    <font>
      <sz val="5.5"/>
      <name val="Arial"/>
      <family val="0"/>
    </font>
    <font>
      <sz val="8.75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b/>
      <sz val="11.75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.75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sz val="8"/>
      <name val="Arial MT"/>
      <family val="0"/>
    </font>
    <font>
      <b/>
      <vertAlign val="superscript"/>
      <sz val="12"/>
      <name val="Times New Roman"/>
      <family val="1"/>
    </font>
    <font>
      <u val="single"/>
      <sz val="12"/>
      <color indexed="36"/>
      <name val="Arial M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3">
    <xf numFmtId="167" fontId="0" fillId="0" borderId="0" xfId="0" applyAlignment="1">
      <alignment/>
    </xf>
    <xf numFmtId="167" fontId="10" fillId="0" borderId="0" xfId="0" applyFont="1" applyAlignment="1">
      <alignment/>
    </xf>
    <xf numFmtId="167" fontId="9" fillId="0" borderId="0" xfId="0" applyFont="1" applyAlignment="1">
      <alignment horizontal="right"/>
    </xf>
    <xf numFmtId="167" fontId="9" fillId="0" borderId="0" xfId="0" applyFont="1" applyAlignment="1">
      <alignment/>
    </xf>
    <xf numFmtId="167" fontId="11" fillId="0" borderId="0" xfId="0" applyFont="1" applyAlignment="1">
      <alignment horizontal="left"/>
    </xf>
    <xf numFmtId="167" fontId="11" fillId="0" borderId="0" xfId="0" applyFont="1" applyAlignment="1">
      <alignment/>
    </xf>
    <xf numFmtId="167" fontId="11" fillId="0" borderId="0" xfId="0" applyFont="1" applyBorder="1" applyAlignment="1">
      <alignment/>
    </xf>
    <xf numFmtId="167" fontId="12" fillId="0" borderId="0" xfId="0" applyFont="1" applyAlignment="1">
      <alignment/>
    </xf>
    <xf numFmtId="167" fontId="12" fillId="0" borderId="0" xfId="0" applyFont="1" applyBorder="1" applyAlignment="1">
      <alignment/>
    </xf>
    <xf numFmtId="167" fontId="12" fillId="0" borderId="0" xfId="0" applyFont="1" applyAlignment="1">
      <alignment horizontal="left"/>
    </xf>
    <xf numFmtId="169" fontId="14" fillId="0" borderId="0" xfId="0" applyNumberFormat="1" applyFont="1" applyFill="1" applyAlignment="1" applyProtection="1">
      <alignment horizontal="right"/>
      <protection/>
    </xf>
    <xf numFmtId="169" fontId="12" fillId="0" borderId="0" xfId="0" applyNumberFormat="1" applyFont="1" applyFill="1" applyAlignment="1" applyProtection="1">
      <alignment horizontal="right"/>
      <protection/>
    </xf>
    <xf numFmtId="41" fontId="12" fillId="0" borderId="0" xfId="0" applyNumberFormat="1" applyFont="1" applyAlignment="1">
      <alignment horizontal="right"/>
    </xf>
    <xf numFmtId="167" fontId="12" fillId="0" borderId="1" xfId="0" applyFont="1" applyBorder="1" applyAlignment="1">
      <alignment/>
    </xf>
    <xf numFmtId="41" fontId="12" fillId="0" borderId="1" xfId="0" applyNumberFormat="1" applyFont="1" applyBorder="1" applyAlignment="1">
      <alignment horizontal="right"/>
    </xf>
    <xf numFmtId="167" fontId="11" fillId="0" borderId="1" xfId="0" applyFont="1" applyBorder="1" applyAlignment="1">
      <alignment horizontal="center"/>
    </xf>
    <xf numFmtId="167" fontId="12" fillId="0" borderId="1" xfId="0" applyFont="1" applyBorder="1" applyAlignment="1">
      <alignment horizontal="left"/>
    </xf>
    <xf numFmtId="167" fontId="12" fillId="0" borderId="0" xfId="0" applyFont="1" applyAlignment="1" quotePrefix="1">
      <alignment horizontal="left"/>
    </xf>
    <xf numFmtId="167" fontId="11" fillId="0" borderId="0" xfId="0" applyFont="1" applyBorder="1" applyAlignment="1">
      <alignment horizontal="center"/>
    </xf>
    <xf numFmtId="167" fontId="9" fillId="0" borderId="0" xfId="0" applyFont="1" applyBorder="1" applyAlignment="1">
      <alignment horizontal="right"/>
    </xf>
    <xf numFmtId="49" fontId="9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9" fillId="0" borderId="0" xfId="0" applyNumberFormat="1" applyFont="1" applyAlignment="1" quotePrefix="1">
      <alignment/>
    </xf>
    <xf numFmtId="49" fontId="11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167" fontId="12" fillId="0" borderId="2" xfId="0" applyFont="1" applyBorder="1" applyAlignment="1">
      <alignment/>
    </xf>
    <xf numFmtId="167" fontId="11" fillId="0" borderId="0" xfId="0" applyFont="1" applyBorder="1" applyAlignment="1">
      <alignment horizontal="centerContinuous"/>
    </xf>
    <xf numFmtId="167" fontId="13" fillId="0" borderId="0" xfId="0" applyFont="1" applyBorder="1" applyAlignment="1">
      <alignment horizontal="center"/>
    </xf>
    <xf numFmtId="167" fontId="11" fillId="0" borderId="1" xfId="0" applyFont="1" applyBorder="1" applyAlignment="1">
      <alignment/>
    </xf>
    <xf numFmtId="167" fontId="11" fillId="0" borderId="1" xfId="0" applyFont="1" applyBorder="1" applyAlignment="1">
      <alignment horizontal="centerContinuous"/>
    </xf>
    <xf numFmtId="167" fontId="13" fillId="0" borderId="1" xfId="0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41" fontId="12" fillId="0" borderId="0" xfId="0" applyNumberFormat="1" applyFont="1" applyAlignment="1">
      <alignment horizontal="center"/>
    </xf>
    <xf numFmtId="188" fontId="12" fillId="0" borderId="0" xfId="0" applyNumberFormat="1" applyFont="1" applyAlignment="1">
      <alignment horizontal="right"/>
    </xf>
    <xf numFmtId="41" fontId="12" fillId="0" borderId="0" xfId="0" applyNumberFormat="1" applyFont="1" applyBorder="1" applyAlignment="1">
      <alignment horizontal="right"/>
    </xf>
    <xf numFmtId="167" fontId="12" fillId="0" borderId="0" xfId="0" applyFont="1" applyBorder="1" applyAlignment="1">
      <alignment horizontal="left"/>
    </xf>
    <xf numFmtId="167" fontId="20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167" fontId="12" fillId="0" borderId="0" xfId="0" applyFont="1" applyAlignment="1">
      <alignment horizontal="center"/>
    </xf>
    <xf numFmtId="167" fontId="0" fillId="0" borderId="0" xfId="0" applyFont="1" applyAlignment="1">
      <alignment/>
    </xf>
    <xf numFmtId="167" fontId="0" fillId="0" borderId="0" xfId="0" applyFont="1" applyBorder="1" applyAlignment="1">
      <alignment/>
    </xf>
    <xf numFmtId="167" fontId="0" fillId="0" borderId="0" xfId="0" applyFont="1" applyBorder="1" applyAlignment="1">
      <alignment horizontal="center"/>
    </xf>
    <xf numFmtId="181" fontId="11" fillId="0" borderId="0" xfId="15" applyNumberFormat="1" applyFont="1" applyFill="1" applyAlignment="1">
      <alignment horizontal="right"/>
    </xf>
    <xf numFmtId="181" fontId="11" fillId="0" borderId="0" xfId="15" applyNumberFormat="1" applyFont="1" applyFill="1" applyAlignment="1">
      <alignment horizontal="center"/>
    </xf>
    <xf numFmtId="41" fontId="12" fillId="0" borderId="0" xfId="0" applyNumberFormat="1" applyFont="1" applyFill="1" applyAlignment="1">
      <alignment horizontal="right"/>
    </xf>
    <xf numFmtId="177" fontId="11" fillId="0" borderId="0" xfId="15" applyNumberFormat="1" applyFont="1" applyFill="1" applyAlignment="1">
      <alignment horizontal="right"/>
    </xf>
    <xf numFmtId="181" fontId="12" fillId="0" borderId="0" xfId="0" applyNumberFormat="1" applyFont="1" applyFill="1" applyAlignment="1">
      <alignment horizontal="right"/>
    </xf>
    <xf numFmtId="41" fontId="12" fillId="0" borderId="0" xfId="0" applyNumberFormat="1" applyFont="1" applyFill="1" applyAlignment="1">
      <alignment horizontal="left"/>
    </xf>
    <xf numFmtId="167" fontId="12" fillId="0" borderId="0" xfId="0" applyFont="1" applyFill="1" applyAlignment="1">
      <alignment/>
    </xf>
    <xf numFmtId="41" fontId="12" fillId="0" borderId="1" xfId="0" applyNumberFormat="1" applyFont="1" applyFill="1" applyBorder="1" applyAlignment="1">
      <alignment horizontal="right"/>
    </xf>
    <xf numFmtId="41" fontId="11" fillId="0" borderId="0" xfId="0" applyNumberFormat="1" applyFont="1" applyFill="1" applyAlignment="1">
      <alignment horizontal="right"/>
    </xf>
    <xf numFmtId="167" fontId="11" fillId="0" borderId="0" xfId="0" applyFont="1" applyFill="1" applyBorder="1" applyAlignment="1">
      <alignment/>
    </xf>
    <xf numFmtId="167" fontId="12" fillId="0" borderId="0" xfId="0" applyFont="1" applyFill="1" applyBorder="1" applyAlignment="1">
      <alignment/>
    </xf>
    <xf numFmtId="188" fontId="12" fillId="0" borderId="0" xfId="0" applyNumberFormat="1" applyFont="1" applyFill="1" applyAlignment="1">
      <alignment horizontal="right"/>
    </xf>
    <xf numFmtId="167" fontId="12" fillId="0" borderId="1" xfId="0" applyFont="1" applyFill="1" applyBorder="1" applyAlignment="1">
      <alignment/>
    </xf>
    <xf numFmtId="181" fontId="11" fillId="0" borderId="0" xfId="0" applyNumberFormat="1" applyFont="1" applyFill="1" applyAlignment="1">
      <alignment horizontal="right"/>
    </xf>
    <xf numFmtId="189" fontId="12" fillId="0" borderId="0" xfId="0" applyNumberFormat="1" applyFont="1" applyFill="1" applyAlignment="1">
      <alignment horizontal="right"/>
    </xf>
    <xf numFmtId="192" fontId="11" fillId="0" borderId="0" xfId="0" applyNumberFormat="1" applyFont="1" applyAlignment="1">
      <alignment horizontal="right"/>
    </xf>
    <xf numFmtId="167" fontId="11" fillId="0" borderId="2" xfId="0" applyFont="1" applyBorder="1" applyAlignment="1">
      <alignment horizontal="center"/>
    </xf>
    <xf numFmtId="167" fontId="0" fillId="0" borderId="2" xfId="0" applyFont="1" applyBorder="1" applyAlignment="1">
      <alignment/>
    </xf>
    <xf numFmtId="167" fontId="11" fillId="0" borderId="2" xfId="0" applyFont="1" applyBorder="1" applyAlignment="1">
      <alignment horizontal="center" wrapText="1"/>
    </xf>
    <xf numFmtId="167" fontId="0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Children
 0-15</a:t>
            </a:r>
          </a:p>
        </c:rich>
      </c:tx>
      <c:layout>
        <c:manualLayout>
          <c:xMode val="factor"/>
          <c:yMode val="factor"/>
          <c:x val="0.07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5"/>
          <c:w val="1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chart!$A$2:$A$11</c:f>
              <c:strCache/>
            </c:strRef>
          </c:cat>
          <c:val>
            <c:numRef>
              <c:f>chart!$B$2:$B$11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3496343"/>
        <c:axId val="33031632"/>
      </c:barChart>
      <c:catAx>
        <c:axId val="33496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0" u="none" baseline="0"/>
                  <a:t>Mode of Transport</a:t>
                </a:r>
              </a:p>
            </c:rich>
          </c:tx>
          <c:layout>
            <c:manualLayout>
              <c:xMode val="factor"/>
              <c:yMode val="factor"/>
              <c:x val="0.068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031632"/>
        <c:crosses val="autoZero"/>
        <c:auto val="1"/>
        <c:lblOffset val="100"/>
        <c:noMultiLvlLbl val="0"/>
      </c:catAx>
      <c:valAx>
        <c:axId val="3303163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496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Young persons
16-22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1"/>
          <c:h val="0.83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chart!$D$2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chart!$C$3:$C$11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chart!$D$3:$D$11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8849233"/>
        <c:axId val="58316506"/>
      </c:barChart>
      <c:catAx>
        <c:axId val="28849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16506"/>
        <c:crosses val="autoZero"/>
        <c:auto val="1"/>
        <c:lblOffset val="100"/>
        <c:noMultiLvlLbl val="0"/>
      </c:catAx>
      <c:valAx>
        <c:axId val="5831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49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Adults
23-59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chart!$F$2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chart!$E$3:$E$11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chart!$F$3:$F$11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5086507"/>
        <c:axId val="26016516"/>
      </c:barChart>
      <c:catAx>
        <c:axId val="55086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16516"/>
        <c:crosses val="autoZero"/>
        <c:auto val="1"/>
        <c:lblOffset val="100"/>
        <c:noMultiLvlLbl val="0"/>
      </c:catAx>
      <c:valAx>
        <c:axId val="2601651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86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Older Adults
60+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chart!$H$2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chart!$G$3:$G$11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chart!$H$3:$H$11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2822053"/>
        <c:axId val="26963022"/>
      </c:barChart>
      <c:catAx>
        <c:axId val="32822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63022"/>
        <c:crosses val="autoZero"/>
        <c:auto val="1"/>
        <c:lblOffset val="100"/>
        <c:noMultiLvlLbl val="0"/>
      </c:catAx>
      <c:valAx>
        <c:axId val="2696302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22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133350</xdr:rowOff>
    </xdr:from>
    <xdr:to>
      <xdr:col>2</xdr:col>
      <xdr:colOff>552450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" y="3905250"/>
        <a:ext cx="25336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561975</xdr:colOff>
      <xdr:row>18</xdr:row>
      <xdr:rowOff>133350</xdr:rowOff>
    </xdr:from>
    <xdr:to>
      <xdr:col>5</xdr:col>
      <xdr:colOff>428625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2552700" y="3905250"/>
        <a:ext cx="2152650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428625</xdr:colOff>
      <xdr:row>18</xdr:row>
      <xdr:rowOff>133350</xdr:rowOff>
    </xdr:from>
    <xdr:to>
      <xdr:col>7</xdr:col>
      <xdr:colOff>600075</xdr:colOff>
      <xdr:row>50</xdr:row>
      <xdr:rowOff>19050</xdr:rowOff>
    </xdr:to>
    <xdr:graphicFrame>
      <xdr:nvGraphicFramePr>
        <xdr:cNvPr id="3" name="Chart 3"/>
        <xdr:cNvGraphicFramePr/>
      </xdr:nvGraphicFramePr>
      <xdr:xfrm>
        <a:off x="4705350" y="3905250"/>
        <a:ext cx="1695450" cy="598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609600</xdr:colOff>
      <xdr:row>18</xdr:row>
      <xdr:rowOff>133350</xdr:rowOff>
    </xdr:from>
    <xdr:to>
      <xdr:col>10</xdr:col>
      <xdr:colOff>9525</xdr:colOff>
      <xdr:row>50</xdr:row>
      <xdr:rowOff>19050</xdr:rowOff>
    </xdr:to>
    <xdr:graphicFrame>
      <xdr:nvGraphicFramePr>
        <xdr:cNvPr id="4" name="Chart 4"/>
        <xdr:cNvGraphicFramePr/>
      </xdr:nvGraphicFramePr>
      <xdr:xfrm>
        <a:off x="6410325" y="3905250"/>
        <a:ext cx="1685925" cy="598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64"/>
  <sheetViews>
    <sheetView tabSelected="1" zoomScale="85" zoomScaleNormal="85" workbookViewId="0" topLeftCell="A1">
      <selection activeCell="D13" sqref="D13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7.445312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8.2148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7.6640625" style="7" customWidth="1"/>
    <col min="16" max="16" width="1.88671875" style="7" customWidth="1"/>
    <col min="17" max="17" width="7.2148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42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">
        <v>94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88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26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27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352</v>
      </c>
      <c r="F12" s="43"/>
      <c r="G12" s="43">
        <v>431</v>
      </c>
      <c r="H12" s="43"/>
      <c r="I12" s="43">
        <v>783</v>
      </c>
      <c r="J12" s="43"/>
      <c r="K12" s="43">
        <v>1304</v>
      </c>
      <c r="L12" s="43"/>
      <c r="M12" s="43">
        <v>906</v>
      </c>
      <c r="N12" s="43"/>
      <c r="O12" s="43">
        <v>2211</v>
      </c>
      <c r="P12" s="44"/>
      <c r="Q12" s="43">
        <v>27</v>
      </c>
      <c r="R12" s="43"/>
      <c r="S12" s="43">
        <v>48</v>
      </c>
      <c r="T12" s="43"/>
      <c r="U12" s="43">
        <v>35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373</v>
      </c>
      <c r="F13" s="45"/>
      <c r="G13" s="45">
        <v>385</v>
      </c>
      <c r="H13" s="45"/>
      <c r="I13" s="45">
        <v>758</v>
      </c>
      <c r="J13" s="45"/>
      <c r="K13" s="45">
        <v>1270</v>
      </c>
      <c r="L13" s="45"/>
      <c r="M13" s="45">
        <v>891</v>
      </c>
      <c r="N13" s="45"/>
      <c r="O13" s="45">
        <v>2161</v>
      </c>
      <c r="P13" s="45"/>
      <c r="Q13" s="45">
        <v>29</v>
      </c>
      <c r="R13" s="45"/>
      <c r="S13" s="45">
        <v>43</v>
      </c>
      <c r="T13" s="45"/>
      <c r="U13" s="45">
        <v>35</v>
      </c>
    </row>
    <row r="14" spans="3:21" ht="15.75">
      <c r="C14" s="17" t="s">
        <v>35</v>
      </c>
      <c r="E14" s="45">
        <v>368</v>
      </c>
      <c r="F14" s="45"/>
      <c r="G14" s="45">
        <v>417</v>
      </c>
      <c r="H14" s="45"/>
      <c r="I14" s="45">
        <v>785</v>
      </c>
      <c r="J14" s="45"/>
      <c r="K14" s="45">
        <v>1317</v>
      </c>
      <c r="L14" s="45"/>
      <c r="M14" s="45">
        <v>910</v>
      </c>
      <c r="N14" s="45"/>
      <c r="O14" s="45">
        <v>2228</v>
      </c>
      <c r="P14" s="45"/>
      <c r="Q14" s="45">
        <v>28</v>
      </c>
      <c r="R14" s="45"/>
      <c r="S14" s="45">
        <v>46</v>
      </c>
      <c r="T14" s="45"/>
      <c r="U14" s="45">
        <v>35</v>
      </c>
    </row>
    <row r="15" spans="3:21" ht="15.75">
      <c r="C15" s="17" t="s">
        <v>36</v>
      </c>
      <c r="E15" s="45">
        <v>371</v>
      </c>
      <c r="F15" s="45"/>
      <c r="G15" s="45">
        <v>485</v>
      </c>
      <c r="H15" s="45"/>
      <c r="I15" s="45">
        <v>856</v>
      </c>
      <c r="J15" s="45"/>
      <c r="K15" s="45">
        <v>1347</v>
      </c>
      <c r="L15" s="45"/>
      <c r="M15" s="45">
        <v>925</v>
      </c>
      <c r="N15" s="45"/>
      <c r="O15" s="45">
        <v>2272</v>
      </c>
      <c r="P15" s="45"/>
      <c r="Q15" s="45">
        <v>28</v>
      </c>
      <c r="R15" s="45"/>
      <c r="S15" s="45">
        <v>52</v>
      </c>
      <c r="T15" s="45"/>
      <c r="U15" s="45">
        <v>38</v>
      </c>
    </row>
    <row r="16" spans="3:21" ht="15.75">
      <c r="C16" s="17" t="s">
        <v>37</v>
      </c>
      <c r="E16" s="45">
        <v>362</v>
      </c>
      <c r="F16" s="45"/>
      <c r="G16" s="45">
        <v>505</v>
      </c>
      <c r="H16" s="45"/>
      <c r="I16" s="45">
        <v>867</v>
      </c>
      <c r="J16" s="45"/>
      <c r="K16" s="45">
        <v>1350</v>
      </c>
      <c r="L16" s="45"/>
      <c r="M16" s="45">
        <v>931</v>
      </c>
      <c r="N16" s="45"/>
      <c r="O16" s="45">
        <v>2281</v>
      </c>
      <c r="P16" s="45"/>
      <c r="Q16" s="45">
        <v>27</v>
      </c>
      <c r="R16" s="45"/>
      <c r="S16" s="45">
        <v>54</v>
      </c>
      <c r="T16" s="45"/>
      <c r="U16" s="45">
        <v>38</v>
      </c>
    </row>
    <row r="17" spans="3:21" ht="15.75">
      <c r="C17" s="17" t="s">
        <v>38</v>
      </c>
      <c r="E17" s="45">
        <v>392</v>
      </c>
      <c r="F17" s="45"/>
      <c r="G17" s="45">
        <v>469</v>
      </c>
      <c r="H17" s="45"/>
      <c r="I17" s="45">
        <v>861</v>
      </c>
      <c r="J17" s="45"/>
      <c r="K17" s="45">
        <v>1375</v>
      </c>
      <c r="L17" s="45"/>
      <c r="M17" s="45">
        <v>946</v>
      </c>
      <c r="N17" s="45"/>
      <c r="O17" s="45">
        <v>2321</v>
      </c>
      <c r="P17" s="45"/>
      <c r="Q17" s="45">
        <v>29</v>
      </c>
      <c r="R17" s="45"/>
      <c r="S17" s="45">
        <v>50</v>
      </c>
      <c r="T17" s="45"/>
      <c r="U17" s="45">
        <v>37</v>
      </c>
    </row>
    <row r="18" spans="3:21" ht="15.75">
      <c r="C18" s="17" t="s">
        <v>39</v>
      </c>
      <c r="E18" s="45">
        <v>336</v>
      </c>
      <c r="F18" s="45"/>
      <c r="G18" s="45">
        <v>412</v>
      </c>
      <c r="H18" s="45"/>
      <c r="I18" s="45">
        <v>748</v>
      </c>
      <c r="J18" s="45"/>
      <c r="K18" s="45">
        <v>1346</v>
      </c>
      <c r="L18" s="45"/>
      <c r="M18" s="45">
        <v>941</v>
      </c>
      <c r="N18" s="45"/>
      <c r="O18" s="45">
        <v>2286</v>
      </c>
      <c r="P18" s="45"/>
      <c r="Q18" s="45">
        <v>25</v>
      </c>
      <c r="R18" s="45"/>
      <c r="S18" s="45">
        <v>44</v>
      </c>
      <c r="T18" s="45"/>
      <c r="U18" s="45">
        <v>33</v>
      </c>
    </row>
    <row r="19" spans="3:21" ht="15.75">
      <c r="C19" s="17" t="s">
        <v>40</v>
      </c>
      <c r="E19" s="45">
        <v>375</v>
      </c>
      <c r="F19" s="45"/>
      <c r="G19" s="45">
        <v>353</v>
      </c>
      <c r="H19" s="45"/>
      <c r="I19" s="45">
        <v>728</v>
      </c>
      <c r="J19" s="45"/>
      <c r="K19" s="45">
        <v>1391</v>
      </c>
      <c r="L19" s="45"/>
      <c r="M19" s="45">
        <v>950</v>
      </c>
      <c r="N19" s="45"/>
      <c r="O19" s="45">
        <v>2341</v>
      </c>
      <c r="P19" s="45"/>
      <c r="Q19" s="45">
        <v>27</v>
      </c>
      <c r="R19" s="45"/>
      <c r="S19" s="45">
        <v>37</v>
      </c>
      <c r="T19" s="45"/>
      <c r="U19" s="45">
        <v>31</v>
      </c>
    </row>
    <row r="20" spans="3:21" ht="15.75">
      <c r="C20" s="17" t="s">
        <v>41</v>
      </c>
      <c r="E20" s="45">
        <v>330</v>
      </c>
      <c r="F20" s="45"/>
      <c r="G20" s="45">
        <v>384</v>
      </c>
      <c r="H20" s="45"/>
      <c r="I20" s="45">
        <v>714</v>
      </c>
      <c r="J20" s="45"/>
      <c r="K20" s="45">
        <v>1465</v>
      </c>
      <c r="L20" s="45"/>
      <c r="M20" s="45">
        <v>985</v>
      </c>
      <c r="N20" s="45"/>
      <c r="O20" s="45">
        <v>2449</v>
      </c>
      <c r="P20" s="45"/>
      <c r="Q20" s="45">
        <v>23</v>
      </c>
      <c r="R20" s="45"/>
      <c r="S20" s="45">
        <v>39</v>
      </c>
      <c r="T20" s="45"/>
      <c r="U20" s="45">
        <v>29</v>
      </c>
    </row>
    <row r="21" spans="3:21" ht="15.75">
      <c r="C21" s="17" t="s">
        <v>87</v>
      </c>
      <c r="E21" s="45">
        <v>391</v>
      </c>
      <c r="F21" s="45"/>
      <c r="G21" s="45">
        <v>408</v>
      </c>
      <c r="H21" s="45"/>
      <c r="I21" s="45">
        <v>799</v>
      </c>
      <c r="J21" s="45"/>
      <c r="K21" s="45">
        <v>1476</v>
      </c>
      <c r="L21" s="45"/>
      <c r="M21" s="45">
        <v>1001</v>
      </c>
      <c r="N21" s="45"/>
      <c r="O21" s="45">
        <v>2477</v>
      </c>
      <c r="P21" s="45"/>
      <c r="Q21" s="45">
        <v>26</v>
      </c>
      <c r="R21" s="45"/>
      <c r="S21" s="45">
        <v>41</v>
      </c>
      <c r="T21" s="45"/>
      <c r="U21" s="45">
        <v>32</v>
      </c>
    </row>
    <row r="22" spans="3:21" ht="15.75">
      <c r="C22" s="17" t="s">
        <v>92</v>
      </c>
      <c r="E22" s="45">
        <v>430</v>
      </c>
      <c r="F22" s="45"/>
      <c r="G22" s="45">
        <v>399</v>
      </c>
      <c r="H22" s="45"/>
      <c r="I22" s="45">
        <v>829</v>
      </c>
      <c r="J22" s="45"/>
      <c r="K22" s="45">
        <v>1464</v>
      </c>
      <c r="L22" s="45"/>
      <c r="M22" s="45">
        <v>1012</v>
      </c>
      <c r="N22" s="45"/>
      <c r="O22" s="45">
        <v>2476</v>
      </c>
      <c r="P22" s="45"/>
      <c r="Q22" s="45">
        <v>29</v>
      </c>
      <c r="R22" s="45"/>
      <c r="S22" s="45">
        <v>39</v>
      </c>
      <c r="T22" s="45"/>
      <c r="U22" s="45">
        <v>33</v>
      </c>
    </row>
    <row r="23" spans="3:27" s="5" customFormat="1" ht="15.75">
      <c r="C23" s="4" t="s">
        <v>93</v>
      </c>
      <c r="E23" s="43">
        <v>372</v>
      </c>
      <c r="F23" s="43"/>
      <c r="G23" s="43">
        <v>391</v>
      </c>
      <c r="H23" s="43"/>
      <c r="I23" s="43">
        <v>764</v>
      </c>
      <c r="J23" s="43"/>
      <c r="K23" s="43">
        <v>1428</v>
      </c>
      <c r="L23" s="43"/>
      <c r="M23" s="43">
        <v>977</v>
      </c>
      <c r="N23" s="43"/>
      <c r="O23" s="43">
        <v>2406</v>
      </c>
      <c r="P23" s="44"/>
      <c r="Q23" s="43">
        <v>26</v>
      </c>
      <c r="R23" s="43"/>
      <c r="S23" s="43">
        <v>40</v>
      </c>
      <c r="T23" s="43"/>
      <c r="U23" s="43">
        <v>32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">
        <v>28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v>2004</v>
      </c>
      <c r="E26" s="57">
        <f>IF(ISERR((E22-E12)/E12*100),"-",IF(((E22-E12)/E12*100)=0,"-",((E22-E12)/E12*100)))</f>
        <v>22.15909090909091</v>
      </c>
      <c r="F26" s="57"/>
      <c r="G26" s="57">
        <f>IF(ISERR((G22-G12)/G12*100),"-",IF(((G22-G12)/G12*100)=0,"-",((G22-G12)/G12*100)))</f>
        <v>-7.424593967517401</v>
      </c>
      <c r="H26" s="57"/>
      <c r="I26" s="57">
        <f>IF(ISERR((I22-I12)/I12*100),"-",IF(((I22-I12)/I12*100)=0,"-",((I22-I12)/I12*100)))</f>
        <v>5.874840357598978</v>
      </c>
      <c r="J26" s="57"/>
      <c r="K26" s="57">
        <f>IF(ISERR((K22-K12)/K12*100),"-",IF(((K22-K12)/K12*100)=0,"-",((K22-K12)/K12*100)))</f>
        <v>12.269938650306749</v>
      </c>
      <c r="L26" s="57"/>
      <c r="M26" s="57">
        <f>IF(ISERR((M22-M12)/M12*100),"-",IF(((M22-M12)/M12*100)=0,"-",((M22-M12)/M12*100)))</f>
        <v>11.699779249448124</v>
      </c>
      <c r="N26" s="57"/>
      <c r="O26" s="57">
        <f>IF(ISERR((O22-O12)/O12*100),"-",IF(((O22-O12)/O12*100)=0,"-",((O22-O12)/O12*100)))</f>
        <v>11.985526910900045</v>
      </c>
      <c r="P26" s="57"/>
      <c r="Q26" s="57">
        <f>IF(ISERR((Q22-Q12)/Q12*100),"-",IF(((Q22-Q12)/Q12*100)=0,"-",((Q22-Q12)/Q12*100)))</f>
        <v>7.4074074074074066</v>
      </c>
      <c r="R26" s="57"/>
      <c r="S26" s="57">
        <f>IF(ISERR((S22-S12)/S12*100),"-",IF(((S22-S12)/S12*100)=0,"-",((S22-S12)/S12*100)))</f>
        <v>-18.75</v>
      </c>
      <c r="T26" s="57"/>
      <c r="U26" s="57">
        <f>IF(ISERR((U22-U12)/U12*100),"-",IF(((U22-U12)/U12*100)=0,"-",((U22-U12)/U12*100)))</f>
        <v>-5.714285714285714</v>
      </c>
      <c r="V26" s="34"/>
    </row>
    <row r="27" spans="4:22" ht="15.75">
      <c r="D27" s="9" t="s">
        <v>93</v>
      </c>
      <c r="E27" s="57">
        <f>IF(ISERR((E23-E12)/E12*100),"-",IF(((E23-E12)/E12*100)=0,"-",((E23-E12)/E12*100)))</f>
        <v>5.681818181818182</v>
      </c>
      <c r="F27" s="57"/>
      <c r="G27" s="57">
        <f>IF(ISERR((G23-G12)/G12*100),"-",IF(((G23-G12)/G12*100)=0,"-",((G23-G12)/G12*100)))</f>
        <v>-9.280742459396752</v>
      </c>
      <c r="H27" s="57"/>
      <c r="I27" s="57">
        <f>IF(ISERR((I23-I12)/I12*100),"-",IF(((I23-I12)/I12*100)=0,"-",((I23-I12)/I12*100)))</f>
        <v>-2.4265644955300125</v>
      </c>
      <c r="J27" s="57"/>
      <c r="K27" s="57">
        <f>IF(ISERR((K23-K12)/K12*100),"-",IF(((K23-K12)/K12*100)=0,"-",((K23-K12)/K12*100)))</f>
        <v>9.509202453987731</v>
      </c>
      <c r="L27" s="57"/>
      <c r="M27" s="57">
        <f>IF(ISERR((M23-M12)/M12*100),"-",IF(((M23-M12)/M12*100)=0,"-",((M23-M12)/M12*100)))</f>
        <v>7.836644591611479</v>
      </c>
      <c r="N27" s="57"/>
      <c r="O27" s="57">
        <f>IF(ISERR((O23-O12)/O12*100),"-",IF(((O23-O12)/O12*100)=0,"-",((O23-O12)/O12*100)))</f>
        <v>8.819538670284938</v>
      </c>
      <c r="P27" s="57"/>
      <c r="Q27" s="57">
        <f>IF(ISERR((Q23-Q12)/Q12*100),"-",IF(((Q23-Q12)/Q12*100)=0,"-",((Q23-Q12)/Q12*100)))</f>
        <v>-3.7037037037037033</v>
      </c>
      <c r="R27" s="57"/>
      <c r="S27" s="57">
        <f>IF(ISERR((S23-S12)/S12*100),"-",IF(((S23-S12)/S12*100)=0,"-",((S23-S12)/S12*100)))</f>
        <v>-16.666666666666664</v>
      </c>
      <c r="T27" s="57"/>
      <c r="U27" s="57">
        <f>IF(ISERR((U23-U12)/U12*100),"-",IF(((U23-U12)/U12*100)=0,"-",((U23-U12)/U12*100)))</f>
        <v>-8.571428571428571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2:21" ht="15.75">
      <c r="B29" s="7" t="s">
        <v>29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6" t="s">
        <v>43</v>
      </c>
      <c r="F30" s="46"/>
      <c r="G30" s="43">
        <v>35</v>
      </c>
      <c r="H30" s="43"/>
      <c r="I30" s="43">
        <v>35</v>
      </c>
      <c r="J30" s="43"/>
      <c r="K30" s="47" t="s">
        <v>43</v>
      </c>
      <c r="L30" s="43"/>
      <c r="M30" s="43">
        <v>119</v>
      </c>
      <c r="N30" s="43"/>
      <c r="O30" s="43">
        <v>119</v>
      </c>
      <c r="P30" s="44"/>
      <c r="Q30" s="43" t="s">
        <v>43</v>
      </c>
      <c r="R30" s="43"/>
      <c r="S30" s="43">
        <v>30</v>
      </c>
      <c r="T30" s="43"/>
      <c r="U30" s="43">
        <v>30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 t="s">
        <v>43</v>
      </c>
      <c r="F31" s="45"/>
      <c r="G31" s="45">
        <v>37</v>
      </c>
      <c r="H31" s="45"/>
      <c r="I31" s="45">
        <v>37</v>
      </c>
      <c r="J31" s="45"/>
      <c r="K31" s="45" t="s">
        <v>43</v>
      </c>
      <c r="L31" s="45"/>
      <c r="M31" s="45">
        <v>117</v>
      </c>
      <c r="N31" s="45"/>
      <c r="O31" s="45">
        <v>117</v>
      </c>
      <c r="P31" s="45"/>
      <c r="Q31" s="45" t="s">
        <v>43</v>
      </c>
      <c r="R31" s="45"/>
      <c r="S31" s="45">
        <v>32</v>
      </c>
      <c r="T31" s="45"/>
      <c r="U31" s="45">
        <v>32</v>
      </c>
    </row>
    <row r="32" spans="3:21" ht="15.75">
      <c r="C32" s="17" t="s">
        <v>35</v>
      </c>
      <c r="E32" s="45" t="s">
        <v>43</v>
      </c>
      <c r="F32" s="45"/>
      <c r="G32" s="45">
        <v>36</v>
      </c>
      <c r="H32" s="45"/>
      <c r="I32" s="45">
        <v>36</v>
      </c>
      <c r="J32" s="45"/>
      <c r="K32" s="45" t="s">
        <v>43</v>
      </c>
      <c r="L32" s="45"/>
      <c r="M32" s="45">
        <v>119</v>
      </c>
      <c r="N32" s="45"/>
      <c r="O32" s="45">
        <v>119</v>
      </c>
      <c r="P32" s="45"/>
      <c r="Q32" s="45" t="s">
        <v>43</v>
      </c>
      <c r="R32" s="45"/>
      <c r="S32" s="45">
        <v>30</v>
      </c>
      <c r="T32" s="45"/>
      <c r="U32" s="45">
        <v>30</v>
      </c>
    </row>
    <row r="33" spans="3:21" ht="15.75">
      <c r="C33" s="17" t="s">
        <v>36</v>
      </c>
      <c r="E33" s="45" t="s">
        <v>43</v>
      </c>
      <c r="F33" s="45"/>
      <c r="G33" s="45">
        <v>39</v>
      </c>
      <c r="H33" s="45"/>
      <c r="I33" s="45">
        <v>39</v>
      </c>
      <c r="J33" s="45"/>
      <c r="K33" s="45" t="s">
        <v>43</v>
      </c>
      <c r="L33" s="45"/>
      <c r="M33" s="45">
        <v>121</v>
      </c>
      <c r="N33" s="45"/>
      <c r="O33" s="45">
        <v>121</v>
      </c>
      <c r="P33" s="45"/>
      <c r="Q33" s="45" t="s">
        <v>43</v>
      </c>
      <c r="R33" s="45"/>
      <c r="S33" s="45">
        <v>32</v>
      </c>
      <c r="T33" s="45"/>
      <c r="U33" s="45">
        <v>32</v>
      </c>
    </row>
    <row r="34" spans="3:21" ht="15.75">
      <c r="C34" s="17" t="s">
        <v>37</v>
      </c>
      <c r="E34" s="45" t="s">
        <v>43</v>
      </c>
      <c r="F34" s="45"/>
      <c r="G34" s="45">
        <v>39</v>
      </c>
      <c r="H34" s="45"/>
      <c r="I34" s="45">
        <v>39</v>
      </c>
      <c r="J34" s="45"/>
      <c r="K34" s="45" t="s">
        <v>43</v>
      </c>
      <c r="L34" s="45"/>
      <c r="M34" s="45">
        <v>122</v>
      </c>
      <c r="N34" s="45"/>
      <c r="O34" s="45">
        <v>122</v>
      </c>
      <c r="P34" s="45"/>
      <c r="Q34" s="45" t="s">
        <v>43</v>
      </c>
      <c r="R34" s="45"/>
      <c r="S34" s="45">
        <v>32</v>
      </c>
      <c r="T34" s="45"/>
      <c r="U34" s="45">
        <v>32</v>
      </c>
    </row>
    <row r="35" spans="3:21" ht="15.75">
      <c r="C35" s="17" t="s">
        <v>38</v>
      </c>
      <c r="E35" s="45" t="s">
        <v>43</v>
      </c>
      <c r="F35" s="45"/>
      <c r="G35" s="45">
        <v>44</v>
      </c>
      <c r="H35" s="45"/>
      <c r="I35" s="45">
        <v>44</v>
      </c>
      <c r="J35" s="45"/>
      <c r="K35" s="45" t="s">
        <v>43</v>
      </c>
      <c r="L35" s="45"/>
      <c r="M35" s="45">
        <v>124</v>
      </c>
      <c r="N35" s="45"/>
      <c r="O35" s="45">
        <v>124</v>
      </c>
      <c r="P35" s="45"/>
      <c r="Q35" s="45" t="s">
        <v>43</v>
      </c>
      <c r="R35" s="45"/>
      <c r="S35" s="45">
        <v>35</v>
      </c>
      <c r="T35" s="45"/>
      <c r="U35" s="45">
        <v>35</v>
      </c>
    </row>
    <row r="36" spans="3:21" ht="15.75">
      <c r="C36" s="17" t="s">
        <v>39</v>
      </c>
      <c r="E36" s="45" t="s">
        <v>43</v>
      </c>
      <c r="F36" s="45"/>
      <c r="G36" s="45">
        <v>26</v>
      </c>
      <c r="H36" s="45"/>
      <c r="I36" s="45">
        <v>26</v>
      </c>
      <c r="J36" s="45"/>
      <c r="K36" s="45" t="s">
        <v>43</v>
      </c>
      <c r="L36" s="45"/>
      <c r="M36" s="45">
        <v>123</v>
      </c>
      <c r="N36" s="45"/>
      <c r="O36" s="45">
        <v>123</v>
      </c>
      <c r="P36" s="45"/>
      <c r="Q36" s="45" t="s">
        <v>43</v>
      </c>
      <c r="R36" s="45"/>
      <c r="S36" s="45">
        <v>21</v>
      </c>
      <c r="T36" s="45"/>
      <c r="U36" s="45">
        <v>21</v>
      </c>
    </row>
    <row r="37" spans="3:21" ht="15.75">
      <c r="C37" s="17" t="s">
        <v>40</v>
      </c>
      <c r="E37" s="45" t="s">
        <v>43</v>
      </c>
      <c r="F37" s="45"/>
      <c r="G37" s="45">
        <v>35</v>
      </c>
      <c r="H37" s="45"/>
      <c r="I37" s="45">
        <v>35</v>
      </c>
      <c r="J37" s="45"/>
      <c r="K37" s="45" t="s">
        <v>43</v>
      </c>
      <c r="L37" s="45"/>
      <c r="M37" s="45">
        <v>124</v>
      </c>
      <c r="N37" s="45"/>
      <c r="O37" s="45">
        <v>124</v>
      </c>
      <c r="P37" s="45"/>
      <c r="Q37" s="45" t="s">
        <v>43</v>
      </c>
      <c r="R37" s="45"/>
      <c r="S37" s="45">
        <v>28</v>
      </c>
      <c r="T37" s="45"/>
      <c r="U37" s="45">
        <v>28</v>
      </c>
    </row>
    <row r="38" spans="3:21" ht="15.75">
      <c r="C38" s="17" t="s">
        <v>41</v>
      </c>
      <c r="E38" s="45" t="s">
        <v>43</v>
      </c>
      <c r="F38" s="45"/>
      <c r="G38" s="45">
        <v>54</v>
      </c>
      <c r="H38" s="45"/>
      <c r="I38" s="45">
        <v>54</v>
      </c>
      <c r="J38" s="45"/>
      <c r="K38" s="45" t="s">
        <v>43</v>
      </c>
      <c r="L38" s="45"/>
      <c r="M38" s="45">
        <v>129</v>
      </c>
      <c r="N38" s="45"/>
      <c r="O38" s="45">
        <v>129</v>
      </c>
      <c r="P38" s="45"/>
      <c r="Q38" s="45" t="s">
        <v>43</v>
      </c>
      <c r="R38" s="45"/>
      <c r="S38" s="45">
        <v>42</v>
      </c>
      <c r="T38" s="45"/>
      <c r="U38" s="45">
        <v>42</v>
      </c>
    </row>
    <row r="39" spans="3:21" ht="15.75">
      <c r="C39" s="9" t="str">
        <f>$C21</f>
        <v>2003</v>
      </c>
      <c r="E39" s="45" t="s">
        <v>43</v>
      </c>
      <c r="F39" s="45"/>
      <c r="G39" s="45">
        <v>35</v>
      </c>
      <c r="H39" s="45"/>
      <c r="I39" s="45">
        <v>35</v>
      </c>
      <c r="J39" s="45"/>
      <c r="K39" s="45" t="s">
        <v>43</v>
      </c>
      <c r="L39" s="45"/>
      <c r="M39" s="45">
        <v>128</v>
      </c>
      <c r="N39" s="45"/>
      <c r="O39" s="45">
        <v>128</v>
      </c>
      <c r="P39" s="45"/>
      <c r="Q39" s="45" t="s">
        <v>43</v>
      </c>
      <c r="R39" s="45"/>
      <c r="S39" s="45">
        <v>27</v>
      </c>
      <c r="T39" s="45"/>
      <c r="U39" s="45">
        <v>27</v>
      </c>
    </row>
    <row r="40" spans="3:21" ht="15.75">
      <c r="C40" s="9" t="str">
        <f>$C22</f>
        <v>2004</v>
      </c>
      <c r="E40" s="45" t="s">
        <v>43</v>
      </c>
      <c r="F40" s="45"/>
      <c r="G40" s="45">
        <v>38</v>
      </c>
      <c r="H40" s="45"/>
      <c r="I40" s="45">
        <v>38</v>
      </c>
      <c r="J40" s="45"/>
      <c r="K40" s="45" t="s">
        <v>43</v>
      </c>
      <c r="L40" s="45"/>
      <c r="M40" s="45">
        <v>128</v>
      </c>
      <c r="N40" s="45"/>
      <c r="O40" s="45">
        <v>128</v>
      </c>
      <c r="P40" s="45"/>
      <c r="Q40" s="45" t="s">
        <v>43</v>
      </c>
      <c r="R40" s="45"/>
      <c r="S40" s="45">
        <v>30</v>
      </c>
      <c r="T40" s="45"/>
      <c r="U40" s="45">
        <v>30</v>
      </c>
    </row>
    <row r="41" spans="3:27" s="5" customFormat="1" ht="15.75">
      <c r="C41" s="4" t="str">
        <f>$C$23</f>
        <v>2000-2004 average</v>
      </c>
      <c r="E41" s="43" t="s">
        <v>43</v>
      </c>
      <c r="F41" s="43"/>
      <c r="G41" s="43">
        <v>38</v>
      </c>
      <c r="H41" s="43"/>
      <c r="I41" s="43">
        <v>38</v>
      </c>
      <c r="J41" s="43"/>
      <c r="K41" s="43" t="s">
        <v>43</v>
      </c>
      <c r="L41" s="43"/>
      <c r="M41" s="43">
        <v>126</v>
      </c>
      <c r="N41" s="43"/>
      <c r="O41" s="43">
        <v>126</v>
      </c>
      <c r="P41" s="44"/>
      <c r="Q41" s="43" t="s">
        <v>43</v>
      </c>
      <c r="R41" s="43"/>
      <c r="S41" s="43">
        <v>30</v>
      </c>
      <c r="T41" s="43"/>
      <c r="U41" s="43">
        <v>30</v>
      </c>
      <c r="V41" s="6"/>
      <c r="W41" s="6"/>
      <c r="X41" s="6"/>
      <c r="Y41" s="6"/>
      <c r="Z41" s="6"/>
      <c r="AA41" s="6"/>
    </row>
    <row r="42" spans="3:21" ht="9" customHeight="1">
      <c r="C42" s="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$C$25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1" ht="15.75">
      <c r="D44" s="9">
        <f>$D$26</f>
        <v>2004</v>
      </c>
      <c r="E44" s="57" t="str">
        <f>IF(ISERR((E40-E30)/E30*100),"-",IF(((E40-E30)/E30*100)=0,"-",((E40-E30)/E30*100)))</f>
        <v>-</v>
      </c>
      <c r="F44" s="57"/>
      <c r="G44" s="57">
        <f>IF(ISERR((G40-G30)/G30*100),"-",IF(((G40-G30)/G30*100)=0,"-",((G40-G30)/G30*100)))</f>
        <v>8.571428571428571</v>
      </c>
      <c r="H44" s="57"/>
      <c r="I44" s="57">
        <f>IF(ISERR((I40-I30)/I30*100),"-",IF(((I40-I30)/I30*100)=0,"-",((I40-I30)/I30*100)))</f>
        <v>8.571428571428571</v>
      </c>
      <c r="J44" s="57"/>
      <c r="K44" s="57" t="str">
        <f>IF(ISERR((K40-K30)/K30*100),"-",IF(((K40-K30)/K30*100)=0,"-",((K40-K30)/K30*100)))</f>
        <v>-</v>
      </c>
      <c r="L44" s="57"/>
      <c r="M44" s="57">
        <f>IF(ISERR((M40-M30)/M30*100),"-",IF(((M40-M30)/M30*100)=0,"-",((M40-M30)/M30*100)))</f>
        <v>7.563025210084033</v>
      </c>
      <c r="N44" s="57"/>
      <c r="O44" s="57">
        <f>IF(ISERR((O40-O30)/O30*100),"-",IF(((O40-O30)/O30*100)=0,"-",((O40-O30)/O30*100)))</f>
        <v>7.563025210084033</v>
      </c>
      <c r="P44" s="57"/>
      <c r="Q44" s="57" t="str">
        <f>IF(ISERR((Q40-Q30)/Q30*100),"-",IF(((Q40-Q30)/Q30*100)=0,"-",((Q40-Q30)/Q30*100)))</f>
        <v>-</v>
      </c>
      <c r="R44" s="57"/>
      <c r="S44" s="57" t="str">
        <f>IF(ISERR((S40-S30)/S30*100),"-",IF(((S40-S30)/S30*100)=0,"-",((S40-S30)/S30*100)))</f>
        <v>-</v>
      </c>
      <c r="T44" s="57"/>
      <c r="U44" s="57" t="str">
        <f>IF(ISERR((U40-U30)/U30*100),"-",IF(((U40-U30)/U30*100)=0,"-",((U40-U30)/U30*100)))</f>
        <v>-</v>
      </c>
    </row>
    <row r="45" spans="4:21" ht="15.75">
      <c r="D45" s="9" t="str">
        <f>$D$27</f>
        <v>2000-2004 average</v>
      </c>
      <c r="E45" s="57" t="str">
        <f>IF(ISERR((E41-E30)/E30*100),"-",IF(((E41-E30)/E30*100)=0,"-",((E41-E30)/E30*100)))</f>
        <v>-</v>
      </c>
      <c r="F45" s="57"/>
      <c r="G45" s="57">
        <f>IF(ISERR((G41-G30)/G30*100),"-",IF(((G41-G30)/G30*100)=0,"-",((G41-G30)/G30*100)))</f>
        <v>8.571428571428571</v>
      </c>
      <c r="H45" s="57"/>
      <c r="I45" s="57">
        <f>IF(ISERR((I41-I30)/I30*100),"-",IF(((I41-I30)/I30*100)=0,"-",((I41-I30)/I30*100)))</f>
        <v>8.571428571428571</v>
      </c>
      <c r="J45" s="57"/>
      <c r="K45" s="57" t="str">
        <f>IF(ISERR((K41-K30)/K30*100),"-",IF(((K41-K30)/K30*100)=0,"-",((K41-K30)/K30*100)))</f>
        <v>-</v>
      </c>
      <c r="L45" s="57"/>
      <c r="M45" s="57">
        <f>IF(ISERR((M41-M30)/M30*100),"-",IF(((M41-M30)/M30*100)=0,"-",((M41-M30)/M30*100)))</f>
        <v>5.88235294117647</v>
      </c>
      <c r="N45" s="57"/>
      <c r="O45" s="57">
        <f>IF(ISERR((O41-O30)/O30*100),"-",IF(((O41-O30)/O30*100)=0,"-",((O41-O30)/O30*100)))</f>
        <v>5.88235294117647</v>
      </c>
      <c r="P45" s="57"/>
      <c r="Q45" s="57" t="str">
        <f>IF(ISERR((Q41-Q30)/Q30*100),"-",IF(((Q41-Q30)/Q30*100)=0,"-",((Q41-Q30)/Q30*100)))</f>
        <v>-</v>
      </c>
      <c r="R45" s="57"/>
      <c r="S45" s="57" t="str">
        <f>IF(ISERR((S41-S30)/S30*100),"-",IF(((S41-S30)/S30*100)=0,"-",((S41-S30)/S30*100)))</f>
        <v>-</v>
      </c>
      <c r="T45" s="57"/>
      <c r="U45" s="57" t="str">
        <f>IF(ISERR((U41-U30)/U30*100),"-",IF(((U41-U30)/U30*100)=0,"-",((U41-U30)/U30*100)))</f>
        <v>-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2:21" ht="15.75">
      <c r="B47" s="7" t="s">
        <v>30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7" s="5" customFormat="1" ht="15.75">
      <c r="C48" s="4" t="s">
        <v>19</v>
      </c>
      <c r="E48" s="46" t="s">
        <v>43</v>
      </c>
      <c r="F48" s="46"/>
      <c r="G48" s="43">
        <v>58</v>
      </c>
      <c r="H48" s="43"/>
      <c r="I48" s="43">
        <v>58</v>
      </c>
      <c r="J48" s="43"/>
      <c r="K48" s="47" t="s">
        <v>43</v>
      </c>
      <c r="L48" s="43"/>
      <c r="M48" s="43">
        <v>168</v>
      </c>
      <c r="N48" s="43"/>
      <c r="O48" s="43">
        <v>168</v>
      </c>
      <c r="P48" s="44"/>
      <c r="Q48" s="43" t="s">
        <v>43</v>
      </c>
      <c r="R48" s="43"/>
      <c r="S48" s="43">
        <v>35</v>
      </c>
      <c r="T48" s="43"/>
      <c r="U48" s="43">
        <v>35</v>
      </c>
      <c r="V48" s="6"/>
      <c r="W48" s="6"/>
      <c r="X48" s="6"/>
      <c r="Y48" s="6"/>
      <c r="Z48" s="6"/>
      <c r="AA48" s="6"/>
    </row>
    <row r="49" spans="3:21" ht="15.75">
      <c r="C49" s="17" t="s">
        <v>34</v>
      </c>
      <c r="E49" s="45" t="s">
        <v>43</v>
      </c>
      <c r="F49" s="45"/>
      <c r="G49" s="45">
        <v>80</v>
      </c>
      <c r="H49" s="45"/>
      <c r="I49" s="45">
        <v>80</v>
      </c>
      <c r="J49" s="45"/>
      <c r="K49" s="45" t="s">
        <v>43</v>
      </c>
      <c r="L49" s="45"/>
      <c r="M49" s="45">
        <v>165</v>
      </c>
      <c r="N49" s="45"/>
      <c r="O49" s="45">
        <v>165</v>
      </c>
      <c r="P49" s="45"/>
      <c r="Q49" s="45" t="s">
        <v>43</v>
      </c>
      <c r="R49" s="45"/>
      <c r="S49" s="45">
        <v>48</v>
      </c>
      <c r="T49" s="45"/>
      <c r="U49" s="45">
        <v>48</v>
      </c>
    </row>
    <row r="50" spans="3:21" ht="15.75">
      <c r="C50" s="17" t="s">
        <v>35</v>
      </c>
      <c r="E50" s="45" t="s">
        <v>43</v>
      </c>
      <c r="F50" s="45"/>
      <c r="G50" s="45">
        <v>49</v>
      </c>
      <c r="H50" s="45"/>
      <c r="I50" s="45">
        <v>49</v>
      </c>
      <c r="J50" s="45"/>
      <c r="K50" s="45" t="s">
        <v>43</v>
      </c>
      <c r="L50" s="45"/>
      <c r="M50" s="45">
        <v>169</v>
      </c>
      <c r="N50" s="45"/>
      <c r="O50" s="45">
        <v>169</v>
      </c>
      <c r="P50" s="45"/>
      <c r="Q50" s="45" t="s">
        <v>43</v>
      </c>
      <c r="R50" s="45"/>
      <c r="S50" s="45">
        <v>29</v>
      </c>
      <c r="T50" s="45"/>
      <c r="U50" s="45">
        <v>29</v>
      </c>
    </row>
    <row r="51" spans="3:21" ht="15.75">
      <c r="C51" s="17" t="s">
        <v>36</v>
      </c>
      <c r="E51" s="45" t="s">
        <v>43</v>
      </c>
      <c r="F51" s="45"/>
      <c r="G51" s="45">
        <v>53</v>
      </c>
      <c r="H51" s="45"/>
      <c r="I51" s="45">
        <v>53</v>
      </c>
      <c r="J51" s="45"/>
      <c r="K51" s="45" t="s">
        <v>43</v>
      </c>
      <c r="L51" s="45"/>
      <c r="M51" s="45">
        <v>172</v>
      </c>
      <c r="N51" s="45"/>
      <c r="O51" s="45">
        <v>172</v>
      </c>
      <c r="P51" s="45"/>
      <c r="Q51" s="45" t="s">
        <v>43</v>
      </c>
      <c r="R51" s="45"/>
      <c r="S51" s="45">
        <v>31</v>
      </c>
      <c r="T51" s="45"/>
      <c r="U51" s="45">
        <v>31</v>
      </c>
    </row>
    <row r="52" spans="3:21" ht="15.75">
      <c r="C52" s="17" t="s">
        <v>37</v>
      </c>
      <c r="E52" s="45" t="s">
        <v>43</v>
      </c>
      <c r="F52" s="45"/>
      <c r="G52" s="45">
        <v>65</v>
      </c>
      <c r="H52" s="45"/>
      <c r="I52" s="45">
        <v>65</v>
      </c>
      <c r="J52" s="45"/>
      <c r="K52" s="45" t="s">
        <v>43</v>
      </c>
      <c r="L52" s="45"/>
      <c r="M52" s="45">
        <v>174</v>
      </c>
      <c r="N52" s="45"/>
      <c r="O52" s="45">
        <v>174</v>
      </c>
      <c r="P52" s="45"/>
      <c r="Q52" s="45" t="s">
        <v>43</v>
      </c>
      <c r="R52" s="45"/>
      <c r="S52" s="45">
        <v>37</v>
      </c>
      <c r="T52" s="45"/>
      <c r="U52" s="45">
        <v>37</v>
      </c>
    </row>
    <row r="53" spans="3:21" ht="15.75">
      <c r="C53" s="17" t="s">
        <v>38</v>
      </c>
      <c r="E53" s="45" t="s">
        <v>43</v>
      </c>
      <c r="F53" s="45"/>
      <c r="G53" s="48">
        <v>49</v>
      </c>
      <c r="H53" s="45"/>
      <c r="I53" s="45">
        <v>49</v>
      </c>
      <c r="J53" s="45"/>
      <c r="K53" s="45" t="s">
        <v>43</v>
      </c>
      <c r="L53" s="45"/>
      <c r="M53" s="45">
        <v>178</v>
      </c>
      <c r="N53" s="45"/>
      <c r="O53" s="45">
        <v>178</v>
      </c>
      <c r="P53" s="45"/>
      <c r="Q53" s="45" t="s">
        <v>43</v>
      </c>
      <c r="R53" s="45"/>
      <c r="S53" s="45">
        <v>27</v>
      </c>
      <c r="T53" s="45"/>
      <c r="U53" s="45">
        <v>27</v>
      </c>
    </row>
    <row r="54" spans="3:21" ht="15.75">
      <c r="C54" s="17" t="s">
        <v>39</v>
      </c>
      <c r="E54" s="45" t="s">
        <v>43</v>
      </c>
      <c r="F54" s="45"/>
      <c r="G54" s="45">
        <v>38</v>
      </c>
      <c r="H54" s="45"/>
      <c r="I54" s="45">
        <v>38</v>
      </c>
      <c r="J54" s="45"/>
      <c r="K54" s="45" t="s">
        <v>43</v>
      </c>
      <c r="L54" s="45"/>
      <c r="M54" s="45">
        <v>178</v>
      </c>
      <c r="N54" s="45"/>
      <c r="O54" s="45">
        <v>178</v>
      </c>
      <c r="P54" s="45"/>
      <c r="Q54" s="45" t="s">
        <v>43</v>
      </c>
      <c r="R54" s="45"/>
      <c r="S54" s="45">
        <v>21</v>
      </c>
      <c r="T54" s="45"/>
      <c r="U54" s="45">
        <v>21</v>
      </c>
    </row>
    <row r="55" spans="3:21" ht="15.75">
      <c r="C55" s="17" t="s">
        <v>40</v>
      </c>
      <c r="E55" s="45" t="s">
        <v>43</v>
      </c>
      <c r="F55" s="45"/>
      <c r="G55" s="45">
        <v>34</v>
      </c>
      <c r="H55" s="45"/>
      <c r="I55" s="45">
        <v>34</v>
      </c>
      <c r="J55" s="45"/>
      <c r="K55" s="45" t="s">
        <v>43</v>
      </c>
      <c r="L55" s="45"/>
      <c r="M55" s="45">
        <v>181</v>
      </c>
      <c r="N55" s="45"/>
      <c r="O55" s="45">
        <v>181</v>
      </c>
      <c r="P55" s="45"/>
      <c r="Q55" s="45" t="s">
        <v>43</v>
      </c>
      <c r="R55" s="45"/>
      <c r="S55" s="45">
        <v>19</v>
      </c>
      <c r="T55" s="45"/>
      <c r="U55" s="45">
        <v>19</v>
      </c>
    </row>
    <row r="56" spans="3:21" ht="15.75">
      <c r="C56" s="17" t="s">
        <v>41</v>
      </c>
      <c r="E56" s="45" t="s">
        <v>43</v>
      </c>
      <c r="F56" s="45"/>
      <c r="G56" s="45">
        <v>25</v>
      </c>
      <c r="H56" s="45"/>
      <c r="I56" s="45">
        <v>25</v>
      </c>
      <c r="J56" s="45"/>
      <c r="K56" s="45" t="s">
        <v>43</v>
      </c>
      <c r="L56" s="45"/>
      <c r="M56" s="45">
        <v>190</v>
      </c>
      <c r="N56" s="45"/>
      <c r="O56" s="45">
        <v>190</v>
      </c>
      <c r="P56" s="45"/>
      <c r="Q56" s="45" t="s">
        <v>43</v>
      </c>
      <c r="R56" s="45"/>
      <c r="S56" s="45">
        <v>13</v>
      </c>
      <c r="T56" s="45"/>
      <c r="U56" s="45">
        <v>13</v>
      </c>
    </row>
    <row r="57" spans="3:21" ht="15.75">
      <c r="C57" s="9" t="str">
        <f>$C21</f>
        <v>2003</v>
      </c>
      <c r="E57" s="45" t="s">
        <v>43</v>
      </c>
      <c r="F57" s="45"/>
      <c r="G57" s="45">
        <v>42</v>
      </c>
      <c r="H57" s="45"/>
      <c r="I57" s="45">
        <v>42</v>
      </c>
      <c r="J57" s="45"/>
      <c r="K57" s="45" t="s">
        <v>43</v>
      </c>
      <c r="L57" s="45"/>
      <c r="M57" s="45">
        <v>194</v>
      </c>
      <c r="N57" s="45"/>
      <c r="O57" s="45">
        <v>194</v>
      </c>
      <c r="P57" s="45"/>
      <c r="Q57" s="45" t="s">
        <v>43</v>
      </c>
      <c r="R57" s="45"/>
      <c r="S57" s="45">
        <v>22</v>
      </c>
      <c r="T57" s="45"/>
      <c r="U57" s="45">
        <v>22</v>
      </c>
    </row>
    <row r="58" spans="3:21" ht="15.75">
      <c r="C58" s="9" t="str">
        <f>$C22</f>
        <v>2004</v>
      </c>
      <c r="E58" s="45" t="s">
        <v>43</v>
      </c>
      <c r="F58" s="45"/>
      <c r="G58" s="45">
        <v>40</v>
      </c>
      <c r="H58" s="45"/>
      <c r="I58" s="45">
        <v>40</v>
      </c>
      <c r="J58" s="45"/>
      <c r="K58" s="45" t="s">
        <v>43</v>
      </c>
      <c r="L58" s="45"/>
      <c r="M58" s="45">
        <v>195</v>
      </c>
      <c r="N58" s="45"/>
      <c r="O58" s="45">
        <v>195</v>
      </c>
      <c r="P58" s="45"/>
      <c r="Q58" s="45" t="s">
        <v>43</v>
      </c>
      <c r="R58" s="45"/>
      <c r="S58" s="45">
        <v>21</v>
      </c>
      <c r="T58" s="45"/>
      <c r="U58" s="45">
        <v>21</v>
      </c>
    </row>
    <row r="59" spans="3:27" s="5" customFormat="1" ht="15.75">
      <c r="C59" s="4" t="str">
        <f>$C$23</f>
        <v>2000-2004 average</v>
      </c>
      <c r="E59" s="43" t="s">
        <v>43</v>
      </c>
      <c r="F59" s="43"/>
      <c r="G59" s="43">
        <v>36</v>
      </c>
      <c r="H59" s="43"/>
      <c r="I59" s="43">
        <v>36</v>
      </c>
      <c r="J59" s="43"/>
      <c r="K59" s="43" t="s">
        <v>43</v>
      </c>
      <c r="L59" s="43"/>
      <c r="M59" s="43">
        <v>188</v>
      </c>
      <c r="N59" s="43"/>
      <c r="O59" s="43">
        <v>188</v>
      </c>
      <c r="P59" s="44"/>
      <c r="Q59" s="43" t="s">
        <v>43</v>
      </c>
      <c r="R59" s="43"/>
      <c r="S59" s="43">
        <v>19</v>
      </c>
      <c r="T59" s="43"/>
      <c r="U59" s="43">
        <v>19</v>
      </c>
      <c r="V59" s="6"/>
      <c r="W59" s="6"/>
      <c r="X59" s="6"/>
      <c r="Y59" s="6"/>
      <c r="Z59" s="6"/>
      <c r="AA59" s="6"/>
    </row>
    <row r="60" spans="3:21" ht="9" customHeight="1">
      <c r="C60" s="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5.75">
      <c r="C61" s="9" t="str">
        <f>$C$25</f>
        <v>% change on 1994-98 average</v>
      </c>
      <c r="E61" s="45"/>
      <c r="F61" s="45"/>
      <c r="G61" s="4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4:21" ht="15.75">
      <c r="D62" s="9">
        <f>$D$26</f>
        <v>2004</v>
      </c>
      <c r="E62" s="57" t="str">
        <f>IF(ISERR((E58-E48)/E48*100),"-",IF(((E58-E48)/E48*100)=0,"-",((E58-E48)/E48*100)))</f>
        <v>-</v>
      </c>
      <c r="F62" s="57"/>
      <c r="G62" s="57">
        <f>IF(ISERR((G58-G48)/G48*100),"-",IF(((G58-G48)/G48*100)=0,"-",((G58-G48)/G48*100)))</f>
        <v>-31.03448275862069</v>
      </c>
      <c r="H62" s="57"/>
      <c r="I62" s="57">
        <f>IF(ISERR((I58-I48)/I48*100),"-",IF(((I58-I48)/I48*100)=0,"-",((I58-I48)/I48*100)))</f>
        <v>-31.03448275862069</v>
      </c>
      <c r="J62" s="57"/>
      <c r="K62" s="57" t="str">
        <f>IF(ISERR((K58-K48)/K48*100),"-",IF(((K58-K48)/K48*100)=0,"-",((K58-K48)/K48*100)))</f>
        <v>-</v>
      </c>
      <c r="L62" s="57"/>
      <c r="M62" s="57">
        <f>IF(ISERR((M58-M48)/M48*100),"-",IF(((M58-M48)/M48*100)=0,"-",((M58-M48)/M48*100)))</f>
        <v>16.071428571428573</v>
      </c>
      <c r="N62" s="57"/>
      <c r="O62" s="57">
        <f>IF(ISERR((O58-O48)/O48*100),"-",IF(((O58-O48)/O48*100)=0,"-",((O58-O48)/O48*100)))</f>
        <v>16.071428571428573</v>
      </c>
      <c r="P62" s="57"/>
      <c r="Q62" s="57" t="str">
        <f>IF(ISERR((Q58-Q48)/Q48*100),"-",IF(((Q58-Q48)/Q48*100)=0,"-",((Q58-Q48)/Q48*100)))</f>
        <v>-</v>
      </c>
      <c r="R62" s="57"/>
      <c r="S62" s="57">
        <f>IF(ISERR((S58-S48)/S48*100),"-",IF(((S58-S48)/S48*100)=0,"-",((S58-S48)/S48*100)))</f>
        <v>-40</v>
      </c>
      <c r="T62" s="57"/>
      <c r="U62" s="57">
        <f>IF(ISERR((U58-U48)/U48*100),"-",IF(((U58-U48)/U48*100)=0,"-",((U58-U48)/U48*100)))</f>
        <v>-40</v>
      </c>
    </row>
    <row r="63" spans="4:21" ht="15.75">
      <c r="D63" s="9" t="str">
        <f>$D$27</f>
        <v>2000-2004 average</v>
      </c>
      <c r="E63" s="57" t="str">
        <f>IF(ISERR((E59-E48)/E48*100),"-",IF(((E59-E48)/E48*100)=0,"-",((E59-E48)/E48*100)))</f>
        <v>-</v>
      </c>
      <c r="F63" s="57"/>
      <c r="G63" s="57">
        <f>IF(ISERR((G59-G48)/G48*100),"-",IF(((G59-G48)/G48*100)=0,"-",((G59-G48)/G48*100)))</f>
        <v>-37.93103448275862</v>
      </c>
      <c r="H63" s="57"/>
      <c r="I63" s="57">
        <f>IF(ISERR((I59-I48)/I48*100),"-",IF(((I59-I48)/I48*100)=0,"-",((I59-I48)/I48*100)))</f>
        <v>-37.93103448275862</v>
      </c>
      <c r="J63" s="57"/>
      <c r="K63" s="57" t="str">
        <f>IF(ISERR((K59-K48)/K48*100),"-",IF(((K59-K48)/K48*100)=0,"-",((K59-K48)/K48*100)))</f>
        <v>-</v>
      </c>
      <c r="L63" s="57"/>
      <c r="M63" s="57">
        <f>IF(ISERR((M59-M48)/M48*100),"-",IF(((M59-M48)/M48*100)=0,"-",((M59-M48)/M48*100)))</f>
        <v>11.904761904761903</v>
      </c>
      <c r="N63" s="57"/>
      <c r="O63" s="57">
        <f>IF(ISERR((O59-O48)/O48*100),"-",IF(((O59-O48)/O48*100)=0,"-",((O59-O48)/O48*100)))</f>
        <v>11.904761904761903</v>
      </c>
      <c r="P63" s="57"/>
      <c r="Q63" s="57" t="str">
        <f>IF(ISERR((Q59-Q48)/Q48*100),"-",IF(((Q59-Q48)/Q48*100)=0,"-",((Q59-Q48)/Q48*100)))</f>
        <v>-</v>
      </c>
      <c r="R63" s="57"/>
      <c r="S63" s="57">
        <f>IF(ISERR((S59-S48)/S48*100),"-",IF(((S59-S48)/S48*100)=0,"-",((S59-S48)/S48*100)))</f>
        <v>-45.714285714285715</v>
      </c>
      <c r="T63" s="57"/>
      <c r="U63" s="57">
        <f>IF(ISERR((U59-U48)/U48*100),"-",IF(((U59-U48)/U48*100)=0,"-",((U59-U48)/U48*100)))</f>
        <v>-45.714285714285715</v>
      </c>
    </row>
    <row r="64" spans="1:22" ht="6.75" customHeight="1" thickBot="1">
      <c r="A64" s="13"/>
      <c r="B64" s="13"/>
      <c r="C64" s="13"/>
      <c r="D64" s="16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13"/>
    </row>
    <row r="65" spans="4:21" ht="7.5" customHeight="1">
      <c r="D65" s="9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2"/>
    </row>
    <row r="67" spans="1:21" ht="15.75">
      <c r="A67" s="7" t="s">
        <v>86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89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7.5" customHeight="1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1" ht="15.75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15.75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7.5" customHeight="1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5:21" ht="15.75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15.75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7.5" customHeight="1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2" ht="15.75">
      <c r="A114" s="5"/>
      <c r="B114" s="5"/>
      <c r="C114" s="5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32"/>
    </row>
    <row r="115" spans="5:21" ht="15.75"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4:21" ht="15.75"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7.5" customHeight="1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5:21" ht="15.75"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15.75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7.5" customHeight="1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5:21" ht="15.75"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15.75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7.5" customHeight="1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.75">
      <c r="A163" s="5"/>
      <c r="B163" s="5"/>
      <c r="C163" s="5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6"/>
      <c r="B171" s="6"/>
      <c r="C171" s="6"/>
      <c r="D171" s="36"/>
      <c r="E171" s="35"/>
      <c r="F171" s="35"/>
      <c r="G171" s="35"/>
      <c r="H171" s="35"/>
      <c r="I171" s="35"/>
      <c r="J171" s="35"/>
      <c r="K171" s="12"/>
      <c r="L171" s="12"/>
      <c r="M171" s="12"/>
      <c r="N171" s="12"/>
      <c r="O171" s="12"/>
      <c r="P171" s="12"/>
      <c r="Q171" s="35"/>
      <c r="R171" s="35"/>
      <c r="S171" s="35"/>
      <c r="T171" s="35"/>
      <c r="U171" s="35"/>
    </row>
    <row r="172" spans="1:21" ht="15.75">
      <c r="A172" s="6"/>
      <c r="B172" s="6"/>
      <c r="C172" s="6"/>
      <c r="D172" s="36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9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36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2:21" ht="18.75">
      <c r="B178" s="37"/>
      <c r="C178" s="37"/>
      <c r="D178" s="9"/>
      <c r="E178" s="38"/>
      <c r="F178" s="38"/>
      <c r="G178" s="38"/>
      <c r="H178" s="38"/>
      <c r="I178" s="38"/>
      <c r="J178" s="38"/>
      <c r="K178" s="35"/>
      <c r="L178" s="35"/>
      <c r="M178" s="35"/>
      <c r="N178" s="35"/>
      <c r="O178" s="35"/>
      <c r="P178" s="35"/>
      <c r="Q178" s="38"/>
      <c r="R178" s="38"/>
      <c r="S178" s="38"/>
      <c r="T178" s="38"/>
      <c r="U178" s="39"/>
    </row>
    <row r="179" spans="2:21" ht="18.75">
      <c r="B179" s="37"/>
      <c r="C179" s="37"/>
      <c r="D179" s="9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9"/>
    </row>
    <row r="180" spans="11:16" ht="15.75">
      <c r="K180" s="38"/>
      <c r="L180" s="38"/>
      <c r="M180" s="38"/>
      <c r="N180" s="38"/>
      <c r="O180" s="38"/>
      <c r="P180" s="38"/>
    </row>
    <row r="183" ht="18" customHeight="1"/>
    <row r="186" ht="15.75">
      <c r="V186" s="42"/>
    </row>
    <row r="188" ht="15.75">
      <c r="V188" s="32"/>
    </row>
    <row r="198" ht="15.75">
      <c r="V198" s="32"/>
    </row>
    <row r="235" ht="6.75" customHeight="1"/>
    <row r="239" ht="9" customHeight="1"/>
    <row r="242" ht="15.75">
      <c r="V242" s="32"/>
    </row>
    <row r="243" ht="15.75">
      <c r="D243" s="21"/>
    </row>
    <row r="264" spans="1:4" ht="15.75">
      <c r="A264" s="21"/>
      <c r="B264" s="21"/>
      <c r="C264" s="21"/>
      <c r="D264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265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6.6640625" style="7" customWidth="1"/>
    <col min="6" max="6" width="0.78125" style="7" customWidth="1"/>
    <col min="7" max="7" width="7.77734375" style="7" customWidth="1"/>
    <col min="8" max="8" width="0.9921875" style="7" customWidth="1"/>
    <col min="9" max="9" width="7.77734375" style="7" customWidth="1"/>
    <col min="10" max="10" width="1.77734375" style="7" customWidth="1"/>
    <col min="11" max="11" width="6.21484375" style="7" customWidth="1"/>
    <col min="12" max="12" width="0.88671875" style="7" customWidth="1"/>
    <col min="13" max="13" width="8.10546875" style="7" customWidth="1"/>
    <col min="14" max="14" width="0.88671875" style="7" customWidth="1"/>
    <col min="15" max="15" width="7.99609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9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83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72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189</v>
      </c>
      <c r="F12" s="43"/>
      <c r="G12" s="43">
        <v>874</v>
      </c>
      <c r="H12" s="43"/>
      <c r="I12" s="43">
        <v>1063</v>
      </c>
      <c r="J12" s="43"/>
      <c r="K12" s="43">
        <v>835</v>
      </c>
      <c r="L12" s="43"/>
      <c r="M12" s="43">
        <v>1158</v>
      </c>
      <c r="N12" s="43"/>
      <c r="O12" s="43">
        <v>1993</v>
      </c>
      <c r="P12" s="44"/>
      <c r="Q12" s="43">
        <v>23</v>
      </c>
      <c r="R12" s="43"/>
      <c r="S12" s="43">
        <v>76</v>
      </c>
      <c r="T12" s="43"/>
      <c r="U12" s="43">
        <v>53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159</v>
      </c>
      <c r="F13" s="45"/>
      <c r="G13" s="45">
        <v>837</v>
      </c>
      <c r="H13" s="45"/>
      <c r="I13" s="45">
        <v>996</v>
      </c>
      <c r="J13" s="45"/>
      <c r="K13" s="45">
        <v>794</v>
      </c>
      <c r="L13" s="45"/>
      <c r="M13" s="45">
        <v>1140</v>
      </c>
      <c r="N13" s="45"/>
      <c r="O13" s="45">
        <v>1934</v>
      </c>
      <c r="P13" s="45"/>
      <c r="Q13" s="45">
        <v>20</v>
      </c>
      <c r="R13" s="45"/>
      <c r="S13" s="45">
        <v>73</v>
      </c>
      <c r="T13" s="45"/>
      <c r="U13" s="45">
        <v>51</v>
      </c>
    </row>
    <row r="14" spans="3:21" ht="15.75">
      <c r="C14" s="17" t="s">
        <v>35</v>
      </c>
      <c r="E14" s="45">
        <v>195</v>
      </c>
      <c r="F14" s="45"/>
      <c r="G14" s="45">
        <v>858</v>
      </c>
      <c r="H14" s="45"/>
      <c r="I14" s="45">
        <v>1053</v>
      </c>
      <c r="J14" s="45"/>
      <c r="K14" s="45">
        <v>835</v>
      </c>
      <c r="L14" s="45"/>
      <c r="M14" s="45">
        <v>1161</v>
      </c>
      <c r="N14" s="45"/>
      <c r="O14" s="45">
        <v>1996</v>
      </c>
      <c r="P14" s="45"/>
      <c r="Q14" s="45">
        <v>23</v>
      </c>
      <c r="R14" s="45"/>
      <c r="S14" s="45">
        <v>74</v>
      </c>
      <c r="T14" s="45"/>
      <c r="U14" s="45">
        <v>53</v>
      </c>
    </row>
    <row r="15" spans="3:21" ht="15.75">
      <c r="C15" s="17" t="s">
        <v>36</v>
      </c>
      <c r="E15" s="45">
        <v>147</v>
      </c>
      <c r="F15" s="45"/>
      <c r="G15" s="45">
        <v>924</v>
      </c>
      <c r="H15" s="45"/>
      <c r="I15" s="45">
        <v>1071</v>
      </c>
      <c r="J15" s="45"/>
      <c r="K15" s="45">
        <v>880</v>
      </c>
      <c r="L15" s="45"/>
      <c r="M15" s="45">
        <v>1175</v>
      </c>
      <c r="N15" s="45"/>
      <c r="O15" s="45">
        <v>2055</v>
      </c>
      <c r="P15" s="45"/>
      <c r="Q15" s="45">
        <v>17</v>
      </c>
      <c r="R15" s="45"/>
      <c r="S15" s="45">
        <v>79</v>
      </c>
      <c r="T15" s="45"/>
      <c r="U15" s="45">
        <v>52</v>
      </c>
    </row>
    <row r="16" spans="3:21" ht="15.75">
      <c r="C16" s="17" t="s">
        <v>37</v>
      </c>
      <c r="E16" s="45">
        <v>243</v>
      </c>
      <c r="F16" s="45"/>
      <c r="G16" s="45">
        <v>911</v>
      </c>
      <c r="H16" s="45"/>
      <c r="I16" s="45">
        <v>1154</v>
      </c>
      <c r="J16" s="45"/>
      <c r="K16" s="45">
        <v>900</v>
      </c>
      <c r="L16" s="45"/>
      <c r="M16" s="45">
        <v>1190</v>
      </c>
      <c r="N16" s="45"/>
      <c r="O16" s="45">
        <v>2091</v>
      </c>
      <c r="P16" s="45"/>
      <c r="Q16" s="45">
        <v>27</v>
      </c>
      <c r="R16" s="45"/>
      <c r="S16" s="45">
        <v>77</v>
      </c>
      <c r="T16" s="45"/>
      <c r="U16" s="45">
        <v>55</v>
      </c>
    </row>
    <row r="17" spans="3:21" ht="15.75">
      <c r="C17" s="17" t="s">
        <v>38</v>
      </c>
      <c r="E17" s="45">
        <v>235</v>
      </c>
      <c r="F17" s="45"/>
      <c r="G17" s="45">
        <v>857</v>
      </c>
      <c r="H17" s="45"/>
      <c r="I17" s="45">
        <v>1092</v>
      </c>
      <c r="J17" s="45"/>
      <c r="K17" s="45">
        <v>928</v>
      </c>
      <c r="L17" s="45"/>
      <c r="M17" s="45">
        <v>1217</v>
      </c>
      <c r="N17" s="45"/>
      <c r="O17" s="45">
        <v>2145</v>
      </c>
      <c r="P17" s="45"/>
      <c r="Q17" s="45">
        <v>25</v>
      </c>
      <c r="R17" s="45"/>
      <c r="S17" s="45">
        <v>70</v>
      </c>
      <c r="T17" s="45"/>
      <c r="U17" s="45">
        <v>51</v>
      </c>
    </row>
    <row r="18" spans="3:21" ht="15.75">
      <c r="C18" s="17" t="s">
        <v>39</v>
      </c>
      <c r="E18" s="45">
        <v>227</v>
      </c>
      <c r="F18" s="45"/>
      <c r="G18" s="45">
        <v>794</v>
      </c>
      <c r="H18" s="45"/>
      <c r="I18" s="45">
        <v>1021</v>
      </c>
      <c r="J18" s="45"/>
      <c r="K18" s="45">
        <v>909</v>
      </c>
      <c r="L18" s="45"/>
      <c r="M18" s="45">
        <v>1193</v>
      </c>
      <c r="N18" s="45"/>
      <c r="O18" s="45">
        <v>2102</v>
      </c>
      <c r="P18" s="45"/>
      <c r="Q18" s="45">
        <v>25</v>
      </c>
      <c r="R18" s="45"/>
      <c r="S18" s="45">
        <v>67</v>
      </c>
      <c r="T18" s="45"/>
      <c r="U18" s="45">
        <v>49</v>
      </c>
    </row>
    <row r="19" spans="3:21" ht="15.75">
      <c r="C19" s="17" t="s">
        <v>40</v>
      </c>
      <c r="E19" s="45">
        <v>185</v>
      </c>
      <c r="F19" s="45"/>
      <c r="G19" s="45">
        <v>805</v>
      </c>
      <c r="H19" s="45"/>
      <c r="I19" s="45">
        <v>990</v>
      </c>
      <c r="J19" s="45"/>
      <c r="K19" s="45">
        <v>920</v>
      </c>
      <c r="L19" s="45"/>
      <c r="M19" s="45">
        <v>1193</v>
      </c>
      <c r="N19" s="45"/>
      <c r="O19" s="45">
        <v>2113</v>
      </c>
      <c r="P19" s="45"/>
      <c r="Q19" s="45">
        <v>20</v>
      </c>
      <c r="R19" s="45"/>
      <c r="S19" s="45">
        <v>67</v>
      </c>
      <c r="T19" s="45"/>
      <c r="U19" s="45">
        <v>47</v>
      </c>
    </row>
    <row r="20" spans="3:21" ht="15.75">
      <c r="C20" s="17" t="s">
        <v>41</v>
      </c>
      <c r="E20" s="45">
        <v>188</v>
      </c>
      <c r="F20" s="45"/>
      <c r="G20" s="45">
        <v>810</v>
      </c>
      <c r="H20" s="45"/>
      <c r="I20" s="45">
        <v>998</v>
      </c>
      <c r="J20" s="45"/>
      <c r="K20" s="45">
        <v>977</v>
      </c>
      <c r="L20" s="45"/>
      <c r="M20" s="45">
        <v>1223</v>
      </c>
      <c r="N20" s="45"/>
      <c r="O20" s="45">
        <v>2200</v>
      </c>
      <c r="P20" s="45"/>
      <c r="Q20" s="45">
        <v>19</v>
      </c>
      <c r="R20" s="45"/>
      <c r="S20" s="45">
        <v>66</v>
      </c>
      <c r="T20" s="45"/>
      <c r="U20" s="45">
        <v>45</v>
      </c>
    </row>
    <row r="21" spans="3:21" ht="15.75">
      <c r="C21" s="9" t="str">
        <f>Rast41a!$C39</f>
        <v>2003</v>
      </c>
      <c r="E21" s="45">
        <v>149</v>
      </c>
      <c r="F21" s="45"/>
      <c r="G21" s="45">
        <v>781</v>
      </c>
      <c r="H21" s="45"/>
      <c r="I21" s="45">
        <v>930</v>
      </c>
      <c r="J21" s="45"/>
      <c r="K21" s="45">
        <v>1088</v>
      </c>
      <c r="L21" s="45"/>
      <c r="M21" s="45">
        <v>1206</v>
      </c>
      <c r="N21" s="45"/>
      <c r="O21" s="45">
        <v>2294</v>
      </c>
      <c r="P21" s="45"/>
      <c r="Q21" s="45">
        <v>14</v>
      </c>
      <c r="R21" s="45"/>
      <c r="S21" s="45">
        <v>65</v>
      </c>
      <c r="T21" s="45"/>
      <c r="U21" s="45">
        <v>41</v>
      </c>
    </row>
    <row r="22" spans="3:21" ht="15.75">
      <c r="C22" s="9" t="str">
        <f>Rast41a!$C40</f>
        <v>2004</v>
      </c>
      <c r="E22" s="45">
        <v>183</v>
      </c>
      <c r="F22" s="45"/>
      <c r="G22" s="45">
        <v>748</v>
      </c>
      <c r="H22" s="45"/>
      <c r="I22" s="45">
        <v>931</v>
      </c>
      <c r="J22" s="45"/>
      <c r="K22" s="45">
        <v>1121</v>
      </c>
      <c r="L22" s="45"/>
      <c r="M22" s="45">
        <v>1222</v>
      </c>
      <c r="N22" s="45"/>
      <c r="O22" s="45">
        <v>2343</v>
      </c>
      <c r="P22" s="45"/>
      <c r="Q22" s="45">
        <v>16</v>
      </c>
      <c r="R22" s="45"/>
      <c r="S22" s="45">
        <v>61</v>
      </c>
      <c r="T22" s="45"/>
      <c r="U22" s="45">
        <v>40</v>
      </c>
    </row>
    <row r="23" spans="3:27" s="5" customFormat="1" ht="15.75">
      <c r="C23" s="4" t="str">
        <f>Rast41a!$C$41</f>
        <v>2000-2004 average</v>
      </c>
      <c r="D23" s="7"/>
      <c r="E23" s="43">
        <v>186</v>
      </c>
      <c r="F23" s="43"/>
      <c r="G23" s="43">
        <v>788</v>
      </c>
      <c r="H23" s="43"/>
      <c r="I23" s="43">
        <v>974</v>
      </c>
      <c r="J23" s="43"/>
      <c r="K23" s="43">
        <v>1003</v>
      </c>
      <c r="L23" s="43"/>
      <c r="M23" s="43">
        <v>1207</v>
      </c>
      <c r="N23" s="43"/>
      <c r="O23" s="43">
        <v>2210</v>
      </c>
      <c r="P23" s="43"/>
      <c r="Q23" s="43">
        <v>19</v>
      </c>
      <c r="R23" s="43"/>
      <c r="S23" s="43">
        <v>65</v>
      </c>
      <c r="T23" s="43"/>
      <c r="U23" s="43">
        <v>44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-3.1746031746031744</v>
      </c>
      <c r="F26" s="57"/>
      <c r="G26" s="57">
        <f>IF(ISERR((G22-G12)/G12*100),"-",IF(((G22-G12)/G12*100)=0,"-",((G22-G12)/G12*100)))</f>
        <v>-14.416475972540047</v>
      </c>
      <c r="H26" s="57"/>
      <c r="I26" s="57">
        <f>IF(ISERR((I22-I12)/I12*100),"-",IF(((I22-I12)/I12*100)=0,"-",((I22-I12)/I12*100)))</f>
        <v>-12.417685794920038</v>
      </c>
      <c r="J26" s="57"/>
      <c r="K26" s="57">
        <f>IF(ISERR((K22-K12)/K12*100),"-",IF(((K22-K12)/K12*100)=0,"-",((K22-K12)/K12*100)))</f>
        <v>34.25149700598802</v>
      </c>
      <c r="L26" s="57"/>
      <c r="M26" s="57">
        <f>IF(ISERR((M22-M12)/M12*100),"-",IF(((M22-M12)/M12*100)=0,"-",((M22-M12)/M12*100)))</f>
        <v>5.526770293609672</v>
      </c>
      <c r="N26" s="57"/>
      <c r="O26" s="57">
        <f>IF(ISERR((O22-O12)/O12*100),"-",IF(((O22-O12)/O12*100)=0,"-",((O22-O12)/O12*100)))</f>
        <v>17.561465127947816</v>
      </c>
      <c r="P26" s="57"/>
      <c r="Q26" s="57">
        <f>IF(ISERR((Q22-Q12)/Q12*100),"-",IF(((Q22-Q12)/Q12*100)=0,"-",((Q22-Q12)/Q12*100)))</f>
        <v>-30.434782608695656</v>
      </c>
      <c r="R26" s="57"/>
      <c r="S26" s="57">
        <f>IF(ISERR((S22-S12)/S12*100),"-",IF(((S22-S12)/S12*100)=0,"-",((S22-S12)/S12*100)))</f>
        <v>-19.736842105263158</v>
      </c>
      <c r="T26" s="57"/>
      <c r="U26" s="57">
        <f>IF(ISERR((U22-U12)/U12*100),"-",IF(((U22-U12)/U12*100)=0,"-",((U22-U12)/U12*100)))</f>
        <v>-24.528301886792452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-1.5873015873015872</v>
      </c>
      <c r="F27" s="57"/>
      <c r="G27" s="57">
        <f>IF(ISERR((G23-G12)/G12*100),"-",IF(((G23-G12)/G12*100)=0,"-",((G23-G12)/G12*100)))</f>
        <v>-9.839816933638444</v>
      </c>
      <c r="H27" s="57"/>
      <c r="I27" s="57">
        <f>IF(ISERR((I23-I12)/I12*100),"-",IF(((I23-I12)/I12*100)=0,"-",((I23-I12)/I12*100)))</f>
        <v>-8.372530573847602</v>
      </c>
      <c r="J27" s="57"/>
      <c r="K27" s="57">
        <f>IF(ISERR((K23-K12)/K12*100),"-",IF(((K23-K12)/K12*100)=0,"-",((K23-K12)/K12*100)))</f>
        <v>20.119760479041915</v>
      </c>
      <c r="L27" s="57"/>
      <c r="M27" s="57">
        <f>IF(ISERR((M23-M12)/M12*100),"-",IF(((M23-M12)/M12*100)=0,"-",((M23-M12)/M12*100)))</f>
        <v>4.231433506044905</v>
      </c>
      <c r="N27" s="57"/>
      <c r="O27" s="57">
        <f>IF(ISERR((O23-O12)/O12*100),"-",IF(((O23-O12)/O12*100)=0,"-",((O23-O12)/O12*100)))</f>
        <v>10.888108379327646</v>
      </c>
      <c r="P27" s="57"/>
      <c r="Q27" s="57">
        <f>IF(ISERR((Q23-Q12)/Q12*100),"-",IF(((Q23-Q12)/Q12*100)=0,"-",((Q23-Q12)/Q12*100)))</f>
        <v>-17.391304347826086</v>
      </c>
      <c r="R27" s="57"/>
      <c r="S27" s="57">
        <f>IF(ISERR((S23-S12)/S12*100),"-",IF(((S23-S12)/S12*100)=0,"-",((S23-S12)/S12*100)))</f>
        <v>-14.473684210526317</v>
      </c>
      <c r="T27" s="57"/>
      <c r="U27" s="57">
        <f>IF(ISERR((U23-U12)/U12*100),"-",IF(((U23-U12)/U12*100)=0,"-",((U23-U12)/U12*100)))</f>
        <v>-16.9811320754717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2:21" ht="15.75">
      <c r="B29" s="7" t="s">
        <v>73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3">
        <v>113</v>
      </c>
      <c r="F30" s="43"/>
      <c r="G30" s="43">
        <v>294</v>
      </c>
      <c r="H30" s="43"/>
      <c r="I30" s="43">
        <v>406</v>
      </c>
      <c r="J30" s="43"/>
      <c r="K30" s="43">
        <v>285</v>
      </c>
      <c r="L30" s="43"/>
      <c r="M30" s="43">
        <v>386</v>
      </c>
      <c r="N30" s="43"/>
      <c r="O30" s="43">
        <v>671</v>
      </c>
      <c r="P30" s="44"/>
      <c r="Q30" s="43">
        <v>40</v>
      </c>
      <c r="R30" s="43"/>
      <c r="S30" s="43">
        <v>76</v>
      </c>
      <c r="T30" s="43"/>
      <c r="U30" s="43">
        <v>61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>
        <v>139</v>
      </c>
      <c r="F31" s="45"/>
      <c r="G31" s="45">
        <v>315</v>
      </c>
      <c r="H31" s="45"/>
      <c r="I31" s="45">
        <v>454</v>
      </c>
      <c r="J31" s="45"/>
      <c r="K31" s="45">
        <v>278</v>
      </c>
      <c r="L31" s="45"/>
      <c r="M31" s="45">
        <v>380</v>
      </c>
      <c r="N31" s="45"/>
      <c r="O31" s="45">
        <v>657</v>
      </c>
      <c r="P31" s="45"/>
      <c r="Q31" s="45">
        <v>50</v>
      </c>
      <c r="R31" s="45"/>
      <c r="S31" s="45">
        <v>83</v>
      </c>
      <c r="T31" s="45"/>
      <c r="U31" s="45">
        <v>69</v>
      </c>
    </row>
    <row r="32" spans="3:21" ht="15.75">
      <c r="C32" s="17" t="s">
        <v>35</v>
      </c>
      <c r="E32" s="45">
        <v>113</v>
      </c>
      <c r="F32" s="45"/>
      <c r="G32" s="45">
        <v>273</v>
      </c>
      <c r="H32" s="45"/>
      <c r="I32" s="45">
        <v>386</v>
      </c>
      <c r="J32" s="45"/>
      <c r="K32" s="45">
        <v>287</v>
      </c>
      <c r="L32" s="45"/>
      <c r="M32" s="45">
        <v>387</v>
      </c>
      <c r="N32" s="45"/>
      <c r="O32" s="45">
        <v>674</v>
      </c>
      <c r="P32" s="45"/>
      <c r="Q32" s="45">
        <v>39</v>
      </c>
      <c r="R32" s="45"/>
      <c r="S32" s="45">
        <v>71</v>
      </c>
      <c r="T32" s="45"/>
      <c r="U32" s="45">
        <v>57</v>
      </c>
    </row>
    <row r="33" spans="3:21" ht="15.75">
      <c r="C33" s="17" t="s">
        <v>36</v>
      </c>
      <c r="E33" s="45">
        <v>133</v>
      </c>
      <c r="F33" s="45"/>
      <c r="G33" s="45">
        <v>311</v>
      </c>
      <c r="H33" s="45"/>
      <c r="I33" s="45">
        <v>444</v>
      </c>
      <c r="J33" s="45"/>
      <c r="K33" s="45">
        <v>293</v>
      </c>
      <c r="L33" s="45"/>
      <c r="M33" s="45">
        <v>392</v>
      </c>
      <c r="N33" s="45"/>
      <c r="O33" s="45">
        <v>685</v>
      </c>
      <c r="P33" s="45"/>
      <c r="Q33" s="45">
        <v>45</v>
      </c>
      <c r="R33" s="45"/>
      <c r="S33" s="45">
        <v>79</v>
      </c>
      <c r="T33" s="45"/>
      <c r="U33" s="45">
        <v>65</v>
      </c>
    </row>
    <row r="34" spans="3:21" ht="15.75">
      <c r="C34" s="17" t="s">
        <v>37</v>
      </c>
      <c r="E34" s="45">
        <v>93</v>
      </c>
      <c r="F34" s="45"/>
      <c r="G34" s="45">
        <v>298</v>
      </c>
      <c r="H34" s="45"/>
      <c r="I34" s="45">
        <v>391</v>
      </c>
      <c r="J34" s="45"/>
      <c r="K34" s="45">
        <v>294</v>
      </c>
      <c r="L34" s="45"/>
      <c r="M34" s="45">
        <v>397</v>
      </c>
      <c r="N34" s="45"/>
      <c r="O34" s="45">
        <v>691</v>
      </c>
      <c r="P34" s="45"/>
      <c r="Q34" s="45">
        <v>32</v>
      </c>
      <c r="R34" s="45"/>
      <c r="S34" s="45">
        <v>75</v>
      </c>
      <c r="T34" s="45"/>
      <c r="U34" s="45">
        <v>57</v>
      </c>
    </row>
    <row r="35" spans="3:21" ht="15.75">
      <c r="C35" s="17" t="s">
        <v>38</v>
      </c>
      <c r="E35" s="45">
        <v>92</v>
      </c>
      <c r="F35" s="45"/>
      <c r="G35" s="45">
        <v>291</v>
      </c>
      <c r="H35" s="45"/>
      <c r="I35" s="45">
        <v>383</v>
      </c>
      <c r="J35" s="45"/>
      <c r="K35" s="45">
        <v>282</v>
      </c>
      <c r="L35" s="45"/>
      <c r="M35" s="45">
        <v>402</v>
      </c>
      <c r="N35" s="45"/>
      <c r="O35" s="45">
        <v>684</v>
      </c>
      <c r="P35" s="45"/>
      <c r="Q35" s="45">
        <v>33</v>
      </c>
      <c r="R35" s="45"/>
      <c r="S35" s="45">
        <v>72</v>
      </c>
      <c r="T35" s="45"/>
      <c r="U35" s="45">
        <v>56</v>
      </c>
    </row>
    <row r="36" spans="3:21" ht="15.75">
      <c r="C36" s="17" t="s">
        <v>39</v>
      </c>
      <c r="E36" s="45">
        <v>89</v>
      </c>
      <c r="F36" s="45"/>
      <c r="G36" s="45">
        <v>280</v>
      </c>
      <c r="H36" s="45"/>
      <c r="I36" s="45">
        <v>369</v>
      </c>
      <c r="J36" s="45"/>
      <c r="K36" s="45">
        <v>283</v>
      </c>
      <c r="L36" s="45"/>
      <c r="M36" s="45">
        <v>401</v>
      </c>
      <c r="N36" s="45"/>
      <c r="O36" s="45">
        <v>684</v>
      </c>
      <c r="P36" s="45"/>
      <c r="Q36" s="45">
        <v>31</v>
      </c>
      <c r="R36" s="45"/>
      <c r="S36" s="45">
        <v>70</v>
      </c>
      <c r="T36" s="45"/>
      <c r="U36" s="45">
        <v>54</v>
      </c>
    </row>
    <row r="37" spans="3:21" ht="15.75">
      <c r="C37" s="17" t="s">
        <v>40</v>
      </c>
      <c r="E37" s="45">
        <v>98</v>
      </c>
      <c r="F37" s="45"/>
      <c r="G37" s="45">
        <v>278</v>
      </c>
      <c r="H37" s="45"/>
      <c r="I37" s="45">
        <v>376</v>
      </c>
      <c r="J37" s="45"/>
      <c r="K37" s="45">
        <v>276</v>
      </c>
      <c r="L37" s="45"/>
      <c r="M37" s="45">
        <v>398</v>
      </c>
      <c r="N37" s="45"/>
      <c r="O37" s="45">
        <v>674</v>
      </c>
      <c r="P37" s="45"/>
      <c r="Q37" s="45">
        <v>36</v>
      </c>
      <c r="R37" s="45"/>
      <c r="S37" s="45">
        <v>70</v>
      </c>
      <c r="T37" s="45"/>
      <c r="U37" s="45">
        <v>56</v>
      </c>
    </row>
    <row r="38" spans="3:21" ht="15.75">
      <c r="C38" s="17" t="s">
        <v>41</v>
      </c>
      <c r="E38" s="45">
        <v>104</v>
      </c>
      <c r="F38" s="45"/>
      <c r="G38" s="45">
        <v>241</v>
      </c>
      <c r="H38" s="45"/>
      <c r="I38" s="45">
        <v>345</v>
      </c>
      <c r="J38" s="45"/>
      <c r="K38" s="45">
        <v>248</v>
      </c>
      <c r="L38" s="45"/>
      <c r="M38" s="45">
        <v>451</v>
      </c>
      <c r="N38" s="45"/>
      <c r="O38" s="45">
        <v>699</v>
      </c>
      <c r="P38" s="45"/>
      <c r="Q38" s="45">
        <v>42</v>
      </c>
      <c r="R38" s="45"/>
      <c r="S38" s="45">
        <v>53</v>
      </c>
      <c r="T38" s="45"/>
      <c r="U38" s="45">
        <v>49</v>
      </c>
    </row>
    <row r="39" spans="3:21" ht="15.75">
      <c r="C39" s="9" t="str">
        <f>Rast41a!$C39</f>
        <v>2003</v>
      </c>
      <c r="E39" s="45">
        <v>97</v>
      </c>
      <c r="F39" s="45"/>
      <c r="G39" s="45">
        <v>265</v>
      </c>
      <c r="H39" s="45"/>
      <c r="I39" s="45">
        <v>362</v>
      </c>
      <c r="J39" s="45"/>
      <c r="K39" s="45">
        <v>256</v>
      </c>
      <c r="L39" s="45"/>
      <c r="M39" s="45">
        <v>453</v>
      </c>
      <c r="N39" s="45"/>
      <c r="O39" s="45">
        <v>709</v>
      </c>
      <c r="P39" s="45"/>
      <c r="Q39" s="45">
        <v>38</v>
      </c>
      <c r="R39" s="45"/>
      <c r="S39" s="45">
        <v>59</v>
      </c>
      <c r="T39" s="45"/>
      <c r="U39" s="45">
        <v>51</v>
      </c>
    </row>
    <row r="40" spans="3:21" ht="15.75">
      <c r="C40" s="9" t="str">
        <f>Rast41a!$C40</f>
        <v>2004</v>
      </c>
      <c r="E40" s="45">
        <v>95</v>
      </c>
      <c r="F40" s="45"/>
      <c r="G40" s="45">
        <v>308</v>
      </c>
      <c r="H40" s="45"/>
      <c r="I40" s="45">
        <v>403</v>
      </c>
      <c r="J40" s="45"/>
      <c r="K40" s="45">
        <v>272</v>
      </c>
      <c r="L40" s="45"/>
      <c r="M40" s="45">
        <v>461</v>
      </c>
      <c r="N40" s="45"/>
      <c r="O40" s="45">
        <v>733</v>
      </c>
      <c r="P40" s="45"/>
      <c r="Q40" s="45">
        <v>35</v>
      </c>
      <c r="R40" s="45"/>
      <c r="S40" s="45">
        <v>67</v>
      </c>
      <c r="T40" s="45"/>
      <c r="U40" s="45">
        <v>55</v>
      </c>
    </row>
    <row r="41" spans="3:27" s="5" customFormat="1" ht="15.75">
      <c r="C41" s="4" t="str">
        <f>Rast41a!$C$41</f>
        <v>2000-2004 average</v>
      </c>
      <c r="D41" s="7"/>
      <c r="E41" s="43">
        <v>97</v>
      </c>
      <c r="F41" s="43"/>
      <c r="G41" s="43">
        <v>274</v>
      </c>
      <c r="H41" s="43"/>
      <c r="I41" s="43">
        <v>371</v>
      </c>
      <c r="J41" s="43"/>
      <c r="K41" s="43">
        <v>267</v>
      </c>
      <c r="L41" s="43"/>
      <c r="M41" s="43">
        <v>433</v>
      </c>
      <c r="N41" s="43"/>
      <c r="O41" s="43">
        <v>700</v>
      </c>
      <c r="P41" s="43"/>
      <c r="Q41" s="43">
        <v>36</v>
      </c>
      <c r="R41" s="43"/>
      <c r="S41" s="43">
        <v>63</v>
      </c>
      <c r="T41" s="43"/>
      <c r="U41" s="43">
        <v>53</v>
      </c>
      <c r="V41" s="6"/>
      <c r="W41" s="6"/>
      <c r="X41" s="6"/>
      <c r="Y41" s="6"/>
      <c r="Z41" s="6"/>
      <c r="AA41" s="6"/>
    </row>
    <row r="42" spans="3:21" ht="9" customHeight="1">
      <c r="C42" s="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Rast41a!$C$43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2" ht="15.75">
      <c r="D44" s="9">
        <f>Rast41a!$D$44</f>
        <v>2004</v>
      </c>
      <c r="E44" s="57">
        <f>IF(ISERR((E40-E30)/E30*100),"-",IF(((E40-E30)/E30*100)=0,"-",((E40-E30)/E30*100)))</f>
        <v>-15.929203539823009</v>
      </c>
      <c r="F44" s="57"/>
      <c r="G44" s="57">
        <f>IF(ISERR((G40-G30)/G30*100),"-",IF(((G40-G30)/G30*100)=0,"-",((G40-G30)/G30*100)))</f>
        <v>4.761904761904762</v>
      </c>
      <c r="H44" s="57"/>
      <c r="I44" s="57">
        <f>IF(ISERR((I40-I30)/I30*100),"-",IF(((I40-I30)/I30*100)=0,"-",((I40-I30)/I30*100)))</f>
        <v>-0.7389162561576355</v>
      </c>
      <c r="J44" s="57"/>
      <c r="K44" s="57">
        <f>IF(ISERR((K40-K30)/K30*100),"-",IF(((K40-K30)/K30*100)=0,"-",((K40-K30)/K30*100)))</f>
        <v>-4.56140350877193</v>
      </c>
      <c r="L44" s="57"/>
      <c r="M44" s="57">
        <f>IF(ISERR((M40-M30)/M30*100),"-",IF(((M40-M30)/M30*100)=0,"-",((M40-M30)/M30*100)))</f>
        <v>19.4300518134715</v>
      </c>
      <c r="N44" s="57"/>
      <c r="O44" s="57">
        <f>IF(ISERR((O40-O30)/O30*100),"-",IF(((O40-O30)/O30*100)=0,"-",((O40-O30)/O30*100)))</f>
        <v>9.239940387481372</v>
      </c>
      <c r="P44" s="57"/>
      <c r="Q44" s="57">
        <f>IF(ISERR((Q40-Q30)/Q30*100),"-",IF(((Q40-Q30)/Q30*100)=0,"-",((Q40-Q30)/Q30*100)))</f>
        <v>-12.5</v>
      </c>
      <c r="R44" s="57"/>
      <c r="S44" s="57">
        <f>IF(ISERR((S40-S30)/S30*100),"-",IF(((S40-S30)/S30*100)=0,"-",((S40-S30)/S30*100)))</f>
        <v>-11.842105263157894</v>
      </c>
      <c r="T44" s="57"/>
      <c r="U44" s="57">
        <f>IF(ISERR((U40-U30)/U30*100),"-",IF(((U40-U30)/U30*100)=0,"-",((U40-U30)/U30*100)))</f>
        <v>-9.836065573770492</v>
      </c>
      <c r="V44" s="34"/>
    </row>
    <row r="45" spans="4:21" ht="15.75">
      <c r="D45" s="9" t="str">
        <f>Rast41a!$D$45</f>
        <v>2000-2004 average</v>
      </c>
      <c r="E45" s="57">
        <f>IF(ISERR((E41-E30)/E30*100),"-",IF(((E41-E30)/E30*100)=0,"-",((E41-E30)/E30*100)))</f>
        <v>-14.15929203539823</v>
      </c>
      <c r="F45" s="57"/>
      <c r="G45" s="57">
        <f>IF(ISERR((G41-G30)/G30*100),"-",IF(((G41-G30)/G30*100)=0,"-",((G41-G30)/G30*100)))</f>
        <v>-6.802721088435375</v>
      </c>
      <c r="H45" s="57"/>
      <c r="I45" s="57">
        <f>IF(ISERR((I41-I30)/I30*100),"-",IF(((I41-I30)/I30*100)=0,"-",((I41-I30)/I30*100)))</f>
        <v>-8.620689655172415</v>
      </c>
      <c r="J45" s="57"/>
      <c r="K45" s="57">
        <f>IF(ISERR((K41-K30)/K30*100),"-",IF(((K41-K30)/K30*100)=0,"-",((K41-K30)/K30*100)))</f>
        <v>-6.315789473684211</v>
      </c>
      <c r="L45" s="57"/>
      <c r="M45" s="57">
        <f>IF(ISERR((M41-M30)/M30*100),"-",IF(((M41-M30)/M30*100)=0,"-",((M41-M30)/M30*100)))</f>
        <v>12.176165803108809</v>
      </c>
      <c r="N45" s="57"/>
      <c r="O45" s="57">
        <f>IF(ISERR((O41-O30)/O30*100),"-",IF(((O41-O30)/O30*100)=0,"-",((O41-O30)/O30*100)))</f>
        <v>4.321907600596125</v>
      </c>
      <c r="P45" s="57"/>
      <c r="Q45" s="57">
        <f>IF(ISERR((Q41-Q30)/Q30*100),"-",IF(((Q41-Q30)/Q30*100)=0,"-",((Q41-Q30)/Q30*100)))</f>
        <v>-10</v>
      </c>
      <c r="R45" s="57"/>
      <c r="S45" s="57">
        <f>IF(ISERR((S41-S30)/S30*100),"-",IF(((S41-S30)/S30*100)=0,"-",((S41-S30)/S30*100)))</f>
        <v>-17.105263157894736</v>
      </c>
      <c r="T45" s="57"/>
      <c r="U45" s="57">
        <f>IF(ISERR((U41-U30)/U30*100),"-",IF(((U41-U30)/U30*100)=0,"-",((U41-U30)/U30*100)))</f>
        <v>-13.114754098360656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2:21" ht="15.75">
      <c r="B47" s="7" t="s">
        <v>74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7" s="5" customFormat="1" ht="15.75">
      <c r="C48" s="4" t="s">
        <v>19</v>
      </c>
      <c r="E48" s="43">
        <v>72</v>
      </c>
      <c r="F48" s="43"/>
      <c r="G48" s="43">
        <v>288</v>
      </c>
      <c r="H48" s="43"/>
      <c r="I48" s="43">
        <v>360</v>
      </c>
      <c r="J48" s="43"/>
      <c r="K48" s="43">
        <v>265</v>
      </c>
      <c r="L48" s="43"/>
      <c r="M48" s="43">
        <v>568</v>
      </c>
      <c r="N48" s="43"/>
      <c r="O48" s="43">
        <v>833</v>
      </c>
      <c r="P48" s="44"/>
      <c r="Q48" s="43">
        <v>27</v>
      </c>
      <c r="R48" s="43"/>
      <c r="S48" s="43">
        <v>51</v>
      </c>
      <c r="T48" s="43"/>
      <c r="U48" s="43">
        <v>43</v>
      </c>
      <c r="V48" s="6"/>
      <c r="W48" s="6"/>
      <c r="X48" s="6"/>
      <c r="Y48" s="6"/>
      <c r="Z48" s="6"/>
      <c r="AA48" s="6"/>
    </row>
    <row r="49" spans="3:21" ht="15.75">
      <c r="C49" s="17" t="s">
        <v>34</v>
      </c>
      <c r="E49" s="45">
        <v>84</v>
      </c>
      <c r="F49" s="45"/>
      <c r="G49" s="45">
        <v>290</v>
      </c>
      <c r="H49" s="45"/>
      <c r="I49" s="45">
        <v>374</v>
      </c>
      <c r="J49" s="45"/>
      <c r="K49" s="45">
        <v>255</v>
      </c>
      <c r="L49" s="45"/>
      <c r="M49" s="45">
        <v>557</v>
      </c>
      <c r="N49" s="45"/>
      <c r="O49" s="45">
        <v>812</v>
      </c>
      <c r="P49" s="45"/>
      <c r="Q49" s="45">
        <v>33</v>
      </c>
      <c r="R49" s="45"/>
      <c r="S49" s="45">
        <v>52</v>
      </c>
      <c r="T49" s="45"/>
      <c r="U49" s="45">
        <v>46</v>
      </c>
    </row>
    <row r="50" spans="3:21" ht="15.75">
      <c r="C50" s="17" t="s">
        <v>35</v>
      </c>
      <c r="E50" s="45">
        <v>74</v>
      </c>
      <c r="F50" s="45"/>
      <c r="G50" s="45">
        <v>283</v>
      </c>
      <c r="H50" s="45"/>
      <c r="I50" s="45">
        <v>357</v>
      </c>
      <c r="J50" s="45"/>
      <c r="K50" s="45">
        <v>266</v>
      </c>
      <c r="L50" s="45"/>
      <c r="M50" s="45">
        <v>569</v>
      </c>
      <c r="N50" s="45"/>
      <c r="O50" s="45">
        <v>835</v>
      </c>
      <c r="P50" s="45"/>
      <c r="Q50" s="45">
        <v>28</v>
      </c>
      <c r="R50" s="45"/>
      <c r="S50" s="45">
        <v>50</v>
      </c>
      <c r="T50" s="45"/>
      <c r="U50" s="45">
        <v>43</v>
      </c>
    </row>
    <row r="51" spans="3:21" ht="15.75">
      <c r="C51" s="17" t="s">
        <v>36</v>
      </c>
      <c r="E51" s="45">
        <v>62</v>
      </c>
      <c r="F51" s="45"/>
      <c r="G51" s="45">
        <v>305</v>
      </c>
      <c r="H51" s="45"/>
      <c r="I51" s="45">
        <v>367</v>
      </c>
      <c r="J51" s="45"/>
      <c r="K51" s="45">
        <v>275</v>
      </c>
      <c r="L51" s="45"/>
      <c r="M51" s="45">
        <v>578</v>
      </c>
      <c r="N51" s="45"/>
      <c r="O51" s="45">
        <v>853</v>
      </c>
      <c r="P51" s="45"/>
      <c r="Q51" s="45">
        <v>23</v>
      </c>
      <c r="R51" s="45"/>
      <c r="S51" s="45">
        <v>53</v>
      </c>
      <c r="T51" s="45"/>
      <c r="U51" s="45">
        <v>43</v>
      </c>
    </row>
    <row r="52" spans="3:21" ht="15.75">
      <c r="C52" s="17" t="s">
        <v>37</v>
      </c>
      <c r="E52" s="45">
        <v>73</v>
      </c>
      <c r="F52" s="45"/>
      <c r="G52" s="45">
        <v>262</v>
      </c>
      <c r="H52" s="45"/>
      <c r="I52" s="45">
        <v>335</v>
      </c>
      <c r="J52" s="45"/>
      <c r="K52" s="45">
        <v>278</v>
      </c>
      <c r="L52" s="45"/>
      <c r="M52" s="45">
        <v>586</v>
      </c>
      <c r="N52" s="45"/>
      <c r="O52" s="45">
        <v>864</v>
      </c>
      <c r="P52" s="45"/>
      <c r="Q52" s="45">
        <v>26</v>
      </c>
      <c r="R52" s="45"/>
      <c r="S52" s="45">
        <v>45</v>
      </c>
      <c r="T52" s="45"/>
      <c r="U52" s="45">
        <v>39</v>
      </c>
    </row>
    <row r="53" spans="3:21" ht="15.75">
      <c r="C53" s="17" t="s">
        <v>38</v>
      </c>
      <c r="E53" s="45">
        <v>75</v>
      </c>
      <c r="F53" s="45"/>
      <c r="G53" s="48">
        <v>281</v>
      </c>
      <c r="H53" s="45"/>
      <c r="I53" s="45">
        <v>356</v>
      </c>
      <c r="J53" s="45"/>
      <c r="K53" s="45">
        <v>283</v>
      </c>
      <c r="L53" s="45"/>
      <c r="M53" s="45">
        <v>604</v>
      </c>
      <c r="N53" s="45"/>
      <c r="O53" s="45">
        <v>888</v>
      </c>
      <c r="P53" s="45"/>
      <c r="Q53" s="45">
        <v>26</v>
      </c>
      <c r="R53" s="45"/>
      <c r="S53" s="45">
        <v>46</v>
      </c>
      <c r="T53" s="45"/>
      <c r="U53" s="45">
        <v>40</v>
      </c>
    </row>
    <row r="54" spans="3:21" ht="15.75">
      <c r="C54" s="17" t="s">
        <v>39</v>
      </c>
      <c r="E54" s="45">
        <v>52</v>
      </c>
      <c r="F54" s="45"/>
      <c r="G54" s="45">
        <v>279</v>
      </c>
      <c r="H54" s="45"/>
      <c r="I54" s="45">
        <v>331</v>
      </c>
      <c r="J54" s="45"/>
      <c r="K54" s="45">
        <v>303</v>
      </c>
      <c r="L54" s="45"/>
      <c r="M54" s="45">
        <v>606</v>
      </c>
      <c r="N54" s="45"/>
      <c r="O54" s="45">
        <v>909</v>
      </c>
      <c r="P54" s="45"/>
      <c r="Q54" s="45">
        <v>17</v>
      </c>
      <c r="R54" s="45"/>
      <c r="S54" s="45">
        <v>46</v>
      </c>
      <c r="T54" s="45"/>
      <c r="U54" s="45">
        <v>36</v>
      </c>
    </row>
    <row r="55" spans="3:21" ht="15.75">
      <c r="C55" s="17" t="s">
        <v>40</v>
      </c>
      <c r="E55" s="45">
        <v>47</v>
      </c>
      <c r="F55" s="45"/>
      <c r="G55" s="45">
        <v>316</v>
      </c>
      <c r="H55" s="45"/>
      <c r="I55" s="45">
        <v>363</v>
      </c>
      <c r="J55" s="45"/>
      <c r="K55" s="45">
        <v>324</v>
      </c>
      <c r="L55" s="45"/>
      <c r="M55" s="45">
        <v>611</v>
      </c>
      <c r="N55" s="45"/>
      <c r="O55" s="45">
        <v>935</v>
      </c>
      <c r="P55" s="45"/>
      <c r="Q55" s="45">
        <v>15</v>
      </c>
      <c r="R55" s="45"/>
      <c r="S55" s="45">
        <v>52</v>
      </c>
      <c r="T55" s="45"/>
      <c r="U55" s="45">
        <v>39</v>
      </c>
    </row>
    <row r="56" spans="3:21" ht="15.75">
      <c r="C56" s="17" t="s">
        <v>41</v>
      </c>
      <c r="E56" s="45">
        <v>52</v>
      </c>
      <c r="F56" s="45"/>
      <c r="G56" s="45">
        <v>291</v>
      </c>
      <c r="H56" s="45"/>
      <c r="I56" s="45">
        <v>343</v>
      </c>
      <c r="J56" s="45"/>
      <c r="K56" s="45">
        <v>339</v>
      </c>
      <c r="L56" s="45"/>
      <c r="M56" s="45">
        <v>623</v>
      </c>
      <c r="N56" s="45"/>
      <c r="O56" s="45">
        <v>962</v>
      </c>
      <c r="P56" s="45"/>
      <c r="Q56" s="45">
        <v>15</v>
      </c>
      <c r="R56" s="45"/>
      <c r="S56" s="45">
        <v>47</v>
      </c>
      <c r="T56" s="45"/>
      <c r="U56" s="45">
        <v>36</v>
      </c>
    </row>
    <row r="57" spans="3:21" ht="15.75">
      <c r="C57" s="9" t="str">
        <f>Rast41a!$C39</f>
        <v>2003</v>
      </c>
      <c r="E57" s="45">
        <v>50</v>
      </c>
      <c r="F57" s="45"/>
      <c r="G57" s="45">
        <v>271</v>
      </c>
      <c r="H57" s="45"/>
      <c r="I57" s="45">
        <v>321</v>
      </c>
      <c r="J57" s="45"/>
      <c r="K57" s="45">
        <v>357</v>
      </c>
      <c r="L57" s="45"/>
      <c r="M57" s="45">
        <v>625</v>
      </c>
      <c r="N57" s="45"/>
      <c r="O57" s="45">
        <v>982</v>
      </c>
      <c r="P57" s="45"/>
      <c r="Q57" s="45">
        <v>14</v>
      </c>
      <c r="R57" s="45"/>
      <c r="S57" s="45">
        <v>43</v>
      </c>
      <c r="T57" s="45"/>
      <c r="U57" s="45">
        <v>33</v>
      </c>
    </row>
    <row r="58" spans="3:21" ht="15.75">
      <c r="C58" s="9" t="str">
        <f>Rast41a!$C40</f>
        <v>2004</v>
      </c>
      <c r="E58" s="45">
        <v>52</v>
      </c>
      <c r="F58" s="45"/>
      <c r="G58" s="45">
        <v>252</v>
      </c>
      <c r="H58" s="45"/>
      <c r="I58" s="45">
        <v>304</v>
      </c>
      <c r="J58" s="45"/>
      <c r="K58" s="45">
        <v>363</v>
      </c>
      <c r="L58" s="45"/>
      <c r="M58" s="45">
        <v>633</v>
      </c>
      <c r="N58" s="45"/>
      <c r="O58" s="45">
        <v>997</v>
      </c>
      <c r="P58" s="45"/>
      <c r="Q58" s="45">
        <v>14</v>
      </c>
      <c r="R58" s="45"/>
      <c r="S58" s="45">
        <v>40</v>
      </c>
      <c r="T58" s="45"/>
      <c r="U58" s="45">
        <v>31</v>
      </c>
    </row>
    <row r="59" spans="3:27" s="5" customFormat="1" ht="15.75">
      <c r="C59" s="4" t="str">
        <f>Rast41a!$C$41</f>
        <v>2000-2004 average</v>
      </c>
      <c r="D59" s="7"/>
      <c r="E59" s="43">
        <v>51</v>
      </c>
      <c r="F59" s="43"/>
      <c r="G59" s="43">
        <v>282</v>
      </c>
      <c r="H59" s="43"/>
      <c r="I59" s="43">
        <v>332</v>
      </c>
      <c r="J59" s="43"/>
      <c r="K59" s="43">
        <v>337</v>
      </c>
      <c r="L59" s="43"/>
      <c r="M59" s="43">
        <v>620</v>
      </c>
      <c r="N59" s="43"/>
      <c r="O59" s="43">
        <v>957</v>
      </c>
      <c r="P59" s="43"/>
      <c r="Q59" s="43">
        <v>15</v>
      </c>
      <c r="R59" s="43"/>
      <c r="S59" s="43">
        <v>45</v>
      </c>
      <c r="T59" s="43"/>
      <c r="U59" s="43">
        <v>35</v>
      </c>
      <c r="V59" s="6"/>
      <c r="W59" s="6"/>
      <c r="X59" s="6"/>
      <c r="Y59" s="6"/>
      <c r="Z59" s="6"/>
      <c r="AA59" s="6"/>
    </row>
    <row r="60" spans="3:21" ht="9" customHeight="1">
      <c r="C60" s="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5.75">
      <c r="C61" s="9" t="str">
        <f>Rast41a!$C$43</f>
        <v>% change on 1994-98 average</v>
      </c>
      <c r="E61" s="45"/>
      <c r="F61" s="45"/>
      <c r="G61" s="4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4:22" ht="15.75">
      <c r="D62" s="9">
        <f>Rast41a!$D$44</f>
        <v>2004</v>
      </c>
      <c r="E62" s="57">
        <f>IF(ISERR((E58-E48)/E48*100),"-",IF(((E58-E48)/E48*100)=0,"-",((E58-E48)/E48*100)))</f>
        <v>-27.77777777777778</v>
      </c>
      <c r="F62" s="57"/>
      <c r="G62" s="57">
        <f>IF(ISERR((G58-G48)/G48*100),"-",IF(((G58-G48)/G48*100)=0,"-",((G58-G48)/G48*100)))</f>
        <v>-12.5</v>
      </c>
      <c r="H62" s="57"/>
      <c r="I62" s="57">
        <f>IF(ISERR((I58-I48)/I48*100),"-",IF(((I58-I48)/I48*100)=0,"-",((I58-I48)/I48*100)))</f>
        <v>-15.555555555555555</v>
      </c>
      <c r="J62" s="57"/>
      <c r="K62" s="57">
        <f>IF(ISERR((K58-K48)/K48*100),"-",IF(((K58-K48)/K48*100)=0,"-",((K58-K48)/K48*100)))</f>
        <v>36.9811320754717</v>
      </c>
      <c r="L62" s="57"/>
      <c r="M62" s="57">
        <f>IF(ISERR((M58-M48)/M48*100),"-",IF(((M58-M48)/M48*100)=0,"-",((M58-M48)/M48*100)))</f>
        <v>11.443661971830986</v>
      </c>
      <c r="N62" s="57"/>
      <c r="O62" s="57">
        <f>IF(ISERR((O58-O48)/O48*100),"-",IF(((O58-O48)/O48*100)=0,"-",((O58-O48)/O48*100)))</f>
        <v>19.687875150060023</v>
      </c>
      <c r="P62" s="57"/>
      <c r="Q62" s="57">
        <f>IF(ISERR((Q58-Q48)/Q48*100),"-",IF(((Q58-Q48)/Q48*100)=0,"-",((Q58-Q48)/Q48*100)))</f>
        <v>-48.148148148148145</v>
      </c>
      <c r="R62" s="57"/>
      <c r="S62" s="57">
        <f>IF(ISERR((S58-S48)/S48*100),"-",IF(((S58-S48)/S48*100)=0,"-",((S58-S48)/S48*100)))</f>
        <v>-21.568627450980394</v>
      </c>
      <c r="T62" s="57"/>
      <c r="U62" s="57">
        <f>IF(ISERR((U58-U48)/U48*100),"-",IF(((U58-U48)/U48*100)=0,"-",((U58-U48)/U48*100)))</f>
        <v>-27.906976744186046</v>
      </c>
      <c r="V62" s="34"/>
    </row>
    <row r="63" spans="4:21" ht="15.75">
      <c r="D63" s="9" t="str">
        <f>Rast41a!$D$45</f>
        <v>2000-2004 average</v>
      </c>
      <c r="E63" s="57">
        <f>IF(ISERR((E59-E48)/E48*100),"-",IF(((E59-E48)/E48*100)=0,"-",((E59-E48)/E48*100)))</f>
        <v>-29.166666666666668</v>
      </c>
      <c r="F63" s="57"/>
      <c r="G63" s="57">
        <f>IF(ISERR((G59-G48)/G48*100),"-",IF(((G59-G48)/G48*100)=0,"-",((G59-G48)/G48*100)))</f>
        <v>-2.083333333333333</v>
      </c>
      <c r="H63" s="57"/>
      <c r="I63" s="57">
        <f>IF(ISERR((I59-I48)/I48*100),"-",IF(((I59-I48)/I48*100)=0,"-",((I59-I48)/I48*100)))</f>
        <v>-7.777777777777778</v>
      </c>
      <c r="J63" s="57"/>
      <c r="K63" s="57">
        <f>IF(ISERR((K59-K48)/K48*100),"-",IF(((K59-K48)/K48*100)=0,"-",((K59-K48)/K48*100)))</f>
        <v>27.169811320754718</v>
      </c>
      <c r="L63" s="57"/>
      <c r="M63" s="57">
        <f>IF(ISERR((M59-M48)/M48*100),"-",IF(((M59-M48)/M48*100)=0,"-",((M59-M48)/M48*100)))</f>
        <v>9.15492957746479</v>
      </c>
      <c r="N63" s="57"/>
      <c r="O63" s="57">
        <f>IF(ISERR((O59-O48)/O48*100),"-",IF(((O59-O48)/O48*100)=0,"-",((O59-O48)/O48*100)))</f>
        <v>14.8859543817527</v>
      </c>
      <c r="P63" s="57"/>
      <c r="Q63" s="57">
        <f>IF(ISERR((Q59-Q48)/Q48*100),"-",IF(((Q59-Q48)/Q48*100)=0,"-",((Q59-Q48)/Q48*100)))</f>
        <v>-44.44444444444444</v>
      </c>
      <c r="R63" s="57"/>
      <c r="S63" s="57">
        <f>IF(ISERR((S59-S48)/S48*100),"-",IF(((S59-S48)/S48*100)=0,"-",((S59-S48)/S48*100)))</f>
        <v>-11.76470588235294</v>
      </c>
      <c r="T63" s="57"/>
      <c r="U63" s="57">
        <f>IF(ISERR((U59-U48)/U48*100),"-",IF(((U59-U48)/U48*100)=0,"-",((U59-U48)/U48*100)))</f>
        <v>-18.6046511627907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2"/>
    </row>
    <row r="67" spans="1:21" ht="15.75">
      <c r="A67" s="7" t="s">
        <v>86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89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2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36"/>
      <c r="E172" s="35"/>
      <c r="F172" s="35"/>
      <c r="G172" s="35"/>
      <c r="H172" s="35"/>
      <c r="I172" s="35"/>
      <c r="J172" s="35"/>
      <c r="K172" s="12"/>
      <c r="L172" s="12"/>
      <c r="M172" s="12"/>
      <c r="N172" s="12"/>
      <c r="O172" s="12"/>
      <c r="P172" s="12"/>
      <c r="Q172" s="35"/>
      <c r="R172" s="35"/>
      <c r="S172" s="35"/>
      <c r="T172" s="35"/>
      <c r="U172" s="35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36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2:21" ht="18.75">
      <c r="B179" s="37"/>
      <c r="C179" s="37"/>
      <c r="D179" s="9"/>
      <c r="E179" s="38"/>
      <c r="F179" s="38"/>
      <c r="G179" s="38"/>
      <c r="H179" s="38"/>
      <c r="I179" s="38"/>
      <c r="J179" s="38"/>
      <c r="K179" s="35"/>
      <c r="L179" s="35"/>
      <c r="M179" s="35"/>
      <c r="N179" s="35"/>
      <c r="O179" s="35"/>
      <c r="P179" s="35"/>
      <c r="Q179" s="38"/>
      <c r="R179" s="38"/>
      <c r="S179" s="38"/>
      <c r="T179" s="38"/>
      <c r="U179" s="39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9"/>
    </row>
    <row r="181" spans="11:16" ht="15.75">
      <c r="K181" s="38"/>
      <c r="L181" s="38"/>
      <c r="M181" s="38"/>
      <c r="N181" s="38"/>
      <c r="O181" s="38"/>
      <c r="P181" s="38"/>
    </row>
    <row r="184" ht="18" customHeight="1"/>
    <row r="187" ht="15.75">
      <c r="V187" s="42"/>
    </row>
    <row r="189" ht="15.75">
      <c r="V189" s="32"/>
    </row>
    <row r="199" ht="15.75">
      <c r="V199" s="32"/>
    </row>
    <row r="236" ht="6.75" customHeight="1"/>
    <row r="240" ht="9" customHeight="1"/>
    <row r="243" ht="15.75">
      <c r="V243" s="32"/>
    </row>
    <row r="244" ht="15.75">
      <c r="D244" s="21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265"/>
  <sheetViews>
    <sheetView zoomScale="70" zoomScaleNormal="70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8.10546875" style="7" customWidth="1"/>
    <col min="6" max="6" width="0.78125" style="7" customWidth="1"/>
    <col min="7" max="7" width="9.10546875" style="7" customWidth="1"/>
    <col min="8" max="8" width="0.9921875" style="7" customWidth="1"/>
    <col min="9" max="9" width="8.3359375" style="7" customWidth="1"/>
    <col min="10" max="10" width="1.77734375" style="7" customWidth="1"/>
    <col min="11" max="11" width="9.4453125" style="7" customWidth="1"/>
    <col min="12" max="12" width="0.88671875" style="7" customWidth="1"/>
    <col min="13" max="13" width="9.10546875" style="7" customWidth="1"/>
    <col min="14" max="14" width="0.88671875" style="7" customWidth="1"/>
    <col min="15" max="15" width="8.4453125" style="7" customWidth="1"/>
    <col min="16" max="16" width="1.88671875" style="7" customWidth="1"/>
    <col min="17" max="17" width="6.886718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83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75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98</v>
      </c>
      <c r="F12" s="43"/>
      <c r="G12" s="43">
        <v>251</v>
      </c>
      <c r="H12" s="43"/>
      <c r="I12" s="43">
        <v>349</v>
      </c>
      <c r="J12" s="43"/>
      <c r="K12" s="43">
        <v>322</v>
      </c>
      <c r="L12" s="43"/>
      <c r="M12" s="43">
        <v>509</v>
      </c>
      <c r="N12" s="43"/>
      <c r="O12" s="43">
        <v>830</v>
      </c>
      <c r="P12" s="44"/>
      <c r="Q12" s="43">
        <v>31</v>
      </c>
      <c r="R12" s="43"/>
      <c r="S12" s="43">
        <v>49</v>
      </c>
      <c r="T12" s="43"/>
      <c r="U12" s="43">
        <v>42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104</v>
      </c>
      <c r="F13" s="45"/>
      <c r="G13" s="45">
        <v>245</v>
      </c>
      <c r="H13" s="45"/>
      <c r="I13" s="45">
        <v>349</v>
      </c>
      <c r="J13" s="45"/>
      <c r="K13" s="45">
        <v>313</v>
      </c>
      <c r="L13" s="45"/>
      <c r="M13" s="45">
        <v>501</v>
      </c>
      <c r="N13" s="45"/>
      <c r="O13" s="45">
        <v>813</v>
      </c>
      <c r="P13" s="45"/>
      <c r="Q13" s="45">
        <v>33</v>
      </c>
      <c r="R13" s="45"/>
      <c r="S13" s="45">
        <v>49</v>
      </c>
      <c r="T13" s="45"/>
      <c r="U13" s="45">
        <v>43</v>
      </c>
    </row>
    <row r="14" spans="3:21" ht="15.75">
      <c r="C14" s="17" t="s">
        <v>35</v>
      </c>
      <c r="E14" s="45">
        <v>89</v>
      </c>
      <c r="F14" s="45"/>
      <c r="G14" s="45">
        <v>257</v>
      </c>
      <c r="H14" s="45"/>
      <c r="I14" s="45">
        <v>346</v>
      </c>
      <c r="J14" s="45"/>
      <c r="K14" s="45">
        <v>324</v>
      </c>
      <c r="L14" s="45"/>
      <c r="M14" s="45">
        <v>510</v>
      </c>
      <c r="N14" s="45"/>
      <c r="O14" s="45">
        <v>834</v>
      </c>
      <c r="P14" s="45"/>
      <c r="Q14" s="45">
        <v>27</v>
      </c>
      <c r="R14" s="45"/>
      <c r="S14" s="45">
        <v>50</v>
      </c>
      <c r="T14" s="45"/>
      <c r="U14" s="45">
        <v>42</v>
      </c>
    </row>
    <row r="15" spans="3:21" ht="15.75">
      <c r="C15" s="17" t="s">
        <v>36</v>
      </c>
      <c r="E15" s="45">
        <v>109</v>
      </c>
      <c r="F15" s="45"/>
      <c r="G15" s="45">
        <v>267</v>
      </c>
      <c r="H15" s="45"/>
      <c r="I15" s="45">
        <v>376</v>
      </c>
      <c r="J15" s="45"/>
      <c r="K15" s="45">
        <v>332</v>
      </c>
      <c r="L15" s="45"/>
      <c r="M15" s="45">
        <v>517</v>
      </c>
      <c r="N15" s="45"/>
      <c r="O15" s="45">
        <v>849</v>
      </c>
      <c r="P15" s="45"/>
      <c r="Q15" s="45">
        <v>33</v>
      </c>
      <c r="R15" s="45"/>
      <c r="S15" s="45">
        <v>52</v>
      </c>
      <c r="T15" s="45"/>
      <c r="U15" s="45">
        <v>44</v>
      </c>
    </row>
    <row r="16" spans="3:21" ht="15.75">
      <c r="C16" s="17" t="s">
        <v>37</v>
      </c>
      <c r="E16" s="45">
        <v>72</v>
      </c>
      <c r="F16" s="45"/>
      <c r="G16" s="45">
        <v>247</v>
      </c>
      <c r="H16" s="45"/>
      <c r="I16" s="45">
        <v>319</v>
      </c>
      <c r="J16" s="45"/>
      <c r="K16" s="45">
        <v>335</v>
      </c>
      <c r="L16" s="45"/>
      <c r="M16" s="45">
        <v>522</v>
      </c>
      <c r="N16" s="45"/>
      <c r="O16" s="45">
        <v>857</v>
      </c>
      <c r="P16" s="45"/>
      <c r="Q16" s="45">
        <v>21</v>
      </c>
      <c r="R16" s="45"/>
      <c r="S16" s="45">
        <v>47</v>
      </c>
      <c r="T16" s="45"/>
      <c r="U16" s="45">
        <v>37</v>
      </c>
    </row>
    <row r="17" spans="3:21" ht="15.75">
      <c r="C17" s="17" t="s">
        <v>38</v>
      </c>
      <c r="E17" s="45">
        <v>102</v>
      </c>
      <c r="F17" s="45"/>
      <c r="G17" s="45">
        <v>283</v>
      </c>
      <c r="H17" s="45"/>
      <c r="I17" s="45">
        <v>385</v>
      </c>
      <c r="J17" s="45"/>
      <c r="K17" s="45">
        <v>344</v>
      </c>
      <c r="L17" s="45"/>
      <c r="M17" s="45">
        <v>531</v>
      </c>
      <c r="N17" s="45"/>
      <c r="O17" s="45">
        <v>875</v>
      </c>
      <c r="P17" s="45"/>
      <c r="Q17" s="45">
        <v>30</v>
      </c>
      <c r="R17" s="45"/>
      <c r="S17" s="45">
        <v>53</v>
      </c>
      <c r="T17" s="45"/>
      <c r="U17" s="45">
        <v>44</v>
      </c>
    </row>
    <row r="18" spans="3:21" ht="15.75">
      <c r="C18" s="17" t="s">
        <v>39</v>
      </c>
      <c r="E18" s="45">
        <v>83</v>
      </c>
      <c r="F18" s="45"/>
      <c r="G18" s="45">
        <v>294</v>
      </c>
      <c r="H18" s="45"/>
      <c r="I18" s="45">
        <v>377</v>
      </c>
      <c r="J18" s="45"/>
      <c r="K18" s="45">
        <v>338</v>
      </c>
      <c r="L18" s="45"/>
      <c r="M18" s="45">
        <v>531</v>
      </c>
      <c r="N18" s="45"/>
      <c r="O18" s="45">
        <v>869</v>
      </c>
      <c r="P18" s="45"/>
      <c r="Q18" s="45">
        <v>25</v>
      </c>
      <c r="R18" s="45"/>
      <c r="S18" s="45">
        <v>55</v>
      </c>
      <c r="T18" s="45"/>
      <c r="U18" s="45">
        <v>43</v>
      </c>
    </row>
    <row r="19" spans="3:21" ht="15.75">
      <c r="C19" s="17" t="s">
        <v>40</v>
      </c>
      <c r="E19" s="45">
        <v>81</v>
      </c>
      <c r="F19" s="45"/>
      <c r="G19" s="45">
        <v>307</v>
      </c>
      <c r="H19" s="45"/>
      <c r="I19" s="45">
        <v>388</v>
      </c>
      <c r="J19" s="45"/>
      <c r="K19" s="45">
        <v>351</v>
      </c>
      <c r="L19" s="45"/>
      <c r="M19" s="45">
        <v>543</v>
      </c>
      <c r="N19" s="45"/>
      <c r="O19" s="45">
        <v>895</v>
      </c>
      <c r="P19" s="45"/>
      <c r="Q19" s="45">
        <v>23</v>
      </c>
      <c r="R19" s="45"/>
      <c r="S19" s="45">
        <v>56</v>
      </c>
      <c r="T19" s="45"/>
      <c r="U19" s="45">
        <v>43</v>
      </c>
    </row>
    <row r="20" spans="3:21" ht="15.75">
      <c r="C20" s="17" t="s">
        <v>41</v>
      </c>
      <c r="E20" s="45">
        <v>92</v>
      </c>
      <c r="F20" s="45"/>
      <c r="G20" s="45">
        <v>256</v>
      </c>
      <c r="H20" s="45"/>
      <c r="I20" s="45">
        <v>348</v>
      </c>
      <c r="J20" s="45"/>
      <c r="K20" s="45">
        <v>376</v>
      </c>
      <c r="L20" s="45"/>
      <c r="M20" s="45">
        <v>565</v>
      </c>
      <c r="N20" s="45"/>
      <c r="O20" s="45">
        <v>941</v>
      </c>
      <c r="P20" s="45"/>
      <c r="Q20" s="45">
        <v>24</v>
      </c>
      <c r="R20" s="45"/>
      <c r="S20" s="45">
        <v>45</v>
      </c>
      <c r="T20" s="45"/>
      <c r="U20" s="45">
        <v>37</v>
      </c>
    </row>
    <row r="21" spans="3:21" ht="15.75">
      <c r="C21" s="9" t="str">
        <f>Rast41a!$C39</f>
        <v>2003</v>
      </c>
      <c r="E21" s="45">
        <v>116</v>
      </c>
      <c r="F21" s="45"/>
      <c r="G21" s="45">
        <v>243</v>
      </c>
      <c r="H21" s="45"/>
      <c r="I21" s="45">
        <v>359</v>
      </c>
      <c r="J21" s="45"/>
      <c r="K21" s="45">
        <v>401</v>
      </c>
      <c r="L21" s="45"/>
      <c r="M21" s="45">
        <v>567</v>
      </c>
      <c r="N21" s="45"/>
      <c r="O21" s="45">
        <v>968</v>
      </c>
      <c r="P21" s="45"/>
      <c r="Q21" s="45">
        <v>29</v>
      </c>
      <c r="R21" s="45"/>
      <c r="S21" s="45">
        <v>43</v>
      </c>
      <c r="T21" s="45"/>
      <c r="U21" s="45">
        <v>37</v>
      </c>
    </row>
    <row r="22" spans="3:21" ht="15.75">
      <c r="C22" s="9" t="str">
        <f>Rast41a!$C40</f>
        <v>2004</v>
      </c>
      <c r="E22" s="45">
        <v>64</v>
      </c>
      <c r="F22" s="45"/>
      <c r="G22" s="45">
        <v>239</v>
      </c>
      <c r="H22" s="45"/>
      <c r="I22" s="45">
        <v>303</v>
      </c>
      <c r="J22" s="45"/>
      <c r="K22" s="45">
        <v>398</v>
      </c>
      <c r="L22" s="45"/>
      <c r="M22" s="45">
        <v>573</v>
      </c>
      <c r="N22" s="45"/>
      <c r="O22" s="45">
        <v>971</v>
      </c>
      <c r="P22" s="45"/>
      <c r="Q22" s="45">
        <v>16</v>
      </c>
      <c r="R22" s="45"/>
      <c r="S22" s="45">
        <v>42</v>
      </c>
      <c r="T22" s="45"/>
      <c r="U22" s="45">
        <v>31</v>
      </c>
    </row>
    <row r="23" spans="3:27" s="5" customFormat="1" ht="15.75">
      <c r="C23" s="4" t="str">
        <f>Rast41a!$C$41</f>
        <v>2000-2004 average</v>
      </c>
      <c r="D23" s="7"/>
      <c r="E23" s="43">
        <v>87</v>
      </c>
      <c r="F23" s="43"/>
      <c r="G23" s="43">
        <v>268</v>
      </c>
      <c r="H23" s="43"/>
      <c r="I23" s="43">
        <v>355</v>
      </c>
      <c r="J23" s="43"/>
      <c r="K23" s="43">
        <v>373</v>
      </c>
      <c r="L23" s="43"/>
      <c r="M23" s="43">
        <v>556</v>
      </c>
      <c r="N23" s="43"/>
      <c r="O23" s="43">
        <v>929</v>
      </c>
      <c r="P23" s="43"/>
      <c r="Q23" s="43">
        <v>23</v>
      </c>
      <c r="R23" s="43"/>
      <c r="S23" s="43">
        <v>48</v>
      </c>
      <c r="T23" s="43"/>
      <c r="U23" s="43">
        <v>38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-34.69387755102041</v>
      </c>
      <c r="F26" s="57"/>
      <c r="G26" s="57">
        <f>IF(ISERR((G22-G12)/G12*100),"-",IF(((G22-G12)/G12*100)=0,"-",((G22-G12)/G12*100)))</f>
        <v>-4.780876494023905</v>
      </c>
      <c r="H26" s="57"/>
      <c r="I26" s="57">
        <f>IF(ISERR((I22-I12)/I12*100),"-",IF(((I22-I12)/I12*100)=0,"-",((I22-I12)/I12*100)))</f>
        <v>-13.18051575931232</v>
      </c>
      <c r="J26" s="57"/>
      <c r="K26" s="57">
        <f>IF(ISERR((K22-K12)/K12*100),"-",IF(((K22-K12)/K12*100)=0,"-",((K22-K12)/K12*100)))</f>
        <v>23.60248447204969</v>
      </c>
      <c r="L26" s="57"/>
      <c r="M26" s="57">
        <f>IF(ISERR((M22-M12)/M12*100),"-",IF(((M22-M12)/M12*100)=0,"-",((M22-M12)/M12*100)))</f>
        <v>12.573673870333987</v>
      </c>
      <c r="N26" s="57"/>
      <c r="O26" s="57">
        <f>IF(ISERR((O22-O12)/O12*100),"-",IF(((O22-O12)/O12*100)=0,"-",((O22-O12)/O12*100)))</f>
        <v>16.987951807228914</v>
      </c>
      <c r="P26" s="57"/>
      <c r="Q26" s="57">
        <f>IF(ISERR((Q22-Q12)/Q12*100),"-",IF(((Q22-Q12)/Q12*100)=0,"-",((Q22-Q12)/Q12*100)))</f>
        <v>-48.38709677419355</v>
      </c>
      <c r="R26" s="57"/>
      <c r="S26" s="57">
        <f>IF(ISERR((S22-S12)/S12*100),"-",IF(((S22-S12)/S12*100)=0,"-",((S22-S12)/S12*100)))</f>
        <v>-14.285714285714285</v>
      </c>
      <c r="T26" s="57"/>
      <c r="U26" s="57">
        <f>IF(ISERR((U22-U12)/U12*100),"-",IF(((U22-U12)/U12*100)=0,"-",((U22-U12)/U12*100)))</f>
        <v>-26.190476190476193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-11.224489795918368</v>
      </c>
      <c r="F27" s="57"/>
      <c r="G27" s="57">
        <f>IF(ISERR((G23-G12)/G12*100),"-",IF(((G23-G12)/G12*100)=0,"-",((G23-G12)/G12*100)))</f>
        <v>6.772908366533864</v>
      </c>
      <c r="H27" s="57"/>
      <c r="I27" s="57">
        <f>IF(ISERR((I23-I12)/I12*100),"-",IF(((I23-I12)/I12*100)=0,"-",((I23-I12)/I12*100)))</f>
        <v>1.7191977077363898</v>
      </c>
      <c r="J27" s="57"/>
      <c r="K27" s="57">
        <f>IF(ISERR((K23-K12)/K12*100),"-",IF(((K23-K12)/K12*100)=0,"-",((K23-K12)/K12*100)))</f>
        <v>15.838509316770185</v>
      </c>
      <c r="L27" s="57"/>
      <c r="M27" s="57">
        <f>IF(ISERR((M23-M12)/M12*100),"-",IF(((M23-M12)/M12*100)=0,"-",((M23-M12)/M12*100)))</f>
        <v>9.233791748526523</v>
      </c>
      <c r="N27" s="57"/>
      <c r="O27" s="57">
        <f>IF(ISERR((O23-O12)/O12*100),"-",IF(((O23-O12)/O12*100)=0,"-",((O23-O12)/O12*100)))</f>
        <v>11.927710843373495</v>
      </c>
      <c r="P27" s="57"/>
      <c r="Q27" s="57">
        <f>IF(ISERR((Q23-Q12)/Q12*100),"-",IF(((Q23-Q12)/Q12*100)=0,"-",((Q23-Q12)/Q12*100)))</f>
        <v>-25.806451612903224</v>
      </c>
      <c r="R27" s="57"/>
      <c r="S27" s="57">
        <f>IF(ISERR((S23-S12)/S12*100),"-",IF(((S23-S12)/S12*100)=0,"-",((S23-S12)/S12*100)))</f>
        <v>-2.0408163265306123</v>
      </c>
      <c r="T27" s="57"/>
      <c r="U27" s="57">
        <f>IF(ISERR((U23-U12)/U12*100),"-",IF(((U23-U12)/U12*100)=0,"-",((U23-U12)/U12*100)))</f>
        <v>-9.523809523809524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ht="15.75">
      <c r="A29" s="5" t="s">
        <v>76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3">
        <v>145</v>
      </c>
      <c r="F30" s="43"/>
      <c r="G30" s="43">
        <v>264</v>
      </c>
      <c r="H30" s="43"/>
      <c r="I30" s="43">
        <v>409</v>
      </c>
      <c r="J30" s="43"/>
      <c r="K30" s="43">
        <v>1099</v>
      </c>
      <c r="L30" s="43"/>
      <c r="M30" s="43">
        <v>610</v>
      </c>
      <c r="N30" s="43"/>
      <c r="O30" s="43">
        <v>1709</v>
      </c>
      <c r="P30" s="44"/>
      <c r="Q30" s="43">
        <v>13</v>
      </c>
      <c r="R30" s="43"/>
      <c r="S30" s="43">
        <v>43</v>
      </c>
      <c r="T30" s="43"/>
      <c r="U30" s="43">
        <v>24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>
        <v>141</v>
      </c>
      <c r="F31" s="45"/>
      <c r="G31" s="45">
        <v>206</v>
      </c>
      <c r="H31" s="45"/>
      <c r="I31" s="45">
        <v>347</v>
      </c>
      <c r="J31" s="45"/>
      <c r="K31" s="45">
        <v>1061</v>
      </c>
      <c r="L31" s="45"/>
      <c r="M31" s="45">
        <v>598</v>
      </c>
      <c r="N31" s="45"/>
      <c r="O31" s="45">
        <v>1659</v>
      </c>
      <c r="P31" s="45"/>
      <c r="Q31" s="45">
        <v>13</v>
      </c>
      <c r="R31" s="45"/>
      <c r="S31" s="45">
        <v>34</v>
      </c>
      <c r="T31" s="45"/>
      <c r="U31" s="45">
        <v>21</v>
      </c>
    </row>
    <row r="32" spans="3:21" ht="15.75">
      <c r="C32" s="17" t="s">
        <v>35</v>
      </c>
      <c r="E32" s="45">
        <v>105</v>
      </c>
      <c r="F32" s="45"/>
      <c r="G32" s="45">
        <v>245</v>
      </c>
      <c r="H32" s="45"/>
      <c r="I32" s="45">
        <v>350</v>
      </c>
      <c r="J32" s="45"/>
      <c r="K32" s="45">
        <v>1105</v>
      </c>
      <c r="L32" s="45"/>
      <c r="M32" s="45">
        <v>614</v>
      </c>
      <c r="N32" s="45"/>
      <c r="O32" s="45">
        <v>1719</v>
      </c>
      <c r="P32" s="45"/>
      <c r="Q32" s="45">
        <v>9</v>
      </c>
      <c r="R32" s="45"/>
      <c r="S32" s="45">
        <v>40</v>
      </c>
      <c r="T32" s="45"/>
      <c r="U32" s="45">
        <v>20</v>
      </c>
    </row>
    <row r="33" spans="3:21" ht="15.75">
      <c r="C33" s="17" t="s">
        <v>36</v>
      </c>
      <c r="E33" s="45">
        <v>134</v>
      </c>
      <c r="F33" s="45"/>
      <c r="G33" s="45">
        <v>305</v>
      </c>
      <c r="H33" s="45"/>
      <c r="I33" s="45">
        <v>439</v>
      </c>
      <c r="J33" s="45"/>
      <c r="K33" s="45">
        <v>1138</v>
      </c>
      <c r="L33" s="45"/>
      <c r="M33" s="45">
        <v>625</v>
      </c>
      <c r="N33" s="45"/>
      <c r="O33" s="45">
        <v>1763</v>
      </c>
      <c r="P33" s="45"/>
      <c r="Q33" s="45">
        <v>12</v>
      </c>
      <c r="R33" s="45"/>
      <c r="S33" s="45">
        <v>49</v>
      </c>
      <c r="T33" s="45"/>
      <c r="U33" s="45">
        <v>25</v>
      </c>
    </row>
    <row r="34" spans="3:21" ht="15.75">
      <c r="C34" s="17" t="s">
        <v>37</v>
      </c>
      <c r="E34" s="45">
        <v>173</v>
      </c>
      <c r="F34" s="45"/>
      <c r="G34" s="45">
        <v>279</v>
      </c>
      <c r="H34" s="45"/>
      <c r="I34" s="45">
        <v>452</v>
      </c>
      <c r="J34" s="45"/>
      <c r="K34" s="45">
        <v>1162</v>
      </c>
      <c r="L34" s="45"/>
      <c r="M34" s="45">
        <v>630</v>
      </c>
      <c r="N34" s="45"/>
      <c r="O34" s="45">
        <v>1791</v>
      </c>
      <c r="P34" s="45"/>
      <c r="Q34" s="45">
        <v>15</v>
      </c>
      <c r="R34" s="45"/>
      <c r="S34" s="45">
        <v>44</v>
      </c>
      <c r="T34" s="45"/>
      <c r="U34" s="45">
        <v>25</v>
      </c>
    </row>
    <row r="35" spans="3:21" ht="15.75">
      <c r="C35" s="17" t="s">
        <v>38</v>
      </c>
      <c r="E35" s="45">
        <v>134</v>
      </c>
      <c r="F35" s="45"/>
      <c r="G35" s="45">
        <v>310</v>
      </c>
      <c r="H35" s="45"/>
      <c r="I35" s="45">
        <v>444</v>
      </c>
      <c r="J35" s="45"/>
      <c r="K35" s="45">
        <v>1164</v>
      </c>
      <c r="L35" s="45"/>
      <c r="M35" s="45">
        <v>642</v>
      </c>
      <c r="N35" s="45"/>
      <c r="O35" s="45">
        <v>1806</v>
      </c>
      <c r="P35" s="45"/>
      <c r="Q35" s="45">
        <v>12</v>
      </c>
      <c r="R35" s="45"/>
      <c r="S35" s="45">
        <v>48</v>
      </c>
      <c r="T35" s="45"/>
      <c r="U35" s="45">
        <v>25</v>
      </c>
    </row>
    <row r="36" spans="3:21" ht="15.75">
      <c r="C36" s="17" t="s">
        <v>39</v>
      </c>
      <c r="E36" s="45">
        <v>142</v>
      </c>
      <c r="F36" s="45"/>
      <c r="G36" s="45">
        <v>315</v>
      </c>
      <c r="H36" s="45"/>
      <c r="I36" s="45">
        <v>457</v>
      </c>
      <c r="J36" s="45"/>
      <c r="K36" s="45">
        <v>1170</v>
      </c>
      <c r="L36" s="45"/>
      <c r="M36" s="45">
        <v>638</v>
      </c>
      <c r="N36" s="45"/>
      <c r="O36" s="45">
        <v>1808</v>
      </c>
      <c r="P36" s="45"/>
      <c r="Q36" s="45">
        <v>12</v>
      </c>
      <c r="R36" s="45"/>
      <c r="S36" s="45">
        <v>49</v>
      </c>
      <c r="T36" s="45"/>
      <c r="U36" s="45">
        <v>25</v>
      </c>
    </row>
    <row r="37" spans="3:21" ht="15.75">
      <c r="C37" s="17" t="s">
        <v>40</v>
      </c>
      <c r="E37" s="45">
        <v>150</v>
      </c>
      <c r="F37" s="45"/>
      <c r="G37" s="45">
        <v>299</v>
      </c>
      <c r="H37" s="45"/>
      <c r="I37" s="45">
        <v>449</v>
      </c>
      <c r="J37" s="45"/>
      <c r="K37" s="45">
        <v>1185</v>
      </c>
      <c r="L37" s="45"/>
      <c r="M37" s="45">
        <v>636</v>
      </c>
      <c r="N37" s="45"/>
      <c r="O37" s="45">
        <v>1821</v>
      </c>
      <c r="P37" s="45"/>
      <c r="Q37" s="45">
        <v>13</v>
      </c>
      <c r="R37" s="45"/>
      <c r="S37" s="45">
        <v>47</v>
      </c>
      <c r="T37" s="45"/>
      <c r="U37" s="45">
        <v>25</v>
      </c>
    </row>
    <row r="38" spans="3:21" ht="15.75">
      <c r="C38" s="17" t="s">
        <v>41</v>
      </c>
      <c r="E38" s="45">
        <v>159</v>
      </c>
      <c r="F38" s="45"/>
      <c r="G38" s="45">
        <v>300</v>
      </c>
      <c r="H38" s="45"/>
      <c r="I38" s="45">
        <v>459</v>
      </c>
      <c r="J38" s="45"/>
      <c r="K38" s="45">
        <v>1260</v>
      </c>
      <c r="L38" s="45"/>
      <c r="M38" s="45">
        <v>660</v>
      </c>
      <c r="N38" s="45"/>
      <c r="O38" s="45">
        <v>1920</v>
      </c>
      <c r="P38" s="45"/>
      <c r="Q38" s="45">
        <v>13</v>
      </c>
      <c r="R38" s="45"/>
      <c r="S38" s="45">
        <v>45</v>
      </c>
      <c r="T38" s="45"/>
      <c r="U38" s="45">
        <v>24</v>
      </c>
    </row>
    <row r="39" spans="3:21" ht="15.75">
      <c r="C39" s="9" t="str">
        <f>Rast41a!$C39</f>
        <v>2003</v>
      </c>
      <c r="E39" s="45">
        <v>165</v>
      </c>
      <c r="F39" s="45"/>
      <c r="G39" s="45">
        <v>302</v>
      </c>
      <c r="H39" s="45"/>
      <c r="I39" s="45">
        <v>467</v>
      </c>
      <c r="J39" s="45"/>
      <c r="K39" s="45">
        <v>1230</v>
      </c>
      <c r="L39" s="45"/>
      <c r="M39" s="45">
        <v>672</v>
      </c>
      <c r="N39" s="45"/>
      <c r="O39" s="45">
        <v>1902</v>
      </c>
      <c r="P39" s="45"/>
      <c r="Q39" s="45">
        <v>13</v>
      </c>
      <c r="R39" s="45"/>
      <c r="S39" s="45">
        <v>45</v>
      </c>
      <c r="T39" s="45"/>
      <c r="U39" s="45">
        <v>25</v>
      </c>
    </row>
    <row r="40" spans="3:21" ht="15.75">
      <c r="C40" s="9" t="str">
        <f>Rast41a!$C40</f>
        <v>2004</v>
      </c>
      <c r="E40" s="45">
        <v>173</v>
      </c>
      <c r="F40" s="45"/>
      <c r="G40" s="45">
        <v>292</v>
      </c>
      <c r="H40" s="45"/>
      <c r="I40" s="45">
        <v>465</v>
      </c>
      <c r="J40" s="45"/>
      <c r="K40" s="45">
        <v>1236</v>
      </c>
      <c r="L40" s="45"/>
      <c r="M40" s="45">
        <v>684</v>
      </c>
      <c r="N40" s="45"/>
      <c r="O40" s="45">
        <v>1920</v>
      </c>
      <c r="P40" s="45"/>
      <c r="Q40" s="45">
        <v>14</v>
      </c>
      <c r="R40" s="45"/>
      <c r="S40" s="45">
        <v>43</v>
      </c>
      <c r="T40" s="45"/>
      <c r="U40" s="45">
        <v>24</v>
      </c>
    </row>
    <row r="41" spans="3:27" s="5" customFormat="1" ht="15.75">
      <c r="C41" s="4" t="str">
        <f>Rast41a!$C$41</f>
        <v>2000-2004 average</v>
      </c>
      <c r="D41" s="7"/>
      <c r="E41" s="43">
        <v>158</v>
      </c>
      <c r="F41" s="43"/>
      <c r="G41" s="43">
        <v>302</v>
      </c>
      <c r="H41" s="43"/>
      <c r="I41" s="43">
        <v>459</v>
      </c>
      <c r="J41" s="43"/>
      <c r="K41" s="43">
        <v>1216</v>
      </c>
      <c r="L41" s="43"/>
      <c r="M41" s="43">
        <v>658</v>
      </c>
      <c r="N41" s="43"/>
      <c r="O41" s="43">
        <v>1874</v>
      </c>
      <c r="P41" s="43"/>
      <c r="Q41" s="43">
        <v>13</v>
      </c>
      <c r="R41" s="43"/>
      <c r="S41" s="43">
        <v>46</v>
      </c>
      <c r="T41" s="43"/>
      <c r="U41" s="43">
        <v>25</v>
      </c>
      <c r="V41" s="6"/>
      <c r="W41" s="6"/>
      <c r="X41" s="6"/>
      <c r="Y41" s="6"/>
      <c r="Z41" s="6"/>
      <c r="AA41" s="6"/>
    </row>
    <row r="42" spans="3:21" ht="9" customHeight="1">
      <c r="C42" s="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Rast41a!$C$43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2" ht="15.75">
      <c r="D44" s="9">
        <f>Rast41a!$D$44</f>
        <v>2004</v>
      </c>
      <c r="E44" s="57">
        <f>IF(ISERR((E40-E30)/E30*100),"-",IF(((E40-E30)/E30*100)=0,"-",((E40-E30)/E30*100)))</f>
        <v>19.310344827586206</v>
      </c>
      <c r="F44" s="57"/>
      <c r="G44" s="57">
        <f>IF(ISERR((G40-G30)/G30*100),"-",IF(((G40-G30)/G30*100)=0,"-",((G40-G30)/G30*100)))</f>
        <v>10.606060606060606</v>
      </c>
      <c r="H44" s="57"/>
      <c r="I44" s="57">
        <f>IF(ISERR((I40-I30)/I30*100),"-",IF(((I40-I30)/I30*100)=0,"-",((I40-I30)/I30*100)))</f>
        <v>13.691931540342297</v>
      </c>
      <c r="J44" s="57"/>
      <c r="K44" s="57">
        <f>IF(ISERR((K40-K30)/K30*100),"-",IF(((K40-K30)/K30*100)=0,"-",((K40-K30)/K30*100)))</f>
        <v>12.465878070973613</v>
      </c>
      <c r="L44" s="57"/>
      <c r="M44" s="57">
        <f>IF(ISERR((M40-M30)/M30*100),"-",IF(((M40-M30)/M30*100)=0,"-",((M40-M30)/M30*100)))</f>
        <v>12.131147540983607</v>
      </c>
      <c r="N44" s="57"/>
      <c r="O44" s="57">
        <f>IF(ISERR((O40-O30)/O30*100),"-",IF(((O40-O30)/O30*100)=0,"-",((O40-O30)/O30*100)))</f>
        <v>12.346401404330019</v>
      </c>
      <c r="P44" s="57"/>
      <c r="Q44" s="57">
        <f>IF(ISERR((Q40-Q30)/Q30*100),"-",IF(((Q40-Q30)/Q30*100)=0,"-",((Q40-Q30)/Q30*100)))</f>
        <v>7.6923076923076925</v>
      </c>
      <c r="R44" s="57"/>
      <c r="S44" s="57" t="str">
        <f>IF(ISERR((S40-S30)/S30*100),"-",IF(((S40-S30)/S30*100)=0,"-",((S40-S30)/S30*100)))</f>
        <v>-</v>
      </c>
      <c r="T44" s="57"/>
      <c r="U44" s="57" t="str">
        <f>IF(ISERR((U40-U30)/U30*100),"-",IF(((U40-U30)/U30*100)=0,"-",((U40-U30)/U30*100)))</f>
        <v>-</v>
      </c>
      <c r="V44" s="34"/>
    </row>
    <row r="45" spans="4:21" ht="15.75">
      <c r="D45" s="9" t="str">
        <f>Rast41a!$D$45</f>
        <v>2000-2004 average</v>
      </c>
      <c r="E45" s="57">
        <f>IF(ISERR((E41-E30)/E30*100),"-",IF(((E41-E30)/E30*100)=0,"-",((E41-E30)/E30*100)))</f>
        <v>8.96551724137931</v>
      </c>
      <c r="F45" s="57"/>
      <c r="G45" s="57">
        <f>IF(ISERR((G41-G30)/G30*100),"-",IF(((G41-G30)/G30*100)=0,"-",((G41-G30)/G30*100)))</f>
        <v>14.393939393939394</v>
      </c>
      <c r="H45" s="57"/>
      <c r="I45" s="57">
        <f>IF(ISERR((I41-I30)/I30*100),"-",IF(((I41-I30)/I30*100)=0,"-",((I41-I30)/I30*100)))</f>
        <v>12.224938875305623</v>
      </c>
      <c r="J45" s="57"/>
      <c r="K45" s="57">
        <f>IF(ISERR((K41-K30)/K30*100),"-",IF(((K41-K30)/K30*100)=0,"-",((K41-K30)/K30*100)))</f>
        <v>10.646041856232939</v>
      </c>
      <c r="L45" s="57"/>
      <c r="M45" s="57">
        <f>IF(ISERR((M41-M30)/M30*100),"-",IF(((M41-M30)/M30*100)=0,"-",((M41-M30)/M30*100)))</f>
        <v>7.868852459016394</v>
      </c>
      <c r="N45" s="57"/>
      <c r="O45" s="57">
        <f>IF(ISERR((O41-O30)/O30*100),"-",IF(((O41-O30)/O30*100)=0,"-",((O41-O30)/O30*100)))</f>
        <v>9.65476887068461</v>
      </c>
      <c r="P45" s="57"/>
      <c r="Q45" s="57" t="str">
        <f>IF(ISERR((Q41-Q30)/Q30*100),"-",IF(((Q41-Q30)/Q30*100)=0,"-",((Q41-Q30)/Q30*100)))</f>
        <v>-</v>
      </c>
      <c r="R45" s="57"/>
      <c r="S45" s="57">
        <f>IF(ISERR((S41-S30)/S30*100),"-",IF(((S41-S30)/S30*100)=0,"-",((S41-S30)/S30*100)))</f>
        <v>6.976744186046512</v>
      </c>
      <c r="T45" s="57"/>
      <c r="U45" s="57">
        <f>IF(ISERR((U41-U30)/U30*100),"-",IF(((U41-U30)/U30*100)=0,"-",((U41-U30)/U30*100)))</f>
        <v>4.166666666666666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1:21" ht="15.75">
      <c r="A47" s="5" t="s">
        <v>77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7" s="5" customFormat="1" ht="15.75">
      <c r="C48" s="4" t="s">
        <v>19</v>
      </c>
      <c r="E48" s="43">
        <v>2727</v>
      </c>
      <c r="F48" s="43"/>
      <c r="G48" s="43">
        <v>14751</v>
      </c>
      <c r="H48" s="43"/>
      <c r="I48" s="43">
        <v>17478</v>
      </c>
      <c r="J48" s="43"/>
      <c r="K48" s="43">
        <v>13418</v>
      </c>
      <c r="L48" s="43"/>
      <c r="M48" s="43">
        <v>24234</v>
      </c>
      <c r="N48" s="43"/>
      <c r="O48" s="43">
        <v>37653</v>
      </c>
      <c r="P48" s="44"/>
      <c r="Q48" s="43">
        <v>20</v>
      </c>
      <c r="R48" s="43"/>
      <c r="S48" s="43">
        <v>61</v>
      </c>
      <c r="T48" s="43"/>
      <c r="U48" s="43">
        <v>46</v>
      </c>
      <c r="V48" s="6"/>
      <c r="W48" s="6"/>
      <c r="X48" s="6"/>
      <c r="Y48" s="6"/>
      <c r="Z48" s="6"/>
      <c r="AA48" s="6"/>
    </row>
    <row r="49" spans="3:21" ht="15.75">
      <c r="C49" s="17" t="s">
        <v>34</v>
      </c>
      <c r="E49" s="45">
        <v>2620</v>
      </c>
      <c r="F49" s="45"/>
      <c r="G49" s="45">
        <v>14235</v>
      </c>
      <c r="H49" s="45"/>
      <c r="I49" s="45">
        <v>16855</v>
      </c>
      <c r="J49" s="45"/>
      <c r="K49" s="45">
        <v>12892</v>
      </c>
      <c r="L49" s="45"/>
      <c r="M49" s="45">
        <v>23844</v>
      </c>
      <c r="N49" s="45"/>
      <c r="O49" s="45">
        <v>36736</v>
      </c>
      <c r="P49" s="45"/>
      <c r="Q49" s="45">
        <v>20</v>
      </c>
      <c r="R49" s="45"/>
      <c r="S49" s="45">
        <v>60</v>
      </c>
      <c r="T49" s="45"/>
      <c r="U49" s="45">
        <v>46</v>
      </c>
    </row>
    <row r="50" spans="3:21" ht="15.75">
      <c r="C50" s="17" t="s">
        <v>35</v>
      </c>
      <c r="E50" s="45">
        <v>2800</v>
      </c>
      <c r="F50" s="45"/>
      <c r="G50" s="45">
        <v>14518</v>
      </c>
      <c r="H50" s="45"/>
      <c r="I50" s="45">
        <v>17318</v>
      </c>
      <c r="J50" s="45"/>
      <c r="K50" s="45">
        <v>13477</v>
      </c>
      <c r="L50" s="45"/>
      <c r="M50" s="45">
        <v>24301</v>
      </c>
      <c r="N50" s="45"/>
      <c r="O50" s="45">
        <v>37777</v>
      </c>
      <c r="P50" s="45"/>
      <c r="Q50" s="45">
        <v>21</v>
      </c>
      <c r="R50" s="45"/>
      <c r="S50" s="45">
        <v>60</v>
      </c>
      <c r="T50" s="45"/>
      <c r="U50" s="45">
        <v>46</v>
      </c>
    </row>
    <row r="51" spans="3:21" ht="15.75">
      <c r="C51" s="17" t="s">
        <v>36</v>
      </c>
      <c r="E51" s="45">
        <v>2845</v>
      </c>
      <c r="F51" s="45"/>
      <c r="G51" s="45">
        <v>15360</v>
      </c>
      <c r="H51" s="45"/>
      <c r="I51" s="45">
        <v>18205</v>
      </c>
      <c r="J51" s="45"/>
      <c r="K51" s="45">
        <v>13960</v>
      </c>
      <c r="L51" s="45"/>
      <c r="M51" s="45">
        <v>24621</v>
      </c>
      <c r="N51" s="45"/>
      <c r="O51" s="45">
        <v>38582</v>
      </c>
      <c r="P51" s="45"/>
      <c r="Q51" s="45">
        <v>20</v>
      </c>
      <c r="R51" s="45"/>
      <c r="S51" s="45">
        <v>62</v>
      </c>
      <c r="T51" s="45"/>
      <c r="U51" s="45">
        <v>47</v>
      </c>
    </row>
    <row r="52" spans="3:21" ht="15.75">
      <c r="C52" s="17" t="s">
        <v>37</v>
      </c>
      <c r="E52" s="45">
        <v>2847</v>
      </c>
      <c r="F52" s="45"/>
      <c r="G52" s="45">
        <v>15163</v>
      </c>
      <c r="H52" s="45"/>
      <c r="I52" s="45">
        <v>18010</v>
      </c>
      <c r="J52" s="45"/>
      <c r="K52" s="45">
        <v>14252</v>
      </c>
      <c r="L52" s="45"/>
      <c r="M52" s="45">
        <v>24917</v>
      </c>
      <c r="N52" s="45"/>
      <c r="O52" s="45">
        <v>39169</v>
      </c>
      <c r="P52" s="45"/>
      <c r="Q52" s="45">
        <v>20</v>
      </c>
      <c r="R52" s="45"/>
      <c r="S52" s="45">
        <v>61</v>
      </c>
      <c r="T52" s="45"/>
      <c r="U52" s="45">
        <v>46</v>
      </c>
    </row>
    <row r="53" spans="3:21" ht="15.75">
      <c r="C53" s="17" t="s">
        <v>38</v>
      </c>
      <c r="E53" s="45">
        <v>2717</v>
      </c>
      <c r="F53" s="45"/>
      <c r="G53" s="48">
        <v>14211</v>
      </c>
      <c r="H53" s="45"/>
      <c r="I53" s="45">
        <v>16928</v>
      </c>
      <c r="J53" s="45"/>
      <c r="K53" s="45">
        <v>14463</v>
      </c>
      <c r="L53" s="45"/>
      <c r="M53" s="45">
        <v>25308</v>
      </c>
      <c r="N53" s="45"/>
      <c r="O53" s="45">
        <v>39770</v>
      </c>
      <c r="P53" s="45"/>
      <c r="Q53" s="45">
        <v>19</v>
      </c>
      <c r="R53" s="45"/>
      <c r="S53" s="45">
        <v>56</v>
      </c>
      <c r="T53" s="45"/>
      <c r="U53" s="45">
        <v>43</v>
      </c>
    </row>
    <row r="54" spans="3:23" ht="15.75">
      <c r="C54" s="17" t="s">
        <v>39</v>
      </c>
      <c r="E54" s="45">
        <v>2612</v>
      </c>
      <c r="F54" s="45"/>
      <c r="G54" s="45">
        <v>14006</v>
      </c>
      <c r="H54" s="45"/>
      <c r="I54" s="45">
        <v>16618</v>
      </c>
      <c r="J54" s="45"/>
      <c r="K54" s="45">
        <v>14344</v>
      </c>
      <c r="L54" s="45"/>
      <c r="M54" s="45">
        <v>25228</v>
      </c>
      <c r="N54" s="45"/>
      <c r="O54" s="45">
        <v>39572</v>
      </c>
      <c r="P54" s="45"/>
      <c r="Q54" s="45">
        <v>18</v>
      </c>
      <c r="R54" s="45"/>
      <c r="S54" s="45">
        <v>56</v>
      </c>
      <c r="T54" s="45"/>
      <c r="U54" s="45">
        <v>42</v>
      </c>
      <c r="W54" s="58"/>
    </row>
    <row r="55" spans="3:21" ht="15.75">
      <c r="C55" s="17" t="s">
        <v>40</v>
      </c>
      <c r="E55" s="45">
        <v>2713</v>
      </c>
      <c r="F55" s="45"/>
      <c r="G55" s="45">
        <v>13442</v>
      </c>
      <c r="H55" s="45"/>
      <c r="I55" s="45">
        <v>16155</v>
      </c>
      <c r="J55" s="45"/>
      <c r="K55" s="45">
        <v>14710</v>
      </c>
      <c r="L55" s="45"/>
      <c r="M55" s="45">
        <v>25354</v>
      </c>
      <c r="N55" s="45"/>
      <c r="O55" s="45">
        <v>40065</v>
      </c>
      <c r="P55" s="45"/>
      <c r="Q55" s="45">
        <v>18</v>
      </c>
      <c r="R55" s="45"/>
      <c r="S55" s="45">
        <v>53</v>
      </c>
      <c r="T55" s="45"/>
      <c r="U55" s="45">
        <v>40</v>
      </c>
    </row>
    <row r="56" spans="3:21" ht="15.75">
      <c r="C56" s="17" t="s">
        <v>41</v>
      </c>
      <c r="E56" s="45">
        <v>2553</v>
      </c>
      <c r="F56" s="45"/>
      <c r="G56" s="45">
        <v>13190</v>
      </c>
      <c r="H56" s="45"/>
      <c r="I56" s="45">
        <v>15743</v>
      </c>
      <c r="J56" s="45"/>
      <c r="K56" s="45">
        <v>15335</v>
      </c>
      <c r="L56" s="45"/>
      <c r="M56" s="45">
        <v>26200</v>
      </c>
      <c r="N56" s="45"/>
      <c r="O56" s="45">
        <v>41535</v>
      </c>
      <c r="P56" s="45"/>
      <c r="Q56" s="45">
        <v>17</v>
      </c>
      <c r="R56" s="45"/>
      <c r="S56" s="45">
        <v>50</v>
      </c>
      <c r="T56" s="45"/>
      <c r="U56" s="45">
        <v>38</v>
      </c>
    </row>
    <row r="57" spans="3:21" ht="15.75">
      <c r="C57" s="9" t="str">
        <f>Rast41a!$C39</f>
        <v>2003</v>
      </c>
      <c r="E57" s="45">
        <v>2579</v>
      </c>
      <c r="F57" s="45"/>
      <c r="G57" s="45">
        <v>12871</v>
      </c>
      <c r="H57" s="45"/>
      <c r="I57" s="45">
        <v>15450</v>
      </c>
      <c r="J57" s="45"/>
      <c r="K57" s="45">
        <v>15599</v>
      </c>
      <c r="L57" s="45"/>
      <c r="M57" s="45">
        <v>26439</v>
      </c>
      <c r="N57" s="45"/>
      <c r="O57" s="45">
        <v>42038</v>
      </c>
      <c r="P57" s="45"/>
      <c r="Q57" s="45">
        <v>17</v>
      </c>
      <c r="R57" s="45"/>
      <c r="S57" s="45">
        <v>49</v>
      </c>
      <c r="T57" s="45"/>
      <c r="U57" s="45">
        <v>37</v>
      </c>
    </row>
    <row r="58" spans="3:21" ht="15.75">
      <c r="C58" s="9" t="str">
        <f>Rast41a!$C40</f>
        <v>2004</v>
      </c>
      <c r="E58" s="45">
        <v>2645</v>
      </c>
      <c r="F58" s="45"/>
      <c r="G58" s="45">
        <v>12712</v>
      </c>
      <c r="H58" s="45"/>
      <c r="I58" s="45">
        <v>15357</v>
      </c>
      <c r="J58" s="45"/>
      <c r="K58" s="45">
        <v>15976</v>
      </c>
      <c r="L58" s="45"/>
      <c r="M58" s="45">
        <v>26715</v>
      </c>
      <c r="N58" s="45"/>
      <c r="O58" s="45">
        <v>42691</v>
      </c>
      <c r="P58" s="45"/>
      <c r="Q58" s="45">
        <v>17</v>
      </c>
      <c r="R58" s="45"/>
      <c r="S58" s="45">
        <v>48</v>
      </c>
      <c r="T58" s="45"/>
      <c r="U58" s="45">
        <v>36</v>
      </c>
    </row>
    <row r="59" spans="3:27" s="5" customFormat="1" ht="15.75">
      <c r="C59" s="4" t="str">
        <f>Rast41a!$C$41</f>
        <v>2000-2004 average</v>
      </c>
      <c r="D59" s="7"/>
      <c r="E59" s="43">
        <v>2620</v>
      </c>
      <c r="F59" s="43"/>
      <c r="G59" s="43">
        <v>13244</v>
      </c>
      <c r="H59" s="43"/>
      <c r="I59" s="43">
        <v>15865</v>
      </c>
      <c r="J59" s="43"/>
      <c r="K59" s="43">
        <v>15193</v>
      </c>
      <c r="L59" s="43"/>
      <c r="M59" s="43">
        <v>25987</v>
      </c>
      <c r="N59" s="43"/>
      <c r="O59" s="43">
        <v>41180</v>
      </c>
      <c r="P59" s="43"/>
      <c r="Q59" s="43">
        <v>17</v>
      </c>
      <c r="R59" s="43"/>
      <c r="S59" s="43">
        <v>51</v>
      </c>
      <c r="T59" s="43"/>
      <c r="U59" s="43">
        <v>39</v>
      </c>
      <c r="V59" s="6"/>
      <c r="W59" s="6"/>
      <c r="X59" s="6"/>
      <c r="Y59" s="6"/>
      <c r="Z59" s="6"/>
      <c r="AA59" s="6"/>
    </row>
    <row r="60" spans="3:21" ht="9" customHeight="1">
      <c r="C60" s="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5.75">
      <c r="C61" s="9" t="str">
        <f>Rast41a!$C$43</f>
        <v>% change on 1994-98 average</v>
      </c>
      <c r="E61" s="45"/>
      <c r="F61" s="45"/>
      <c r="G61" s="4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4:22" ht="15.75">
      <c r="D62" s="9">
        <f>Rast41a!$D$44</f>
        <v>2004</v>
      </c>
      <c r="E62" s="57">
        <f>IF(ISERR((E58-E48)/E48*100),"-",IF(((E58-E48)/E48*100)=0,"-",((E58-E48)/E48*100)))</f>
        <v>-3.0069673634030067</v>
      </c>
      <c r="F62" s="57"/>
      <c r="G62" s="57">
        <f>IF(ISERR((G58-G48)/G48*100),"-",IF(((G58-G48)/G48*100)=0,"-",((G58-G48)/G48*100)))</f>
        <v>-13.82279167514067</v>
      </c>
      <c r="H62" s="57"/>
      <c r="I62" s="57">
        <f>IF(ISERR((I58-I48)/I48*100),"-",IF(((I58-I48)/I48*100)=0,"-",((I58-I48)/I48*100)))</f>
        <v>-12.135255750085822</v>
      </c>
      <c r="J62" s="57"/>
      <c r="K62" s="57">
        <f>IF(ISERR((K58-K48)/K48*100),"-",IF(((K58-K48)/K48*100)=0,"-",((K58-K48)/K48*100)))</f>
        <v>19.063943955880163</v>
      </c>
      <c r="L62" s="57"/>
      <c r="M62" s="57">
        <f>IF(ISERR((M58-M48)/M48*100),"-",IF(((M58-M48)/M48*100)=0,"-",((M58-M48)/M48*100)))</f>
        <v>10.23768259470166</v>
      </c>
      <c r="N62" s="57"/>
      <c r="O62" s="57">
        <f>IF(ISERR((O58-O48)/O48*100),"-",IF(((O58-O48)/O48*100)=0,"-",((O58-O48)/O48*100)))</f>
        <v>13.380075956763074</v>
      </c>
      <c r="P62" s="57"/>
      <c r="Q62" s="57">
        <f>IF(ISERR((Q58-Q48)/Q48*100),"-",IF(((Q58-Q48)/Q48*100)=0,"-",((Q58-Q48)/Q48*100)))</f>
        <v>-15</v>
      </c>
      <c r="R62" s="57"/>
      <c r="S62" s="57">
        <f>IF(ISERR((S58-S48)/S48*100),"-",IF(((S58-S48)/S48*100)=0,"-",((S58-S48)/S48*100)))</f>
        <v>-21.311475409836063</v>
      </c>
      <c r="T62" s="57"/>
      <c r="U62" s="57">
        <f>IF(ISERR((U58-U48)/U48*100),"-",IF(((U58-U48)/U48*100)=0,"-",((U58-U48)/U48*100)))</f>
        <v>-21.73913043478261</v>
      </c>
      <c r="V62" s="34"/>
    </row>
    <row r="63" spans="4:21" ht="15.75">
      <c r="D63" s="9" t="str">
        <f>Rast41a!$D$45</f>
        <v>2000-2004 average</v>
      </c>
      <c r="E63" s="57">
        <f>IF(ISERR((E59-E48)/E48*100),"-",IF(((E59-E48)/E48*100)=0,"-",((E59-E48)/E48*100)))</f>
        <v>-3.9237257059039234</v>
      </c>
      <c r="F63" s="57"/>
      <c r="G63" s="57">
        <f>IF(ISERR((G59-G48)/G48*100),"-",IF(((G59-G48)/G48*100)=0,"-",((G59-G48)/G48*100)))</f>
        <v>-10.216256524981358</v>
      </c>
      <c r="H63" s="57"/>
      <c r="I63" s="57">
        <f>IF(ISERR((I59-I48)/I48*100),"-",IF(((I59-I48)/I48*100)=0,"-",((I59-I48)/I48*100)))</f>
        <v>-9.228744707632453</v>
      </c>
      <c r="J63" s="57"/>
      <c r="K63" s="57">
        <f>IF(ISERR((K59-K48)/K48*100),"-",IF(((K59-K48)/K48*100)=0,"-",((K59-K48)/K48*100)))</f>
        <v>13.228499031152182</v>
      </c>
      <c r="L63" s="57"/>
      <c r="M63" s="57">
        <f>IF(ISERR((M59-M48)/M48*100),"-",IF(((M59-M48)/M48*100)=0,"-",((M59-M48)/M48*100)))</f>
        <v>7.233638689444582</v>
      </c>
      <c r="N63" s="57"/>
      <c r="O63" s="57">
        <f>IF(ISERR((O59-O48)/O48*100),"-",IF(((O59-O48)/O48*100)=0,"-",((O59-O48)/O48*100)))</f>
        <v>9.367115502084827</v>
      </c>
      <c r="P63" s="57"/>
      <c r="Q63" s="57">
        <f>IF(ISERR((Q59-Q48)/Q48*100),"-",IF(((Q59-Q48)/Q48*100)=0,"-",((Q59-Q48)/Q48*100)))</f>
        <v>-15</v>
      </c>
      <c r="R63" s="57"/>
      <c r="S63" s="57">
        <f>IF(ISERR((S59-S48)/S48*100),"-",IF(((S59-S48)/S48*100)=0,"-",((S59-S48)/S48*100)))</f>
        <v>-16.39344262295082</v>
      </c>
      <c r="T63" s="57"/>
      <c r="U63" s="57">
        <f>IF(ISERR((U59-U48)/U48*100),"-",IF(((U59-U48)/U48*100)=0,"-",((U59-U48)/U48*100)))</f>
        <v>-15.217391304347828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2"/>
    </row>
    <row r="67" spans="1:21" ht="15.75">
      <c r="A67" s="7" t="s">
        <v>86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89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F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2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36"/>
      <c r="E172" s="35"/>
      <c r="F172" s="35"/>
      <c r="G172" s="35"/>
      <c r="H172" s="35"/>
      <c r="I172" s="35"/>
      <c r="J172" s="35"/>
      <c r="K172" s="12"/>
      <c r="L172" s="12"/>
      <c r="M172" s="12"/>
      <c r="N172" s="12"/>
      <c r="O172" s="12"/>
      <c r="P172" s="12"/>
      <c r="Q172" s="35"/>
      <c r="R172" s="35"/>
      <c r="S172" s="35"/>
      <c r="T172" s="35"/>
      <c r="U172" s="35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36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2:21" ht="18.75">
      <c r="B179" s="37"/>
      <c r="C179" s="37"/>
      <c r="D179" s="9"/>
      <c r="E179" s="38"/>
      <c r="F179" s="38"/>
      <c r="G179" s="38"/>
      <c r="H179" s="38"/>
      <c r="I179" s="38"/>
      <c r="J179" s="38"/>
      <c r="K179" s="35"/>
      <c r="L179" s="35"/>
      <c r="M179" s="35"/>
      <c r="N179" s="35"/>
      <c r="O179" s="35"/>
      <c r="P179" s="35"/>
      <c r="Q179" s="38"/>
      <c r="R179" s="38"/>
      <c r="S179" s="38"/>
      <c r="T179" s="38"/>
      <c r="U179" s="39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9"/>
    </row>
    <row r="181" spans="11:16" ht="15.75">
      <c r="K181" s="38"/>
      <c r="L181" s="38"/>
      <c r="M181" s="38"/>
      <c r="N181" s="38"/>
      <c r="O181" s="38"/>
      <c r="P181" s="38"/>
    </row>
    <row r="184" ht="18" customHeight="1"/>
    <row r="187" ht="15.75">
      <c r="V187" s="42"/>
    </row>
    <row r="189" ht="15.75">
      <c r="V189" s="32"/>
    </row>
    <row r="199" ht="15.75">
      <c r="V199" s="32"/>
    </row>
    <row r="236" ht="6.75" customHeight="1"/>
    <row r="240" ht="9" customHeight="1"/>
    <row r="243" ht="15.75">
      <c r="V243" s="32"/>
    </row>
    <row r="244" ht="15.75">
      <c r="D244" s="21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P18"/>
  <sheetViews>
    <sheetView workbookViewId="0" topLeftCell="A10">
      <selection activeCell="B11" sqref="B11"/>
    </sheetView>
  </sheetViews>
  <sheetFormatPr defaultColWidth="8.88671875" defaultRowHeight="15"/>
  <cols>
    <col min="1" max="1" width="14.3359375" style="7" customWidth="1"/>
    <col min="2" max="16384" width="8.88671875" style="7" customWidth="1"/>
  </cols>
  <sheetData>
    <row r="1" spans="2:8" ht="15.75">
      <c r="B1" s="7" t="s">
        <v>6</v>
      </c>
      <c r="D1" s="7" t="s">
        <v>7</v>
      </c>
      <c r="F1" s="7" t="s">
        <v>8</v>
      </c>
      <c r="H1" s="7" t="s">
        <v>9</v>
      </c>
    </row>
    <row r="2" spans="1:16" ht="15.75">
      <c r="A2" s="7" t="s">
        <v>4</v>
      </c>
      <c r="B2" s="10" t="e">
        <f>#REF!</f>
        <v>#REF!</v>
      </c>
      <c r="C2" s="10"/>
      <c r="D2" s="10" t="e">
        <f>#REF!</f>
        <v>#REF!</v>
      </c>
      <c r="E2" s="10"/>
      <c r="F2" s="10" t="e">
        <f>#REF!</f>
        <v>#REF!</v>
      </c>
      <c r="G2" s="10"/>
      <c r="H2" s="10" t="e">
        <f>#REF!</f>
        <v>#REF!</v>
      </c>
      <c r="J2" s="11"/>
      <c r="K2" s="11"/>
      <c r="L2" s="11"/>
      <c r="M2" s="11"/>
      <c r="N2" s="11"/>
      <c r="O2" s="11"/>
      <c r="P2" s="11"/>
    </row>
    <row r="3" spans="1:16" ht="15.75">
      <c r="A3" s="7" t="s">
        <v>10</v>
      </c>
      <c r="B3" s="10" t="e">
        <f>#REF!</f>
        <v>#REF!</v>
      </c>
      <c r="C3" s="10"/>
      <c r="D3" s="10" t="e">
        <f>#REF!</f>
        <v>#REF!</v>
      </c>
      <c r="E3" s="10"/>
      <c r="F3" s="10" t="e">
        <f>#REF!</f>
        <v>#REF!</v>
      </c>
      <c r="G3" s="10"/>
      <c r="H3" s="10" t="e">
        <f>#REF!</f>
        <v>#REF!</v>
      </c>
      <c r="J3" s="11"/>
      <c r="K3" s="11"/>
      <c r="L3" s="11"/>
      <c r="M3" s="11"/>
      <c r="N3" s="11"/>
      <c r="O3" s="11"/>
      <c r="P3" s="11"/>
    </row>
    <row r="4" spans="1:16" ht="15.75">
      <c r="A4" s="7" t="s">
        <v>11</v>
      </c>
      <c r="B4" s="10" t="e">
        <f>#REF!</f>
        <v>#REF!</v>
      </c>
      <c r="C4" s="10"/>
      <c r="D4" s="10" t="e">
        <f>#REF!</f>
        <v>#REF!</v>
      </c>
      <c r="E4" s="10"/>
      <c r="F4" s="10" t="e">
        <f>#REF!</f>
        <v>#REF!</v>
      </c>
      <c r="G4" s="10"/>
      <c r="H4" s="10" t="e">
        <f>#REF!</f>
        <v>#REF!</v>
      </c>
      <c r="J4" s="11"/>
      <c r="K4" s="11"/>
      <c r="L4" s="11"/>
      <c r="M4" s="11"/>
      <c r="N4" s="11"/>
      <c r="O4" s="11"/>
      <c r="P4" s="11"/>
    </row>
    <row r="5" spans="1:16" ht="15.75">
      <c r="A5" s="7" t="s">
        <v>12</v>
      </c>
      <c r="B5" s="10" t="e">
        <f>#REF!</f>
        <v>#REF!</v>
      </c>
      <c r="C5" s="10"/>
      <c r="D5" s="10" t="e">
        <f>#REF!</f>
        <v>#REF!</v>
      </c>
      <c r="E5" s="10"/>
      <c r="F5" s="10" t="e">
        <f>#REF!</f>
        <v>#REF!</v>
      </c>
      <c r="G5" s="10"/>
      <c r="H5" s="10" t="e">
        <f>#REF!</f>
        <v>#REF!</v>
      </c>
      <c r="J5" s="11"/>
      <c r="K5" s="11"/>
      <c r="L5" s="11"/>
      <c r="M5" s="11"/>
      <c r="N5" s="11"/>
      <c r="O5" s="11"/>
      <c r="P5" s="11"/>
    </row>
    <row r="6" spans="1:16" ht="15.75">
      <c r="A6" s="7" t="s">
        <v>13</v>
      </c>
      <c r="B6" s="10" t="e">
        <f>#REF!</f>
        <v>#REF!</v>
      </c>
      <c r="C6" s="10"/>
      <c r="D6" s="10" t="e">
        <f>#REF!</f>
        <v>#REF!</v>
      </c>
      <c r="E6" s="10"/>
      <c r="F6" s="10" t="e">
        <f>#REF!</f>
        <v>#REF!</v>
      </c>
      <c r="G6" s="10"/>
      <c r="H6" s="10" t="e">
        <f>#REF!</f>
        <v>#REF!</v>
      </c>
      <c r="J6" s="11"/>
      <c r="K6" s="11"/>
      <c r="L6" s="11"/>
      <c r="M6" s="11"/>
      <c r="N6" s="11"/>
      <c r="O6" s="11"/>
      <c r="P6" s="11"/>
    </row>
    <row r="7" spans="1:16" ht="15.75">
      <c r="A7" s="7" t="s">
        <v>3</v>
      </c>
      <c r="B7" s="10" t="e">
        <f>#REF!</f>
        <v>#REF!</v>
      </c>
      <c r="C7" s="10"/>
      <c r="D7" s="10" t="e">
        <f>#REF!</f>
        <v>#REF!</v>
      </c>
      <c r="E7" s="10"/>
      <c r="F7" s="10" t="e">
        <f>#REF!</f>
        <v>#REF!</v>
      </c>
      <c r="G7" s="10"/>
      <c r="H7" s="10" t="e">
        <f>#REF!</f>
        <v>#REF!</v>
      </c>
      <c r="J7" s="11"/>
      <c r="K7" s="11"/>
      <c r="L7" s="11"/>
      <c r="M7" s="11"/>
      <c r="N7" s="11"/>
      <c r="O7" s="11"/>
      <c r="P7" s="11"/>
    </row>
    <row r="8" spans="1:16" ht="15.75">
      <c r="A8" s="7" t="s">
        <v>2</v>
      </c>
      <c r="B8" s="10" t="e">
        <f>#REF!</f>
        <v>#REF!</v>
      </c>
      <c r="C8" s="10"/>
      <c r="D8" s="10" t="e">
        <f>#REF!</f>
        <v>#REF!</v>
      </c>
      <c r="E8" s="10"/>
      <c r="F8" s="10" t="e">
        <f>#REF!</f>
        <v>#REF!</v>
      </c>
      <c r="G8" s="10"/>
      <c r="H8" s="10" t="e">
        <f>#REF!</f>
        <v>#REF!</v>
      </c>
      <c r="J8" s="11"/>
      <c r="K8" s="11"/>
      <c r="L8" s="11"/>
      <c r="M8" s="11"/>
      <c r="N8" s="11"/>
      <c r="O8" s="11"/>
      <c r="P8" s="11"/>
    </row>
    <row r="9" spans="1:16" ht="15.75">
      <c r="A9" s="7" t="s">
        <v>14</v>
      </c>
      <c r="B9" s="10" t="e">
        <f>#REF!</f>
        <v>#REF!</v>
      </c>
      <c r="C9" s="10"/>
      <c r="D9" s="10" t="e">
        <f>#REF!</f>
        <v>#REF!</v>
      </c>
      <c r="E9" s="10"/>
      <c r="F9" s="10" t="e">
        <f>#REF!</f>
        <v>#REF!</v>
      </c>
      <c r="G9" s="10"/>
      <c r="H9" s="10" t="e">
        <f>#REF!</f>
        <v>#REF!</v>
      </c>
      <c r="J9" s="11"/>
      <c r="K9" s="11"/>
      <c r="L9" s="11"/>
      <c r="M9" s="11"/>
      <c r="N9" s="11"/>
      <c r="O9" s="11"/>
      <c r="P9" s="11"/>
    </row>
    <row r="10" spans="1:16" ht="15.75">
      <c r="A10" s="7" t="s">
        <v>1</v>
      </c>
      <c r="B10" s="10" t="e">
        <f>#REF!</f>
        <v>#REF!</v>
      </c>
      <c r="C10" s="10"/>
      <c r="D10" s="10" t="e">
        <f>#REF!</f>
        <v>#REF!</v>
      </c>
      <c r="E10" s="10"/>
      <c r="F10" s="10" t="e">
        <f>#REF!</f>
        <v>#REF!</v>
      </c>
      <c r="G10" s="10"/>
      <c r="H10" s="10" t="e">
        <f>#REF!</f>
        <v>#REF!</v>
      </c>
      <c r="J10" s="11"/>
      <c r="K10" s="11"/>
      <c r="L10" s="11"/>
      <c r="M10" s="11"/>
      <c r="N10" s="11"/>
      <c r="O10" s="11"/>
      <c r="P10" s="11"/>
    </row>
    <row r="11" spans="1:16" ht="15.75">
      <c r="A11" s="7" t="s">
        <v>0</v>
      </c>
      <c r="B11" s="10" t="e">
        <f>#REF!</f>
        <v>#REF!</v>
      </c>
      <c r="C11" s="10"/>
      <c r="D11" s="10" t="e">
        <f>#REF!</f>
        <v>#REF!</v>
      </c>
      <c r="E11" s="10"/>
      <c r="F11" s="10" t="e">
        <f>#REF!</f>
        <v>#REF!</v>
      </c>
      <c r="G11" s="10"/>
      <c r="H11" s="10" t="e">
        <f>#REF!</f>
        <v>#REF!</v>
      </c>
      <c r="J11" s="11"/>
      <c r="K11" s="11"/>
      <c r="L11" s="11"/>
      <c r="M11" s="11"/>
      <c r="N11" s="11"/>
      <c r="O11" s="11"/>
      <c r="P11" s="11"/>
    </row>
    <row r="14" spans="1:10" s="1" customFormat="1" ht="18.75">
      <c r="A14" s="3" t="s">
        <v>15</v>
      </c>
      <c r="J14" s="2" t="s">
        <v>16</v>
      </c>
    </row>
    <row r="15" s="1" customFormat="1" ht="18.75">
      <c r="A15" s="3"/>
    </row>
    <row r="16" s="1" customFormat="1" ht="18.75">
      <c r="A16" s="3" t="s">
        <v>17</v>
      </c>
    </row>
    <row r="17" s="1" customFormat="1" ht="18.75">
      <c r="A17" s="3" t="s">
        <v>18</v>
      </c>
    </row>
    <row r="18" s="1" customFormat="1" ht="18.75">
      <c r="A18" s="3"/>
    </row>
  </sheetData>
  <printOptions/>
  <pageMargins left="0.5511811023622047" right="0.5511811023622047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266"/>
  <sheetViews>
    <sheetView zoomScale="85" zoomScaleNormal="85" workbookViewId="0" topLeftCell="A1">
      <selection activeCell="X17" sqref="X17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7.105468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6.88671875" style="7" customWidth="1"/>
    <col min="12" max="12" width="0.88671875" style="7" customWidth="1"/>
    <col min="13" max="13" width="7.5546875" style="7" customWidth="1"/>
    <col min="14" max="14" width="0.88671875" style="7" customWidth="1"/>
    <col min="15" max="15" width="7.4453125" style="7" customWidth="1"/>
    <col min="16" max="16" width="1.88671875" style="7" customWidth="1"/>
    <col min="17" max="17" width="6.99609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51.7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88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78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44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6" t="s">
        <v>43</v>
      </c>
      <c r="F12" s="46"/>
      <c r="G12" s="43">
        <v>65</v>
      </c>
      <c r="H12" s="43"/>
      <c r="I12" s="43">
        <v>65</v>
      </c>
      <c r="J12" s="43"/>
      <c r="K12" s="47" t="s">
        <v>43</v>
      </c>
      <c r="L12" s="43"/>
      <c r="M12" s="43">
        <v>171</v>
      </c>
      <c r="N12" s="43"/>
      <c r="O12" s="43">
        <v>171</v>
      </c>
      <c r="P12" s="44"/>
      <c r="Q12" s="43" t="s">
        <v>43</v>
      </c>
      <c r="R12" s="43"/>
      <c r="S12" s="43">
        <v>38</v>
      </c>
      <c r="T12" s="43"/>
      <c r="U12" s="43">
        <v>38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 t="s">
        <v>43</v>
      </c>
      <c r="F13" s="45"/>
      <c r="G13" s="45">
        <v>73</v>
      </c>
      <c r="H13" s="45"/>
      <c r="I13" s="45">
        <v>73</v>
      </c>
      <c r="J13" s="45"/>
      <c r="K13" s="45" t="s">
        <v>43</v>
      </c>
      <c r="L13" s="45"/>
      <c r="M13" s="45">
        <v>168</v>
      </c>
      <c r="N13" s="45"/>
      <c r="O13" s="45">
        <v>168</v>
      </c>
      <c r="P13" s="45"/>
      <c r="Q13" s="51" t="s">
        <v>43</v>
      </c>
      <c r="R13" s="45"/>
      <c r="S13" s="45">
        <v>44</v>
      </c>
      <c r="T13" s="45"/>
      <c r="U13" s="45">
        <v>44</v>
      </c>
    </row>
    <row r="14" spans="3:21" ht="15.75">
      <c r="C14" s="17" t="s">
        <v>35</v>
      </c>
      <c r="E14" s="45" t="s">
        <v>43</v>
      </c>
      <c r="F14" s="45"/>
      <c r="G14" s="45">
        <v>76</v>
      </c>
      <c r="H14" s="45"/>
      <c r="I14" s="45">
        <v>76</v>
      </c>
      <c r="J14" s="45"/>
      <c r="K14" s="45" t="s">
        <v>43</v>
      </c>
      <c r="L14" s="45"/>
      <c r="M14" s="45">
        <v>172</v>
      </c>
      <c r="N14" s="45"/>
      <c r="O14" s="45">
        <v>172</v>
      </c>
      <c r="P14" s="45"/>
      <c r="Q14" s="51" t="s">
        <v>43</v>
      </c>
      <c r="R14" s="45"/>
      <c r="S14" s="45">
        <v>44</v>
      </c>
      <c r="T14" s="45"/>
      <c r="U14" s="45">
        <v>44</v>
      </c>
    </row>
    <row r="15" spans="3:21" ht="15.75">
      <c r="C15" s="17" t="s">
        <v>36</v>
      </c>
      <c r="E15" s="45" t="s">
        <v>43</v>
      </c>
      <c r="F15" s="45"/>
      <c r="G15" s="45">
        <v>62</v>
      </c>
      <c r="H15" s="45"/>
      <c r="I15" s="45">
        <v>62</v>
      </c>
      <c r="J15" s="45"/>
      <c r="K15" s="45" t="s">
        <v>43</v>
      </c>
      <c r="L15" s="45"/>
      <c r="M15" s="45">
        <v>175</v>
      </c>
      <c r="N15" s="45"/>
      <c r="O15" s="45">
        <v>175</v>
      </c>
      <c r="P15" s="45"/>
      <c r="Q15" s="51" t="s">
        <v>43</v>
      </c>
      <c r="R15" s="45"/>
      <c r="S15" s="45">
        <v>35</v>
      </c>
      <c r="T15" s="45"/>
      <c r="U15" s="45">
        <v>35</v>
      </c>
    </row>
    <row r="16" spans="3:21" ht="15.75">
      <c r="C16" s="17" t="s">
        <v>37</v>
      </c>
      <c r="E16" s="45" t="s">
        <v>43</v>
      </c>
      <c r="F16" s="45"/>
      <c r="G16" s="45">
        <v>68</v>
      </c>
      <c r="H16" s="45"/>
      <c r="I16" s="45">
        <v>68</v>
      </c>
      <c r="J16" s="45"/>
      <c r="K16" s="45" t="s">
        <v>43</v>
      </c>
      <c r="L16" s="45"/>
      <c r="M16" s="45">
        <v>177</v>
      </c>
      <c r="N16" s="45"/>
      <c r="O16" s="45">
        <v>177</v>
      </c>
      <c r="P16" s="45"/>
      <c r="Q16" s="51" t="s">
        <v>43</v>
      </c>
      <c r="R16" s="45"/>
      <c r="S16" s="45">
        <v>39</v>
      </c>
      <c r="T16" s="45"/>
      <c r="U16" s="45">
        <v>39</v>
      </c>
    </row>
    <row r="17" spans="3:21" ht="15.75">
      <c r="C17" s="17" t="s">
        <v>38</v>
      </c>
      <c r="E17" s="45" t="s">
        <v>43</v>
      </c>
      <c r="F17" s="45"/>
      <c r="G17" s="45">
        <v>66</v>
      </c>
      <c r="H17" s="45"/>
      <c r="I17" s="45">
        <v>66</v>
      </c>
      <c r="J17" s="45"/>
      <c r="K17" s="45" t="s">
        <v>43</v>
      </c>
      <c r="L17" s="45"/>
      <c r="M17" s="45">
        <v>175</v>
      </c>
      <c r="N17" s="45"/>
      <c r="O17" s="45">
        <v>175</v>
      </c>
      <c r="P17" s="45"/>
      <c r="Q17" s="51" t="s">
        <v>43</v>
      </c>
      <c r="R17" s="45"/>
      <c r="S17" s="45">
        <v>38</v>
      </c>
      <c r="T17" s="45"/>
      <c r="U17" s="45">
        <v>38</v>
      </c>
    </row>
    <row r="18" spans="3:21" ht="15.75">
      <c r="C18" s="17" t="s">
        <v>39</v>
      </c>
      <c r="E18" s="45" t="s">
        <v>43</v>
      </c>
      <c r="F18" s="45"/>
      <c r="G18" s="45">
        <v>68</v>
      </c>
      <c r="H18" s="45"/>
      <c r="I18" s="45">
        <v>68</v>
      </c>
      <c r="J18" s="45"/>
      <c r="K18" s="45" t="s">
        <v>43</v>
      </c>
      <c r="L18" s="45"/>
      <c r="M18" s="45">
        <v>175</v>
      </c>
      <c r="N18" s="45"/>
      <c r="O18" s="45">
        <v>175</v>
      </c>
      <c r="P18" s="45"/>
      <c r="Q18" s="51" t="s">
        <v>43</v>
      </c>
      <c r="R18" s="45"/>
      <c r="S18" s="45">
        <v>39</v>
      </c>
      <c r="T18" s="45"/>
      <c r="U18" s="45">
        <v>39</v>
      </c>
    </row>
    <row r="19" spans="3:21" ht="15.75">
      <c r="C19" s="17" t="s">
        <v>40</v>
      </c>
      <c r="E19" s="45" t="s">
        <v>43</v>
      </c>
      <c r="F19" s="45"/>
      <c r="G19" s="45">
        <v>55</v>
      </c>
      <c r="H19" s="45"/>
      <c r="I19" s="45">
        <v>55</v>
      </c>
      <c r="J19" s="45"/>
      <c r="K19" s="45" t="s">
        <v>43</v>
      </c>
      <c r="L19" s="45"/>
      <c r="M19" s="45">
        <v>177</v>
      </c>
      <c r="N19" s="45"/>
      <c r="O19" s="45">
        <v>177</v>
      </c>
      <c r="P19" s="45"/>
      <c r="Q19" s="51" t="s">
        <v>43</v>
      </c>
      <c r="R19" s="45"/>
      <c r="S19" s="45">
        <v>31</v>
      </c>
      <c r="T19" s="45"/>
      <c r="U19" s="45">
        <v>31</v>
      </c>
    </row>
    <row r="20" spans="3:21" ht="15.75">
      <c r="C20" s="17" t="s">
        <v>41</v>
      </c>
      <c r="E20" s="45" t="s">
        <v>43</v>
      </c>
      <c r="F20" s="45"/>
      <c r="G20" s="45">
        <v>57</v>
      </c>
      <c r="H20" s="45"/>
      <c r="I20" s="45">
        <v>57</v>
      </c>
      <c r="J20" s="45"/>
      <c r="K20" s="45" t="s">
        <v>43</v>
      </c>
      <c r="L20" s="45"/>
      <c r="M20" s="45">
        <v>179</v>
      </c>
      <c r="N20" s="45"/>
      <c r="O20" s="45">
        <v>179</v>
      </c>
      <c r="P20" s="45"/>
      <c r="Q20" s="51" t="s">
        <v>43</v>
      </c>
      <c r="R20" s="45"/>
      <c r="S20" s="45">
        <v>32</v>
      </c>
      <c r="T20" s="45"/>
      <c r="U20" s="45">
        <v>32</v>
      </c>
    </row>
    <row r="21" spans="3:27" s="5" customFormat="1" ht="15.75">
      <c r="C21" s="9" t="str">
        <f>Rast41a!$C39</f>
        <v>2003</v>
      </c>
      <c r="D21" s="7"/>
      <c r="E21" s="51" t="s">
        <v>43</v>
      </c>
      <c r="F21" s="51"/>
      <c r="G21" s="45">
        <v>65</v>
      </c>
      <c r="H21" s="45"/>
      <c r="I21" s="45">
        <v>65</v>
      </c>
      <c r="J21" s="45"/>
      <c r="K21" s="45" t="s">
        <v>43</v>
      </c>
      <c r="L21" s="45"/>
      <c r="M21" s="45">
        <v>186</v>
      </c>
      <c r="N21" s="45"/>
      <c r="O21" s="45">
        <v>186</v>
      </c>
      <c r="P21" s="51"/>
      <c r="Q21" s="51" t="s">
        <v>43</v>
      </c>
      <c r="R21" s="51"/>
      <c r="S21" s="51">
        <v>35</v>
      </c>
      <c r="T21" s="51"/>
      <c r="U21" s="51">
        <v>35</v>
      </c>
      <c r="V21" s="6"/>
      <c r="W21" s="6"/>
      <c r="X21" s="6"/>
      <c r="Y21" s="6"/>
      <c r="Z21" s="6"/>
      <c r="AA21" s="6"/>
    </row>
    <row r="22" spans="3:27" s="5" customFormat="1" ht="15.75">
      <c r="C22" s="9" t="str">
        <f>Rast41a!$C40</f>
        <v>2004</v>
      </c>
      <c r="D22" s="7"/>
      <c r="E22" s="51" t="s">
        <v>43</v>
      </c>
      <c r="F22" s="51"/>
      <c r="G22" s="45">
        <v>46</v>
      </c>
      <c r="H22" s="45"/>
      <c r="I22" s="45">
        <v>46</v>
      </c>
      <c r="J22" s="45"/>
      <c r="K22" s="45" t="s">
        <v>43</v>
      </c>
      <c r="L22" s="45"/>
      <c r="M22" s="45">
        <v>186</v>
      </c>
      <c r="N22" s="45"/>
      <c r="O22" s="45">
        <v>186</v>
      </c>
      <c r="P22" s="51"/>
      <c r="Q22" s="51" t="s">
        <v>43</v>
      </c>
      <c r="R22" s="51"/>
      <c r="S22" s="51">
        <v>25</v>
      </c>
      <c r="T22" s="51"/>
      <c r="U22" s="51">
        <v>25</v>
      </c>
      <c r="V22" s="6"/>
      <c r="W22" s="6"/>
      <c r="X22" s="6"/>
      <c r="Y22" s="6"/>
      <c r="Z22" s="6"/>
      <c r="AA22" s="6"/>
    </row>
    <row r="23" spans="3:27" s="5" customFormat="1" ht="16.5" customHeight="1">
      <c r="C23" s="4" t="str">
        <f>Rast41a!$C$41</f>
        <v>2000-2004 average</v>
      </c>
      <c r="D23" s="7"/>
      <c r="E23" s="43" t="s">
        <v>43</v>
      </c>
      <c r="F23" s="43"/>
      <c r="G23" s="43">
        <v>58</v>
      </c>
      <c r="H23" s="43"/>
      <c r="I23" s="43">
        <v>58</v>
      </c>
      <c r="J23" s="43"/>
      <c r="K23" s="43" t="s">
        <v>43</v>
      </c>
      <c r="L23" s="43"/>
      <c r="M23" s="43">
        <v>181</v>
      </c>
      <c r="N23" s="43"/>
      <c r="O23" s="43">
        <v>181</v>
      </c>
      <c r="P23" s="43"/>
      <c r="Q23" s="43" t="s">
        <v>43</v>
      </c>
      <c r="R23" s="43"/>
      <c r="S23" s="43">
        <v>32</v>
      </c>
      <c r="T23" s="43"/>
      <c r="U23" s="43">
        <v>32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 t="str">
        <f>IF(ISERR((E22-E12)/E12*100),"-",IF(((E22-E12)/E12*100)=0,"-",((E22-E12)/E12*100)))</f>
        <v>-</v>
      </c>
      <c r="F26" s="57"/>
      <c r="G26" s="57">
        <f>IF(ISERR((G22-G12)/G12*100),"-",IF(((G22-G12)/G12*100)=0,"-",((G22-G12)/G12*100)))</f>
        <v>-29.230769230769234</v>
      </c>
      <c r="H26" s="57"/>
      <c r="I26" s="57">
        <f>IF(ISERR((I22-I12)/I12*100),"-",IF(((I22-I12)/I12*100)=0,"-",((I22-I12)/I12*100)))</f>
        <v>-29.230769230769234</v>
      </c>
      <c r="J26" s="57"/>
      <c r="K26" s="57" t="str">
        <f>IF(ISERR((K22-K12)/K12*100),"-",IF(((K22-K12)/K12*100)=0,"-",((K22-K12)/K12*100)))</f>
        <v>-</v>
      </c>
      <c r="L26" s="57"/>
      <c r="M26" s="57">
        <f>IF(ISERR((M22-M12)/M12*100),"-",IF(((M22-M12)/M12*100)=0,"-",((M22-M12)/M12*100)))</f>
        <v>8.771929824561402</v>
      </c>
      <c r="N26" s="57"/>
      <c r="O26" s="57">
        <f>IF(ISERR((O22-O12)/O12*100),"-",IF(((O22-O12)/O12*100)=0,"-",((O22-O12)/O12*100)))</f>
        <v>8.771929824561402</v>
      </c>
      <c r="P26" s="57"/>
      <c r="Q26" s="57" t="str">
        <f>IF(ISERR((Q22-Q12)/Q12*100),"-",IF(((Q22-Q12)/Q12*100)=0,"-",((Q22-Q12)/Q12*100)))</f>
        <v>-</v>
      </c>
      <c r="R26" s="57"/>
      <c r="S26" s="57">
        <f>IF(ISERR((S22-S12)/S12*100),"-",IF(((S22-S12)/S12*100)=0,"-",((S22-S12)/S12*100)))</f>
        <v>-34.21052631578947</v>
      </c>
      <c r="T26" s="57"/>
      <c r="U26" s="57">
        <f>IF(ISERR((U22-U12)/U12*100),"-",IF(((U22-U12)/U12*100)=0,"-",((U22-U12)/U12*100)))</f>
        <v>-34.21052631578947</v>
      </c>
      <c r="V26" s="34"/>
    </row>
    <row r="27" spans="4:22" ht="15.75">
      <c r="D27" s="9" t="str">
        <f>Rast41a!$D$45</f>
        <v>2000-2004 average</v>
      </c>
      <c r="E27" s="57" t="str">
        <f>IF(ISERR((E23-E12)/E12*100),"-",IF(((E23-E12)/E12*100)=0,"-",((E23-E12)/E12*100)))</f>
        <v>-</v>
      </c>
      <c r="F27" s="57"/>
      <c r="G27" s="57">
        <f>IF(ISERR((G23-G12)/G12*100),"-",IF(((G23-G12)/G12*100)=0,"-",((G23-G12)/G12*100)))</f>
        <v>-10.76923076923077</v>
      </c>
      <c r="H27" s="57"/>
      <c r="I27" s="57">
        <f>IF(ISERR((I23-I12)/I12*100),"-",IF(((I23-I12)/I12*100)=0,"-",((I23-I12)/I12*100)))</f>
        <v>-10.76923076923077</v>
      </c>
      <c r="J27" s="57"/>
      <c r="K27" s="57" t="str">
        <f>IF(ISERR((K23-K12)/K12*100),"-",IF(((K23-K12)/K12*100)=0,"-",((K23-K12)/K12*100)))</f>
        <v>-</v>
      </c>
      <c r="L27" s="57"/>
      <c r="M27" s="57">
        <f>IF(ISERR((M23-M12)/M12*100),"-",IF(((M23-M12)/M12*100)=0,"-",((M23-M12)/M12*100)))</f>
        <v>5.847953216374268</v>
      </c>
      <c r="N27" s="57"/>
      <c r="O27" s="57">
        <f>IF(ISERR((O23-O12)/O12*100),"-",IF(((O23-O12)/O12*100)=0,"-",((O23-O12)/O12*100)))</f>
        <v>5.847953216374268</v>
      </c>
      <c r="P27" s="57"/>
      <c r="Q27" s="57" t="str">
        <f>IF(ISERR((Q23-Q12)/Q12*100),"-",IF(((Q23-Q12)/Q12*100)=0,"-",((Q23-Q12)/Q12*100)))</f>
        <v>-</v>
      </c>
      <c r="R27" s="57"/>
      <c r="S27" s="57">
        <f>IF(ISERR((S23-S12)/S12*100),"-",IF(((S23-S12)/S12*100)=0,"-",((S23-S12)/S12*100)))</f>
        <v>-15.789473684210526</v>
      </c>
      <c r="T27" s="57"/>
      <c r="U27" s="57">
        <f>IF(ISERR((U23-U12)/U12*100),"-",IF(((U23-U12)/U12*100)=0,"-",((U23-U12)/U12*100)))</f>
        <v>-15.789473684210526</v>
      </c>
      <c r="V27" s="34"/>
    </row>
    <row r="28" spans="4:22" ht="6" customHeight="1">
      <c r="D28" s="9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34"/>
    </row>
    <row r="29" spans="1:21" ht="13.5" customHeight="1">
      <c r="A29" s="5" t="s">
        <v>46</v>
      </c>
      <c r="D29" s="9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2:21" ht="15.75">
      <c r="B30" s="7" t="s">
        <v>45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3:27" s="5" customFormat="1" ht="15.75">
      <c r="C31" s="4" t="s">
        <v>19</v>
      </c>
      <c r="E31" s="43">
        <v>50</v>
      </c>
      <c r="F31" s="43"/>
      <c r="G31" s="43">
        <v>555</v>
      </c>
      <c r="H31" s="43"/>
      <c r="I31" s="43">
        <v>605</v>
      </c>
      <c r="J31" s="43"/>
      <c r="K31" s="43">
        <v>239</v>
      </c>
      <c r="L31" s="43"/>
      <c r="M31" s="43">
        <v>1004</v>
      </c>
      <c r="N31" s="43"/>
      <c r="O31" s="43">
        <v>1243</v>
      </c>
      <c r="P31" s="44"/>
      <c r="Q31" s="43">
        <v>21</v>
      </c>
      <c r="R31" s="43"/>
      <c r="S31" s="43">
        <v>55</v>
      </c>
      <c r="T31" s="43"/>
      <c r="U31" s="43">
        <v>49</v>
      </c>
      <c r="V31" s="6"/>
      <c r="W31" s="6"/>
      <c r="X31" s="6"/>
      <c r="Y31" s="6"/>
      <c r="Z31" s="6"/>
      <c r="AA31" s="6"/>
    </row>
    <row r="32" spans="3:21" ht="15.75">
      <c r="C32" s="17" t="s">
        <v>34</v>
      </c>
      <c r="E32" s="45">
        <v>46</v>
      </c>
      <c r="F32" s="45"/>
      <c r="G32" s="45">
        <v>603</v>
      </c>
      <c r="H32" s="45"/>
      <c r="I32" s="45">
        <v>649</v>
      </c>
      <c r="J32" s="45"/>
      <c r="K32" s="45">
        <v>232</v>
      </c>
      <c r="L32" s="45"/>
      <c r="M32" s="45">
        <v>981</v>
      </c>
      <c r="N32" s="45"/>
      <c r="O32" s="45">
        <v>1213</v>
      </c>
      <c r="P32" s="45"/>
      <c r="Q32" s="45">
        <v>20</v>
      </c>
      <c r="R32" s="45"/>
      <c r="S32" s="45">
        <v>61</v>
      </c>
      <c r="T32" s="45"/>
      <c r="U32" s="45">
        <v>54</v>
      </c>
    </row>
    <row r="33" spans="3:21" ht="15.75">
      <c r="C33" s="17" t="s">
        <v>35</v>
      </c>
      <c r="E33" s="45">
        <v>73</v>
      </c>
      <c r="F33" s="45"/>
      <c r="G33" s="45">
        <v>506</v>
      </c>
      <c r="H33" s="45"/>
      <c r="I33" s="45">
        <v>579</v>
      </c>
      <c r="J33" s="45"/>
      <c r="K33" s="45">
        <v>244</v>
      </c>
      <c r="L33" s="45"/>
      <c r="M33" s="45">
        <v>1011</v>
      </c>
      <c r="N33" s="45"/>
      <c r="O33" s="45">
        <v>1255</v>
      </c>
      <c r="P33" s="45"/>
      <c r="Q33" s="45">
        <v>30</v>
      </c>
      <c r="R33" s="45"/>
      <c r="S33" s="45">
        <v>50</v>
      </c>
      <c r="T33" s="45"/>
      <c r="U33" s="45">
        <v>46</v>
      </c>
    </row>
    <row r="34" spans="3:21" ht="15.75">
      <c r="C34" s="17" t="s">
        <v>36</v>
      </c>
      <c r="E34" s="45">
        <v>55</v>
      </c>
      <c r="F34" s="45"/>
      <c r="G34" s="45">
        <v>562</v>
      </c>
      <c r="H34" s="45"/>
      <c r="I34" s="45">
        <v>617</v>
      </c>
      <c r="J34" s="45"/>
      <c r="K34" s="45">
        <v>247</v>
      </c>
      <c r="L34" s="45"/>
      <c r="M34" s="45">
        <v>1026</v>
      </c>
      <c r="N34" s="45"/>
      <c r="O34" s="45">
        <v>1273</v>
      </c>
      <c r="P34" s="45"/>
      <c r="Q34" s="45">
        <v>22</v>
      </c>
      <c r="R34" s="45"/>
      <c r="S34" s="45">
        <v>55</v>
      </c>
      <c r="T34" s="45"/>
      <c r="U34" s="45">
        <v>48</v>
      </c>
    </row>
    <row r="35" spans="3:21" ht="15.75">
      <c r="C35" s="17" t="s">
        <v>37</v>
      </c>
      <c r="E35" s="45">
        <v>46</v>
      </c>
      <c r="F35" s="45"/>
      <c r="G35" s="45">
        <v>500</v>
      </c>
      <c r="H35" s="45"/>
      <c r="I35" s="45">
        <v>546</v>
      </c>
      <c r="J35" s="45"/>
      <c r="K35" s="45">
        <v>247</v>
      </c>
      <c r="L35" s="45"/>
      <c r="M35" s="45">
        <v>1038</v>
      </c>
      <c r="N35" s="45"/>
      <c r="O35" s="45">
        <v>1285</v>
      </c>
      <c r="P35" s="45"/>
      <c r="Q35" s="45">
        <v>19</v>
      </c>
      <c r="R35" s="45"/>
      <c r="S35" s="45">
        <v>48</v>
      </c>
      <c r="T35" s="45"/>
      <c r="U35" s="45">
        <v>43</v>
      </c>
    </row>
    <row r="36" spans="3:21" ht="15.75">
      <c r="C36" s="17" t="s">
        <v>38</v>
      </c>
      <c r="E36" s="45">
        <v>58</v>
      </c>
      <c r="F36" s="45"/>
      <c r="G36" s="45">
        <v>413</v>
      </c>
      <c r="H36" s="45"/>
      <c r="I36" s="45">
        <v>471</v>
      </c>
      <c r="J36" s="45"/>
      <c r="K36" s="45">
        <v>251</v>
      </c>
      <c r="L36" s="45"/>
      <c r="M36" s="45">
        <v>1052</v>
      </c>
      <c r="N36" s="45"/>
      <c r="O36" s="45">
        <v>1303</v>
      </c>
      <c r="P36" s="45"/>
      <c r="Q36" s="45">
        <v>23</v>
      </c>
      <c r="R36" s="45"/>
      <c r="S36" s="45">
        <v>39</v>
      </c>
      <c r="T36" s="45"/>
      <c r="U36" s="45">
        <v>36</v>
      </c>
    </row>
    <row r="37" spans="3:21" ht="15.75">
      <c r="C37" s="17" t="s">
        <v>39</v>
      </c>
      <c r="E37" s="45">
        <v>47</v>
      </c>
      <c r="F37" s="45"/>
      <c r="G37" s="45">
        <v>435</v>
      </c>
      <c r="H37" s="45"/>
      <c r="I37" s="45">
        <v>482</v>
      </c>
      <c r="J37" s="45"/>
      <c r="K37" s="45">
        <v>260</v>
      </c>
      <c r="L37" s="45"/>
      <c r="M37" s="45">
        <v>1059</v>
      </c>
      <c r="N37" s="45"/>
      <c r="O37" s="45">
        <v>1319</v>
      </c>
      <c r="P37" s="45"/>
      <c r="Q37" s="45">
        <v>18</v>
      </c>
      <c r="R37" s="45"/>
      <c r="S37" s="45">
        <v>41</v>
      </c>
      <c r="T37" s="45"/>
      <c r="U37" s="45">
        <v>37</v>
      </c>
    </row>
    <row r="38" spans="3:21" ht="15.75">
      <c r="C38" s="17" t="s">
        <v>40</v>
      </c>
      <c r="E38" s="45">
        <v>39</v>
      </c>
      <c r="F38" s="45"/>
      <c r="G38" s="45">
        <v>396</v>
      </c>
      <c r="H38" s="45"/>
      <c r="I38" s="45">
        <v>435</v>
      </c>
      <c r="J38" s="45"/>
      <c r="K38" s="45">
        <v>256</v>
      </c>
      <c r="L38" s="45"/>
      <c r="M38" s="45">
        <v>1051</v>
      </c>
      <c r="N38" s="45"/>
      <c r="O38" s="45">
        <v>1307</v>
      </c>
      <c r="P38" s="45"/>
      <c r="Q38" s="45">
        <v>15</v>
      </c>
      <c r="R38" s="45"/>
      <c r="S38" s="45">
        <v>38</v>
      </c>
      <c r="T38" s="45"/>
      <c r="U38" s="45">
        <v>33</v>
      </c>
    </row>
    <row r="39" spans="3:21" ht="15.75">
      <c r="C39" s="17" t="s">
        <v>41</v>
      </c>
      <c r="E39" s="45">
        <v>42</v>
      </c>
      <c r="F39" s="45"/>
      <c r="G39" s="45">
        <v>373</v>
      </c>
      <c r="H39" s="45"/>
      <c r="I39" s="45">
        <v>415</v>
      </c>
      <c r="J39" s="45"/>
      <c r="K39" s="45">
        <v>268</v>
      </c>
      <c r="L39" s="45"/>
      <c r="M39" s="45">
        <v>1064</v>
      </c>
      <c r="N39" s="45"/>
      <c r="O39" s="45">
        <v>1333</v>
      </c>
      <c r="P39" s="45"/>
      <c r="Q39" s="45">
        <v>16</v>
      </c>
      <c r="R39" s="45"/>
      <c r="S39" s="45">
        <v>35</v>
      </c>
      <c r="T39" s="45"/>
      <c r="U39" s="45">
        <v>31</v>
      </c>
    </row>
    <row r="40" spans="3:21" ht="15.75">
      <c r="C40" s="9" t="str">
        <f>Rast41a!$C39</f>
        <v>2003</v>
      </c>
      <c r="E40" s="45">
        <v>49</v>
      </c>
      <c r="F40" s="45"/>
      <c r="G40" s="45">
        <v>315</v>
      </c>
      <c r="H40" s="45"/>
      <c r="I40" s="45">
        <v>364</v>
      </c>
      <c r="J40" s="45"/>
      <c r="K40" s="45">
        <v>281</v>
      </c>
      <c r="L40" s="45"/>
      <c r="M40" s="45">
        <v>1072</v>
      </c>
      <c r="N40" s="45"/>
      <c r="O40" s="45">
        <v>1353</v>
      </c>
      <c r="P40" s="45"/>
      <c r="Q40" s="45">
        <v>17</v>
      </c>
      <c r="R40" s="45"/>
      <c r="S40" s="45">
        <v>29</v>
      </c>
      <c r="T40" s="45"/>
      <c r="U40" s="45">
        <v>27</v>
      </c>
    </row>
    <row r="41" spans="3:21" ht="15.75">
      <c r="C41" s="9" t="str">
        <f>Rast41a!$C40</f>
        <v>2004</v>
      </c>
      <c r="E41" s="45">
        <v>55</v>
      </c>
      <c r="F41" s="45"/>
      <c r="G41" s="45">
        <v>290</v>
      </c>
      <c r="H41" s="45"/>
      <c r="I41" s="45">
        <v>345</v>
      </c>
      <c r="J41" s="45"/>
      <c r="K41" s="45">
        <v>286</v>
      </c>
      <c r="L41" s="45"/>
      <c r="M41" s="45">
        <v>1080</v>
      </c>
      <c r="N41" s="45"/>
      <c r="O41" s="45">
        <v>1366</v>
      </c>
      <c r="P41" s="45"/>
      <c r="Q41" s="45">
        <v>19</v>
      </c>
      <c r="R41" s="45"/>
      <c r="S41" s="45">
        <v>27</v>
      </c>
      <c r="T41" s="45"/>
      <c r="U41" s="45">
        <v>25</v>
      </c>
    </row>
    <row r="42" spans="3:27" s="5" customFormat="1" ht="16.5" customHeight="1">
      <c r="C42" s="4" t="str">
        <f>Rast41a!$C$41</f>
        <v>2000-2004 average</v>
      </c>
      <c r="D42" s="7"/>
      <c r="E42" s="43">
        <v>46</v>
      </c>
      <c r="F42" s="43"/>
      <c r="G42" s="43">
        <v>362</v>
      </c>
      <c r="H42" s="43"/>
      <c r="I42" s="43">
        <v>408</v>
      </c>
      <c r="J42" s="43"/>
      <c r="K42" s="43">
        <v>270</v>
      </c>
      <c r="L42" s="43"/>
      <c r="M42" s="43">
        <v>1065</v>
      </c>
      <c r="N42" s="43"/>
      <c r="O42" s="43">
        <v>1335</v>
      </c>
      <c r="P42" s="43"/>
      <c r="Q42" s="43">
        <v>17</v>
      </c>
      <c r="R42" s="43"/>
      <c r="S42" s="43">
        <v>34</v>
      </c>
      <c r="T42" s="43"/>
      <c r="U42" s="43">
        <v>31</v>
      </c>
      <c r="V42" s="6"/>
      <c r="W42" s="6"/>
      <c r="X42" s="6"/>
      <c r="Y42" s="6"/>
      <c r="Z42" s="6"/>
      <c r="AA42" s="6"/>
    </row>
    <row r="43" spans="3:21" ht="9" customHeight="1">
      <c r="C43" s="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5.75">
      <c r="C44" s="9" t="str">
        <f>Rast41a!$C$43</f>
        <v>% change on 1994-98 average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4:22" ht="15.75">
      <c r="D45" s="9">
        <f>Rast41a!$D$44</f>
        <v>2004</v>
      </c>
      <c r="E45" s="57">
        <f>IF(ISERR((E41-E31)/E31*100),"-",IF(((E41-E31)/E31*100)=0,"-",((E41-E31)/E31*100)))</f>
        <v>10</v>
      </c>
      <c r="F45" s="57"/>
      <c r="G45" s="57">
        <f>IF(ISERR((G41-G31)/G31*100),"-",IF(((G41-G31)/G31*100)=0,"-",((G41-G31)/G31*100)))</f>
        <v>-47.74774774774775</v>
      </c>
      <c r="H45" s="57"/>
      <c r="I45" s="57">
        <f>IF(ISERR((I41-I31)/I31*100),"-",IF(((I41-I31)/I31*100)=0,"-",((I41-I31)/I31*100)))</f>
        <v>-42.97520661157025</v>
      </c>
      <c r="J45" s="57"/>
      <c r="K45" s="57">
        <f>IF(ISERR((K41-K31)/K31*100),"-",IF(((K41-K31)/K31*100)=0,"-",((K41-K31)/K31*100)))</f>
        <v>19.665271966527197</v>
      </c>
      <c r="L45" s="57"/>
      <c r="M45" s="57">
        <f>IF(ISERR((M41-M31)/M31*100),"-",IF(((M41-M31)/M31*100)=0,"-",((M41-M31)/M31*100)))</f>
        <v>7.569721115537849</v>
      </c>
      <c r="N45" s="57"/>
      <c r="O45" s="57">
        <f>IF(ISERR((O41-O31)/O31*100),"-",IF(((O41-O31)/O31*100)=0,"-",((O41-O31)/O31*100)))</f>
        <v>9.895414320193082</v>
      </c>
      <c r="P45" s="57"/>
      <c r="Q45" s="57">
        <f>IF(ISERR((Q41-Q31)/Q31*100),"-",IF(((Q41-Q31)/Q31*100)=0,"-",((Q41-Q31)/Q31*100)))</f>
        <v>-9.523809523809524</v>
      </c>
      <c r="R45" s="57"/>
      <c r="S45" s="57">
        <f>IF(ISERR((S41-S31)/S31*100),"-",IF(((S41-S31)/S31*100)=0,"-",((S41-S31)/S31*100)))</f>
        <v>-50.90909090909091</v>
      </c>
      <c r="T45" s="57"/>
      <c r="U45" s="57">
        <f>IF(ISERR((U41-U31)/U31*100),"-",IF(((U41-U31)/U31*100)=0,"-",((U41-U31)/U31*100)))</f>
        <v>-48.97959183673469</v>
      </c>
      <c r="V45" s="34"/>
    </row>
    <row r="46" spans="4:21" ht="15.75">
      <c r="D46" s="9" t="str">
        <f>Rast41a!$D$45</f>
        <v>2000-2004 average</v>
      </c>
      <c r="E46" s="57">
        <f>IF(ISERR((E42-E31)/E31*100),"-",IF(((E42-E31)/E31*100)=0,"-",((E42-E31)/E31*100)))</f>
        <v>-8</v>
      </c>
      <c r="F46" s="57"/>
      <c r="G46" s="57">
        <f>IF(ISERR((G42-G31)/G31*100),"-",IF(((G42-G31)/G31*100)=0,"-",((G42-G31)/G31*100)))</f>
        <v>-34.77477477477478</v>
      </c>
      <c r="H46" s="57"/>
      <c r="I46" s="57">
        <f>IF(ISERR((I42-I31)/I31*100),"-",IF(((I42-I31)/I31*100)=0,"-",((I42-I31)/I31*100)))</f>
        <v>-32.56198347107438</v>
      </c>
      <c r="J46" s="57"/>
      <c r="K46" s="57">
        <f>IF(ISERR((K42-K31)/K31*100),"-",IF(((K42-K31)/K31*100)=0,"-",((K42-K31)/K31*100)))</f>
        <v>12.97071129707113</v>
      </c>
      <c r="L46" s="57"/>
      <c r="M46" s="57">
        <f>IF(ISERR((M42-M31)/M31*100),"-",IF(((M42-M31)/M31*100)=0,"-",((M42-M31)/M31*100)))</f>
        <v>6.075697211155378</v>
      </c>
      <c r="N46" s="57"/>
      <c r="O46" s="57">
        <f>IF(ISERR((O42-O31)/O31*100),"-",IF(((O42-O31)/O31*100)=0,"-",((O42-O31)/O31*100)))</f>
        <v>7.401448109412712</v>
      </c>
      <c r="P46" s="57"/>
      <c r="Q46" s="57">
        <f>IF(ISERR((Q42-Q31)/Q31*100),"-",IF(((Q42-Q31)/Q31*100)=0,"-",((Q42-Q31)/Q31*100)))</f>
        <v>-19.047619047619047</v>
      </c>
      <c r="R46" s="57"/>
      <c r="S46" s="57">
        <f>IF(ISERR((S42-S31)/S31*100),"-",IF(((S42-S31)/S31*100)=0,"-",((S42-S31)/S31*100)))</f>
        <v>-38.18181818181819</v>
      </c>
      <c r="T46" s="57"/>
      <c r="U46" s="57">
        <f>IF(ISERR((U42-U31)/U31*100),"-",IF(((U42-U31)/U31*100)=0,"-",((U42-U31)/U31*100)))</f>
        <v>-36.734693877551024</v>
      </c>
    </row>
    <row r="47" spans="4:21" ht="8.25" customHeight="1">
      <c r="D47" s="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2:21" ht="15.75">
      <c r="B48" s="7" t="s">
        <v>47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7" s="5" customFormat="1" ht="15.75">
      <c r="C49" s="4" t="s">
        <v>19</v>
      </c>
      <c r="E49" s="43">
        <v>148</v>
      </c>
      <c r="F49" s="43"/>
      <c r="G49" s="43">
        <v>595</v>
      </c>
      <c r="H49" s="43"/>
      <c r="I49" s="43">
        <v>744</v>
      </c>
      <c r="J49" s="43"/>
      <c r="K49" s="43">
        <v>781</v>
      </c>
      <c r="L49" s="43"/>
      <c r="M49" s="43">
        <v>1653</v>
      </c>
      <c r="N49" s="43"/>
      <c r="O49" s="43">
        <v>2434</v>
      </c>
      <c r="P49" s="44"/>
      <c r="Q49" s="43">
        <v>19</v>
      </c>
      <c r="R49" s="43"/>
      <c r="S49" s="43">
        <v>36</v>
      </c>
      <c r="T49" s="43"/>
      <c r="U49" s="43">
        <v>31</v>
      </c>
      <c r="V49" s="6"/>
      <c r="W49" s="6"/>
      <c r="X49" s="6"/>
      <c r="Y49" s="6"/>
      <c r="Z49" s="6"/>
      <c r="AA49" s="6"/>
    </row>
    <row r="50" spans="3:21" ht="15.75">
      <c r="C50" s="17" t="s">
        <v>34</v>
      </c>
      <c r="E50" s="45">
        <v>165</v>
      </c>
      <c r="F50" s="45"/>
      <c r="G50" s="45">
        <v>625</v>
      </c>
      <c r="H50" s="45"/>
      <c r="I50" s="45">
        <v>790</v>
      </c>
      <c r="J50" s="45"/>
      <c r="K50" s="45">
        <v>759</v>
      </c>
      <c r="L50" s="45"/>
      <c r="M50" s="45">
        <v>1623</v>
      </c>
      <c r="N50" s="45"/>
      <c r="O50" s="45">
        <v>2382</v>
      </c>
      <c r="P50" s="45"/>
      <c r="Q50" s="45">
        <v>22</v>
      </c>
      <c r="R50" s="45"/>
      <c r="S50" s="45">
        <v>39</v>
      </c>
      <c r="T50" s="45"/>
      <c r="U50" s="45">
        <v>33</v>
      </c>
    </row>
    <row r="51" spans="3:21" ht="15.75">
      <c r="C51" s="17" t="s">
        <v>35</v>
      </c>
      <c r="E51" s="45">
        <v>151</v>
      </c>
      <c r="F51" s="45"/>
      <c r="G51" s="45">
        <v>563</v>
      </c>
      <c r="H51" s="45"/>
      <c r="I51" s="45">
        <v>714</v>
      </c>
      <c r="J51" s="45"/>
      <c r="K51" s="45">
        <v>786</v>
      </c>
      <c r="L51" s="45"/>
      <c r="M51" s="45">
        <v>1657</v>
      </c>
      <c r="N51" s="45"/>
      <c r="O51" s="45">
        <v>2443</v>
      </c>
      <c r="P51" s="45"/>
      <c r="Q51" s="45">
        <v>19</v>
      </c>
      <c r="R51" s="45"/>
      <c r="S51" s="45">
        <v>34</v>
      </c>
      <c r="T51" s="45"/>
      <c r="U51" s="45">
        <v>29</v>
      </c>
    </row>
    <row r="52" spans="3:21" ht="15.75">
      <c r="C52" s="17" t="s">
        <v>36</v>
      </c>
      <c r="E52" s="45">
        <v>150</v>
      </c>
      <c r="F52" s="45"/>
      <c r="G52" s="45">
        <v>597</v>
      </c>
      <c r="H52" s="45"/>
      <c r="I52" s="45">
        <v>747</v>
      </c>
      <c r="J52" s="45"/>
      <c r="K52" s="45">
        <v>807</v>
      </c>
      <c r="L52" s="45"/>
      <c r="M52" s="45">
        <v>1686</v>
      </c>
      <c r="N52" s="45"/>
      <c r="O52" s="45">
        <v>2492</v>
      </c>
      <c r="P52" s="45"/>
      <c r="Q52" s="45">
        <v>19</v>
      </c>
      <c r="R52" s="45"/>
      <c r="S52" s="45">
        <v>35</v>
      </c>
      <c r="T52" s="45"/>
      <c r="U52" s="45">
        <v>30</v>
      </c>
    </row>
    <row r="53" spans="3:21" ht="15.75">
      <c r="C53" s="17" t="s">
        <v>37</v>
      </c>
      <c r="E53" s="45">
        <v>126</v>
      </c>
      <c r="F53" s="45"/>
      <c r="G53" s="45">
        <v>610</v>
      </c>
      <c r="H53" s="45"/>
      <c r="I53" s="45">
        <v>736</v>
      </c>
      <c r="J53" s="45"/>
      <c r="K53" s="45">
        <v>816</v>
      </c>
      <c r="L53" s="45"/>
      <c r="M53" s="45">
        <v>1700</v>
      </c>
      <c r="N53" s="45"/>
      <c r="O53" s="45">
        <v>2516</v>
      </c>
      <c r="P53" s="45"/>
      <c r="Q53" s="45">
        <v>15</v>
      </c>
      <c r="R53" s="45"/>
      <c r="S53" s="45">
        <v>36</v>
      </c>
      <c r="T53" s="45"/>
      <c r="U53" s="45">
        <v>29</v>
      </c>
    </row>
    <row r="54" spans="3:21" ht="15.75">
      <c r="C54" s="17" t="s">
        <v>38</v>
      </c>
      <c r="E54" s="45">
        <v>110</v>
      </c>
      <c r="F54" s="45"/>
      <c r="G54" s="45">
        <v>515</v>
      </c>
      <c r="H54" s="45"/>
      <c r="I54" s="45">
        <v>625</v>
      </c>
      <c r="J54" s="45"/>
      <c r="K54" s="45">
        <v>822</v>
      </c>
      <c r="L54" s="45"/>
      <c r="M54" s="45">
        <v>1719</v>
      </c>
      <c r="N54" s="45"/>
      <c r="O54" s="45">
        <v>2541</v>
      </c>
      <c r="P54" s="45"/>
      <c r="Q54" s="45">
        <v>13</v>
      </c>
      <c r="R54" s="45"/>
      <c r="S54" s="45">
        <v>30</v>
      </c>
      <c r="T54" s="45"/>
      <c r="U54" s="45">
        <v>25</v>
      </c>
    </row>
    <row r="55" spans="3:21" ht="15.75">
      <c r="C55" s="17" t="s">
        <v>39</v>
      </c>
      <c r="E55" s="45">
        <v>74</v>
      </c>
      <c r="F55" s="45"/>
      <c r="G55" s="48">
        <v>507</v>
      </c>
      <c r="H55" s="45"/>
      <c r="I55" s="45">
        <v>581</v>
      </c>
      <c r="J55" s="45"/>
      <c r="K55" s="45">
        <v>747</v>
      </c>
      <c r="L55" s="45"/>
      <c r="M55" s="45">
        <v>1719</v>
      </c>
      <c r="N55" s="45"/>
      <c r="O55" s="45">
        <v>2466</v>
      </c>
      <c r="P55" s="45"/>
      <c r="Q55" s="45">
        <v>10</v>
      </c>
      <c r="R55" s="45"/>
      <c r="S55" s="45">
        <v>29</v>
      </c>
      <c r="T55" s="45"/>
      <c r="U55" s="45">
        <v>24</v>
      </c>
    </row>
    <row r="56" spans="3:21" ht="15.75">
      <c r="C56" s="17" t="s">
        <v>40</v>
      </c>
      <c r="E56" s="45">
        <v>123</v>
      </c>
      <c r="F56" s="45"/>
      <c r="G56" s="45">
        <v>502</v>
      </c>
      <c r="H56" s="45"/>
      <c r="I56" s="45">
        <v>625</v>
      </c>
      <c r="J56" s="45"/>
      <c r="K56" s="45">
        <v>754</v>
      </c>
      <c r="L56" s="45"/>
      <c r="M56" s="45">
        <v>1734</v>
      </c>
      <c r="N56" s="45"/>
      <c r="O56" s="45">
        <v>2488</v>
      </c>
      <c r="P56" s="45"/>
      <c r="Q56" s="45">
        <v>16</v>
      </c>
      <c r="R56" s="45"/>
      <c r="S56" s="45">
        <v>29</v>
      </c>
      <c r="T56" s="45"/>
      <c r="U56" s="45">
        <v>25</v>
      </c>
    </row>
    <row r="57" spans="3:21" ht="15.75">
      <c r="C57" s="17" t="s">
        <v>41</v>
      </c>
      <c r="E57" s="45">
        <v>111</v>
      </c>
      <c r="F57" s="45"/>
      <c r="G57" s="45">
        <v>518</v>
      </c>
      <c r="H57" s="45"/>
      <c r="I57" s="45">
        <v>629</v>
      </c>
      <c r="J57" s="45"/>
      <c r="K57" s="45">
        <v>825</v>
      </c>
      <c r="L57" s="45"/>
      <c r="M57" s="45">
        <v>1809</v>
      </c>
      <c r="N57" s="45"/>
      <c r="O57" s="45">
        <v>2634</v>
      </c>
      <c r="P57" s="45"/>
      <c r="Q57" s="45">
        <v>13</v>
      </c>
      <c r="R57" s="45"/>
      <c r="S57" s="45">
        <v>29</v>
      </c>
      <c r="T57" s="45"/>
      <c r="U57" s="45">
        <v>24</v>
      </c>
    </row>
    <row r="58" spans="3:21" ht="15.75">
      <c r="C58" s="9" t="str">
        <f>Rast41a!$C39</f>
        <v>2003</v>
      </c>
      <c r="E58" s="45">
        <v>95</v>
      </c>
      <c r="F58" s="45"/>
      <c r="G58" s="45">
        <v>441</v>
      </c>
      <c r="H58" s="45"/>
      <c r="I58" s="45">
        <v>536</v>
      </c>
      <c r="J58" s="45"/>
      <c r="K58" s="45">
        <v>852</v>
      </c>
      <c r="L58" s="45"/>
      <c r="M58" s="45">
        <v>1836</v>
      </c>
      <c r="N58" s="45"/>
      <c r="O58" s="45">
        <v>2688</v>
      </c>
      <c r="P58" s="45"/>
      <c r="Q58" s="45">
        <v>11</v>
      </c>
      <c r="R58" s="45"/>
      <c r="S58" s="45">
        <v>24</v>
      </c>
      <c r="T58" s="45"/>
      <c r="U58" s="45">
        <v>20</v>
      </c>
    </row>
    <row r="59" spans="3:21" ht="15.75">
      <c r="C59" s="9" t="str">
        <f>Rast41a!$C40</f>
        <v>2004</v>
      </c>
      <c r="E59" s="45">
        <v>113</v>
      </c>
      <c r="F59" s="45"/>
      <c r="G59" s="45">
        <v>473</v>
      </c>
      <c r="H59" s="45"/>
      <c r="I59" s="45">
        <v>586</v>
      </c>
      <c r="J59" s="45"/>
      <c r="K59" s="45">
        <v>847</v>
      </c>
      <c r="L59" s="45"/>
      <c r="M59" s="45">
        <v>1836</v>
      </c>
      <c r="N59" s="45"/>
      <c r="O59" s="45">
        <v>2683</v>
      </c>
      <c r="P59" s="45"/>
      <c r="Q59" s="45">
        <v>13</v>
      </c>
      <c r="R59" s="45"/>
      <c r="S59" s="45">
        <v>26</v>
      </c>
      <c r="T59" s="45"/>
      <c r="U59" s="45">
        <v>22</v>
      </c>
    </row>
    <row r="60" spans="3:27" s="5" customFormat="1" ht="16.5" customHeight="1">
      <c r="C60" s="4" t="str">
        <f>Rast41a!$C$41</f>
        <v>2000-2004 average</v>
      </c>
      <c r="D60" s="7"/>
      <c r="E60" s="43">
        <v>103</v>
      </c>
      <c r="F60" s="43"/>
      <c r="G60" s="43">
        <v>488</v>
      </c>
      <c r="H60" s="43"/>
      <c r="I60" s="43">
        <v>591</v>
      </c>
      <c r="J60" s="43"/>
      <c r="K60" s="43">
        <v>805</v>
      </c>
      <c r="L60" s="43"/>
      <c r="M60" s="43">
        <v>1787</v>
      </c>
      <c r="N60" s="43"/>
      <c r="O60" s="43">
        <v>2592</v>
      </c>
      <c r="P60" s="43"/>
      <c r="Q60" s="43">
        <v>13</v>
      </c>
      <c r="R60" s="43"/>
      <c r="S60" s="43">
        <v>27</v>
      </c>
      <c r="T60" s="43"/>
      <c r="U60" s="43">
        <v>23</v>
      </c>
      <c r="V60" s="6"/>
      <c r="W60" s="6"/>
      <c r="X60" s="6"/>
      <c r="Y60" s="6"/>
      <c r="Z60" s="6"/>
      <c r="AA60" s="6"/>
    </row>
    <row r="61" spans="3:21" ht="9" customHeight="1">
      <c r="C61" s="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3:21" ht="15.75">
      <c r="C62" s="9" t="str">
        <f>Rast41a!$C$43</f>
        <v>% change on 1994-98 average</v>
      </c>
      <c r="E62" s="45"/>
      <c r="F62" s="45"/>
      <c r="G62" s="49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4:22" ht="15.75">
      <c r="D63" s="9">
        <f>Rast41a!$D$44</f>
        <v>2004</v>
      </c>
      <c r="E63" s="57">
        <f>IF(ISERR((E59-E49)/E49*100),"-",IF(((E59-E49)/E49*100)=0,"-",((E59-E49)/E49*100)))</f>
        <v>-23.64864864864865</v>
      </c>
      <c r="F63" s="57"/>
      <c r="G63" s="57">
        <f>IF(ISERR((G59-G49)/G49*100),"-",IF(((G59-G49)/G49*100)=0,"-",((G59-G49)/G49*100)))</f>
        <v>-20.504201680672267</v>
      </c>
      <c r="H63" s="57"/>
      <c r="I63" s="57">
        <f>IF(ISERR((I59-I49)/I49*100),"-",IF(((I59-I49)/I49*100)=0,"-",((I59-I49)/I49*100)))</f>
        <v>-21.236559139784948</v>
      </c>
      <c r="J63" s="57"/>
      <c r="K63" s="57">
        <f>IF(ISERR((K59-K49)/K49*100),"-",IF(((K59-K49)/K49*100)=0,"-",((K59-K49)/K49*100)))</f>
        <v>8.450704225352112</v>
      </c>
      <c r="L63" s="57"/>
      <c r="M63" s="57">
        <f>IF(ISERR((M59-M49)/M49*100),"-",IF(((M59-M49)/M49*100)=0,"-",((M59-M49)/M49*100)))</f>
        <v>11.070780399274046</v>
      </c>
      <c r="N63" s="57"/>
      <c r="O63" s="57">
        <f>IF(ISERR((O59-O49)/O49*100),"-",IF(((O59-O49)/O49*100)=0,"-",((O59-O49)/O49*100)))</f>
        <v>10.230073952341824</v>
      </c>
      <c r="P63" s="57"/>
      <c r="Q63" s="57">
        <f>IF(ISERR((Q59-Q49)/Q49*100),"-",IF(((Q59-Q49)/Q49*100)=0,"-",((Q59-Q49)/Q49*100)))</f>
        <v>-31.57894736842105</v>
      </c>
      <c r="R63" s="57"/>
      <c r="S63" s="57">
        <f>IF(ISERR((S59-S49)/S49*100),"-",IF(((S59-S49)/S49*100)=0,"-",((S59-S49)/S49*100)))</f>
        <v>-27.77777777777778</v>
      </c>
      <c r="T63" s="57"/>
      <c r="U63" s="57">
        <f>IF(ISERR((U59-U49)/U49*100),"-",IF(((U59-U49)/U49*100)=0,"-",((U59-U49)/U49*100)))</f>
        <v>-29.03225806451613</v>
      </c>
      <c r="V63" s="34"/>
    </row>
    <row r="64" spans="4:21" ht="15.75">
      <c r="D64" s="9" t="str">
        <f>Rast41a!$D$45</f>
        <v>2000-2004 average</v>
      </c>
      <c r="E64" s="57">
        <f>IF(ISERR((E60-E49)/E49*100),"-",IF(((E60-E49)/E49*100)=0,"-",((E60-E49)/E49*100)))</f>
        <v>-30.405405405405407</v>
      </c>
      <c r="F64" s="57"/>
      <c r="G64" s="57">
        <f>IF(ISERR((G60-G49)/G49*100),"-",IF(((G60-G49)/G49*100)=0,"-",((G60-G49)/G49*100)))</f>
        <v>-17.983193277310924</v>
      </c>
      <c r="H64" s="57"/>
      <c r="I64" s="57">
        <f>IF(ISERR((I60-I49)/I49*100),"-",IF(((I60-I49)/I49*100)=0,"-",((I60-I49)/I49*100)))</f>
        <v>-20.56451612903226</v>
      </c>
      <c r="J64" s="57"/>
      <c r="K64" s="57">
        <f>IF(ISERR((K60-K49)/K49*100),"-",IF(((K60-K49)/K49*100)=0,"-",((K60-K49)/K49*100)))</f>
        <v>3.0729833546734953</v>
      </c>
      <c r="L64" s="57"/>
      <c r="M64" s="57">
        <f>IF(ISERR((M60-M49)/M49*100),"-",IF(((M60-M49)/M49*100)=0,"-",((M60-M49)/M49*100)))</f>
        <v>8.106473079249849</v>
      </c>
      <c r="N64" s="57"/>
      <c r="O64" s="57">
        <f>IF(ISERR((O60-O49)/O49*100),"-",IF(((O60-O49)/O49*100)=0,"-",((O60-O49)/O49*100)))</f>
        <v>6.491372226787181</v>
      </c>
      <c r="P64" s="57"/>
      <c r="Q64" s="57">
        <f>IF(ISERR((Q60-Q49)/Q49*100),"-",IF(((Q60-Q49)/Q49*100)=0,"-",((Q60-Q49)/Q49*100)))</f>
        <v>-31.57894736842105</v>
      </c>
      <c r="R64" s="57"/>
      <c r="S64" s="57">
        <f>IF(ISERR((S60-S49)/S49*100),"-",IF(((S60-S49)/S49*100)=0,"-",((S60-S49)/S49*100)))</f>
        <v>-25</v>
      </c>
      <c r="T64" s="57"/>
      <c r="U64" s="57">
        <f>IF(ISERR((U60-U49)/U49*100),"-",IF(((U60-U49)/U49*100)=0,"-",((U60-U49)/U49*100)))</f>
        <v>-25.806451612903224</v>
      </c>
    </row>
    <row r="65" spans="1:22" ht="6.75" customHeight="1" thickBot="1">
      <c r="A65" s="13"/>
      <c r="B65" s="13"/>
      <c r="C65" s="13"/>
      <c r="D65" s="16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13"/>
    </row>
    <row r="66" spans="4:21" ht="7.5" customHeight="1">
      <c r="D66" s="9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2"/>
    </row>
    <row r="68" spans="1:21" ht="15.75">
      <c r="A68" s="7" t="s">
        <v>86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89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2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12"/>
      <c r="L173" s="12"/>
      <c r="M173" s="12"/>
      <c r="N173" s="12"/>
      <c r="O173" s="12"/>
      <c r="P173" s="12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36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9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:21" ht="15.75">
      <c r="A179" s="6"/>
      <c r="B179" s="6"/>
      <c r="C179" s="6"/>
      <c r="D179" s="36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5"/>
      <c r="L180" s="35"/>
      <c r="M180" s="35"/>
      <c r="N180" s="35"/>
      <c r="O180" s="35"/>
      <c r="P180" s="35"/>
      <c r="Q180" s="38"/>
      <c r="R180" s="38"/>
      <c r="S180" s="38"/>
      <c r="T180" s="38"/>
      <c r="U180" s="39"/>
    </row>
    <row r="181" spans="2:21" ht="18.75">
      <c r="B181" s="37"/>
      <c r="C181" s="37"/>
      <c r="D181" s="9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9"/>
    </row>
    <row r="182" spans="11:16" ht="15.75">
      <c r="K182" s="38"/>
      <c r="L182" s="38"/>
      <c r="M182" s="38"/>
      <c r="N182" s="38"/>
      <c r="O182" s="38"/>
      <c r="P182" s="38"/>
    </row>
    <row r="185" ht="18" customHeight="1"/>
    <row r="188" ht="15.75">
      <c r="V188" s="42"/>
    </row>
    <row r="190" ht="15.75">
      <c r="V190" s="32"/>
    </row>
    <row r="200" ht="15.75">
      <c r="V200" s="32"/>
    </row>
    <row r="237" ht="6.75" customHeight="1"/>
    <row r="241" ht="9" customHeight="1"/>
    <row r="244" ht="15.75">
      <c r="V244" s="32"/>
    </row>
    <row r="245" ht="15.75">
      <c r="D245" s="21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266"/>
  <sheetViews>
    <sheetView zoomScale="85" zoomScaleNormal="85" workbookViewId="0" topLeftCell="A1">
      <selection activeCell="M14" sqref="M14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5.7773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9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79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48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59</v>
      </c>
      <c r="F12" s="43"/>
      <c r="G12" s="43">
        <v>168</v>
      </c>
      <c r="H12" s="43"/>
      <c r="I12" s="43">
        <v>227</v>
      </c>
      <c r="J12" s="43"/>
      <c r="K12" s="43">
        <v>237</v>
      </c>
      <c r="L12" s="43"/>
      <c r="M12" s="43">
        <v>386</v>
      </c>
      <c r="N12" s="43"/>
      <c r="O12" s="43">
        <v>623</v>
      </c>
      <c r="P12" s="44"/>
      <c r="Q12" s="43">
        <v>25</v>
      </c>
      <c r="R12" s="43"/>
      <c r="S12" s="43">
        <v>44</v>
      </c>
      <c r="T12" s="43"/>
      <c r="U12" s="43">
        <v>36</v>
      </c>
      <c r="V12" s="52"/>
      <c r="W12" s="6"/>
      <c r="X12" s="6"/>
      <c r="Y12" s="6"/>
      <c r="Z12" s="6"/>
      <c r="AA12" s="6"/>
    </row>
    <row r="13" spans="3:22" ht="15.75">
      <c r="C13" s="17" t="s">
        <v>34</v>
      </c>
      <c r="E13" s="45">
        <v>54</v>
      </c>
      <c r="F13" s="45"/>
      <c r="G13" s="45">
        <v>161</v>
      </c>
      <c r="H13" s="45"/>
      <c r="I13" s="45">
        <v>215</v>
      </c>
      <c r="J13" s="45"/>
      <c r="K13" s="45">
        <v>230</v>
      </c>
      <c r="L13" s="45"/>
      <c r="M13" s="45">
        <v>378</v>
      </c>
      <c r="N13" s="45"/>
      <c r="O13" s="45">
        <v>608</v>
      </c>
      <c r="P13" s="45"/>
      <c r="Q13" s="45">
        <v>23</v>
      </c>
      <c r="R13" s="45"/>
      <c r="S13" s="45">
        <v>43</v>
      </c>
      <c r="T13" s="45"/>
      <c r="U13" s="45">
        <v>35</v>
      </c>
      <c r="V13" s="53"/>
    </row>
    <row r="14" spans="3:22" ht="15.75">
      <c r="C14" s="17" t="s">
        <v>35</v>
      </c>
      <c r="E14" s="45">
        <v>57</v>
      </c>
      <c r="F14" s="45"/>
      <c r="G14" s="45">
        <v>147</v>
      </c>
      <c r="H14" s="45"/>
      <c r="I14" s="45">
        <v>204</v>
      </c>
      <c r="J14" s="45"/>
      <c r="K14" s="45">
        <v>239</v>
      </c>
      <c r="L14" s="45"/>
      <c r="M14" s="45">
        <v>387</v>
      </c>
      <c r="N14" s="45"/>
      <c r="O14" s="45">
        <v>626</v>
      </c>
      <c r="P14" s="45"/>
      <c r="Q14" s="45">
        <v>24</v>
      </c>
      <c r="R14" s="45"/>
      <c r="S14" s="45">
        <v>38</v>
      </c>
      <c r="T14" s="45"/>
      <c r="U14" s="45">
        <v>33</v>
      </c>
      <c r="V14" s="53"/>
    </row>
    <row r="15" spans="3:22" ht="15.75">
      <c r="C15" s="17" t="s">
        <v>36</v>
      </c>
      <c r="E15" s="45">
        <v>85</v>
      </c>
      <c r="F15" s="45"/>
      <c r="G15" s="45">
        <v>193</v>
      </c>
      <c r="H15" s="45"/>
      <c r="I15" s="45">
        <v>278</v>
      </c>
      <c r="J15" s="45"/>
      <c r="K15" s="45">
        <v>245</v>
      </c>
      <c r="L15" s="45"/>
      <c r="M15" s="45">
        <v>393</v>
      </c>
      <c r="N15" s="45"/>
      <c r="O15" s="45">
        <v>638</v>
      </c>
      <c r="P15" s="45"/>
      <c r="Q15" s="45">
        <v>35</v>
      </c>
      <c r="R15" s="45"/>
      <c r="S15" s="45">
        <v>49</v>
      </c>
      <c r="T15" s="45"/>
      <c r="U15" s="45">
        <v>44</v>
      </c>
      <c r="V15" s="53"/>
    </row>
    <row r="16" spans="3:22" ht="15.75">
      <c r="C16" s="17" t="s">
        <v>37</v>
      </c>
      <c r="E16" s="45">
        <v>49</v>
      </c>
      <c r="F16" s="45"/>
      <c r="G16" s="45">
        <v>167</v>
      </c>
      <c r="H16" s="45"/>
      <c r="I16" s="45">
        <v>216</v>
      </c>
      <c r="J16" s="45"/>
      <c r="K16" s="45">
        <v>247</v>
      </c>
      <c r="L16" s="45"/>
      <c r="M16" s="45">
        <v>397</v>
      </c>
      <c r="N16" s="45"/>
      <c r="O16" s="45">
        <v>644</v>
      </c>
      <c r="P16" s="45"/>
      <c r="Q16" s="45">
        <v>20</v>
      </c>
      <c r="R16" s="45"/>
      <c r="S16" s="45">
        <v>42</v>
      </c>
      <c r="T16" s="45"/>
      <c r="U16" s="45">
        <v>34</v>
      </c>
      <c r="V16" s="53"/>
    </row>
    <row r="17" spans="3:22" ht="15.75">
      <c r="C17" s="17" t="s">
        <v>38</v>
      </c>
      <c r="E17" s="45">
        <v>45</v>
      </c>
      <c r="F17" s="45"/>
      <c r="G17" s="45">
        <v>140</v>
      </c>
      <c r="H17" s="45"/>
      <c r="I17" s="45">
        <v>185</v>
      </c>
      <c r="J17" s="45"/>
      <c r="K17" s="45">
        <v>251</v>
      </c>
      <c r="L17" s="45"/>
      <c r="M17" s="45">
        <v>404</v>
      </c>
      <c r="N17" s="45"/>
      <c r="O17" s="45">
        <v>654</v>
      </c>
      <c r="P17" s="45"/>
      <c r="Q17" s="45">
        <v>18</v>
      </c>
      <c r="R17" s="45"/>
      <c r="S17" s="45">
        <v>35</v>
      </c>
      <c r="T17" s="45"/>
      <c r="U17" s="45">
        <v>28</v>
      </c>
      <c r="V17" s="53"/>
    </row>
    <row r="18" spans="3:22" ht="15.75">
      <c r="C18" s="17" t="s">
        <v>39</v>
      </c>
      <c r="E18" s="45">
        <v>66</v>
      </c>
      <c r="F18" s="45"/>
      <c r="G18" s="45">
        <v>153</v>
      </c>
      <c r="H18" s="45"/>
      <c r="I18" s="45">
        <v>219</v>
      </c>
      <c r="J18" s="45"/>
      <c r="K18" s="45">
        <v>244</v>
      </c>
      <c r="L18" s="45"/>
      <c r="M18" s="45">
        <v>403</v>
      </c>
      <c r="N18" s="45"/>
      <c r="O18" s="45">
        <v>647</v>
      </c>
      <c r="P18" s="45"/>
      <c r="Q18" s="45">
        <v>27</v>
      </c>
      <c r="R18" s="45"/>
      <c r="S18" s="45">
        <v>38</v>
      </c>
      <c r="T18" s="45"/>
      <c r="U18" s="45">
        <v>34</v>
      </c>
      <c r="V18" s="53"/>
    </row>
    <row r="19" spans="3:22" ht="15.75">
      <c r="C19" s="17" t="s">
        <v>40</v>
      </c>
      <c r="E19" s="45">
        <v>60</v>
      </c>
      <c r="F19" s="45"/>
      <c r="G19" s="45">
        <v>164</v>
      </c>
      <c r="H19" s="45"/>
      <c r="I19" s="45">
        <v>224</v>
      </c>
      <c r="J19" s="45"/>
      <c r="K19" s="45">
        <v>254</v>
      </c>
      <c r="L19" s="45"/>
      <c r="M19" s="45">
        <v>407</v>
      </c>
      <c r="N19" s="45"/>
      <c r="O19" s="45">
        <v>661</v>
      </c>
      <c r="P19" s="45"/>
      <c r="Q19" s="45">
        <v>24</v>
      </c>
      <c r="R19" s="45"/>
      <c r="S19" s="45">
        <v>40</v>
      </c>
      <c r="T19" s="45"/>
      <c r="U19" s="45">
        <v>34</v>
      </c>
      <c r="V19" s="53"/>
    </row>
    <row r="20" spans="3:22" ht="15.75">
      <c r="C20" s="17" t="s">
        <v>41</v>
      </c>
      <c r="E20" s="45">
        <v>43</v>
      </c>
      <c r="F20" s="45"/>
      <c r="G20" s="45">
        <v>141</v>
      </c>
      <c r="H20" s="45"/>
      <c r="I20" s="45">
        <v>184</v>
      </c>
      <c r="J20" s="45"/>
      <c r="K20" s="45">
        <v>281</v>
      </c>
      <c r="L20" s="45"/>
      <c r="M20" s="45">
        <v>422</v>
      </c>
      <c r="N20" s="45"/>
      <c r="O20" s="45">
        <v>703</v>
      </c>
      <c r="P20" s="45"/>
      <c r="Q20" s="45">
        <v>15</v>
      </c>
      <c r="R20" s="45"/>
      <c r="S20" s="45">
        <v>33</v>
      </c>
      <c r="T20" s="45"/>
      <c r="U20" s="45">
        <v>26</v>
      </c>
      <c r="V20" s="53"/>
    </row>
    <row r="21" spans="3:22" ht="15.75">
      <c r="C21" s="9" t="str">
        <f>Rast41a!$C39</f>
        <v>2003</v>
      </c>
      <c r="E21" s="45">
        <v>70</v>
      </c>
      <c r="F21" s="45"/>
      <c r="G21" s="45">
        <v>179</v>
      </c>
      <c r="H21" s="45"/>
      <c r="I21" s="45">
        <v>249</v>
      </c>
      <c r="J21" s="45"/>
      <c r="K21" s="45">
        <v>278</v>
      </c>
      <c r="L21" s="45"/>
      <c r="M21" s="45">
        <v>428</v>
      </c>
      <c r="N21" s="45"/>
      <c r="O21" s="45">
        <v>706</v>
      </c>
      <c r="P21" s="45"/>
      <c r="Q21" s="45">
        <v>25</v>
      </c>
      <c r="R21" s="45"/>
      <c r="S21" s="45">
        <v>42</v>
      </c>
      <c r="T21" s="45"/>
      <c r="U21" s="45">
        <v>35</v>
      </c>
      <c r="V21" s="53"/>
    </row>
    <row r="22" spans="3:22" ht="15.75">
      <c r="C22" s="9" t="str">
        <f>Rast41a!$C40</f>
        <v>2004</v>
      </c>
      <c r="E22" s="45">
        <v>49</v>
      </c>
      <c r="F22" s="45"/>
      <c r="G22" s="45">
        <v>132</v>
      </c>
      <c r="H22" s="45"/>
      <c r="I22" s="45">
        <v>181</v>
      </c>
      <c r="J22" s="45"/>
      <c r="K22" s="45">
        <v>280</v>
      </c>
      <c r="L22" s="45"/>
      <c r="M22" s="45">
        <v>434</v>
      </c>
      <c r="N22" s="45"/>
      <c r="O22" s="45">
        <v>715</v>
      </c>
      <c r="P22" s="45"/>
      <c r="Q22" s="45">
        <v>17</v>
      </c>
      <c r="R22" s="45"/>
      <c r="S22" s="45">
        <v>30</v>
      </c>
      <c r="T22" s="45"/>
      <c r="U22" s="45">
        <v>25</v>
      </c>
      <c r="V22" s="53"/>
    </row>
    <row r="23" spans="3:27" s="5" customFormat="1" ht="15.75">
      <c r="C23" s="4" t="str">
        <f>Rast41a!$C$41</f>
        <v>2000-2004 average</v>
      </c>
      <c r="D23" s="7"/>
      <c r="E23" s="43">
        <v>58</v>
      </c>
      <c r="F23" s="43"/>
      <c r="G23" s="43">
        <v>154</v>
      </c>
      <c r="H23" s="43"/>
      <c r="I23" s="43">
        <v>211</v>
      </c>
      <c r="J23" s="43"/>
      <c r="K23" s="43">
        <v>268</v>
      </c>
      <c r="L23" s="43"/>
      <c r="M23" s="43">
        <v>419</v>
      </c>
      <c r="N23" s="43"/>
      <c r="O23" s="43">
        <v>686</v>
      </c>
      <c r="P23" s="43"/>
      <c r="Q23" s="43">
        <v>22</v>
      </c>
      <c r="R23" s="43"/>
      <c r="S23" s="43">
        <v>37</v>
      </c>
      <c r="T23" s="43"/>
      <c r="U23" s="43">
        <v>31</v>
      </c>
      <c r="V23" s="52"/>
      <c r="W23" s="6"/>
      <c r="X23" s="6"/>
      <c r="Y23" s="6"/>
      <c r="Z23" s="6"/>
      <c r="AA23" s="6"/>
    </row>
    <row r="24" spans="3:22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53"/>
    </row>
    <row r="25" spans="3:22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53"/>
    </row>
    <row r="26" spans="4:22" ht="15.75">
      <c r="D26" s="9">
        <f>Rast41a!$D$44</f>
        <v>2004</v>
      </c>
      <c r="E26" s="57">
        <f>IF(ISERR((E22-E12)/E12*100),"-",IF(((E22-E12)/E12*100)=0,"-",((E22-E12)/E12*100)))</f>
        <v>-16.94915254237288</v>
      </c>
      <c r="F26" s="57"/>
      <c r="G26" s="57">
        <f>IF(ISERR((G22-G12)/G12*100),"-",IF(((G22-G12)/G12*100)=0,"-",((G22-G12)/G12*100)))</f>
        <v>-21.428571428571427</v>
      </c>
      <c r="H26" s="57"/>
      <c r="I26" s="57">
        <f>IF(ISERR((I22-I12)/I12*100),"-",IF(((I22-I12)/I12*100)=0,"-",((I22-I12)/I12*100)))</f>
        <v>-20.26431718061674</v>
      </c>
      <c r="J26" s="57"/>
      <c r="K26" s="57">
        <f>IF(ISERR((K22-K12)/K12*100),"-",IF(((K22-K12)/K12*100)=0,"-",((K22-K12)/K12*100)))</f>
        <v>18.143459915611814</v>
      </c>
      <c r="L26" s="57"/>
      <c r="M26" s="57">
        <f>IF(ISERR((M22-M12)/M12*100),"-",IF(((M22-M12)/M12*100)=0,"-",((M22-M12)/M12*100)))</f>
        <v>12.435233160621761</v>
      </c>
      <c r="N26" s="57"/>
      <c r="O26" s="57">
        <f>IF(ISERR((O22-O12)/O12*100),"-",IF(((O22-O12)/O12*100)=0,"-",((O22-O12)/O12*100)))</f>
        <v>14.767255216693421</v>
      </c>
      <c r="P26" s="57"/>
      <c r="Q26" s="57">
        <f>IF(ISERR((Q22-Q12)/Q12*100),"-",IF(((Q22-Q12)/Q12*100)=0,"-",((Q22-Q12)/Q12*100)))</f>
        <v>-32</v>
      </c>
      <c r="R26" s="57"/>
      <c r="S26" s="57">
        <f>IF(ISERR((S22-S12)/S12*100),"-",IF(((S22-S12)/S12*100)=0,"-",((S22-S12)/S12*100)))</f>
        <v>-31.818181818181817</v>
      </c>
      <c r="T26" s="57"/>
      <c r="U26" s="57">
        <f>IF(ISERR((U22-U12)/U12*100),"-",IF(((U22-U12)/U12*100)=0,"-",((U22-U12)/U12*100)))</f>
        <v>-30.555555555555557</v>
      </c>
      <c r="V26" s="5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-1.694915254237288</v>
      </c>
      <c r="F27" s="57"/>
      <c r="G27" s="57">
        <f>IF(ISERR((G23-G12)/G12*100),"-",IF(((G23-G12)/G12*100)=0,"-",((G23-G12)/G12*100)))</f>
        <v>-8.333333333333332</v>
      </c>
      <c r="H27" s="57"/>
      <c r="I27" s="57">
        <f>IF(ISERR((I23-I12)/I12*100),"-",IF(((I23-I12)/I12*100)=0,"-",((I23-I12)/I12*100)))</f>
        <v>-7.048458149779736</v>
      </c>
      <c r="J27" s="57"/>
      <c r="K27" s="57">
        <f>IF(ISERR((K23-K12)/K12*100),"-",IF(((K23-K12)/K12*100)=0,"-",((K23-K12)/K12*100)))</f>
        <v>13.080168776371309</v>
      </c>
      <c r="L27" s="57"/>
      <c r="M27" s="57">
        <f>IF(ISERR((M23-M12)/M12*100),"-",IF(((M23-M12)/M12*100)=0,"-",((M23-M12)/M12*100)))</f>
        <v>8.549222797927461</v>
      </c>
      <c r="N27" s="57"/>
      <c r="O27" s="57">
        <f>IF(ISERR((O23-O12)/O12*100),"-",IF(((O23-O12)/O12*100)=0,"-",((O23-O12)/O12*100)))</f>
        <v>10.112359550561797</v>
      </c>
      <c r="P27" s="57"/>
      <c r="Q27" s="57">
        <f>IF(ISERR((Q23-Q12)/Q12*100),"-",IF(((Q23-Q12)/Q12*100)=0,"-",((Q23-Q12)/Q12*100)))</f>
        <v>-12</v>
      </c>
      <c r="R27" s="57"/>
      <c r="S27" s="57">
        <f>IF(ISERR((S23-S12)/S12*100),"-",IF(((S23-S12)/S12*100)=0,"-",((S23-S12)/S12*100)))</f>
        <v>-15.909090909090908</v>
      </c>
      <c r="T27" s="57"/>
      <c r="U27" s="57">
        <f>IF(ISERR((U23-U12)/U12*100),"-",IF(((U23-U12)/U12*100)=0,"-",((U23-U12)/U12*100)))</f>
        <v>-13.88888888888889</v>
      </c>
      <c r="V27" s="54"/>
    </row>
    <row r="28" spans="4:22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53"/>
    </row>
    <row r="29" spans="1:22" ht="14.25" customHeight="1">
      <c r="A29" s="5" t="s">
        <v>51</v>
      </c>
      <c r="D29" s="9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53"/>
    </row>
    <row r="30" spans="2:22" ht="15.75">
      <c r="B30" s="7" t="s">
        <v>49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/>
    </row>
    <row r="31" spans="3:27" s="5" customFormat="1" ht="15.75">
      <c r="C31" s="4" t="s">
        <v>19</v>
      </c>
      <c r="E31" s="43">
        <v>45</v>
      </c>
      <c r="F31" s="43"/>
      <c r="G31" s="43">
        <v>346</v>
      </c>
      <c r="H31" s="43"/>
      <c r="I31" s="43">
        <v>391</v>
      </c>
      <c r="J31" s="43"/>
      <c r="K31" s="43">
        <v>168</v>
      </c>
      <c r="L31" s="43"/>
      <c r="M31" s="43">
        <v>622</v>
      </c>
      <c r="N31" s="43"/>
      <c r="O31" s="43">
        <v>790</v>
      </c>
      <c r="P31" s="44"/>
      <c r="Q31" s="43">
        <v>27</v>
      </c>
      <c r="R31" s="43"/>
      <c r="S31" s="43">
        <v>56</v>
      </c>
      <c r="T31" s="43"/>
      <c r="U31" s="43">
        <v>49</v>
      </c>
      <c r="V31" s="52"/>
      <c r="W31" s="6"/>
      <c r="X31" s="6"/>
      <c r="Y31" s="6"/>
      <c r="Z31" s="6"/>
      <c r="AA31" s="6"/>
    </row>
    <row r="32" spans="3:22" ht="15.75">
      <c r="C32" s="17" t="s">
        <v>34</v>
      </c>
      <c r="E32" s="45">
        <v>59</v>
      </c>
      <c r="F32" s="45"/>
      <c r="G32" s="45">
        <v>369</v>
      </c>
      <c r="H32" s="45"/>
      <c r="I32" s="45">
        <v>428</v>
      </c>
      <c r="J32" s="45"/>
      <c r="K32" s="45">
        <v>170</v>
      </c>
      <c r="L32" s="45"/>
      <c r="M32" s="45">
        <v>614</v>
      </c>
      <c r="N32" s="45"/>
      <c r="O32" s="45">
        <v>783</v>
      </c>
      <c r="P32" s="45"/>
      <c r="Q32" s="45">
        <v>35</v>
      </c>
      <c r="R32" s="45"/>
      <c r="S32" s="45">
        <v>60</v>
      </c>
      <c r="T32" s="45"/>
      <c r="U32" s="45">
        <v>55</v>
      </c>
      <c r="V32" s="53"/>
    </row>
    <row r="33" spans="3:22" ht="15.75">
      <c r="C33" s="17" t="s">
        <v>35</v>
      </c>
      <c r="E33" s="45">
        <v>34</v>
      </c>
      <c r="F33" s="45"/>
      <c r="G33" s="45">
        <v>357</v>
      </c>
      <c r="H33" s="45"/>
      <c r="I33" s="45">
        <v>391</v>
      </c>
      <c r="J33" s="45"/>
      <c r="K33" s="45">
        <v>169</v>
      </c>
      <c r="L33" s="45"/>
      <c r="M33" s="45">
        <v>623</v>
      </c>
      <c r="N33" s="45"/>
      <c r="O33" s="45">
        <v>792</v>
      </c>
      <c r="P33" s="45"/>
      <c r="Q33" s="45">
        <v>20</v>
      </c>
      <c r="R33" s="45"/>
      <c r="S33" s="45">
        <v>57</v>
      </c>
      <c r="T33" s="45"/>
      <c r="U33" s="45">
        <v>49</v>
      </c>
      <c r="V33" s="53"/>
    </row>
    <row r="34" spans="3:22" ht="15.75">
      <c r="C34" s="17" t="s">
        <v>36</v>
      </c>
      <c r="E34" s="45">
        <v>37</v>
      </c>
      <c r="F34" s="45"/>
      <c r="G34" s="45">
        <v>329</v>
      </c>
      <c r="H34" s="45"/>
      <c r="I34" s="45">
        <v>366</v>
      </c>
      <c r="J34" s="45"/>
      <c r="K34" s="45">
        <v>167</v>
      </c>
      <c r="L34" s="45"/>
      <c r="M34" s="45">
        <v>628</v>
      </c>
      <c r="N34" s="45"/>
      <c r="O34" s="45">
        <v>796</v>
      </c>
      <c r="P34" s="45"/>
      <c r="Q34" s="45">
        <v>22</v>
      </c>
      <c r="R34" s="45"/>
      <c r="S34" s="45">
        <v>52</v>
      </c>
      <c r="T34" s="45"/>
      <c r="U34" s="45">
        <v>46</v>
      </c>
      <c r="V34" s="53"/>
    </row>
    <row r="35" spans="3:22" ht="15.75">
      <c r="C35" s="17" t="s">
        <v>37</v>
      </c>
      <c r="E35" s="45">
        <v>63</v>
      </c>
      <c r="F35" s="45"/>
      <c r="G35" s="45">
        <v>308</v>
      </c>
      <c r="H35" s="45"/>
      <c r="I35" s="45">
        <v>371</v>
      </c>
      <c r="J35" s="45"/>
      <c r="K35" s="45">
        <v>167</v>
      </c>
      <c r="L35" s="45"/>
      <c r="M35" s="45">
        <v>637</v>
      </c>
      <c r="N35" s="45"/>
      <c r="O35" s="45">
        <v>804</v>
      </c>
      <c r="P35" s="45"/>
      <c r="Q35" s="45">
        <v>38</v>
      </c>
      <c r="R35" s="45"/>
      <c r="S35" s="45">
        <v>48</v>
      </c>
      <c r="T35" s="45"/>
      <c r="U35" s="45">
        <v>46</v>
      </c>
      <c r="V35" s="53"/>
    </row>
    <row r="36" spans="3:22" ht="15.75">
      <c r="C36" s="17" t="s">
        <v>38</v>
      </c>
      <c r="E36" s="45">
        <v>50</v>
      </c>
      <c r="F36" s="45"/>
      <c r="G36" s="45">
        <v>346</v>
      </c>
      <c r="H36" s="45"/>
      <c r="I36" s="45">
        <v>396</v>
      </c>
      <c r="J36" s="45"/>
      <c r="K36" s="45">
        <v>164</v>
      </c>
      <c r="L36" s="45"/>
      <c r="M36" s="45">
        <v>651</v>
      </c>
      <c r="N36" s="45"/>
      <c r="O36" s="45">
        <v>815</v>
      </c>
      <c r="P36" s="45"/>
      <c r="Q36" s="45">
        <v>31</v>
      </c>
      <c r="R36" s="45"/>
      <c r="S36" s="45">
        <v>53</v>
      </c>
      <c r="T36" s="45"/>
      <c r="U36" s="45">
        <v>49</v>
      </c>
      <c r="V36" s="53"/>
    </row>
    <row r="37" spans="3:22" ht="15.75">
      <c r="C37" s="17" t="s">
        <v>39</v>
      </c>
      <c r="E37" s="45">
        <v>44</v>
      </c>
      <c r="F37" s="45"/>
      <c r="G37" s="45">
        <v>331</v>
      </c>
      <c r="H37" s="45"/>
      <c r="I37" s="45">
        <v>375</v>
      </c>
      <c r="J37" s="45"/>
      <c r="K37" s="45">
        <v>165</v>
      </c>
      <c r="L37" s="45"/>
      <c r="M37" s="45">
        <v>655</v>
      </c>
      <c r="N37" s="45"/>
      <c r="O37" s="45">
        <v>820</v>
      </c>
      <c r="P37" s="45"/>
      <c r="Q37" s="45">
        <v>27</v>
      </c>
      <c r="R37" s="45"/>
      <c r="S37" s="45">
        <v>51</v>
      </c>
      <c r="T37" s="45"/>
      <c r="U37" s="45">
        <v>46</v>
      </c>
      <c r="V37" s="53"/>
    </row>
    <row r="38" spans="3:22" ht="15.75">
      <c r="C38" s="17" t="s">
        <v>40</v>
      </c>
      <c r="E38" s="45">
        <v>49</v>
      </c>
      <c r="F38" s="45"/>
      <c r="G38" s="45">
        <v>339</v>
      </c>
      <c r="H38" s="45"/>
      <c r="I38" s="45">
        <v>388</v>
      </c>
      <c r="J38" s="45"/>
      <c r="K38" s="45">
        <v>172</v>
      </c>
      <c r="L38" s="45"/>
      <c r="M38" s="45">
        <v>649</v>
      </c>
      <c r="N38" s="45"/>
      <c r="O38" s="45">
        <v>821</v>
      </c>
      <c r="P38" s="45"/>
      <c r="Q38" s="45">
        <v>29</v>
      </c>
      <c r="R38" s="45"/>
      <c r="S38" s="45">
        <v>52</v>
      </c>
      <c r="T38" s="45"/>
      <c r="U38" s="45">
        <v>47</v>
      </c>
      <c r="V38" s="53"/>
    </row>
    <row r="39" spans="3:22" ht="15.75">
      <c r="C39" s="17" t="s">
        <v>41</v>
      </c>
      <c r="E39" s="45">
        <v>41</v>
      </c>
      <c r="F39" s="45"/>
      <c r="G39" s="45">
        <v>358</v>
      </c>
      <c r="H39" s="45"/>
      <c r="I39" s="45">
        <v>399</v>
      </c>
      <c r="J39" s="45"/>
      <c r="K39" s="45">
        <v>171</v>
      </c>
      <c r="L39" s="45"/>
      <c r="M39" s="45">
        <v>680</v>
      </c>
      <c r="N39" s="45"/>
      <c r="O39" s="45">
        <v>852</v>
      </c>
      <c r="P39" s="45"/>
      <c r="Q39" s="45">
        <v>24</v>
      </c>
      <c r="R39" s="45"/>
      <c r="S39" s="45">
        <v>53</v>
      </c>
      <c r="T39" s="45"/>
      <c r="U39" s="45">
        <v>47</v>
      </c>
      <c r="V39" s="53"/>
    </row>
    <row r="40" spans="3:22" ht="15.75">
      <c r="C40" s="9" t="str">
        <f>Rast41a!$C39</f>
        <v>2003</v>
      </c>
      <c r="E40" s="45">
        <v>38</v>
      </c>
      <c r="F40" s="45"/>
      <c r="G40" s="45">
        <v>298</v>
      </c>
      <c r="H40" s="45"/>
      <c r="I40" s="45">
        <v>336</v>
      </c>
      <c r="J40" s="45"/>
      <c r="K40" s="45">
        <v>173</v>
      </c>
      <c r="L40" s="45"/>
      <c r="M40" s="45">
        <v>678</v>
      </c>
      <c r="N40" s="45"/>
      <c r="O40" s="45">
        <v>850</v>
      </c>
      <c r="P40" s="45"/>
      <c r="Q40" s="45">
        <v>22</v>
      </c>
      <c r="R40" s="45"/>
      <c r="S40" s="45">
        <v>44</v>
      </c>
      <c r="T40" s="45"/>
      <c r="U40" s="45">
        <v>40</v>
      </c>
      <c r="V40" s="53"/>
    </row>
    <row r="41" spans="3:22" ht="15.75">
      <c r="C41" s="9" t="str">
        <f>Rast41a!$C40</f>
        <v>2004</v>
      </c>
      <c r="E41" s="45">
        <v>34</v>
      </c>
      <c r="F41" s="45"/>
      <c r="G41" s="45">
        <v>292</v>
      </c>
      <c r="H41" s="45"/>
      <c r="I41" s="45">
        <v>326</v>
      </c>
      <c r="J41" s="45"/>
      <c r="K41" s="45">
        <v>186</v>
      </c>
      <c r="L41" s="45"/>
      <c r="M41" s="45">
        <v>678</v>
      </c>
      <c r="N41" s="45"/>
      <c r="O41" s="45">
        <v>865</v>
      </c>
      <c r="P41" s="45"/>
      <c r="Q41" s="45">
        <v>18</v>
      </c>
      <c r="R41" s="45"/>
      <c r="S41" s="45">
        <v>43</v>
      </c>
      <c r="T41" s="45"/>
      <c r="U41" s="45">
        <v>38</v>
      </c>
      <c r="V41" s="53"/>
    </row>
    <row r="42" spans="3:27" s="5" customFormat="1" ht="15.75">
      <c r="C42" s="4" t="str">
        <f>Rast41a!$C$41</f>
        <v>2000-2004 average</v>
      </c>
      <c r="D42" s="7"/>
      <c r="E42" s="43">
        <v>41</v>
      </c>
      <c r="F42" s="43"/>
      <c r="G42" s="43">
        <v>324</v>
      </c>
      <c r="H42" s="43"/>
      <c r="I42" s="43">
        <v>365</v>
      </c>
      <c r="J42" s="43"/>
      <c r="K42" s="43">
        <v>174</v>
      </c>
      <c r="L42" s="43"/>
      <c r="M42" s="43">
        <v>668</v>
      </c>
      <c r="N42" s="43"/>
      <c r="O42" s="43">
        <v>842</v>
      </c>
      <c r="P42" s="43"/>
      <c r="Q42" s="43">
        <v>24</v>
      </c>
      <c r="R42" s="43"/>
      <c r="S42" s="43">
        <v>48</v>
      </c>
      <c r="T42" s="43"/>
      <c r="U42" s="43">
        <v>43</v>
      </c>
      <c r="V42" s="52"/>
      <c r="W42" s="6"/>
      <c r="X42" s="6"/>
      <c r="Y42" s="6"/>
      <c r="Z42" s="6"/>
      <c r="AA42" s="6"/>
    </row>
    <row r="43" spans="3:22" ht="9" customHeight="1">
      <c r="C43" s="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53"/>
    </row>
    <row r="44" spans="3:22" ht="15.75">
      <c r="C44" s="9" t="str">
        <f>Rast41a!$C$43</f>
        <v>% change on 1994-98 average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53"/>
    </row>
    <row r="45" spans="4:22" ht="15.75">
      <c r="D45" s="9">
        <f>Rast41a!$D$44</f>
        <v>2004</v>
      </c>
      <c r="E45" s="57">
        <f>IF(ISERR((E41-E31)/E31*100),"-",IF(((E41-E31)/E31*100)=0,"-",((E41-E31)/E31*100)))</f>
        <v>-24.444444444444443</v>
      </c>
      <c r="F45" s="57"/>
      <c r="G45" s="57">
        <f>IF(ISERR((G41-G31)/G31*100),"-",IF(((G41-G31)/G31*100)=0,"-",((G41-G31)/G31*100)))</f>
        <v>-15.606936416184972</v>
      </c>
      <c r="H45" s="57"/>
      <c r="I45" s="57">
        <f>IF(ISERR((I41-I31)/I31*100),"-",IF(((I41-I31)/I31*100)=0,"-",((I41-I31)/I31*100)))</f>
        <v>-16.624040920716112</v>
      </c>
      <c r="J45" s="57"/>
      <c r="K45" s="57">
        <f>IF(ISERR((K41-K31)/K31*100),"-",IF(((K41-K31)/K31*100)=0,"-",((K41-K31)/K31*100)))</f>
        <v>10.714285714285714</v>
      </c>
      <c r="L45" s="57"/>
      <c r="M45" s="57">
        <f>IF(ISERR((M41-M31)/M31*100),"-",IF(((M41-M31)/M31*100)=0,"-",((M41-M31)/M31*100)))</f>
        <v>9.003215434083602</v>
      </c>
      <c r="N45" s="57"/>
      <c r="O45" s="57">
        <f>IF(ISERR((O41-O31)/O31*100),"-",IF(((O41-O31)/O31*100)=0,"-",((O41-O31)/O31*100)))</f>
        <v>9.49367088607595</v>
      </c>
      <c r="P45" s="57"/>
      <c r="Q45" s="57">
        <f>IF(ISERR((Q41-Q31)/Q31*100),"-",IF(((Q41-Q31)/Q31*100)=0,"-",((Q41-Q31)/Q31*100)))</f>
        <v>-33.33333333333333</v>
      </c>
      <c r="R45" s="57"/>
      <c r="S45" s="57">
        <f>IF(ISERR((S41-S31)/S31*100),"-",IF(((S41-S31)/S31*100)=0,"-",((S41-S31)/S31*100)))</f>
        <v>-23.214285714285715</v>
      </c>
      <c r="T45" s="57"/>
      <c r="U45" s="57">
        <f>IF(ISERR((U41-U31)/U31*100),"-",IF(((U41-U31)/U31*100)=0,"-",((U41-U31)/U31*100)))</f>
        <v>-22.448979591836736</v>
      </c>
      <c r="V45" s="54"/>
    </row>
    <row r="46" spans="4:22" ht="15.75">
      <c r="D46" s="9" t="str">
        <f>Rast41a!$D$45</f>
        <v>2000-2004 average</v>
      </c>
      <c r="E46" s="57">
        <f>IF(ISERR((E42-E31)/E31*100),"-",IF(((E42-E31)/E31*100)=0,"-",((E42-E31)/E31*100)))</f>
        <v>-8.88888888888889</v>
      </c>
      <c r="F46" s="57"/>
      <c r="G46" s="57">
        <f>IF(ISERR((G42-G31)/G31*100),"-",IF(((G42-G31)/G31*100)=0,"-",((G42-G31)/G31*100)))</f>
        <v>-6.358381502890173</v>
      </c>
      <c r="H46" s="57"/>
      <c r="I46" s="57">
        <f>IF(ISERR((I42-I31)/I31*100),"-",IF(((I42-I31)/I31*100)=0,"-",((I42-I31)/I31*100)))</f>
        <v>-6.649616368286446</v>
      </c>
      <c r="J46" s="57"/>
      <c r="K46" s="57">
        <f>IF(ISERR((K42-K31)/K31*100),"-",IF(((K42-K31)/K31*100)=0,"-",((K42-K31)/K31*100)))</f>
        <v>3.571428571428571</v>
      </c>
      <c r="L46" s="57"/>
      <c r="M46" s="57">
        <f>IF(ISERR((M42-M31)/M31*100),"-",IF(((M42-M31)/M31*100)=0,"-",((M42-M31)/M31*100)))</f>
        <v>7.395498392282958</v>
      </c>
      <c r="N46" s="57"/>
      <c r="O46" s="57">
        <f>IF(ISERR((O42-O31)/O31*100),"-",IF(((O42-O31)/O31*100)=0,"-",((O42-O31)/O31*100)))</f>
        <v>6.582278481012659</v>
      </c>
      <c r="P46" s="57"/>
      <c r="Q46" s="57">
        <f>IF(ISERR((Q42-Q31)/Q31*100),"-",IF(((Q42-Q31)/Q31*100)=0,"-",((Q42-Q31)/Q31*100)))</f>
        <v>-11.11111111111111</v>
      </c>
      <c r="R46" s="57"/>
      <c r="S46" s="57">
        <f>IF(ISERR((S42-S31)/S31*100),"-",IF(((S42-S31)/S31*100)=0,"-",((S42-S31)/S31*100)))</f>
        <v>-14.285714285714285</v>
      </c>
      <c r="T46" s="57"/>
      <c r="U46" s="57">
        <f>IF(ISERR((U42-U31)/U31*100),"-",IF(((U42-U31)/U31*100)=0,"-",((U42-U31)/U31*100)))</f>
        <v>-12.244897959183673</v>
      </c>
      <c r="V46" s="53"/>
    </row>
    <row r="47" spans="4:22" ht="8.25" customHeight="1">
      <c r="D47" s="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53"/>
    </row>
    <row r="48" spans="2:22" ht="15.75">
      <c r="B48" s="7" t="s">
        <v>50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53"/>
    </row>
    <row r="49" spans="3:27" s="5" customFormat="1" ht="15.75">
      <c r="C49" s="4" t="s">
        <v>19</v>
      </c>
      <c r="E49" s="43">
        <v>43</v>
      </c>
      <c r="F49" s="43"/>
      <c r="G49" s="43">
        <v>317</v>
      </c>
      <c r="H49" s="43"/>
      <c r="I49" s="43">
        <v>359</v>
      </c>
      <c r="J49" s="43"/>
      <c r="K49" s="43">
        <v>282</v>
      </c>
      <c r="L49" s="43"/>
      <c r="M49" s="43">
        <v>611</v>
      </c>
      <c r="N49" s="43"/>
      <c r="O49" s="43">
        <v>893</v>
      </c>
      <c r="P49" s="44"/>
      <c r="Q49" s="43">
        <v>15</v>
      </c>
      <c r="R49" s="43"/>
      <c r="S49" s="43">
        <v>52</v>
      </c>
      <c r="T49" s="43"/>
      <c r="U49" s="43">
        <v>40</v>
      </c>
      <c r="V49" s="52"/>
      <c r="W49" s="6"/>
      <c r="X49" s="6"/>
      <c r="Y49" s="6"/>
      <c r="Z49" s="6"/>
      <c r="AA49" s="6"/>
    </row>
    <row r="50" spans="3:22" ht="15.75">
      <c r="C50" s="17" t="s">
        <v>34</v>
      </c>
      <c r="E50" s="45">
        <v>45</v>
      </c>
      <c r="F50" s="45"/>
      <c r="G50" s="45">
        <v>319</v>
      </c>
      <c r="H50" s="45"/>
      <c r="I50" s="45">
        <v>364</v>
      </c>
      <c r="J50" s="45"/>
      <c r="K50" s="45">
        <v>273</v>
      </c>
      <c r="L50" s="45"/>
      <c r="M50" s="45">
        <v>599</v>
      </c>
      <c r="N50" s="45"/>
      <c r="O50" s="45">
        <v>873</v>
      </c>
      <c r="P50" s="45"/>
      <c r="Q50" s="45">
        <v>16</v>
      </c>
      <c r="R50" s="45"/>
      <c r="S50" s="45">
        <v>53</v>
      </c>
      <c r="T50" s="45"/>
      <c r="U50" s="45">
        <v>42</v>
      </c>
      <c r="V50" s="53"/>
    </row>
    <row r="51" spans="3:22" ht="15.75">
      <c r="C51" s="17" t="s">
        <v>35</v>
      </c>
      <c r="E51" s="45">
        <v>46</v>
      </c>
      <c r="F51" s="45"/>
      <c r="G51" s="45">
        <v>291</v>
      </c>
      <c r="H51" s="45"/>
      <c r="I51" s="45">
        <v>337</v>
      </c>
      <c r="J51" s="45"/>
      <c r="K51" s="45">
        <v>283</v>
      </c>
      <c r="L51" s="45"/>
      <c r="M51" s="45">
        <v>614</v>
      </c>
      <c r="N51" s="45"/>
      <c r="O51" s="45">
        <v>897</v>
      </c>
      <c r="P51" s="45"/>
      <c r="Q51" s="45">
        <v>16</v>
      </c>
      <c r="R51" s="45"/>
      <c r="S51" s="45">
        <v>47</v>
      </c>
      <c r="T51" s="45"/>
      <c r="U51" s="45">
        <v>38</v>
      </c>
      <c r="V51" s="53"/>
    </row>
    <row r="52" spans="3:22" ht="15.75">
      <c r="C52" s="17" t="s">
        <v>36</v>
      </c>
      <c r="E52" s="45">
        <v>43</v>
      </c>
      <c r="F52" s="45"/>
      <c r="G52" s="45">
        <v>336</v>
      </c>
      <c r="H52" s="45"/>
      <c r="I52" s="45">
        <v>379</v>
      </c>
      <c r="J52" s="45"/>
      <c r="K52" s="45">
        <v>291</v>
      </c>
      <c r="L52" s="45"/>
      <c r="M52" s="45">
        <v>624</v>
      </c>
      <c r="N52" s="45"/>
      <c r="O52" s="45">
        <v>915</v>
      </c>
      <c r="P52" s="45"/>
      <c r="Q52" s="45">
        <v>15</v>
      </c>
      <c r="R52" s="45"/>
      <c r="S52" s="45">
        <v>54</v>
      </c>
      <c r="T52" s="45"/>
      <c r="U52" s="45">
        <v>41</v>
      </c>
      <c r="V52" s="53"/>
    </row>
    <row r="53" spans="3:22" ht="15.75">
      <c r="C53" s="17" t="s">
        <v>37</v>
      </c>
      <c r="E53" s="45">
        <v>43</v>
      </c>
      <c r="F53" s="45"/>
      <c r="G53" s="45">
        <v>317</v>
      </c>
      <c r="H53" s="45"/>
      <c r="I53" s="45">
        <v>360</v>
      </c>
      <c r="J53" s="45"/>
      <c r="K53" s="45">
        <v>294</v>
      </c>
      <c r="L53" s="45"/>
      <c r="M53" s="45">
        <v>631</v>
      </c>
      <c r="N53" s="45"/>
      <c r="O53" s="45">
        <v>925</v>
      </c>
      <c r="P53" s="45"/>
      <c r="Q53" s="45">
        <v>15</v>
      </c>
      <c r="R53" s="45"/>
      <c r="S53" s="45">
        <v>50</v>
      </c>
      <c r="T53" s="45"/>
      <c r="U53" s="45">
        <v>39</v>
      </c>
      <c r="V53" s="53"/>
    </row>
    <row r="54" spans="3:22" ht="15.75">
      <c r="C54" s="17" t="s">
        <v>38</v>
      </c>
      <c r="E54" s="45">
        <v>29</v>
      </c>
      <c r="F54" s="45"/>
      <c r="G54" s="48">
        <v>324</v>
      </c>
      <c r="H54" s="45"/>
      <c r="I54" s="45">
        <v>353</v>
      </c>
      <c r="J54" s="45"/>
      <c r="K54" s="45">
        <v>298</v>
      </c>
      <c r="L54" s="45"/>
      <c r="M54" s="45">
        <v>643</v>
      </c>
      <c r="N54" s="45"/>
      <c r="O54" s="45">
        <v>940</v>
      </c>
      <c r="P54" s="45"/>
      <c r="Q54" s="45">
        <v>10</v>
      </c>
      <c r="R54" s="45"/>
      <c r="S54" s="45">
        <v>50</v>
      </c>
      <c r="T54" s="45"/>
      <c r="U54" s="45">
        <v>38</v>
      </c>
      <c r="V54" s="53"/>
    </row>
    <row r="55" spans="3:22" ht="15.75">
      <c r="C55" s="17" t="s">
        <v>39</v>
      </c>
      <c r="E55" s="45">
        <v>28</v>
      </c>
      <c r="F55" s="45"/>
      <c r="G55" s="45">
        <v>315</v>
      </c>
      <c r="H55" s="45"/>
      <c r="I55" s="45">
        <v>343</v>
      </c>
      <c r="J55" s="45"/>
      <c r="K55" s="45">
        <v>297</v>
      </c>
      <c r="L55" s="45"/>
      <c r="M55" s="45">
        <v>653</v>
      </c>
      <c r="N55" s="45"/>
      <c r="O55" s="45">
        <v>951</v>
      </c>
      <c r="P55" s="45"/>
      <c r="Q55" s="45">
        <v>9</v>
      </c>
      <c r="R55" s="45"/>
      <c r="S55" s="45">
        <v>48</v>
      </c>
      <c r="T55" s="45"/>
      <c r="U55" s="45">
        <v>36</v>
      </c>
      <c r="V55" s="53"/>
    </row>
    <row r="56" spans="3:22" ht="15.75">
      <c r="C56" s="17" t="s">
        <v>40</v>
      </c>
      <c r="E56" s="45">
        <v>36</v>
      </c>
      <c r="F56" s="45"/>
      <c r="G56" s="45">
        <v>258</v>
      </c>
      <c r="H56" s="45"/>
      <c r="I56" s="45">
        <v>294</v>
      </c>
      <c r="J56" s="45"/>
      <c r="K56" s="45">
        <v>269</v>
      </c>
      <c r="L56" s="45"/>
      <c r="M56" s="45">
        <v>652</v>
      </c>
      <c r="N56" s="45"/>
      <c r="O56" s="45">
        <v>920</v>
      </c>
      <c r="P56" s="45"/>
      <c r="Q56" s="45">
        <v>13</v>
      </c>
      <c r="R56" s="45"/>
      <c r="S56" s="45">
        <v>40</v>
      </c>
      <c r="T56" s="45"/>
      <c r="U56" s="45">
        <v>32</v>
      </c>
      <c r="V56" s="53"/>
    </row>
    <row r="57" spans="3:22" ht="15.75">
      <c r="C57" s="17" t="s">
        <v>41</v>
      </c>
      <c r="E57" s="45">
        <v>41</v>
      </c>
      <c r="F57" s="45"/>
      <c r="G57" s="45">
        <v>365</v>
      </c>
      <c r="H57" s="45"/>
      <c r="I57" s="45">
        <v>406</v>
      </c>
      <c r="J57" s="45"/>
      <c r="K57" s="45">
        <v>298</v>
      </c>
      <c r="L57" s="45"/>
      <c r="M57" s="45">
        <v>680</v>
      </c>
      <c r="N57" s="45"/>
      <c r="O57" s="45">
        <v>978</v>
      </c>
      <c r="P57" s="45"/>
      <c r="Q57" s="45">
        <v>14</v>
      </c>
      <c r="R57" s="45"/>
      <c r="S57" s="45">
        <v>54</v>
      </c>
      <c r="T57" s="45"/>
      <c r="U57" s="45">
        <v>42</v>
      </c>
      <c r="V57" s="53"/>
    </row>
    <row r="58" spans="3:22" ht="15.75">
      <c r="C58" s="9" t="str">
        <f>Rast41a!$C39</f>
        <v>2003</v>
      </c>
      <c r="E58" s="45">
        <v>18</v>
      </c>
      <c r="F58" s="45"/>
      <c r="G58" s="45">
        <v>255</v>
      </c>
      <c r="H58" s="45"/>
      <c r="I58" s="45">
        <v>273</v>
      </c>
      <c r="J58" s="45"/>
      <c r="K58" s="45">
        <v>293</v>
      </c>
      <c r="L58" s="45"/>
      <c r="M58" s="45">
        <v>690</v>
      </c>
      <c r="N58" s="45"/>
      <c r="O58" s="45">
        <v>983</v>
      </c>
      <c r="P58" s="45"/>
      <c r="Q58" s="45">
        <v>6</v>
      </c>
      <c r="R58" s="45"/>
      <c r="S58" s="45">
        <v>37</v>
      </c>
      <c r="T58" s="45"/>
      <c r="U58" s="45">
        <v>28</v>
      </c>
      <c r="V58" s="53"/>
    </row>
    <row r="59" spans="3:22" ht="15.75">
      <c r="C59" s="9" t="str">
        <f>Rast41a!$C40</f>
        <v>2004</v>
      </c>
      <c r="E59" s="45">
        <v>55</v>
      </c>
      <c r="F59" s="45"/>
      <c r="G59" s="45">
        <v>264</v>
      </c>
      <c r="H59" s="45"/>
      <c r="I59" s="45">
        <v>319</v>
      </c>
      <c r="J59" s="45"/>
      <c r="K59" s="45">
        <v>300</v>
      </c>
      <c r="L59" s="45"/>
      <c r="M59" s="45">
        <v>695</v>
      </c>
      <c r="N59" s="45"/>
      <c r="O59" s="45">
        <v>995</v>
      </c>
      <c r="P59" s="45"/>
      <c r="Q59" s="45">
        <v>18</v>
      </c>
      <c r="R59" s="45"/>
      <c r="S59" s="45">
        <v>38</v>
      </c>
      <c r="T59" s="45"/>
      <c r="U59" s="45">
        <v>32</v>
      </c>
      <c r="V59" s="53"/>
    </row>
    <row r="60" spans="3:27" s="5" customFormat="1" ht="15.75">
      <c r="C60" s="4" t="str">
        <f>Rast41a!$C$41</f>
        <v>2000-2004 average</v>
      </c>
      <c r="D60" s="7"/>
      <c r="E60" s="43">
        <v>36</v>
      </c>
      <c r="F60" s="43"/>
      <c r="G60" s="43">
        <v>291</v>
      </c>
      <c r="H60" s="43"/>
      <c r="I60" s="43">
        <v>327</v>
      </c>
      <c r="J60" s="43"/>
      <c r="K60" s="43">
        <v>291</v>
      </c>
      <c r="L60" s="43"/>
      <c r="M60" s="43">
        <v>674</v>
      </c>
      <c r="N60" s="43"/>
      <c r="O60" s="43">
        <v>965</v>
      </c>
      <c r="P60" s="43"/>
      <c r="Q60" s="43">
        <v>12</v>
      </c>
      <c r="R60" s="43"/>
      <c r="S60" s="43">
        <v>43</v>
      </c>
      <c r="T60" s="43"/>
      <c r="U60" s="43">
        <v>34</v>
      </c>
      <c r="V60" s="52"/>
      <c r="W60" s="6"/>
      <c r="X60" s="6"/>
      <c r="Y60" s="6"/>
      <c r="Z60" s="6"/>
      <c r="AA60" s="6"/>
    </row>
    <row r="61" spans="3:22" ht="9" customHeight="1">
      <c r="C61" s="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53"/>
    </row>
    <row r="62" spans="3:22" ht="15.75">
      <c r="C62" s="9" t="str">
        <f>Rast41a!$C$43</f>
        <v>% change on 1994-98 average</v>
      </c>
      <c r="E62" s="45"/>
      <c r="F62" s="45"/>
      <c r="G62" s="49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53"/>
    </row>
    <row r="63" spans="4:22" ht="15.75">
      <c r="D63" s="9">
        <f>Rast41a!$D$44</f>
        <v>2004</v>
      </c>
      <c r="E63" s="57">
        <f>IF(ISERR((E59-E49)/E49*100),"-",IF(((E59-E49)/E49*100)=0,"-",((E59-E49)/E49*100)))</f>
        <v>27.906976744186046</v>
      </c>
      <c r="F63" s="57"/>
      <c r="G63" s="57">
        <f>IF(ISERR((G59-G49)/G49*100),"-",IF(((G59-G49)/G49*100)=0,"-",((G59-G49)/G49*100)))</f>
        <v>-16.7192429022082</v>
      </c>
      <c r="H63" s="57"/>
      <c r="I63" s="57">
        <f>IF(ISERR((I59-I49)/I49*100),"-",IF(((I59-I49)/I49*100)=0,"-",((I59-I49)/I49*100)))</f>
        <v>-11.142061281337048</v>
      </c>
      <c r="J63" s="57"/>
      <c r="K63" s="57">
        <f>IF(ISERR((K59-K49)/K49*100),"-",IF(((K59-K49)/K49*100)=0,"-",((K59-K49)/K49*100)))</f>
        <v>6.382978723404255</v>
      </c>
      <c r="L63" s="57"/>
      <c r="M63" s="57">
        <f>IF(ISERR((M59-M49)/M49*100),"-",IF(((M59-M49)/M49*100)=0,"-",((M59-M49)/M49*100)))</f>
        <v>13.747954173486088</v>
      </c>
      <c r="N63" s="57"/>
      <c r="O63" s="57">
        <f>IF(ISERR((O59-O49)/O49*100),"-",IF(((O59-O49)/O49*100)=0,"-",((O59-O49)/O49*100)))</f>
        <v>11.422172452407615</v>
      </c>
      <c r="P63" s="57"/>
      <c r="Q63" s="57">
        <f>IF(ISERR((Q59-Q49)/Q49*100),"-",IF(((Q59-Q49)/Q49*100)=0,"-",((Q59-Q49)/Q49*100)))</f>
        <v>20</v>
      </c>
      <c r="R63" s="57"/>
      <c r="S63" s="57">
        <f>IF(ISERR((S59-S49)/S49*100),"-",IF(((S59-S49)/S49*100)=0,"-",((S59-S49)/S49*100)))</f>
        <v>-26.923076923076923</v>
      </c>
      <c r="T63" s="57"/>
      <c r="U63" s="57">
        <f>IF(ISERR((U59-U49)/U49*100),"-",IF(((U59-U49)/U49*100)=0,"-",((U59-U49)/U49*100)))</f>
        <v>-20</v>
      </c>
      <c r="V63" s="54"/>
    </row>
    <row r="64" spans="4:22" ht="15.75">
      <c r="D64" s="9" t="str">
        <f>Rast41a!$D$45</f>
        <v>2000-2004 average</v>
      </c>
      <c r="E64" s="57">
        <f>IF(ISERR((E60-E49)/E49*100),"-",IF(((E60-E49)/E49*100)=0,"-",((E60-E49)/E49*100)))</f>
        <v>-16.27906976744186</v>
      </c>
      <c r="F64" s="57"/>
      <c r="G64" s="57">
        <f>IF(ISERR((G60-G49)/G49*100),"-",IF(((G60-G49)/G49*100)=0,"-",((G60-G49)/G49*100)))</f>
        <v>-8.201892744479496</v>
      </c>
      <c r="H64" s="57"/>
      <c r="I64" s="57">
        <f>IF(ISERR((I60-I49)/I49*100),"-",IF(((I60-I49)/I49*100)=0,"-",((I60-I49)/I49*100)))</f>
        <v>-8.913649025069638</v>
      </c>
      <c r="J64" s="57"/>
      <c r="K64" s="57">
        <f>IF(ISERR((K60-K49)/K49*100),"-",IF(((K60-K49)/K49*100)=0,"-",((K60-K49)/K49*100)))</f>
        <v>3.1914893617021276</v>
      </c>
      <c r="L64" s="57"/>
      <c r="M64" s="57">
        <f>IF(ISERR((M60-M49)/M49*100),"-",IF(((M60-M49)/M49*100)=0,"-",((M60-M49)/M49*100)))</f>
        <v>10.310965630114566</v>
      </c>
      <c r="N64" s="57"/>
      <c r="O64" s="57">
        <f>IF(ISERR((O60-O49)/O49*100),"-",IF(((O60-O49)/O49*100)=0,"-",((O60-O49)/O49*100)))</f>
        <v>8.062709966405375</v>
      </c>
      <c r="P64" s="57"/>
      <c r="Q64" s="57">
        <f>IF(ISERR((Q60-Q49)/Q49*100),"-",IF(((Q60-Q49)/Q49*100)=0,"-",((Q60-Q49)/Q49*100)))</f>
        <v>-20</v>
      </c>
      <c r="R64" s="57"/>
      <c r="S64" s="57">
        <f>IF(ISERR((S60-S49)/S49*100),"-",IF(((S60-S49)/S49*100)=0,"-",((S60-S49)/S49*100)))</f>
        <v>-17.307692307692307</v>
      </c>
      <c r="T64" s="57"/>
      <c r="U64" s="57">
        <f>IF(ISERR((U60-U49)/U49*100),"-",IF(((U60-U49)/U49*100)=0,"-",((U60-U49)/U49*100)))</f>
        <v>-15</v>
      </c>
      <c r="V64" s="53"/>
    </row>
    <row r="65" spans="1:22" ht="6.75" customHeight="1" thickBot="1">
      <c r="A65" s="13"/>
      <c r="B65" s="13"/>
      <c r="C65" s="13"/>
      <c r="D65" s="16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5"/>
    </row>
    <row r="66" spans="4:21" ht="7.5" customHeight="1">
      <c r="D66" s="9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2"/>
    </row>
    <row r="68" spans="1:21" ht="15.75">
      <c r="A68" s="7" t="s">
        <v>86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89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2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12"/>
      <c r="L173" s="12"/>
      <c r="M173" s="12"/>
      <c r="N173" s="12"/>
      <c r="O173" s="12"/>
      <c r="P173" s="12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36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9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:21" ht="15.75">
      <c r="A179" s="6"/>
      <c r="B179" s="6"/>
      <c r="C179" s="6"/>
      <c r="D179" s="36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5"/>
      <c r="L180" s="35"/>
      <c r="M180" s="35"/>
      <c r="N180" s="35"/>
      <c r="O180" s="35"/>
      <c r="P180" s="35"/>
      <c r="Q180" s="38"/>
      <c r="R180" s="38"/>
      <c r="S180" s="38"/>
      <c r="T180" s="38"/>
      <c r="U180" s="39"/>
    </row>
    <row r="181" spans="2:21" ht="18.75">
      <c r="B181" s="37"/>
      <c r="C181" s="37"/>
      <c r="D181" s="9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9"/>
    </row>
    <row r="182" spans="11:16" ht="15.75">
      <c r="K182" s="38"/>
      <c r="L182" s="38"/>
      <c r="M182" s="38"/>
      <c r="N182" s="38"/>
      <c r="O182" s="38"/>
      <c r="P182" s="38"/>
    </row>
    <row r="185" ht="18" customHeight="1"/>
    <row r="188" ht="15.75">
      <c r="V188" s="42"/>
    </row>
    <row r="190" ht="15.75">
      <c r="V190" s="32"/>
    </row>
    <row r="200" ht="15.75">
      <c r="V200" s="32"/>
    </row>
    <row r="237" ht="6.75" customHeight="1"/>
    <row r="241" ht="9" customHeight="1"/>
    <row r="244" ht="15.75">
      <c r="V244" s="32"/>
    </row>
    <row r="245" ht="15.75">
      <c r="D245" s="21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66"/>
  <sheetViews>
    <sheetView zoomScale="70" zoomScaleNormal="70" workbookViewId="0" topLeftCell="A1">
      <selection activeCell="C5" sqref="C5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7.77734375" style="7" customWidth="1"/>
    <col min="10" max="10" width="1.77734375" style="7" customWidth="1"/>
    <col min="11" max="11" width="7.88671875" style="7" customWidth="1"/>
    <col min="12" max="12" width="0.88671875" style="7" customWidth="1"/>
    <col min="13" max="13" width="7.88671875" style="7" customWidth="1"/>
    <col min="14" max="14" width="0.88671875" style="7" customWidth="1"/>
    <col min="15" max="15" width="7.664062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80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52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164</v>
      </c>
      <c r="F12" s="43"/>
      <c r="G12" s="43">
        <v>349</v>
      </c>
      <c r="H12" s="43"/>
      <c r="I12" s="43">
        <v>513</v>
      </c>
      <c r="J12" s="43"/>
      <c r="K12" s="43">
        <v>1199</v>
      </c>
      <c r="L12" s="43"/>
      <c r="M12" s="43">
        <v>845</v>
      </c>
      <c r="N12" s="43"/>
      <c r="O12" s="43">
        <v>2043</v>
      </c>
      <c r="P12" s="44"/>
      <c r="Q12" s="43">
        <v>14</v>
      </c>
      <c r="R12" s="43"/>
      <c r="S12" s="43">
        <v>41</v>
      </c>
      <c r="T12" s="43"/>
      <c r="U12" s="43">
        <v>25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143</v>
      </c>
      <c r="F13" s="45"/>
      <c r="G13" s="45">
        <v>365</v>
      </c>
      <c r="H13" s="45"/>
      <c r="I13" s="45">
        <v>508</v>
      </c>
      <c r="J13" s="45"/>
      <c r="K13" s="45">
        <v>1151</v>
      </c>
      <c r="L13" s="45"/>
      <c r="M13" s="45">
        <v>832</v>
      </c>
      <c r="N13" s="45"/>
      <c r="O13" s="45">
        <v>1983</v>
      </c>
      <c r="P13" s="45"/>
      <c r="Q13" s="45">
        <v>12</v>
      </c>
      <c r="R13" s="45"/>
      <c r="S13" s="45">
        <v>44</v>
      </c>
      <c r="T13" s="45"/>
      <c r="U13" s="45">
        <v>26</v>
      </c>
    </row>
    <row r="14" spans="3:21" ht="15.75">
      <c r="C14" s="17" t="s">
        <v>35</v>
      </c>
      <c r="E14" s="45">
        <v>162</v>
      </c>
      <c r="F14" s="45"/>
      <c r="G14" s="45">
        <v>364</v>
      </c>
      <c r="H14" s="45"/>
      <c r="I14" s="45">
        <v>526</v>
      </c>
      <c r="J14" s="45"/>
      <c r="K14" s="45">
        <v>1202</v>
      </c>
      <c r="L14" s="45"/>
      <c r="M14" s="45">
        <v>849</v>
      </c>
      <c r="N14" s="45"/>
      <c r="O14" s="45">
        <v>2051</v>
      </c>
      <c r="P14" s="45"/>
      <c r="Q14" s="45">
        <v>13</v>
      </c>
      <c r="R14" s="45"/>
      <c r="S14" s="45">
        <v>43</v>
      </c>
      <c r="T14" s="45"/>
      <c r="U14" s="45">
        <v>26</v>
      </c>
    </row>
    <row r="15" spans="3:21" ht="15.75">
      <c r="C15" s="17" t="s">
        <v>36</v>
      </c>
      <c r="E15" s="45">
        <v>148</v>
      </c>
      <c r="F15" s="45"/>
      <c r="G15" s="45">
        <v>356</v>
      </c>
      <c r="H15" s="45"/>
      <c r="I15" s="45">
        <v>504</v>
      </c>
      <c r="J15" s="45"/>
      <c r="K15" s="45">
        <v>1251</v>
      </c>
      <c r="L15" s="45"/>
      <c r="M15" s="45">
        <v>861</v>
      </c>
      <c r="N15" s="45"/>
      <c r="O15" s="45">
        <v>2112</v>
      </c>
      <c r="P15" s="45"/>
      <c r="Q15" s="45">
        <v>12</v>
      </c>
      <c r="R15" s="45"/>
      <c r="S15" s="45">
        <v>41</v>
      </c>
      <c r="T15" s="45"/>
      <c r="U15" s="45">
        <v>24</v>
      </c>
    </row>
    <row r="16" spans="3:21" ht="15.75">
      <c r="C16" s="17" t="s">
        <v>37</v>
      </c>
      <c r="E16" s="45">
        <v>153</v>
      </c>
      <c r="F16" s="45"/>
      <c r="G16" s="45">
        <v>325</v>
      </c>
      <c r="H16" s="45"/>
      <c r="I16" s="45">
        <v>478</v>
      </c>
      <c r="J16" s="45"/>
      <c r="K16" s="45">
        <v>1273</v>
      </c>
      <c r="L16" s="45"/>
      <c r="M16" s="45">
        <v>868</v>
      </c>
      <c r="N16" s="45"/>
      <c r="O16" s="45">
        <v>2141</v>
      </c>
      <c r="P16" s="45"/>
      <c r="Q16" s="45">
        <v>12</v>
      </c>
      <c r="R16" s="45"/>
      <c r="S16" s="45">
        <v>37</v>
      </c>
      <c r="T16" s="45"/>
      <c r="U16" s="45">
        <v>22</v>
      </c>
    </row>
    <row r="17" spans="3:21" ht="15.75">
      <c r="C17" s="17" t="s">
        <v>38</v>
      </c>
      <c r="E17" s="45">
        <v>180</v>
      </c>
      <c r="F17" s="45"/>
      <c r="G17" s="45">
        <v>395</v>
      </c>
      <c r="H17" s="45"/>
      <c r="I17" s="45">
        <v>575</v>
      </c>
      <c r="J17" s="45"/>
      <c r="K17" s="45">
        <v>1244</v>
      </c>
      <c r="L17" s="45"/>
      <c r="M17" s="45">
        <v>885</v>
      </c>
      <c r="N17" s="45"/>
      <c r="O17" s="45">
        <v>2129</v>
      </c>
      <c r="P17" s="45"/>
      <c r="Q17" s="45">
        <v>14</v>
      </c>
      <c r="R17" s="45"/>
      <c r="S17" s="45">
        <v>45</v>
      </c>
      <c r="T17" s="45"/>
      <c r="U17" s="45">
        <v>27</v>
      </c>
    </row>
    <row r="18" spans="3:21" ht="15.75">
      <c r="C18" s="17" t="s">
        <v>39</v>
      </c>
      <c r="E18" s="45">
        <v>112</v>
      </c>
      <c r="F18" s="45"/>
      <c r="G18" s="45">
        <v>352</v>
      </c>
      <c r="H18" s="45"/>
      <c r="I18" s="45">
        <v>464</v>
      </c>
      <c r="J18" s="45"/>
      <c r="K18" s="45">
        <v>1232</v>
      </c>
      <c r="L18" s="45"/>
      <c r="M18" s="45">
        <v>849</v>
      </c>
      <c r="N18" s="45"/>
      <c r="O18" s="45">
        <v>2081</v>
      </c>
      <c r="P18" s="45"/>
      <c r="Q18" s="45">
        <v>9</v>
      </c>
      <c r="R18" s="45"/>
      <c r="S18" s="45">
        <v>41</v>
      </c>
      <c r="T18" s="45"/>
      <c r="U18" s="45">
        <v>22</v>
      </c>
    </row>
    <row r="19" spans="3:21" ht="15.75">
      <c r="C19" s="17" t="s">
        <v>40</v>
      </c>
      <c r="E19" s="45">
        <v>206</v>
      </c>
      <c r="F19" s="45"/>
      <c r="G19" s="45">
        <v>362</v>
      </c>
      <c r="H19" s="45"/>
      <c r="I19" s="45">
        <v>568</v>
      </c>
      <c r="J19" s="45"/>
      <c r="K19" s="45">
        <v>1308</v>
      </c>
      <c r="L19" s="45"/>
      <c r="M19" s="45">
        <v>845</v>
      </c>
      <c r="N19" s="45"/>
      <c r="O19" s="45">
        <v>2153</v>
      </c>
      <c r="P19" s="45"/>
      <c r="Q19" s="45">
        <v>16</v>
      </c>
      <c r="R19" s="45"/>
      <c r="S19" s="45">
        <v>43</v>
      </c>
      <c r="T19" s="45"/>
      <c r="U19" s="45">
        <v>26</v>
      </c>
    </row>
    <row r="20" spans="3:21" ht="15.75">
      <c r="C20" s="17" t="s">
        <v>41</v>
      </c>
      <c r="E20" s="45">
        <v>100</v>
      </c>
      <c r="F20" s="45"/>
      <c r="G20" s="45">
        <v>337</v>
      </c>
      <c r="H20" s="45"/>
      <c r="I20" s="45">
        <v>437</v>
      </c>
      <c r="J20" s="45"/>
      <c r="K20" s="45">
        <v>1339</v>
      </c>
      <c r="L20" s="45"/>
      <c r="M20" s="45">
        <v>896</v>
      </c>
      <c r="N20" s="45"/>
      <c r="O20" s="45">
        <v>2235</v>
      </c>
      <c r="P20" s="45"/>
      <c r="Q20" s="45">
        <v>7</v>
      </c>
      <c r="R20" s="45"/>
      <c r="S20" s="45">
        <v>38</v>
      </c>
      <c r="T20" s="45"/>
      <c r="U20" s="45">
        <v>20</v>
      </c>
    </row>
    <row r="21" spans="3:21" ht="15.75">
      <c r="C21" s="9" t="str">
        <f>Rast41a!$C39</f>
        <v>2003</v>
      </c>
      <c r="E21" s="45">
        <v>150</v>
      </c>
      <c r="F21" s="45"/>
      <c r="G21" s="45">
        <v>319</v>
      </c>
      <c r="H21" s="45"/>
      <c r="I21" s="45">
        <v>469</v>
      </c>
      <c r="J21" s="45"/>
      <c r="K21" s="45">
        <v>1296</v>
      </c>
      <c r="L21" s="45"/>
      <c r="M21" s="45">
        <v>927</v>
      </c>
      <c r="N21" s="45"/>
      <c r="O21" s="45">
        <v>2223</v>
      </c>
      <c r="P21" s="45"/>
      <c r="Q21" s="45">
        <v>12</v>
      </c>
      <c r="R21" s="45"/>
      <c r="S21" s="45">
        <v>34</v>
      </c>
      <c r="T21" s="45"/>
      <c r="U21" s="45">
        <v>21</v>
      </c>
    </row>
    <row r="22" spans="3:21" ht="15.75">
      <c r="C22" s="9" t="str">
        <f>Rast41a!$C40</f>
        <v>2004</v>
      </c>
      <c r="E22" s="45">
        <v>124</v>
      </c>
      <c r="F22" s="45"/>
      <c r="G22" s="45">
        <v>318</v>
      </c>
      <c r="H22" s="45"/>
      <c r="I22" s="45">
        <v>442</v>
      </c>
      <c r="J22" s="45"/>
      <c r="K22" s="45">
        <v>1336</v>
      </c>
      <c r="L22" s="45"/>
      <c r="M22" s="45">
        <v>931</v>
      </c>
      <c r="N22" s="45"/>
      <c r="O22" s="45">
        <v>2267</v>
      </c>
      <c r="P22" s="45"/>
      <c r="Q22" s="45">
        <v>9</v>
      </c>
      <c r="R22" s="45"/>
      <c r="S22" s="45">
        <v>34</v>
      </c>
      <c r="T22" s="45"/>
      <c r="U22" s="45">
        <v>19</v>
      </c>
    </row>
    <row r="23" spans="3:27" s="5" customFormat="1" ht="15.75">
      <c r="C23" s="4" t="str">
        <f>Rast41a!$C$41</f>
        <v>2000-2004 average</v>
      </c>
      <c r="D23" s="7"/>
      <c r="E23" s="43">
        <v>138</v>
      </c>
      <c r="F23" s="43"/>
      <c r="G23" s="43">
        <v>338</v>
      </c>
      <c r="H23" s="43"/>
      <c r="I23" s="43">
        <v>476</v>
      </c>
      <c r="J23" s="43"/>
      <c r="K23" s="43">
        <v>1302</v>
      </c>
      <c r="L23" s="43"/>
      <c r="M23" s="43">
        <v>890</v>
      </c>
      <c r="N23" s="43"/>
      <c r="O23" s="43">
        <v>2192</v>
      </c>
      <c r="P23" s="43"/>
      <c r="Q23" s="43">
        <v>11</v>
      </c>
      <c r="R23" s="43"/>
      <c r="S23" s="43">
        <v>38</v>
      </c>
      <c r="T23" s="43"/>
      <c r="U23" s="43">
        <v>22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-24.390243902439025</v>
      </c>
      <c r="F26" s="57"/>
      <c r="G26" s="57">
        <f>IF(ISERR((G22-G12)/G12*100),"-",IF(((G22-G12)/G12*100)=0,"-",((G22-G12)/G12*100)))</f>
        <v>-8.882521489971348</v>
      </c>
      <c r="H26" s="57"/>
      <c r="I26" s="57">
        <f>IF(ISERR((I22-I12)/I12*100),"-",IF(((I22-I12)/I12*100)=0,"-",((I22-I12)/I12*100)))</f>
        <v>-13.840155945419102</v>
      </c>
      <c r="J26" s="57"/>
      <c r="K26" s="57">
        <f>IF(ISERR((K22-K12)/K12*100),"-",IF(((K22-K12)/K12*100)=0,"-",((K22-K12)/K12*100)))</f>
        <v>11.426188490408675</v>
      </c>
      <c r="L26" s="57"/>
      <c r="M26" s="57">
        <f>IF(ISERR((M22-M12)/M12*100),"-",IF(((M22-M12)/M12*100)=0,"-",((M22-M12)/M12*100)))</f>
        <v>10.177514792899409</v>
      </c>
      <c r="N26" s="57"/>
      <c r="O26" s="57">
        <f>IF(ISERR((O22-O12)/O12*100),"-",IF(((O22-O12)/O12*100)=0,"-",((O22-O12)/O12*100)))</f>
        <v>10.9642682329907</v>
      </c>
      <c r="P26" s="57"/>
      <c r="Q26" s="57">
        <f>IF(ISERR((Q22-Q12)/Q12*100),"-",IF(((Q22-Q12)/Q12*100)=0,"-",((Q22-Q12)/Q12*100)))</f>
        <v>-35.714285714285715</v>
      </c>
      <c r="R26" s="57"/>
      <c r="S26" s="57">
        <f>IF(ISERR((S22-S12)/S12*100),"-",IF(((S22-S12)/S12*100)=0,"-",((S22-S12)/S12*100)))</f>
        <v>-17.073170731707318</v>
      </c>
      <c r="T26" s="57"/>
      <c r="U26" s="57">
        <f>IF(ISERR((U22-U12)/U12*100),"-",IF(((U22-U12)/U12*100)=0,"-",((U22-U12)/U12*100)))</f>
        <v>-24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-15.853658536585366</v>
      </c>
      <c r="F27" s="57"/>
      <c r="G27" s="57">
        <f>IF(ISERR((G23-G12)/G12*100),"-",IF(((G23-G12)/G12*100)=0,"-",((G23-G12)/G12*100)))</f>
        <v>-3.151862464183381</v>
      </c>
      <c r="H27" s="57"/>
      <c r="I27" s="57">
        <f>IF(ISERR((I23-I12)/I12*100),"-",IF(((I23-I12)/I12*100)=0,"-",((I23-I12)/I12*100)))</f>
        <v>-7.212475633528265</v>
      </c>
      <c r="J27" s="57"/>
      <c r="K27" s="57">
        <f>IF(ISERR((K23-K12)/K12*100),"-",IF(((K23-K12)/K12*100)=0,"-",((K23-K12)/K12*100)))</f>
        <v>8.590492076730609</v>
      </c>
      <c r="L27" s="57"/>
      <c r="M27" s="57">
        <f>IF(ISERR((M23-M12)/M12*100),"-",IF(((M23-M12)/M12*100)=0,"-",((M23-M12)/M12*100)))</f>
        <v>5.325443786982249</v>
      </c>
      <c r="N27" s="57"/>
      <c r="O27" s="57">
        <f>IF(ISERR((O23-O12)/O12*100),"-",IF(((O23-O12)/O12*100)=0,"-",((O23-O12)/O12*100)))</f>
        <v>7.293196279980421</v>
      </c>
      <c r="P27" s="57"/>
      <c r="Q27" s="57">
        <f>IF(ISERR((Q23-Q12)/Q12*100),"-",IF(((Q23-Q12)/Q12*100)=0,"-",((Q23-Q12)/Q12*100)))</f>
        <v>-21.428571428571427</v>
      </c>
      <c r="R27" s="57"/>
      <c r="S27" s="57">
        <f>IF(ISERR((S23-S12)/S12*100),"-",IF(((S23-S12)/S12*100)=0,"-",((S23-S12)/S12*100)))</f>
        <v>-7.317073170731707</v>
      </c>
      <c r="T27" s="57"/>
      <c r="U27" s="57">
        <f>IF(ISERR((U23-U12)/U12*100),"-",IF(((U23-U12)/U12*100)=0,"-",((U23-U12)/U12*100)))</f>
        <v>-12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ht="15.75">
      <c r="A29" s="5" t="s">
        <v>53</v>
      </c>
      <c r="B29" s="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3">
        <v>101</v>
      </c>
      <c r="F30" s="43"/>
      <c r="G30" s="43">
        <v>697</v>
      </c>
      <c r="H30" s="43"/>
      <c r="I30" s="43">
        <v>798</v>
      </c>
      <c r="J30" s="43"/>
      <c r="K30" s="43">
        <v>671</v>
      </c>
      <c r="L30" s="43"/>
      <c r="M30" s="43">
        <v>1769</v>
      </c>
      <c r="N30" s="43"/>
      <c r="O30" s="43">
        <v>2440</v>
      </c>
      <c r="P30" s="44"/>
      <c r="Q30" s="43">
        <v>15</v>
      </c>
      <c r="R30" s="43"/>
      <c r="S30" s="43">
        <v>39</v>
      </c>
      <c r="T30" s="43"/>
      <c r="U30" s="43">
        <v>33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>
        <v>91</v>
      </c>
      <c r="F31" s="45"/>
      <c r="G31" s="45">
        <v>686</v>
      </c>
      <c r="H31" s="45"/>
      <c r="I31" s="45">
        <v>777</v>
      </c>
      <c r="J31" s="45"/>
      <c r="K31" s="45">
        <v>644</v>
      </c>
      <c r="L31" s="45"/>
      <c r="M31" s="45">
        <v>1739</v>
      </c>
      <c r="N31" s="45"/>
      <c r="O31" s="45">
        <v>2383</v>
      </c>
      <c r="P31" s="45"/>
      <c r="Q31" s="45">
        <v>14</v>
      </c>
      <c r="R31" s="45"/>
      <c r="S31" s="45">
        <v>39</v>
      </c>
      <c r="T31" s="45"/>
      <c r="U31" s="45">
        <v>33</v>
      </c>
    </row>
    <row r="32" spans="3:21" ht="15.75">
      <c r="C32" s="17" t="s">
        <v>35</v>
      </c>
      <c r="E32" s="45">
        <v>105</v>
      </c>
      <c r="F32" s="45"/>
      <c r="G32" s="45">
        <v>679</v>
      </c>
      <c r="H32" s="45"/>
      <c r="I32" s="45">
        <v>784</v>
      </c>
      <c r="J32" s="45"/>
      <c r="K32" s="45">
        <v>673</v>
      </c>
      <c r="L32" s="45"/>
      <c r="M32" s="45">
        <v>1772</v>
      </c>
      <c r="N32" s="45"/>
      <c r="O32" s="45">
        <v>2445</v>
      </c>
      <c r="P32" s="45"/>
      <c r="Q32" s="45">
        <v>16</v>
      </c>
      <c r="R32" s="45"/>
      <c r="S32" s="45">
        <v>38</v>
      </c>
      <c r="T32" s="45"/>
      <c r="U32" s="45">
        <v>32</v>
      </c>
    </row>
    <row r="33" spans="3:21" ht="15.75">
      <c r="C33" s="17" t="s">
        <v>36</v>
      </c>
      <c r="E33" s="45">
        <v>110</v>
      </c>
      <c r="F33" s="45"/>
      <c r="G33" s="45">
        <v>744</v>
      </c>
      <c r="H33" s="45"/>
      <c r="I33" s="45">
        <v>854</v>
      </c>
      <c r="J33" s="45"/>
      <c r="K33" s="45">
        <v>701</v>
      </c>
      <c r="L33" s="45"/>
      <c r="M33" s="45">
        <v>1796</v>
      </c>
      <c r="N33" s="45"/>
      <c r="O33" s="45">
        <v>2496</v>
      </c>
      <c r="P33" s="45"/>
      <c r="Q33" s="45">
        <v>16</v>
      </c>
      <c r="R33" s="45"/>
      <c r="S33" s="45">
        <v>41</v>
      </c>
      <c r="T33" s="45"/>
      <c r="U33" s="45">
        <v>34</v>
      </c>
    </row>
    <row r="34" spans="3:21" ht="15.75">
      <c r="C34" s="17" t="s">
        <v>37</v>
      </c>
      <c r="E34" s="45">
        <v>126</v>
      </c>
      <c r="F34" s="45"/>
      <c r="G34" s="45">
        <v>670</v>
      </c>
      <c r="H34" s="45"/>
      <c r="I34" s="45">
        <v>796</v>
      </c>
      <c r="J34" s="45"/>
      <c r="K34" s="45">
        <v>710</v>
      </c>
      <c r="L34" s="45"/>
      <c r="M34" s="45">
        <v>1820</v>
      </c>
      <c r="N34" s="45"/>
      <c r="O34" s="45">
        <v>2530</v>
      </c>
      <c r="P34" s="45"/>
      <c r="Q34" s="45">
        <v>18</v>
      </c>
      <c r="R34" s="45"/>
      <c r="S34" s="45">
        <v>37</v>
      </c>
      <c r="T34" s="45"/>
      <c r="U34" s="45">
        <v>31</v>
      </c>
    </row>
    <row r="35" spans="3:21" ht="15.75">
      <c r="C35" s="17" t="s">
        <v>38</v>
      </c>
      <c r="E35" s="45">
        <v>92</v>
      </c>
      <c r="F35" s="45"/>
      <c r="G35" s="45">
        <v>729</v>
      </c>
      <c r="H35" s="45"/>
      <c r="I35" s="45">
        <v>821</v>
      </c>
      <c r="J35" s="45"/>
      <c r="K35" s="45">
        <v>729</v>
      </c>
      <c r="L35" s="45"/>
      <c r="M35" s="45">
        <v>1811</v>
      </c>
      <c r="N35" s="45"/>
      <c r="O35" s="45">
        <v>2540</v>
      </c>
      <c r="P35" s="45"/>
      <c r="Q35" s="45">
        <v>13</v>
      </c>
      <c r="R35" s="45"/>
      <c r="S35" s="45">
        <v>40</v>
      </c>
      <c r="T35" s="45"/>
      <c r="U35" s="45">
        <v>32</v>
      </c>
    </row>
    <row r="36" spans="3:21" ht="15.75">
      <c r="C36" s="17" t="s">
        <v>39</v>
      </c>
      <c r="E36" s="45">
        <v>143</v>
      </c>
      <c r="F36" s="45"/>
      <c r="G36" s="45">
        <v>684</v>
      </c>
      <c r="H36" s="45"/>
      <c r="I36" s="45">
        <v>827</v>
      </c>
      <c r="J36" s="45"/>
      <c r="K36" s="45">
        <v>714</v>
      </c>
      <c r="L36" s="45"/>
      <c r="M36" s="45">
        <v>1806</v>
      </c>
      <c r="N36" s="45"/>
      <c r="O36" s="45">
        <v>2519</v>
      </c>
      <c r="P36" s="45"/>
      <c r="Q36" s="45">
        <v>20</v>
      </c>
      <c r="R36" s="45"/>
      <c r="S36" s="45">
        <v>38</v>
      </c>
      <c r="T36" s="45"/>
      <c r="U36" s="45">
        <v>33</v>
      </c>
    </row>
    <row r="37" spans="3:21" ht="15.75">
      <c r="C37" s="17" t="s">
        <v>40</v>
      </c>
      <c r="E37" s="45">
        <v>101</v>
      </c>
      <c r="F37" s="45"/>
      <c r="G37" s="45">
        <v>679</v>
      </c>
      <c r="H37" s="45"/>
      <c r="I37" s="45">
        <v>780</v>
      </c>
      <c r="J37" s="45"/>
      <c r="K37" s="45">
        <v>738</v>
      </c>
      <c r="L37" s="45"/>
      <c r="M37" s="45">
        <v>1832</v>
      </c>
      <c r="N37" s="45"/>
      <c r="O37" s="45">
        <v>2571</v>
      </c>
      <c r="P37" s="45"/>
      <c r="Q37" s="45">
        <v>14</v>
      </c>
      <c r="R37" s="45"/>
      <c r="S37" s="45">
        <v>37</v>
      </c>
      <c r="T37" s="45"/>
      <c r="U37" s="45">
        <v>30</v>
      </c>
    </row>
    <row r="38" spans="3:21" ht="15.75">
      <c r="C38" s="17" t="s">
        <v>41</v>
      </c>
      <c r="E38" s="45">
        <v>128</v>
      </c>
      <c r="F38" s="45"/>
      <c r="G38" s="45">
        <v>674</v>
      </c>
      <c r="H38" s="45"/>
      <c r="I38" s="45">
        <v>802</v>
      </c>
      <c r="J38" s="45"/>
      <c r="K38" s="45">
        <v>824</v>
      </c>
      <c r="L38" s="45"/>
      <c r="M38" s="45">
        <v>1887</v>
      </c>
      <c r="N38" s="45"/>
      <c r="O38" s="45">
        <v>2712</v>
      </c>
      <c r="P38" s="45"/>
      <c r="Q38" s="45">
        <v>16</v>
      </c>
      <c r="R38" s="45"/>
      <c r="S38" s="45">
        <v>36</v>
      </c>
      <c r="T38" s="45"/>
      <c r="U38" s="45">
        <v>30</v>
      </c>
    </row>
    <row r="39" spans="3:21" ht="15.75">
      <c r="C39" s="9" t="str">
        <f>Rast41a!$C39</f>
        <v>2003</v>
      </c>
      <c r="E39" s="45">
        <v>109</v>
      </c>
      <c r="F39" s="45"/>
      <c r="G39" s="45">
        <v>691</v>
      </c>
      <c r="H39" s="45"/>
      <c r="I39" s="45">
        <v>800</v>
      </c>
      <c r="J39" s="45"/>
      <c r="K39" s="45">
        <v>837</v>
      </c>
      <c r="L39" s="45"/>
      <c r="M39" s="45">
        <v>1906</v>
      </c>
      <c r="N39" s="45"/>
      <c r="O39" s="45">
        <v>2743</v>
      </c>
      <c r="P39" s="45"/>
      <c r="Q39" s="45">
        <v>13</v>
      </c>
      <c r="R39" s="45"/>
      <c r="S39" s="45">
        <v>36</v>
      </c>
      <c r="T39" s="45"/>
      <c r="U39" s="45">
        <v>29</v>
      </c>
    </row>
    <row r="40" spans="3:21" ht="15.75">
      <c r="C40" s="9" t="str">
        <f>Rast41a!$C40</f>
        <v>2004</v>
      </c>
      <c r="E40" s="45">
        <v>90</v>
      </c>
      <c r="F40" s="45"/>
      <c r="G40" s="45">
        <v>708</v>
      </c>
      <c r="H40" s="45"/>
      <c r="I40" s="45">
        <v>798</v>
      </c>
      <c r="J40" s="45"/>
      <c r="K40" s="45">
        <v>866</v>
      </c>
      <c r="L40" s="45"/>
      <c r="M40" s="45">
        <v>1938</v>
      </c>
      <c r="N40" s="45"/>
      <c r="O40" s="45">
        <v>2804</v>
      </c>
      <c r="P40" s="45"/>
      <c r="Q40" s="45">
        <v>10</v>
      </c>
      <c r="R40" s="45"/>
      <c r="S40" s="45">
        <v>37</v>
      </c>
      <c r="T40" s="45"/>
      <c r="U40" s="45">
        <v>28</v>
      </c>
    </row>
    <row r="41" spans="3:27" s="5" customFormat="1" ht="15.75">
      <c r="C41" s="4" t="str">
        <f>Rast41a!$C$41</f>
        <v>2000-2004 average</v>
      </c>
      <c r="D41" s="7"/>
      <c r="E41" s="43">
        <v>114</v>
      </c>
      <c r="F41" s="43"/>
      <c r="G41" s="43">
        <v>687</v>
      </c>
      <c r="H41" s="43"/>
      <c r="I41" s="43">
        <v>801</v>
      </c>
      <c r="J41" s="43"/>
      <c r="K41" s="43">
        <v>796</v>
      </c>
      <c r="L41" s="43"/>
      <c r="M41" s="43">
        <v>1874</v>
      </c>
      <c r="N41" s="43"/>
      <c r="O41" s="43">
        <v>2670</v>
      </c>
      <c r="P41" s="43"/>
      <c r="Q41" s="43">
        <v>14</v>
      </c>
      <c r="R41" s="43"/>
      <c r="S41" s="43">
        <v>37</v>
      </c>
      <c r="T41" s="43"/>
      <c r="U41" s="43">
        <v>30</v>
      </c>
      <c r="V41" s="6"/>
      <c r="W41" s="6"/>
      <c r="X41" s="6"/>
      <c r="Y41" s="6"/>
      <c r="Z41" s="6"/>
      <c r="AA41" s="6"/>
    </row>
    <row r="42" spans="3:21" ht="9" customHeight="1">
      <c r="C42" s="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Rast41a!$C$43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2" ht="15.75">
      <c r="D44" s="9">
        <f>Rast41a!$D$44</f>
        <v>2004</v>
      </c>
      <c r="E44" s="57">
        <f>IF(ISERR((E40-E30)/E30*100),"-",IF(((E40-E30)/E30*100)=0,"-",((E40-E30)/E30*100)))</f>
        <v>-10.891089108910892</v>
      </c>
      <c r="F44" s="57"/>
      <c r="G44" s="57">
        <f>IF(ISERR((G40-G30)/G30*100),"-",IF(((G40-G30)/G30*100)=0,"-",((G40-G30)/G30*100)))</f>
        <v>1.5781922525107603</v>
      </c>
      <c r="H44" s="57"/>
      <c r="I44" s="57" t="str">
        <f>IF(ISERR((I40-I30)/I30*100),"-",IF(((I40-I30)/I30*100)=0,"-",((I40-I30)/I30*100)))</f>
        <v>-</v>
      </c>
      <c r="J44" s="57"/>
      <c r="K44" s="57">
        <f>IF(ISERR((K40-K30)/K30*100),"-",IF(((K40-K30)/K30*100)=0,"-",((K40-K30)/K30*100)))</f>
        <v>29.06110283159464</v>
      </c>
      <c r="L44" s="57"/>
      <c r="M44" s="57">
        <f>IF(ISERR((M40-M30)/M30*100),"-",IF(((M40-M30)/M30*100)=0,"-",((M40-M30)/M30*100)))</f>
        <v>9.553420011305823</v>
      </c>
      <c r="N44" s="57"/>
      <c r="O44" s="57">
        <f>IF(ISERR((O40-O30)/O30*100),"-",IF(((O40-O30)/O30*100)=0,"-",((O40-O30)/O30*100)))</f>
        <v>14.918032786885247</v>
      </c>
      <c r="P44" s="57"/>
      <c r="Q44" s="57">
        <f>IF(ISERR((Q40-Q30)/Q30*100),"-",IF(((Q40-Q30)/Q30*100)=0,"-",((Q40-Q30)/Q30*100)))</f>
        <v>-33.33333333333333</v>
      </c>
      <c r="R44" s="57"/>
      <c r="S44" s="57">
        <f>IF(ISERR((S40-S30)/S30*100),"-",IF(((S40-S30)/S30*100)=0,"-",((S40-S30)/S30*100)))</f>
        <v>-5.128205128205128</v>
      </c>
      <c r="T44" s="57"/>
      <c r="U44" s="57">
        <f>IF(ISERR((U40-U30)/U30*100),"-",IF(((U40-U30)/U30*100)=0,"-",((U40-U30)/U30*100)))</f>
        <v>-15.151515151515152</v>
      </c>
      <c r="V44" s="34"/>
    </row>
    <row r="45" spans="4:21" ht="15.75">
      <c r="D45" s="9" t="str">
        <f>Rast41a!$D$45</f>
        <v>2000-2004 average</v>
      </c>
      <c r="E45" s="57">
        <f>IF(ISERR((E41-E30)/E30*100),"-",IF(((E41-E30)/E30*100)=0,"-",((E41-E30)/E30*100)))</f>
        <v>12.871287128712872</v>
      </c>
      <c r="F45" s="57"/>
      <c r="G45" s="57">
        <f>IF(ISERR((G41-G30)/G30*100),"-",IF(((G41-G30)/G30*100)=0,"-",((G41-G30)/G30*100)))</f>
        <v>-1.4347202295552368</v>
      </c>
      <c r="H45" s="57"/>
      <c r="I45" s="57">
        <f>IF(ISERR((I41-I30)/I30*100),"-",IF(((I41-I30)/I30*100)=0,"-",((I41-I30)/I30*100)))</f>
        <v>0.37593984962406013</v>
      </c>
      <c r="J45" s="57"/>
      <c r="K45" s="57">
        <f>IF(ISERR((K41-K30)/K30*100),"-",IF(((K41-K30)/K30*100)=0,"-",((K41-K30)/K30*100)))</f>
        <v>18.628912071535023</v>
      </c>
      <c r="L45" s="57"/>
      <c r="M45" s="57">
        <f>IF(ISERR((M41-M30)/M30*100),"-",IF(((M41-M30)/M30*100)=0,"-",((M41-M30)/M30*100)))</f>
        <v>5.9355568117580555</v>
      </c>
      <c r="N45" s="57"/>
      <c r="O45" s="57">
        <f>IF(ISERR((O41-O30)/O30*100),"-",IF(((O41-O30)/O30*100)=0,"-",((O41-O30)/O30*100)))</f>
        <v>9.426229508196721</v>
      </c>
      <c r="P45" s="57"/>
      <c r="Q45" s="57">
        <f>IF(ISERR((Q41-Q30)/Q30*100),"-",IF(((Q41-Q30)/Q30*100)=0,"-",((Q41-Q30)/Q30*100)))</f>
        <v>-6.666666666666667</v>
      </c>
      <c r="R45" s="57"/>
      <c r="S45" s="57">
        <f>IF(ISERR((S41-S30)/S30*100),"-",IF(((S41-S30)/S30*100)=0,"-",((S41-S30)/S30*100)))</f>
        <v>-5.128205128205128</v>
      </c>
      <c r="T45" s="57"/>
      <c r="U45" s="57">
        <f>IF(ISERR((U41-U30)/U30*100),"-",IF(((U41-U30)/U30*100)=0,"-",((U41-U30)/U30*100)))</f>
        <v>-9.090909090909092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1:21" ht="12.75" customHeight="1">
      <c r="A47" s="5" t="s">
        <v>55</v>
      </c>
      <c r="D47" s="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2:21" ht="15.75">
      <c r="B48" s="5" t="s">
        <v>54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7" s="5" customFormat="1" ht="15.75">
      <c r="C49" s="4" t="s">
        <v>19</v>
      </c>
      <c r="E49" s="43">
        <v>73</v>
      </c>
      <c r="F49" s="43"/>
      <c r="G49" s="43">
        <v>2030</v>
      </c>
      <c r="H49" s="43"/>
      <c r="I49" s="43">
        <v>2103</v>
      </c>
      <c r="J49" s="43"/>
      <c r="K49" s="43">
        <v>543</v>
      </c>
      <c r="L49" s="43"/>
      <c r="M49" s="43">
        <v>2103</v>
      </c>
      <c r="N49" s="43"/>
      <c r="O49" s="43">
        <v>2646</v>
      </c>
      <c r="P49" s="44"/>
      <c r="Q49" s="43">
        <v>13</v>
      </c>
      <c r="R49" s="43"/>
      <c r="S49" s="43">
        <v>97</v>
      </c>
      <c r="T49" s="43"/>
      <c r="U49" s="43">
        <v>79</v>
      </c>
      <c r="V49" s="6"/>
      <c r="W49" s="6"/>
      <c r="X49" s="6"/>
      <c r="Y49" s="6"/>
      <c r="Z49" s="6"/>
      <c r="AA49" s="6"/>
    </row>
    <row r="50" spans="3:21" ht="15.75">
      <c r="C50" s="17" t="s">
        <v>34</v>
      </c>
      <c r="E50" s="45">
        <v>35</v>
      </c>
      <c r="F50" s="45"/>
      <c r="G50" s="45">
        <v>1795</v>
      </c>
      <c r="H50" s="45"/>
      <c r="I50" s="45">
        <v>1830</v>
      </c>
      <c r="J50" s="45"/>
      <c r="K50" s="45">
        <v>515</v>
      </c>
      <c r="L50" s="45"/>
      <c r="M50" s="45">
        <v>2072</v>
      </c>
      <c r="N50" s="45"/>
      <c r="O50" s="45">
        <v>2587</v>
      </c>
      <c r="P50" s="45"/>
      <c r="Q50" s="45">
        <v>7</v>
      </c>
      <c r="R50" s="45"/>
      <c r="S50" s="45">
        <v>87</v>
      </c>
      <c r="T50" s="45"/>
      <c r="U50" s="45">
        <v>71</v>
      </c>
    </row>
    <row r="51" spans="3:21" ht="15.75">
      <c r="C51" s="17" t="s">
        <v>35</v>
      </c>
      <c r="E51" s="45">
        <v>88</v>
      </c>
      <c r="F51" s="45"/>
      <c r="G51" s="45">
        <v>2130</v>
      </c>
      <c r="H51" s="45"/>
      <c r="I51" s="45">
        <v>2218</v>
      </c>
      <c r="J51" s="45"/>
      <c r="K51" s="45">
        <v>544</v>
      </c>
      <c r="L51" s="45"/>
      <c r="M51" s="45">
        <v>2107</v>
      </c>
      <c r="N51" s="45"/>
      <c r="O51" s="45">
        <v>2651</v>
      </c>
      <c r="P51" s="45"/>
      <c r="Q51" s="45">
        <v>16</v>
      </c>
      <c r="R51" s="45"/>
      <c r="S51" s="45">
        <v>101</v>
      </c>
      <c r="T51" s="45"/>
      <c r="U51" s="45">
        <v>84</v>
      </c>
    </row>
    <row r="52" spans="3:21" ht="15.75">
      <c r="C52" s="17" t="s">
        <v>36</v>
      </c>
      <c r="E52" s="45">
        <v>78</v>
      </c>
      <c r="F52" s="45"/>
      <c r="G52" s="45">
        <v>2131</v>
      </c>
      <c r="H52" s="45"/>
      <c r="I52" s="45">
        <v>2209</v>
      </c>
      <c r="J52" s="45"/>
      <c r="K52" s="45">
        <v>569</v>
      </c>
      <c r="L52" s="45"/>
      <c r="M52" s="45">
        <v>2133</v>
      </c>
      <c r="N52" s="45"/>
      <c r="O52" s="45">
        <v>2701</v>
      </c>
      <c r="P52" s="45"/>
      <c r="Q52" s="45">
        <v>14</v>
      </c>
      <c r="R52" s="45"/>
      <c r="S52" s="45">
        <v>100</v>
      </c>
      <c r="T52" s="45"/>
      <c r="U52" s="45">
        <v>82</v>
      </c>
    </row>
    <row r="53" spans="3:21" ht="15.75">
      <c r="C53" s="17" t="s">
        <v>37</v>
      </c>
      <c r="E53" s="45">
        <v>117</v>
      </c>
      <c r="F53" s="45"/>
      <c r="G53" s="45">
        <v>2118</v>
      </c>
      <c r="H53" s="45"/>
      <c r="I53" s="45">
        <v>2235</v>
      </c>
      <c r="J53" s="45"/>
      <c r="K53" s="45">
        <v>586</v>
      </c>
      <c r="L53" s="45"/>
      <c r="M53" s="45">
        <v>2166</v>
      </c>
      <c r="N53" s="45"/>
      <c r="O53" s="45">
        <v>2752</v>
      </c>
      <c r="P53" s="45"/>
      <c r="Q53" s="45">
        <v>20</v>
      </c>
      <c r="R53" s="45"/>
      <c r="S53" s="45">
        <v>98</v>
      </c>
      <c r="T53" s="45"/>
      <c r="U53" s="45">
        <v>81</v>
      </c>
    </row>
    <row r="54" spans="3:21" ht="15.75">
      <c r="C54" s="17" t="s">
        <v>38</v>
      </c>
      <c r="E54" s="45">
        <v>87</v>
      </c>
      <c r="F54" s="45"/>
      <c r="G54" s="48">
        <v>1888</v>
      </c>
      <c r="H54" s="45"/>
      <c r="I54" s="45">
        <v>1975</v>
      </c>
      <c r="J54" s="45"/>
      <c r="K54" s="45">
        <v>602</v>
      </c>
      <c r="L54" s="45"/>
      <c r="M54" s="45">
        <v>2194</v>
      </c>
      <c r="N54" s="45"/>
      <c r="O54" s="45">
        <v>2796</v>
      </c>
      <c r="P54" s="45"/>
      <c r="Q54" s="45">
        <v>14</v>
      </c>
      <c r="R54" s="45"/>
      <c r="S54" s="45">
        <v>86</v>
      </c>
      <c r="T54" s="45"/>
      <c r="U54" s="45">
        <v>71</v>
      </c>
    </row>
    <row r="55" spans="3:21" ht="15.75">
      <c r="C55" s="17" t="s">
        <v>39</v>
      </c>
      <c r="E55" s="45">
        <v>112</v>
      </c>
      <c r="F55" s="45"/>
      <c r="G55" s="45">
        <v>1980</v>
      </c>
      <c r="H55" s="45"/>
      <c r="I55" s="45">
        <v>2092</v>
      </c>
      <c r="J55" s="45"/>
      <c r="K55" s="45">
        <v>599</v>
      </c>
      <c r="L55" s="45"/>
      <c r="M55" s="45">
        <v>2171</v>
      </c>
      <c r="N55" s="45"/>
      <c r="O55" s="45">
        <v>2770</v>
      </c>
      <c r="P55" s="45"/>
      <c r="Q55" s="45">
        <v>19</v>
      </c>
      <c r="R55" s="45"/>
      <c r="S55" s="45">
        <v>91</v>
      </c>
      <c r="T55" s="45"/>
      <c r="U55" s="45">
        <v>76</v>
      </c>
    </row>
    <row r="56" spans="3:21" ht="15.75">
      <c r="C56" s="17" t="s">
        <v>40</v>
      </c>
      <c r="E56" s="45">
        <v>121</v>
      </c>
      <c r="F56" s="45"/>
      <c r="G56" s="45">
        <v>1743</v>
      </c>
      <c r="H56" s="45"/>
      <c r="I56" s="45">
        <v>1864</v>
      </c>
      <c r="J56" s="45"/>
      <c r="K56" s="45">
        <v>624</v>
      </c>
      <c r="L56" s="45"/>
      <c r="M56" s="45">
        <v>2205</v>
      </c>
      <c r="N56" s="45"/>
      <c r="O56" s="45">
        <v>2829</v>
      </c>
      <c r="P56" s="45"/>
      <c r="Q56" s="45">
        <v>19</v>
      </c>
      <c r="R56" s="45"/>
      <c r="S56" s="45">
        <v>79</v>
      </c>
      <c r="T56" s="45"/>
      <c r="U56" s="45">
        <v>66</v>
      </c>
    </row>
    <row r="57" spans="3:21" ht="15.75">
      <c r="C57" s="17" t="s">
        <v>41</v>
      </c>
      <c r="E57" s="45">
        <v>74</v>
      </c>
      <c r="F57" s="45"/>
      <c r="G57" s="45">
        <v>1682</v>
      </c>
      <c r="H57" s="45"/>
      <c r="I57" s="45">
        <v>1756</v>
      </c>
      <c r="J57" s="45"/>
      <c r="K57" s="45">
        <v>651</v>
      </c>
      <c r="L57" s="45"/>
      <c r="M57" s="45">
        <v>2250</v>
      </c>
      <c r="N57" s="45"/>
      <c r="O57" s="45">
        <v>2901</v>
      </c>
      <c r="P57" s="45"/>
      <c r="Q57" s="45">
        <v>11</v>
      </c>
      <c r="R57" s="45"/>
      <c r="S57" s="45">
        <v>75</v>
      </c>
      <c r="T57" s="45"/>
      <c r="U57" s="45">
        <v>61</v>
      </c>
    </row>
    <row r="58" spans="3:21" ht="15.75">
      <c r="C58" s="9" t="str">
        <f>Rast41a!$C39</f>
        <v>2003</v>
      </c>
      <c r="E58" s="45">
        <v>80</v>
      </c>
      <c r="F58" s="45"/>
      <c r="G58" s="45">
        <v>1492</v>
      </c>
      <c r="H58" s="45"/>
      <c r="I58" s="45">
        <v>1572</v>
      </c>
      <c r="J58" s="45"/>
      <c r="K58" s="45">
        <v>670</v>
      </c>
      <c r="L58" s="45"/>
      <c r="M58" s="45">
        <v>2260</v>
      </c>
      <c r="N58" s="45"/>
      <c r="O58" s="45">
        <v>2929</v>
      </c>
      <c r="P58" s="45"/>
      <c r="Q58" s="45">
        <v>12</v>
      </c>
      <c r="R58" s="45"/>
      <c r="S58" s="45">
        <v>66</v>
      </c>
      <c r="T58" s="45"/>
      <c r="U58" s="45">
        <v>54</v>
      </c>
    </row>
    <row r="59" spans="3:21" ht="15.75">
      <c r="C59" s="9" t="str">
        <f>Rast41a!$C40</f>
        <v>2004</v>
      </c>
      <c r="E59" s="45">
        <v>88</v>
      </c>
      <c r="F59" s="45"/>
      <c r="G59" s="45">
        <v>1531</v>
      </c>
      <c r="H59" s="45"/>
      <c r="I59" s="45">
        <v>1619</v>
      </c>
      <c r="J59" s="45"/>
      <c r="K59" s="45">
        <v>683</v>
      </c>
      <c r="L59" s="45"/>
      <c r="M59" s="45">
        <v>2287</v>
      </c>
      <c r="N59" s="45"/>
      <c r="O59" s="45">
        <v>2969</v>
      </c>
      <c r="P59" s="45"/>
      <c r="Q59" s="45">
        <v>13</v>
      </c>
      <c r="R59" s="45"/>
      <c r="S59" s="45">
        <v>67</v>
      </c>
      <c r="T59" s="45"/>
      <c r="U59" s="45">
        <v>55</v>
      </c>
    </row>
    <row r="60" spans="3:27" s="5" customFormat="1" ht="15.75">
      <c r="C60" s="4" t="str">
        <f>Rast41a!$C$41</f>
        <v>2000-2004 average</v>
      </c>
      <c r="D60" s="7"/>
      <c r="E60" s="43">
        <v>95</v>
      </c>
      <c r="F60" s="43"/>
      <c r="G60" s="43">
        <v>1686</v>
      </c>
      <c r="H60" s="43"/>
      <c r="I60" s="43">
        <v>1781</v>
      </c>
      <c r="J60" s="43"/>
      <c r="K60" s="43">
        <v>645</v>
      </c>
      <c r="L60" s="43"/>
      <c r="M60" s="43">
        <v>2235</v>
      </c>
      <c r="N60" s="43"/>
      <c r="O60" s="43">
        <v>2880</v>
      </c>
      <c r="P60" s="43"/>
      <c r="Q60" s="43">
        <v>15</v>
      </c>
      <c r="R60" s="43"/>
      <c r="S60" s="43">
        <v>75</v>
      </c>
      <c r="T60" s="43"/>
      <c r="U60" s="43">
        <v>62</v>
      </c>
      <c r="V60" s="6"/>
      <c r="W60" s="6"/>
      <c r="X60" s="6"/>
      <c r="Y60" s="6"/>
      <c r="Z60" s="6"/>
      <c r="AA60" s="6"/>
    </row>
    <row r="61" spans="3:21" ht="9" customHeight="1">
      <c r="C61" s="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3:21" ht="15.75">
      <c r="C62" s="9" t="str">
        <f>Rast41a!$C$43</f>
        <v>% change on 1994-98 average</v>
      </c>
      <c r="E62" s="45"/>
      <c r="F62" s="45"/>
      <c r="G62" s="49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4:22" ht="15.75">
      <c r="D63" s="9">
        <f>Rast41a!$D$44</f>
        <v>2004</v>
      </c>
      <c r="E63" s="57">
        <f>IF(ISERR((E59-E49)/E49*100),"-",IF(((E59-E49)/E49*100)=0,"-",((E59-E49)/E49*100)))</f>
        <v>20.54794520547945</v>
      </c>
      <c r="F63" s="57"/>
      <c r="G63" s="57">
        <f>IF(ISERR((G59-G49)/G49*100),"-",IF(((G59-G49)/G49*100)=0,"-",((G59-G49)/G49*100)))</f>
        <v>-24.581280788177338</v>
      </c>
      <c r="H63" s="57"/>
      <c r="I63" s="57">
        <f>IF(ISERR((I59-I49)/I49*100),"-",IF(((I59-I49)/I49*100)=0,"-",((I59-I49)/I49*100)))</f>
        <v>-23.01474084640989</v>
      </c>
      <c r="J63" s="57"/>
      <c r="K63" s="57">
        <f>IF(ISERR((K59-K49)/K49*100),"-",IF(((K59-K49)/K49*100)=0,"-",((K59-K49)/K49*100)))</f>
        <v>25.78268876611418</v>
      </c>
      <c r="L63" s="57"/>
      <c r="M63" s="57">
        <f>IF(ISERR((M59-M49)/M49*100),"-",IF(((M59-M49)/M49*100)=0,"-",((M59-M49)/M49*100)))</f>
        <v>8.74940561103186</v>
      </c>
      <c r="N63" s="57"/>
      <c r="O63" s="57">
        <f>IF(ISERR((O59-O49)/O49*100),"-",IF(((O59-O49)/O49*100)=0,"-",((O59-O49)/O49*100)))</f>
        <v>12.207105064247921</v>
      </c>
      <c r="P63" s="57"/>
      <c r="Q63" s="57" t="str">
        <f>IF(ISERR((Q59-Q49)/Q49*100),"-",IF(((Q59-Q49)/Q49*100)=0,"-",((Q59-Q49)/Q49*100)))</f>
        <v>-</v>
      </c>
      <c r="R63" s="57"/>
      <c r="S63" s="57">
        <f>IF(ISERR((S59-S49)/S49*100),"-",IF(((S59-S49)/S49*100)=0,"-",((S59-S49)/S49*100)))</f>
        <v>-30.927835051546392</v>
      </c>
      <c r="T63" s="57"/>
      <c r="U63" s="57">
        <f>IF(ISERR((U59-U49)/U49*100),"-",IF(((U59-U49)/U49*100)=0,"-",((U59-U49)/U49*100)))</f>
        <v>-30.37974683544304</v>
      </c>
      <c r="V63" s="34"/>
    </row>
    <row r="64" spans="4:21" ht="15.75">
      <c r="D64" s="9" t="str">
        <f>Rast41a!$D$45</f>
        <v>2000-2004 average</v>
      </c>
      <c r="E64" s="57">
        <f>IF(ISERR((E60-E49)/E49*100),"-",IF(((E60-E49)/E49*100)=0,"-",((E60-E49)/E49*100)))</f>
        <v>30.136986301369863</v>
      </c>
      <c r="F64" s="57"/>
      <c r="G64" s="57">
        <f>IF(ISERR((G60-G49)/G49*100),"-",IF(((G60-G49)/G49*100)=0,"-",((G60-G49)/G49*100)))</f>
        <v>-16.945812807881776</v>
      </c>
      <c r="H64" s="57"/>
      <c r="I64" s="57">
        <f>IF(ISERR((I60-I49)/I49*100),"-",IF(((I60-I49)/I49*100)=0,"-",((I60-I49)/I49*100)))</f>
        <v>-15.311459819305753</v>
      </c>
      <c r="J64" s="57"/>
      <c r="K64" s="57">
        <f>IF(ISERR((K60-K49)/K49*100),"-",IF(((K60-K49)/K49*100)=0,"-",((K60-K49)/K49*100)))</f>
        <v>18.784530386740332</v>
      </c>
      <c r="L64" s="57"/>
      <c r="M64" s="57">
        <f>IF(ISERR((M60-M49)/M49*100),"-",IF(((M60-M49)/M49*100)=0,"-",((M60-M49)/M49*100)))</f>
        <v>6.276747503566334</v>
      </c>
      <c r="N64" s="57"/>
      <c r="O64" s="57">
        <f>IF(ISERR((O60-O49)/O49*100),"-",IF(((O60-O49)/O49*100)=0,"-",((O60-O49)/O49*100)))</f>
        <v>8.843537414965986</v>
      </c>
      <c r="P64" s="57"/>
      <c r="Q64" s="57">
        <f>IF(ISERR((Q60-Q49)/Q49*100),"-",IF(((Q60-Q49)/Q49*100)=0,"-",((Q60-Q49)/Q49*100)))</f>
        <v>15.384615384615385</v>
      </c>
      <c r="R64" s="57"/>
      <c r="S64" s="57">
        <f>IF(ISERR((S60-S49)/S49*100),"-",IF(((S60-S49)/S49*100)=0,"-",((S60-S49)/S49*100)))</f>
        <v>-22.68041237113402</v>
      </c>
      <c r="T64" s="57"/>
      <c r="U64" s="57">
        <f>IF(ISERR((U60-U49)/U49*100),"-",IF(((U60-U49)/U49*100)=0,"-",((U60-U49)/U49*100)))</f>
        <v>-21.518987341772153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2"/>
    </row>
    <row r="68" spans="1:21" ht="15.75">
      <c r="A68" s="7" t="s">
        <v>86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89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2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12"/>
      <c r="L173" s="12"/>
      <c r="M173" s="12"/>
      <c r="N173" s="12"/>
      <c r="O173" s="12"/>
      <c r="P173" s="12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36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9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:21" ht="15.75">
      <c r="A179" s="6"/>
      <c r="B179" s="6"/>
      <c r="C179" s="6"/>
      <c r="D179" s="36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5"/>
      <c r="L180" s="35"/>
      <c r="M180" s="35"/>
      <c r="N180" s="35"/>
      <c r="O180" s="35"/>
      <c r="P180" s="35"/>
      <c r="Q180" s="38"/>
      <c r="R180" s="38"/>
      <c r="S180" s="38"/>
      <c r="T180" s="38"/>
      <c r="U180" s="39"/>
    </row>
    <row r="181" spans="2:21" ht="18.75">
      <c r="B181" s="37"/>
      <c r="C181" s="37"/>
      <c r="D181" s="9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9"/>
    </row>
    <row r="182" spans="11:16" ht="15.75">
      <c r="K182" s="38"/>
      <c r="L182" s="38"/>
      <c r="M182" s="38"/>
      <c r="N182" s="38"/>
      <c r="O182" s="38"/>
      <c r="P182" s="38"/>
    </row>
    <row r="185" ht="18" customHeight="1"/>
    <row r="188" ht="15.75">
      <c r="V188" s="42"/>
    </row>
    <row r="190" ht="15.75">
      <c r="V190" s="32"/>
    </row>
    <row r="200" ht="15.75">
      <c r="V200" s="32"/>
    </row>
    <row r="237" ht="6.75" customHeight="1"/>
    <row r="241" ht="9" customHeight="1"/>
    <row r="244" ht="15.75">
      <c r="V244" s="32"/>
    </row>
    <row r="245" ht="15.75">
      <c r="D245" s="21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265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6.3359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7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9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81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56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46</v>
      </c>
      <c r="F12" s="43"/>
      <c r="G12" s="43">
        <v>596</v>
      </c>
      <c r="H12" s="43"/>
      <c r="I12" s="43">
        <v>641</v>
      </c>
      <c r="J12" s="43"/>
      <c r="K12" s="43">
        <v>500</v>
      </c>
      <c r="L12" s="43"/>
      <c r="M12" s="43">
        <v>905</v>
      </c>
      <c r="N12" s="43"/>
      <c r="O12" s="43">
        <v>1405</v>
      </c>
      <c r="P12" s="44"/>
      <c r="Q12" s="43">
        <v>9</v>
      </c>
      <c r="R12" s="43"/>
      <c r="S12" s="43">
        <v>66</v>
      </c>
      <c r="T12" s="43"/>
      <c r="U12" s="43">
        <v>46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67</v>
      </c>
      <c r="F13" s="45"/>
      <c r="G13" s="45">
        <v>587</v>
      </c>
      <c r="H13" s="45"/>
      <c r="I13" s="45">
        <v>654</v>
      </c>
      <c r="J13" s="45"/>
      <c r="K13" s="45">
        <v>469</v>
      </c>
      <c r="L13" s="45"/>
      <c r="M13" s="45">
        <v>889</v>
      </c>
      <c r="N13" s="45"/>
      <c r="O13" s="45">
        <v>1358</v>
      </c>
      <c r="P13" s="45"/>
      <c r="Q13" s="45">
        <v>14</v>
      </c>
      <c r="R13" s="45"/>
      <c r="S13" s="45">
        <v>66</v>
      </c>
      <c r="T13" s="45"/>
      <c r="U13" s="45">
        <v>48</v>
      </c>
    </row>
    <row r="14" spans="3:21" ht="15.75">
      <c r="C14" s="17" t="s">
        <v>35</v>
      </c>
      <c r="E14" s="45">
        <v>28</v>
      </c>
      <c r="F14" s="45"/>
      <c r="G14" s="45">
        <v>571</v>
      </c>
      <c r="H14" s="45"/>
      <c r="I14" s="45">
        <v>599</v>
      </c>
      <c r="J14" s="45"/>
      <c r="K14" s="45">
        <v>499</v>
      </c>
      <c r="L14" s="45"/>
      <c r="M14" s="45">
        <v>906</v>
      </c>
      <c r="N14" s="45"/>
      <c r="O14" s="45">
        <v>1405</v>
      </c>
      <c r="P14" s="45"/>
      <c r="Q14" s="45">
        <v>6</v>
      </c>
      <c r="R14" s="45"/>
      <c r="S14" s="45">
        <v>63</v>
      </c>
      <c r="T14" s="45"/>
      <c r="U14" s="45">
        <v>43</v>
      </c>
    </row>
    <row r="15" spans="3:21" ht="15.75">
      <c r="C15" s="17" t="s">
        <v>36</v>
      </c>
      <c r="E15" s="45">
        <v>29</v>
      </c>
      <c r="F15" s="45"/>
      <c r="G15" s="45">
        <v>652</v>
      </c>
      <c r="H15" s="45"/>
      <c r="I15" s="45">
        <v>681</v>
      </c>
      <c r="J15" s="45"/>
      <c r="K15" s="45">
        <v>526</v>
      </c>
      <c r="L15" s="45"/>
      <c r="M15" s="45">
        <v>918</v>
      </c>
      <c r="N15" s="45"/>
      <c r="O15" s="45">
        <v>1445</v>
      </c>
      <c r="P15" s="45"/>
      <c r="Q15" s="45">
        <v>6</v>
      </c>
      <c r="R15" s="45"/>
      <c r="S15" s="45">
        <v>71</v>
      </c>
      <c r="T15" s="45"/>
      <c r="U15" s="45">
        <v>47</v>
      </c>
    </row>
    <row r="16" spans="3:21" ht="15.75">
      <c r="C16" s="17" t="s">
        <v>37</v>
      </c>
      <c r="E16" s="45">
        <v>65</v>
      </c>
      <c r="F16" s="45"/>
      <c r="G16" s="45">
        <v>625</v>
      </c>
      <c r="H16" s="45"/>
      <c r="I16" s="45">
        <v>690</v>
      </c>
      <c r="J16" s="45"/>
      <c r="K16" s="45">
        <v>555</v>
      </c>
      <c r="L16" s="45"/>
      <c r="M16" s="45">
        <v>932</v>
      </c>
      <c r="N16" s="45"/>
      <c r="O16" s="45">
        <v>1487</v>
      </c>
      <c r="P16" s="45"/>
      <c r="Q16" s="45">
        <v>12</v>
      </c>
      <c r="R16" s="45"/>
      <c r="S16" s="45">
        <v>67</v>
      </c>
      <c r="T16" s="45"/>
      <c r="U16" s="45">
        <v>46</v>
      </c>
    </row>
    <row r="17" spans="3:21" ht="15.75">
      <c r="C17" s="17" t="s">
        <v>38</v>
      </c>
      <c r="E17" s="45">
        <v>55</v>
      </c>
      <c r="F17" s="45"/>
      <c r="G17" s="45">
        <v>565</v>
      </c>
      <c r="H17" s="45"/>
      <c r="I17" s="45">
        <v>620</v>
      </c>
      <c r="J17" s="45"/>
      <c r="K17" s="45">
        <v>584</v>
      </c>
      <c r="L17" s="45"/>
      <c r="M17" s="45">
        <v>944</v>
      </c>
      <c r="N17" s="45"/>
      <c r="O17" s="45">
        <v>1528</v>
      </c>
      <c r="P17" s="45"/>
      <c r="Q17" s="45">
        <v>9</v>
      </c>
      <c r="R17" s="45"/>
      <c r="S17" s="45">
        <v>60</v>
      </c>
      <c r="T17" s="45"/>
      <c r="U17" s="45">
        <v>41</v>
      </c>
    </row>
    <row r="18" spans="3:21" ht="15.75">
      <c r="C18" s="17" t="s">
        <v>39</v>
      </c>
      <c r="E18" s="45">
        <v>47</v>
      </c>
      <c r="F18" s="45"/>
      <c r="G18" s="45">
        <v>522</v>
      </c>
      <c r="H18" s="45"/>
      <c r="I18" s="45">
        <v>569</v>
      </c>
      <c r="J18" s="45"/>
      <c r="K18" s="45">
        <v>617</v>
      </c>
      <c r="L18" s="45"/>
      <c r="M18" s="45">
        <v>942</v>
      </c>
      <c r="N18" s="45"/>
      <c r="O18" s="45">
        <v>1559</v>
      </c>
      <c r="P18" s="45"/>
      <c r="Q18" s="45">
        <v>8</v>
      </c>
      <c r="R18" s="45"/>
      <c r="S18" s="45">
        <v>55</v>
      </c>
      <c r="T18" s="45"/>
      <c r="U18" s="45">
        <v>36</v>
      </c>
    </row>
    <row r="19" spans="3:21" ht="15.75">
      <c r="C19" s="17" t="s">
        <v>40</v>
      </c>
      <c r="E19" s="45">
        <v>65</v>
      </c>
      <c r="F19" s="45"/>
      <c r="G19" s="45">
        <v>574</v>
      </c>
      <c r="H19" s="45"/>
      <c r="I19" s="45">
        <v>639</v>
      </c>
      <c r="J19" s="45"/>
      <c r="K19" s="45">
        <v>623</v>
      </c>
      <c r="L19" s="45"/>
      <c r="M19" s="45">
        <v>947</v>
      </c>
      <c r="N19" s="45"/>
      <c r="O19" s="45">
        <v>1570</v>
      </c>
      <c r="P19" s="45"/>
      <c r="Q19" s="45">
        <v>10</v>
      </c>
      <c r="R19" s="45"/>
      <c r="S19" s="45">
        <v>61</v>
      </c>
      <c r="T19" s="45"/>
      <c r="U19" s="45">
        <v>41</v>
      </c>
    </row>
    <row r="20" spans="3:21" ht="15.75">
      <c r="C20" s="17" t="s">
        <v>41</v>
      </c>
      <c r="E20" s="45">
        <v>39</v>
      </c>
      <c r="F20" s="45"/>
      <c r="G20" s="45">
        <v>556</v>
      </c>
      <c r="H20" s="45"/>
      <c r="I20" s="45">
        <v>595</v>
      </c>
      <c r="J20" s="45"/>
      <c r="K20" s="45">
        <v>632</v>
      </c>
      <c r="L20" s="45"/>
      <c r="M20" s="45">
        <v>976</v>
      </c>
      <c r="N20" s="45"/>
      <c r="O20" s="45">
        <v>1608</v>
      </c>
      <c r="P20" s="45"/>
      <c r="Q20" s="45">
        <v>6</v>
      </c>
      <c r="R20" s="45"/>
      <c r="S20" s="45">
        <v>57</v>
      </c>
      <c r="T20" s="45"/>
      <c r="U20" s="45">
        <v>37</v>
      </c>
    </row>
    <row r="21" spans="3:21" ht="15.75">
      <c r="C21" s="9" t="str">
        <f>Rast41a!$C39</f>
        <v>2003</v>
      </c>
      <c r="E21" s="45">
        <v>63</v>
      </c>
      <c r="F21" s="45"/>
      <c r="G21" s="45">
        <v>515</v>
      </c>
      <c r="H21" s="45"/>
      <c r="I21" s="45">
        <v>578</v>
      </c>
      <c r="J21" s="45"/>
      <c r="K21" s="45">
        <v>658</v>
      </c>
      <c r="L21" s="45"/>
      <c r="M21" s="45">
        <v>989</v>
      </c>
      <c r="N21" s="45"/>
      <c r="O21" s="45">
        <v>1647</v>
      </c>
      <c r="P21" s="45"/>
      <c r="Q21" s="45">
        <v>10</v>
      </c>
      <c r="R21" s="45"/>
      <c r="S21" s="45">
        <v>52</v>
      </c>
      <c r="T21" s="45"/>
      <c r="U21" s="45">
        <v>35</v>
      </c>
    </row>
    <row r="22" spans="3:21" ht="15.75">
      <c r="C22" s="9" t="str">
        <f>Rast41a!$C40</f>
        <v>2004</v>
      </c>
      <c r="E22" s="45">
        <v>52</v>
      </c>
      <c r="F22" s="45"/>
      <c r="G22" s="45">
        <v>530</v>
      </c>
      <c r="H22" s="45"/>
      <c r="I22" s="45">
        <v>582</v>
      </c>
      <c r="J22" s="45"/>
      <c r="K22" s="45">
        <v>675</v>
      </c>
      <c r="L22" s="45"/>
      <c r="M22" s="45">
        <v>1012</v>
      </c>
      <c r="N22" s="45"/>
      <c r="O22" s="45">
        <v>1687</v>
      </c>
      <c r="P22" s="45"/>
      <c r="Q22" s="45">
        <v>8</v>
      </c>
      <c r="R22" s="45"/>
      <c r="S22" s="45">
        <v>52</v>
      </c>
      <c r="T22" s="45"/>
      <c r="U22" s="45">
        <v>34</v>
      </c>
    </row>
    <row r="23" spans="3:27" s="5" customFormat="1" ht="15.75">
      <c r="C23" s="4" t="str">
        <f>Rast41a!$C$41</f>
        <v>2000-2004 average</v>
      </c>
      <c r="D23" s="7"/>
      <c r="E23" s="43">
        <v>53</v>
      </c>
      <c r="F23" s="43"/>
      <c r="G23" s="43">
        <v>539</v>
      </c>
      <c r="H23" s="43"/>
      <c r="I23" s="43">
        <v>593</v>
      </c>
      <c r="J23" s="43"/>
      <c r="K23" s="43">
        <v>641</v>
      </c>
      <c r="L23" s="43"/>
      <c r="M23" s="43">
        <v>973</v>
      </c>
      <c r="N23" s="43"/>
      <c r="O23" s="43">
        <v>1614</v>
      </c>
      <c r="P23" s="43"/>
      <c r="Q23" s="43">
        <v>8</v>
      </c>
      <c r="R23" s="43"/>
      <c r="S23" s="43">
        <v>55</v>
      </c>
      <c r="T23" s="43"/>
      <c r="U23" s="43">
        <v>37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13.043478260869565</v>
      </c>
      <c r="F26" s="57"/>
      <c r="G26" s="57">
        <f>IF(ISERR((G22-G12)/G12*100),"-",IF(((G22-G12)/G12*100)=0,"-",((G22-G12)/G12*100)))</f>
        <v>-11.073825503355705</v>
      </c>
      <c r="H26" s="57"/>
      <c r="I26" s="57">
        <f>IF(ISERR((I22-I12)/I12*100),"-",IF(((I22-I12)/I12*100)=0,"-",((I22-I12)/I12*100)))</f>
        <v>-9.204368174726989</v>
      </c>
      <c r="J26" s="57"/>
      <c r="K26" s="57">
        <f>IF(ISERR((K22-K12)/K12*100),"-",IF(((K22-K12)/K12*100)=0,"-",((K22-K12)/K12*100)))</f>
        <v>35</v>
      </c>
      <c r="L26" s="57"/>
      <c r="M26" s="57">
        <f>IF(ISERR((M22-M12)/M12*100),"-",IF(((M22-M12)/M12*100)=0,"-",((M22-M12)/M12*100)))</f>
        <v>11.823204419889503</v>
      </c>
      <c r="N26" s="57"/>
      <c r="O26" s="57">
        <f>IF(ISERR((O22-O12)/O12*100),"-",IF(((O22-O12)/O12*100)=0,"-",((O22-O12)/O12*100)))</f>
        <v>20.0711743772242</v>
      </c>
      <c r="P26" s="57"/>
      <c r="Q26" s="57">
        <f>IF(ISERR((Q22-Q12)/Q12*100),"-",IF(((Q22-Q12)/Q12*100)=0,"-",((Q22-Q12)/Q12*100)))</f>
        <v>-11.11111111111111</v>
      </c>
      <c r="R26" s="57"/>
      <c r="S26" s="57">
        <f>IF(ISERR((S22-S12)/S12*100),"-",IF(((S22-S12)/S12*100)=0,"-",((S22-S12)/S12*100)))</f>
        <v>-21.21212121212121</v>
      </c>
      <c r="T26" s="57"/>
      <c r="U26" s="57">
        <f>IF(ISERR((U22-U12)/U12*100),"-",IF(((U22-U12)/U12*100)=0,"-",((U22-U12)/U12*100)))</f>
        <v>-26.08695652173913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15.217391304347828</v>
      </c>
      <c r="F27" s="57"/>
      <c r="G27" s="57">
        <f>IF(ISERR((G23-G12)/G12*100),"-",IF(((G23-G12)/G12*100)=0,"-",((G23-G12)/G12*100)))</f>
        <v>-9.563758389261745</v>
      </c>
      <c r="H27" s="57"/>
      <c r="I27" s="57">
        <f>IF(ISERR((I23-I12)/I12*100),"-",IF(((I23-I12)/I12*100)=0,"-",((I23-I12)/I12*100)))</f>
        <v>-7.48829953198128</v>
      </c>
      <c r="J27" s="57"/>
      <c r="K27" s="57">
        <f>IF(ISERR((K23-K12)/K12*100),"-",IF(((K23-K12)/K12*100)=0,"-",((K23-K12)/K12*100)))</f>
        <v>28.199999999999996</v>
      </c>
      <c r="L27" s="57"/>
      <c r="M27" s="57">
        <f>IF(ISERR((M23-M12)/M12*100),"-",IF(((M23-M12)/M12*100)=0,"-",((M23-M12)/M12*100)))</f>
        <v>7.513812154696133</v>
      </c>
      <c r="N27" s="57"/>
      <c r="O27" s="57">
        <f>IF(ISERR((O23-O12)/O12*100),"-",IF(((O23-O12)/O12*100)=0,"-",((O23-O12)/O12*100)))</f>
        <v>14.875444839857652</v>
      </c>
      <c r="P27" s="57"/>
      <c r="Q27" s="57">
        <f>IF(ISERR((Q23-Q12)/Q12*100),"-",IF(((Q23-Q12)/Q12*100)=0,"-",((Q23-Q12)/Q12*100)))</f>
        <v>-11.11111111111111</v>
      </c>
      <c r="R27" s="57"/>
      <c r="S27" s="57">
        <f>IF(ISERR((S23-S12)/S12*100),"-",IF(((S23-S12)/S12*100)=0,"-",((S23-S12)/S12*100)))</f>
        <v>-16.666666666666664</v>
      </c>
      <c r="T27" s="57"/>
      <c r="U27" s="57">
        <f>IF(ISERR((U23-U12)/U12*100),"-",IF(((U23-U12)/U12*100)=0,"-",((U23-U12)/U12*100)))</f>
        <v>-19.565217391304348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2:21" ht="15.75">
      <c r="B29" s="7" t="s">
        <v>57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3">
        <v>50</v>
      </c>
      <c r="F30" s="43"/>
      <c r="G30" s="43">
        <v>249</v>
      </c>
      <c r="H30" s="43"/>
      <c r="I30" s="43">
        <v>300</v>
      </c>
      <c r="J30" s="43"/>
      <c r="K30" s="43">
        <v>131</v>
      </c>
      <c r="L30" s="43"/>
      <c r="M30" s="43">
        <v>426</v>
      </c>
      <c r="N30" s="43"/>
      <c r="O30" s="43">
        <v>557</v>
      </c>
      <c r="P30" s="44"/>
      <c r="Q30" s="43">
        <v>38</v>
      </c>
      <c r="R30" s="43"/>
      <c r="S30" s="43">
        <v>59</v>
      </c>
      <c r="T30" s="43"/>
      <c r="U30" s="43">
        <v>54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>
        <v>35</v>
      </c>
      <c r="F31" s="45"/>
      <c r="G31" s="45">
        <v>212</v>
      </c>
      <c r="H31" s="45"/>
      <c r="I31" s="45">
        <v>247</v>
      </c>
      <c r="J31" s="45"/>
      <c r="K31" s="45">
        <v>127</v>
      </c>
      <c r="L31" s="45"/>
      <c r="M31" s="45">
        <v>418</v>
      </c>
      <c r="N31" s="45"/>
      <c r="O31" s="45">
        <v>545</v>
      </c>
      <c r="P31" s="45"/>
      <c r="Q31" s="45">
        <v>28</v>
      </c>
      <c r="R31" s="45"/>
      <c r="S31" s="45">
        <v>51</v>
      </c>
      <c r="T31" s="45"/>
      <c r="U31" s="45">
        <v>45</v>
      </c>
    </row>
    <row r="32" spans="3:21" ht="15.75">
      <c r="C32" s="17" t="s">
        <v>35</v>
      </c>
      <c r="E32" s="45">
        <v>57</v>
      </c>
      <c r="F32" s="45"/>
      <c r="G32" s="45">
        <v>258</v>
      </c>
      <c r="H32" s="45"/>
      <c r="I32" s="45">
        <v>315</v>
      </c>
      <c r="J32" s="45"/>
      <c r="K32" s="45">
        <v>132</v>
      </c>
      <c r="L32" s="45"/>
      <c r="M32" s="45">
        <v>427</v>
      </c>
      <c r="N32" s="45"/>
      <c r="O32" s="45">
        <v>559</v>
      </c>
      <c r="P32" s="45"/>
      <c r="Q32" s="45">
        <v>43</v>
      </c>
      <c r="R32" s="45"/>
      <c r="S32" s="45">
        <v>60</v>
      </c>
      <c r="T32" s="45"/>
      <c r="U32" s="45">
        <v>56</v>
      </c>
    </row>
    <row r="33" spans="3:21" ht="15.75">
      <c r="C33" s="17" t="s">
        <v>36</v>
      </c>
      <c r="E33" s="45">
        <v>74</v>
      </c>
      <c r="F33" s="45"/>
      <c r="G33" s="45">
        <v>272</v>
      </c>
      <c r="H33" s="45"/>
      <c r="I33" s="45">
        <v>346</v>
      </c>
      <c r="J33" s="45"/>
      <c r="K33" s="45">
        <v>135</v>
      </c>
      <c r="L33" s="45"/>
      <c r="M33" s="45">
        <v>433</v>
      </c>
      <c r="N33" s="45"/>
      <c r="O33" s="45">
        <v>568</v>
      </c>
      <c r="P33" s="45"/>
      <c r="Q33" s="45">
        <v>55</v>
      </c>
      <c r="R33" s="45"/>
      <c r="S33" s="45">
        <v>63</v>
      </c>
      <c r="T33" s="45"/>
      <c r="U33" s="45">
        <v>61</v>
      </c>
    </row>
    <row r="34" spans="3:21" ht="15.75">
      <c r="C34" s="17" t="s">
        <v>37</v>
      </c>
      <c r="E34" s="45">
        <v>39</v>
      </c>
      <c r="F34" s="45"/>
      <c r="G34" s="45">
        <v>266</v>
      </c>
      <c r="H34" s="45"/>
      <c r="I34" s="45">
        <v>305</v>
      </c>
      <c r="J34" s="45"/>
      <c r="K34" s="45">
        <v>136</v>
      </c>
      <c r="L34" s="45"/>
      <c r="M34" s="45">
        <v>440</v>
      </c>
      <c r="N34" s="45"/>
      <c r="O34" s="45">
        <v>576</v>
      </c>
      <c r="P34" s="45"/>
      <c r="Q34" s="45">
        <v>29</v>
      </c>
      <c r="R34" s="45"/>
      <c r="S34" s="45">
        <v>60</v>
      </c>
      <c r="T34" s="45"/>
      <c r="U34" s="45">
        <v>53</v>
      </c>
    </row>
    <row r="35" spans="3:21" ht="15.75">
      <c r="C35" s="17" t="s">
        <v>38</v>
      </c>
      <c r="E35" s="45">
        <v>57</v>
      </c>
      <c r="F35" s="45"/>
      <c r="G35" s="45">
        <v>232</v>
      </c>
      <c r="H35" s="45"/>
      <c r="I35" s="45">
        <v>289</v>
      </c>
      <c r="J35" s="45"/>
      <c r="K35" s="45">
        <v>154</v>
      </c>
      <c r="L35" s="45"/>
      <c r="M35" s="45">
        <v>447</v>
      </c>
      <c r="N35" s="45"/>
      <c r="O35" s="45">
        <v>601</v>
      </c>
      <c r="P35" s="45"/>
      <c r="Q35" s="45">
        <v>37</v>
      </c>
      <c r="R35" s="45"/>
      <c r="S35" s="45">
        <v>52</v>
      </c>
      <c r="T35" s="45"/>
      <c r="U35" s="45">
        <v>48</v>
      </c>
    </row>
    <row r="36" spans="3:21" ht="15.75">
      <c r="C36" s="17" t="s">
        <v>39</v>
      </c>
      <c r="E36" s="45">
        <v>46</v>
      </c>
      <c r="F36" s="45"/>
      <c r="G36" s="45">
        <v>277</v>
      </c>
      <c r="H36" s="45"/>
      <c r="I36" s="45">
        <v>323</v>
      </c>
      <c r="J36" s="45"/>
      <c r="K36" s="45">
        <v>153</v>
      </c>
      <c r="L36" s="45"/>
      <c r="M36" s="45">
        <v>448</v>
      </c>
      <c r="N36" s="45"/>
      <c r="O36" s="45">
        <v>602</v>
      </c>
      <c r="P36" s="45"/>
      <c r="Q36" s="45">
        <v>30</v>
      </c>
      <c r="R36" s="45"/>
      <c r="S36" s="45">
        <v>62</v>
      </c>
      <c r="T36" s="45"/>
      <c r="U36" s="45">
        <v>54</v>
      </c>
    </row>
    <row r="37" spans="3:21" ht="15.75">
      <c r="C37" s="17" t="s">
        <v>40</v>
      </c>
      <c r="E37" s="45">
        <v>30</v>
      </c>
      <c r="F37" s="45"/>
      <c r="G37" s="45">
        <v>238</v>
      </c>
      <c r="H37" s="45"/>
      <c r="I37" s="45">
        <v>268</v>
      </c>
      <c r="J37" s="45"/>
      <c r="K37" s="45">
        <v>154</v>
      </c>
      <c r="L37" s="45"/>
      <c r="M37" s="45">
        <v>453</v>
      </c>
      <c r="N37" s="45"/>
      <c r="O37" s="45">
        <v>608</v>
      </c>
      <c r="P37" s="45"/>
      <c r="Q37" s="45">
        <v>19</v>
      </c>
      <c r="R37" s="45"/>
      <c r="S37" s="45">
        <v>52</v>
      </c>
      <c r="T37" s="45"/>
      <c r="U37" s="45">
        <v>44</v>
      </c>
    </row>
    <row r="38" spans="3:21" ht="15.75">
      <c r="C38" s="17" t="s">
        <v>41</v>
      </c>
      <c r="E38" s="45">
        <v>48</v>
      </c>
      <c r="F38" s="45"/>
      <c r="G38" s="45">
        <v>210</v>
      </c>
      <c r="H38" s="45"/>
      <c r="I38" s="45">
        <v>258</v>
      </c>
      <c r="J38" s="45"/>
      <c r="K38" s="45">
        <v>142</v>
      </c>
      <c r="L38" s="45"/>
      <c r="M38" s="45">
        <v>469</v>
      </c>
      <c r="N38" s="45"/>
      <c r="O38" s="45">
        <v>611</v>
      </c>
      <c r="P38" s="45"/>
      <c r="Q38" s="45">
        <v>34</v>
      </c>
      <c r="R38" s="45"/>
      <c r="S38" s="45">
        <v>45</v>
      </c>
      <c r="T38" s="45"/>
      <c r="U38" s="45">
        <v>42</v>
      </c>
    </row>
    <row r="39" spans="3:21" ht="15.75">
      <c r="C39" s="9" t="str">
        <f>Rast41a!$C39</f>
        <v>2003</v>
      </c>
      <c r="E39" s="45">
        <v>55</v>
      </c>
      <c r="F39" s="45"/>
      <c r="G39" s="45">
        <v>249</v>
      </c>
      <c r="H39" s="45"/>
      <c r="I39" s="45">
        <v>304</v>
      </c>
      <c r="J39" s="45"/>
      <c r="K39" s="45">
        <v>142</v>
      </c>
      <c r="L39" s="45"/>
      <c r="M39" s="45">
        <v>476</v>
      </c>
      <c r="N39" s="45"/>
      <c r="O39" s="45">
        <v>618</v>
      </c>
      <c r="P39" s="45"/>
      <c r="Q39" s="45">
        <v>39</v>
      </c>
      <c r="R39" s="45"/>
      <c r="S39" s="45">
        <v>52</v>
      </c>
      <c r="T39" s="45"/>
      <c r="U39" s="45">
        <v>49</v>
      </c>
    </row>
    <row r="40" spans="3:21" ht="15.75">
      <c r="C40" s="9" t="str">
        <f>Rast41a!$C40</f>
        <v>2004</v>
      </c>
      <c r="E40" s="45">
        <v>45</v>
      </c>
      <c r="F40" s="45"/>
      <c r="G40" s="45">
        <v>226</v>
      </c>
      <c r="H40" s="45"/>
      <c r="I40" s="45">
        <v>271</v>
      </c>
      <c r="J40" s="45"/>
      <c r="K40" s="45">
        <v>141</v>
      </c>
      <c r="L40" s="45"/>
      <c r="M40" s="45">
        <v>482</v>
      </c>
      <c r="N40" s="45"/>
      <c r="O40" s="45">
        <v>623</v>
      </c>
      <c r="P40" s="45"/>
      <c r="Q40" s="45">
        <v>32</v>
      </c>
      <c r="R40" s="45"/>
      <c r="S40" s="45">
        <v>47</v>
      </c>
      <c r="T40" s="45"/>
      <c r="U40" s="45">
        <v>43</v>
      </c>
    </row>
    <row r="41" spans="3:27" s="5" customFormat="1" ht="15.75">
      <c r="C41" s="4" t="str">
        <f>Rast41a!$C$41</f>
        <v>2000-2004 average</v>
      </c>
      <c r="D41" s="7"/>
      <c r="E41" s="43">
        <v>45</v>
      </c>
      <c r="F41" s="43"/>
      <c r="G41" s="43">
        <v>240</v>
      </c>
      <c r="H41" s="43"/>
      <c r="I41" s="43">
        <v>285</v>
      </c>
      <c r="J41" s="43"/>
      <c r="K41" s="43">
        <v>146</v>
      </c>
      <c r="L41" s="43"/>
      <c r="M41" s="43">
        <v>466</v>
      </c>
      <c r="N41" s="43"/>
      <c r="O41" s="43">
        <v>612</v>
      </c>
      <c r="P41" s="43"/>
      <c r="Q41" s="43">
        <v>31</v>
      </c>
      <c r="R41" s="43"/>
      <c r="S41" s="43">
        <v>52</v>
      </c>
      <c r="T41" s="43"/>
      <c r="U41" s="43">
        <v>47</v>
      </c>
      <c r="V41" s="6"/>
      <c r="W41" s="6"/>
      <c r="X41" s="6"/>
      <c r="Y41" s="6"/>
      <c r="Z41" s="6"/>
      <c r="AA41" s="6"/>
    </row>
    <row r="42" spans="3:21" ht="9" customHeight="1">
      <c r="C42" s="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Rast41a!$C$43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2" ht="15.75">
      <c r="D44" s="9">
        <f>Rast41a!$D$44</f>
        <v>2004</v>
      </c>
      <c r="E44" s="57">
        <f>IF(ISERR((E40-E30)/E30*100),"-",IF(((E40-E30)/E30*100)=0,"-",((E40-E30)/E30*100)))</f>
        <v>-10</v>
      </c>
      <c r="F44" s="57"/>
      <c r="G44" s="57">
        <f>IF(ISERR((G40-G30)/G30*100),"-",IF(((G40-G30)/G30*100)=0,"-",((G40-G30)/G30*100)))</f>
        <v>-9.236947791164658</v>
      </c>
      <c r="H44" s="57"/>
      <c r="I44" s="57">
        <f>IF(ISERR((I40-I30)/I30*100),"-",IF(((I40-I30)/I30*100)=0,"-",((I40-I30)/I30*100)))</f>
        <v>-9.666666666666666</v>
      </c>
      <c r="J44" s="57"/>
      <c r="K44" s="57">
        <f>IF(ISERR((K40-K30)/K30*100),"-",IF(((K40-K30)/K30*100)=0,"-",((K40-K30)/K30*100)))</f>
        <v>7.633587786259542</v>
      </c>
      <c r="L44" s="57"/>
      <c r="M44" s="57">
        <f>IF(ISERR((M40-M30)/M30*100),"-",IF(((M40-M30)/M30*100)=0,"-",((M40-M30)/M30*100)))</f>
        <v>13.145539906103288</v>
      </c>
      <c r="N44" s="57"/>
      <c r="O44" s="57">
        <f>IF(ISERR((O40-O30)/O30*100),"-",IF(((O40-O30)/O30*100)=0,"-",((O40-O30)/O30*100)))</f>
        <v>11.8491921005386</v>
      </c>
      <c r="P44" s="57"/>
      <c r="Q44" s="57">
        <f>IF(ISERR((Q40-Q30)/Q30*100),"-",IF(((Q40-Q30)/Q30*100)=0,"-",((Q40-Q30)/Q30*100)))</f>
        <v>-15.789473684210526</v>
      </c>
      <c r="R44" s="57"/>
      <c r="S44" s="57">
        <f>IF(ISERR((S40-S30)/S30*100),"-",IF(((S40-S30)/S30*100)=0,"-",((S40-S30)/S30*100)))</f>
        <v>-20.33898305084746</v>
      </c>
      <c r="T44" s="57"/>
      <c r="U44" s="57">
        <f>IF(ISERR((U40-U30)/U30*100),"-",IF(((U40-U30)/U30*100)=0,"-",((U40-U30)/U30*100)))</f>
        <v>-20.37037037037037</v>
      </c>
      <c r="V44" s="34"/>
    </row>
    <row r="45" spans="4:21" ht="15.75">
      <c r="D45" s="9" t="str">
        <f>Rast41a!$D$45</f>
        <v>2000-2004 average</v>
      </c>
      <c r="E45" s="57">
        <f>IF(ISERR((E41-E30)/E30*100),"-",IF(((E41-E30)/E30*100)=0,"-",((E41-E30)/E30*100)))</f>
        <v>-10</v>
      </c>
      <c r="F45" s="57"/>
      <c r="G45" s="57">
        <f>IF(ISERR((G41-G30)/G30*100),"-",IF(((G41-G30)/G30*100)=0,"-",((G41-G30)/G30*100)))</f>
        <v>-3.614457831325301</v>
      </c>
      <c r="H45" s="57"/>
      <c r="I45" s="57">
        <f>IF(ISERR((I41-I30)/I30*100),"-",IF(((I41-I30)/I30*100)=0,"-",((I41-I30)/I30*100)))</f>
        <v>-5</v>
      </c>
      <c r="J45" s="57"/>
      <c r="K45" s="57">
        <f>IF(ISERR((K41-K30)/K30*100),"-",IF(((K41-K30)/K30*100)=0,"-",((K41-K30)/K30*100)))</f>
        <v>11.450381679389313</v>
      </c>
      <c r="L45" s="57"/>
      <c r="M45" s="57">
        <f>IF(ISERR((M41-M30)/M30*100),"-",IF(((M41-M30)/M30*100)=0,"-",((M41-M30)/M30*100)))</f>
        <v>9.389671361502346</v>
      </c>
      <c r="N45" s="57"/>
      <c r="O45" s="57">
        <f>IF(ISERR((O41-O30)/O30*100),"-",IF(((O41-O30)/O30*100)=0,"-",((O41-O30)/O30*100)))</f>
        <v>9.874326750448834</v>
      </c>
      <c r="P45" s="57"/>
      <c r="Q45" s="57">
        <f>IF(ISERR((Q41-Q30)/Q30*100),"-",IF(((Q41-Q30)/Q30*100)=0,"-",((Q41-Q30)/Q30*100)))</f>
        <v>-18.421052631578945</v>
      </c>
      <c r="R45" s="57"/>
      <c r="S45" s="57">
        <f>IF(ISERR((S41-S30)/S30*100),"-",IF(((S41-S30)/S30*100)=0,"-",((S41-S30)/S30*100)))</f>
        <v>-11.864406779661017</v>
      </c>
      <c r="T45" s="57"/>
      <c r="U45" s="57">
        <f>IF(ISERR((U41-U30)/U30*100),"-",IF(((U41-U30)/U30*100)=0,"-",((U41-U30)/U30*100)))</f>
        <v>-12.962962962962962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2:21" ht="15.75">
      <c r="B47" s="7" t="s">
        <v>58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7" s="5" customFormat="1" ht="15.75">
      <c r="C48" s="4" t="s">
        <v>19</v>
      </c>
      <c r="E48" s="43">
        <v>44</v>
      </c>
      <c r="F48" s="43"/>
      <c r="G48" s="43">
        <v>218</v>
      </c>
      <c r="H48" s="43"/>
      <c r="I48" s="43">
        <v>262</v>
      </c>
      <c r="J48" s="43"/>
      <c r="K48" s="43">
        <v>280</v>
      </c>
      <c r="L48" s="43"/>
      <c r="M48" s="43">
        <v>422</v>
      </c>
      <c r="N48" s="43"/>
      <c r="O48" s="43">
        <v>701</v>
      </c>
      <c r="P48" s="44"/>
      <c r="Q48" s="43">
        <v>16</v>
      </c>
      <c r="R48" s="43"/>
      <c r="S48" s="43">
        <v>52</v>
      </c>
      <c r="T48" s="43"/>
      <c r="U48" s="43">
        <v>37</v>
      </c>
      <c r="V48" s="6"/>
      <c r="W48" s="6"/>
      <c r="X48" s="6"/>
      <c r="Y48" s="6"/>
      <c r="Z48" s="6"/>
      <c r="AA48" s="6"/>
    </row>
    <row r="49" spans="3:21" ht="15.75">
      <c r="C49" s="17" t="s">
        <v>34</v>
      </c>
      <c r="E49" s="45">
        <v>35</v>
      </c>
      <c r="F49" s="45"/>
      <c r="G49" s="45">
        <v>180</v>
      </c>
      <c r="H49" s="45"/>
      <c r="I49" s="45">
        <v>215</v>
      </c>
      <c r="J49" s="45"/>
      <c r="K49" s="45">
        <v>268</v>
      </c>
      <c r="L49" s="45"/>
      <c r="M49" s="45">
        <v>414</v>
      </c>
      <c r="N49" s="45"/>
      <c r="O49" s="45">
        <v>683</v>
      </c>
      <c r="P49" s="45"/>
      <c r="Q49" s="45">
        <v>13</v>
      </c>
      <c r="R49" s="45"/>
      <c r="S49" s="45">
        <v>43</v>
      </c>
      <c r="T49" s="45"/>
      <c r="U49" s="45">
        <v>31</v>
      </c>
    </row>
    <row r="50" spans="3:21" ht="15.75">
      <c r="C50" s="17" t="s">
        <v>35</v>
      </c>
      <c r="E50" s="45">
        <v>56</v>
      </c>
      <c r="F50" s="45"/>
      <c r="G50" s="45">
        <v>246</v>
      </c>
      <c r="H50" s="45"/>
      <c r="I50" s="45">
        <v>302</v>
      </c>
      <c r="J50" s="45"/>
      <c r="K50" s="45">
        <v>281</v>
      </c>
      <c r="L50" s="45"/>
      <c r="M50" s="45">
        <v>422</v>
      </c>
      <c r="N50" s="45"/>
      <c r="O50" s="45">
        <v>704</v>
      </c>
      <c r="P50" s="45"/>
      <c r="Q50" s="45">
        <v>20</v>
      </c>
      <c r="R50" s="45"/>
      <c r="S50" s="45">
        <v>58</v>
      </c>
      <c r="T50" s="45"/>
      <c r="U50" s="45">
        <v>43</v>
      </c>
    </row>
    <row r="51" spans="3:21" ht="15.75">
      <c r="C51" s="17" t="s">
        <v>36</v>
      </c>
      <c r="E51" s="45">
        <v>64</v>
      </c>
      <c r="F51" s="45"/>
      <c r="G51" s="45">
        <v>219</v>
      </c>
      <c r="H51" s="45"/>
      <c r="I51" s="45">
        <v>283</v>
      </c>
      <c r="J51" s="45"/>
      <c r="K51" s="45">
        <v>292</v>
      </c>
      <c r="L51" s="45"/>
      <c r="M51" s="45">
        <v>429</v>
      </c>
      <c r="N51" s="45"/>
      <c r="O51" s="45">
        <v>721</v>
      </c>
      <c r="P51" s="45"/>
      <c r="Q51" s="45">
        <v>22</v>
      </c>
      <c r="R51" s="45"/>
      <c r="S51" s="45">
        <v>51</v>
      </c>
      <c r="T51" s="45"/>
      <c r="U51" s="45">
        <v>39</v>
      </c>
    </row>
    <row r="52" spans="3:21" ht="15.75">
      <c r="C52" s="17" t="s">
        <v>37</v>
      </c>
      <c r="E52" s="45">
        <v>33</v>
      </c>
      <c r="F52" s="45"/>
      <c r="G52" s="45">
        <v>240</v>
      </c>
      <c r="H52" s="45"/>
      <c r="I52" s="45">
        <v>273</v>
      </c>
      <c r="J52" s="45"/>
      <c r="K52" s="45">
        <v>295</v>
      </c>
      <c r="L52" s="45"/>
      <c r="M52" s="45">
        <v>434</v>
      </c>
      <c r="N52" s="45"/>
      <c r="O52" s="45">
        <v>729</v>
      </c>
      <c r="P52" s="45"/>
      <c r="Q52" s="45">
        <v>11</v>
      </c>
      <c r="R52" s="45"/>
      <c r="S52" s="45">
        <v>55</v>
      </c>
      <c r="T52" s="45"/>
      <c r="U52" s="45">
        <v>37</v>
      </c>
    </row>
    <row r="53" spans="3:21" ht="15.75">
      <c r="C53" s="17" t="s">
        <v>38</v>
      </c>
      <c r="E53" s="45">
        <v>60</v>
      </c>
      <c r="F53" s="45"/>
      <c r="G53" s="48">
        <v>238</v>
      </c>
      <c r="H53" s="45"/>
      <c r="I53" s="45">
        <v>298</v>
      </c>
      <c r="J53" s="45"/>
      <c r="K53" s="45">
        <v>303</v>
      </c>
      <c r="L53" s="45"/>
      <c r="M53" s="45">
        <v>447</v>
      </c>
      <c r="N53" s="45"/>
      <c r="O53" s="45">
        <v>749</v>
      </c>
      <c r="P53" s="45"/>
      <c r="Q53" s="45">
        <v>20</v>
      </c>
      <c r="R53" s="45"/>
      <c r="S53" s="45">
        <v>53</v>
      </c>
      <c r="T53" s="45"/>
      <c r="U53" s="45">
        <v>40</v>
      </c>
    </row>
    <row r="54" spans="3:21" ht="15.75">
      <c r="C54" s="17" t="s">
        <v>39</v>
      </c>
      <c r="E54" s="45">
        <v>34</v>
      </c>
      <c r="F54" s="45"/>
      <c r="G54" s="45">
        <v>260</v>
      </c>
      <c r="H54" s="45"/>
      <c r="I54" s="45">
        <v>294</v>
      </c>
      <c r="J54" s="45"/>
      <c r="K54" s="45">
        <v>307</v>
      </c>
      <c r="L54" s="45"/>
      <c r="M54" s="45">
        <v>448</v>
      </c>
      <c r="N54" s="45"/>
      <c r="O54" s="45">
        <v>755</v>
      </c>
      <c r="P54" s="45"/>
      <c r="Q54" s="45">
        <v>11</v>
      </c>
      <c r="R54" s="45"/>
      <c r="S54" s="45">
        <v>58</v>
      </c>
      <c r="T54" s="45"/>
      <c r="U54" s="45">
        <v>39</v>
      </c>
    </row>
    <row r="55" spans="3:21" ht="15.75">
      <c r="C55" s="17" t="s">
        <v>40</v>
      </c>
      <c r="E55" s="45">
        <v>55</v>
      </c>
      <c r="F55" s="45"/>
      <c r="G55" s="45">
        <v>241</v>
      </c>
      <c r="H55" s="45"/>
      <c r="I55" s="45">
        <v>296</v>
      </c>
      <c r="J55" s="45"/>
      <c r="K55" s="45">
        <v>321</v>
      </c>
      <c r="L55" s="45"/>
      <c r="M55" s="45">
        <v>448</v>
      </c>
      <c r="N55" s="45"/>
      <c r="O55" s="45">
        <v>769</v>
      </c>
      <c r="P55" s="45"/>
      <c r="Q55" s="45">
        <v>17</v>
      </c>
      <c r="R55" s="45"/>
      <c r="S55" s="45">
        <v>54</v>
      </c>
      <c r="T55" s="45"/>
      <c r="U55" s="45">
        <v>38</v>
      </c>
    </row>
    <row r="56" spans="3:21" ht="15.75">
      <c r="C56" s="17" t="s">
        <v>41</v>
      </c>
      <c r="E56" s="45">
        <v>56</v>
      </c>
      <c r="F56" s="45"/>
      <c r="G56" s="45">
        <v>216</v>
      </c>
      <c r="H56" s="45"/>
      <c r="I56" s="45">
        <v>272</v>
      </c>
      <c r="J56" s="45"/>
      <c r="K56" s="45">
        <v>324</v>
      </c>
      <c r="L56" s="45"/>
      <c r="M56" s="45">
        <v>463</v>
      </c>
      <c r="N56" s="45"/>
      <c r="O56" s="45">
        <v>787</v>
      </c>
      <c r="P56" s="45"/>
      <c r="Q56" s="45">
        <v>17</v>
      </c>
      <c r="R56" s="45"/>
      <c r="S56" s="45">
        <v>47</v>
      </c>
      <c r="T56" s="45"/>
      <c r="U56" s="45">
        <v>35</v>
      </c>
    </row>
    <row r="57" spans="3:21" ht="15.75">
      <c r="C57" s="9" t="str">
        <f>Rast41a!$C39</f>
        <v>2003</v>
      </c>
      <c r="E57" s="45">
        <v>33</v>
      </c>
      <c r="F57" s="45"/>
      <c r="G57" s="45">
        <v>214</v>
      </c>
      <c r="H57" s="45"/>
      <c r="I57" s="45">
        <v>247</v>
      </c>
      <c r="J57" s="45"/>
      <c r="K57" s="45">
        <v>344</v>
      </c>
      <c r="L57" s="45"/>
      <c r="M57" s="45">
        <v>464</v>
      </c>
      <c r="N57" s="45"/>
      <c r="O57" s="45">
        <v>808</v>
      </c>
      <c r="P57" s="45"/>
      <c r="Q57" s="45">
        <v>10</v>
      </c>
      <c r="R57" s="45"/>
      <c r="S57" s="45">
        <v>46</v>
      </c>
      <c r="T57" s="45"/>
      <c r="U57" s="45">
        <v>31</v>
      </c>
    </row>
    <row r="58" spans="3:21" ht="15.75">
      <c r="C58" s="9" t="str">
        <f>Rast41a!$C40</f>
        <v>2004</v>
      </c>
      <c r="E58" s="45">
        <v>32</v>
      </c>
      <c r="F58" s="45"/>
      <c r="G58" s="45">
        <v>210</v>
      </c>
      <c r="H58" s="45"/>
      <c r="I58" s="45">
        <v>242</v>
      </c>
      <c r="J58" s="45"/>
      <c r="K58" s="45">
        <v>361</v>
      </c>
      <c r="L58" s="45"/>
      <c r="M58" s="45">
        <v>473</v>
      </c>
      <c r="N58" s="45"/>
      <c r="O58" s="45">
        <v>833</v>
      </c>
      <c r="P58" s="45"/>
      <c r="Q58" s="45">
        <v>9</v>
      </c>
      <c r="R58" s="45"/>
      <c r="S58" s="45">
        <v>44</v>
      </c>
      <c r="T58" s="45"/>
      <c r="U58" s="45">
        <v>29</v>
      </c>
    </row>
    <row r="59" spans="3:27" s="5" customFormat="1" ht="15.75">
      <c r="C59" s="4" t="str">
        <f>Rast41a!$C$41</f>
        <v>2000-2004 average</v>
      </c>
      <c r="D59" s="7"/>
      <c r="E59" s="43">
        <v>42</v>
      </c>
      <c r="F59" s="43"/>
      <c r="G59" s="43">
        <v>228</v>
      </c>
      <c r="H59" s="43"/>
      <c r="I59" s="43">
        <v>270</v>
      </c>
      <c r="J59" s="43"/>
      <c r="K59" s="43">
        <v>331</v>
      </c>
      <c r="L59" s="43"/>
      <c r="M59" s="43">
        <v>459</v>
      </c>
      <c r="N59" s="43"/>
      <c r="O59" s="43">
        <v>791</v>
      </c>
      <c r="P59" s="43"/>
      <c r="Q59" s="43">
        <v>13</v>
      </c>
      <c r="R59" s="43"/>
      <c r="S59" s="43">
        <v>50</v>
      </c>
      <c r="T59" s="43"/>
      <c r="U59" s="43">
        <v>34</v>
      </c>
      <c r="V59" s="6"/>
      <c r="W59" s="6"/>
      <c r="X59" s="6"/>
      <c r="Y59" s="6"/>
      <c r="Z59" s="6"/>
      <c r="AA59" s="6"/>
    </row>
    <row r="60" spans="3:21" ht="9" customHeight="1">
      <c r="C60" s="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5.75">
      <c r="C61" s="9" t="str">
        <f>Rast41a!$C$43</f>
        <v>% change on 1994-98 average</v>
      </c>
      <c r="E61" s="45"/>
      <c r="F61" s="45"/>
      <c r="G61" s="4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4:22" ht="15.75">
      <c r="D62" s="9">
        <f>Rast41a!$D$44</f>
        <v>2004</v>
      </c>
      <c r="E62" s="57">
        <f>IF(ISERR((E58-E48)/E48*100),"-",IF(((E58-E48)/E48*100)=0,"-",((E58-E48)/E48*100)))</f>
        <v>-27.27272727272727</v>
      </c>
      <c r="F62" s="57"/>
      <c r="G62" s="57">
        <f>IF(ISERR((G58-G48)/G48*100),"-",IF(((G58-G48)/G48*100)=0,"-",((G58-G48)/G48*100)))</f>
        <v>-3.669724770642202</v>
      </c>
      <c r="H62" s="57"/>
      <c r="I62" s="57">
        <f>IF(ISERR((I58-I48)/I48*100),"-",IF(((I58-I48)/I48*100)=0,"-",((I58-I48)/I48*100)))</f>
        <v>-7.633587786259542</v>
      </c>
      <c r="J62" s="57"/>
      <c r="K62" s="57">
        <f>IF(ISERR((K58-K48)/K48*100),"-",IF(((K58-K48)/K48*100)=0,"-",((K58-K48)/K48*100)))</f>
        <v>28.92857142857143</v>
      </c>
      <c r="L62" s="57"/>
      <c r="M62" s="57">
        <f>IF(ISERR((M58-M48)/M48*100),"-",IF(((M58-M48)/M48*100)=0,"-",((M58-M48)/M48*100)))</f>
        <v>12.085308056872037</v>
      </c>
      <c r="N62" s="57"/>
      <c r="O62" s="57">
        <f>IF(ISERR((O58-O48)/O48*100),"-",IF(((O58-O48)/O48*100)=0,"-",((O58-O48)/O48*100)))</f>
        <v>18.830242510699</v>
      </c>
      <c r="P62" s="57"/>
      <c r="Q62" s="57">
        <f>IF(ISERR((Q58-Q48)/Q48*100),"-",IF(((Q58-Q48)/Q48*100)=0,"-",((Q58-Q48)/Q48*100)))</f>
        <v>-43.75</v>
      </c>
      <c r="R62" s="57"/>
      <c r="S62" s="57">
        <f>IF(ISERR((S58-S48)/S48*100),"-",IF(((S58-S48)/S48*100)=0,"-",((S58-S48)/S48*100)))</f>
        <v>-15.384615384615385</v>
      </c>
      <c r="T62" s="57"/>
      <c r="U62" s="57">
        <f>IF(ISERR((U58-U48)/U48*100),"-",IF(((U58-U48)/U48*100)=0,"-",((U58-U48)/U48*100)))</f>
        <v>-21.62162162162162</v>
      </c>
      <c r="V62" s="34"/>
    </row>
    <row r="63" spans="4:21" ht="15.75">
      <c r="D63" s="9" t="str">
        <f>Rast41a!$D$45</f>
        <v>2000-2004 average</v>
      </c>
      <c r="E63" s="57">
        <f>IF(ISERR((E59-E48)/E48*100),"-",IF(((E59-E48)/E48*100)=0,"-",((E59-E48)/E48*100)))</f>
        <v>-4.545454545454546</v>
      </c>
      <c r="F63" s="57"/>
      <c r="G63" s="57">
        <f>IF(ISERR((G59-G48)/G48*100),"-",IF(((G59-G48)/G48*100)=0,"-",((G59-G48)/G48*100)))</f>
        <v>4.587155963302752</v>
      </c>
      <c r="H63" s="57"/>
      <c r="I63" s="57">
        <f>IF(ISERR((I59-I48)/I48*100),"-",IF(((I59-I48)/I48*100)=0,"-",((I59-I48)/I48*100)))</f>
        <v>3.0534351145038165</v>
      </c>
      <c r="J63" s="57"/>
      <c r="K63" s="57">
        <f>IF(ISERR((K59-K48)/K48*100),"-",IF(((K59-K48)/K48*100)=0,"-",((K59-K48)/K48*100)))</f>
        <v>18.21428571428571</v>
      </c>
      <c r="L63" s="57"/>
      <c r="M63" s="57">
        <f>IF(ISERR((M59-M48)/M48*100),"-",IF(((M59-M48)/M48*100)=0,"-",((M59-M48)/M48*100)))</f>
        <v>8.767772511848342</v>
      </c>
      <c r="N63" s="57"/>
      <c r="O63" s="57">
        <f>IF(ISERR((O59-O48)/O48*100),"-",IF(((O59-O48)/O48*100)=0,"-",((O59-O48)/O48*100)))</f>
        <v>12.838801711840228</v>
      </c>
      <c r="P63" s="57"/>
      <c r="Q63" s="57">
        <f>IF(ISERR((Q59-Q48)/Q48*100),"-",IF(((Q59-Q48)/Q48*100)=0,"-",((Q59-Q48)/Q48*100)))</f>
        <v>-18.75</v>
      </c>
      <c r="R63" s="57"/>
      <c r="S63" s="57">
        <f>IF(ISERR((S59-S48)/S48*100),"-",IF(((S59-S48)/S48*100)=0,"-",((S59-S48)/S48*100)))</f>
        <v>-3.8461538461538463</v>
      </c>
      <c r="T63" s="57"/>
      <c r="U63" s="57">
        <f>IF(ISERR((U59-U48)/U48*100),"-",IF(((U59-U48)/U48*100)=0,"-",((U59-U48)/U48*100)))</f>
        <v>-8.108108108108109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2"/>
    </row>
    <row r="67" spans="1:21" ht="15.75">
      <c r="A67" s="7" t="s">
        <v>86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89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2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36"/>
      <c r="E172" s="35"/>
      <c r="F172" s="35"/>
      <c r="G172" s="35"/>
      <c r="H172" s="35"/>
      <c r="I172" s="35"/>
      <c r="J172" s="35"/>
      <c r="K172" s="12"/>
      <c r="L172" s="12"/>
      <c r="M172" s="12"/>
      <c r="N172" s="12"/>
      <c r="O172" s="12"/>
      <c r="P172" s="12"/>
      <c r="Q172" s="35"/>
      <c r="R172" s="35"/>
      <c r="S172" s="35"/>
      <c r="T172" s="35"/>
      <c r="U172" s="35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36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2:21" ht="18.75">
      <c r="B179" s="37"/>
      <c r="C179" s="37"/>
      <c r="D179" s="9"/>
      <c r="E179" s="38"/>
      <c r="F179" s="38"/>
      <c r="G179" s="38"/>
      <c r="H179" s="38"/>
      <c r="I179" s="38"/>
      <c r="J179" s="38"/>
      <c r="K179" s="35"/>
      <c r="L179" s="35"/>
      <c r="M179" s="35"/>
      <c r="N179" s="35"/>
      <c r="O179" s="35"/>
      <c r="P179" s="35"/>
      <c r="Q179" s="38"/>
      <c r="R179" s="38"/>
      <c r="S179" s="38"/>
      <c r="T179" s="38"/>
      <c r="U179" s="39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9"/>
    </row>
    <row r="181" spans="11:16" ht="15.75">
      <c r="K181" s="38"/>
      <c r="L181" s="38"/>
      <c r="M181" s="38"/>
      <c r="N181" s="38"/>
      <c r="O181" s="38"/>
      <c r="P181" s="38"/>
    </row>
    <row r="184" ht="18" customHeight="1"/>
    <row r="187" ht="15.75">
      <c r="V187" s="42"/>
    </row>
    <row r="189" ht="15.75">
      <c r="V189" s="32"/>
    </row>
    <row r="199" ht="15.75">
      <c r="V199" s="32"/>
    </row>
    <row r="236" ht="6.75" customHeight="1"/>
    <row r="240" ht="9" customHeight="1"/>
    <row r="243" ht="15.75">
      <c r="V243" s="32"/>
    </row>
    <row r="244" ht="15.75">
      <c r="D244" s="21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266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7.2148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7.6640625" style="7" customWidth="1"/>
    <col min="16" max="16" width="1.88671875" style="7" customWidth="1"/>
    <col min="17" max="17" width="7.55468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91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51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81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85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120</v>
      </c>
      <c r="F12" s="43"/>
      <c r="G12" s="43">
        <v>392</v>
      </c>
      <c r="H12" s="43"/>
      <c r="I12" s="43">
        <v>512</v>
      </c>
      <c r="J12" s="43"/>
      <c r="K12" s="43">
        <v>335</v>
      </c>
      <c r="L12" s="43"/>
      <c r="M12" s="43">
        <v>710</v>
      </c>
      <c r="N12" s="43"/>
      <c r="O12" s="43">
        <v>1045</v>
      </c>
      <c r="P12" s="44"/>
      <c r="Q12" s="43">
        <v>36</v>
      </c>
      <c r="R12" s="43"/>
      <c r="S12" s="43">
        <v>55</v>
      </c>
      <c r="T12" s="43"/>
      <c r="U12" s="43">
        <v>49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115</v>
      </c>
      <c r="F13" s="45"/>
      <c r="G13" s="45">
        <v>386</v>
      </c>
      <c r="H13" s="45"/>
      <c r="I13" s="45">
        <v>501</v>
      </c>
      <c r="J13" s="45"/>
      <c r="K13" s="45">
        <v>326</v>
      </c>
      <c r="L13" s="45"/>
      <c r="M13" s="45">
        <v>698</v>
      </c>
      <c r="N13" s="45"/>
      <c r="O13" s="45">
        <v>1024</v>
      </c>
      <c r="P13" s="45"/>
      <c r="Q13" s="45">
        <v>35</v>
      </c>
      <c r="R13" s="45"/>
      <c r="S13" s="45">
        <v>55</v>
      </c>
      <c r="T13" s="45"/>
      <c r="U13" s="45">
        <v>49</v>
      </c>
    </row>
    <row r="14" spans="3:21" ht="15.75">
      <c r="C14" s="17" t="s">
        <v>35</v>
      </c>
      <c r="E14" s="45">
        <v>146</v>
      </c>
      <c r="F14" s="45"/>
      <c r="G14" s="45">
        <v>404</v>
      </c>
      <c r="H14" s="45"/>
      <c r="I14" s="45">
        <v>550</v>
      </c>
      <c r="J14" s="45"/>
      <c r="K14" s="45">
        <v>338</v>
      </c>
      <c r="L14" s="45"/>
      <c r="M14" s="45">
        <v>713</v>
      </c>
      <c r="N14" s="45"/>
      <c r="O14" s="45">
        <v>1051</v>
      </c>
      <c r="P14" s="45"/>
      <c r="Q14" s="45">
        <v>43</v>
      </c>
      <c r="R14" s="45"/>
      <c r="S14" s="45">
        <v>57</v>
      </c>
      <c r="T14" s="45"/>
      <c r="U14" s="45">
        <v>52</v>
      </c>
    </row>
    <row r="15" spans="3:21" ht="15.75">
      <c r="C15" s="17" t="s">
        <v>36</v>
      </c>
      <c r="E15" s="45">
        <v>89</v>
      </c>
      <c r="F15" s="45"/>
      <c r="G15" s="45">
        <v>366</v>
      </c>
      <c r="H15" s="45"/>
      <c r="I15" s="45">
        <v>455</v>
      </c>
      <c r="J15" s="45"/>
      <c r="K15" s="45">
        <v>345</v>
      </c>
      <c r="L15" s="45"/>
      <c r="M15" s="45">
        <v>724</v>
      </c>
      <c r="N15" s="45"/>
      <c r="O15" s="45">
        <v>1069</v>
      </c>
      <c r="P15" s="45"/>
      <c r="Q15" s="45">
        <v>26</v>
      </c>
      <c r="R15" s="45"/>
      <c r="S15" s="45">
        <v>51</v>
      </c>
      <c r="T15" s="45"/>
      <c r="U15" s="45">
        <v>43</v>
      </c>
    </row>
    <row r="16" spans="3:21" ht="15.75">
      <c r="C16" s="17" t="s">
        <v>37</v>
      </c>
      <c r="E16" s="45">
        <v>114</v>
      </c>
      <c r="F16" s="45"/>
      <c r="G16" s="45">
        <v>443</v>
      </c>
      <c r="H16" s="45"/>
      <c r="I16" s="45">
        <v>557</v>
      </c>
      <c r="J16" s="45"/>
      <c r="K16" s="45">
        <v>349</v>
      </c>
      <c r="L16" s="45"/>
      <c r="M16" s="45">
        <v>730</v>
      </c>
      <c r="N16" s="45"/>
      <c r="O16" s="45">
        <v>1079</v>
      </c>
      <c r="P16" s="45"/>
      <c r="Q16" s="45">
        <v>33</v>
      </c>
      <c r="R16" s="45"/>
      <c r="S16" s="45">
        <v>61</v>
      </c>
      <c r="T16" s="45"/>
      <c r="U16" s="45">
        <v>52</v>
      </c>
    </row>
    <row r="17" spans="3:21" ht="15.75">
      <c r="C17" s="17" t="s">
        <v>38</v>
      </c>
      <c r="E17" s="45">
        <v>71</v>
      </c>
      <c r="F17" s="45"/>
      <c r="G17" s="45">
        <v>431</v>
      </c>
      <c r="H17" s="45"/>
      <c r="I17" s="45">
        <v>502</v>
      </c>
      <c r="J17" s="45"/>
      <c r="K17" s="45">
        <v>356</v>
      </c>
      <c r="L17" s="45"/>
      <c r="M17" s="45">
        <v>739</v>
      </c>
      <c r="N17" s="45"/>
      <c r="O17" s="45">
        <v>1095</v>
      </c>
      <c r="P17" s="45"/>
      <c r="Q17" s="45">
        <v>20</v>
      </c>
      <c r="R17" s="45"/>
      <c r="S17" s="45">
        <v>58</v>
      </c>
      <c r="T17" s="45"/>
      <c r="U17" s="45">
        <v>46</v>
      </c>
    </row>
    <row r="18" spans="3:21" ht="15.75">
      <c r="C18" s="17" t="s">
        <v>39</v>
      </c>
      <c r="E18" s="45">
        <v>90</v>
      </c>
      <c r="F18" s="45"/>
      <c r="G18" s="45">
        <v>411</v>
      </c>
      <c r="H18" s="45"/>
      <c r="I18" s="45">
        <v>501</v>
      </c>
      <c r="J18" s="45"/>
      <c r="K18" s="45">
        <v>356</v>
      </c>
      <c r="L18" s="45"/>
      <c r="M18" s="45">
        <v>728</v>
      </c>
      <c r="N18" s="45"/>
      <c r="O18" s="45">
        <v>1084</v>
      </c>
      <c r="P18" s="45"/>
      <c r="Q18" s="45">
        <v>25</v>
      </c>
      <c r="R18" s="45"/>
      <c r="S18" s="45">
        <v>56</v>
      </c>
      <c r="T18" s="45"/>
      <c r="U18" s="45">
        <v>46</v>
      </c>
    </row>
    <row r="19" spans="3:21" ht="15.75">
      <c r="C19" s="17" t="s">
        <v>40</v>
      </c>
      <c r="E19" s="45">
        <v>73</v>
      </c>
      <c r="F19" s="45"/>
      <c r="G19" s="45">
        <v>404</v>
      </c>
      <c r="H19" s="45"/>
      <c r="I19" s="45">
        <v>477</v>
      </c>
      <c r="J19" s="45"/>
      <c r="K19" s="45">
        <v>353</v>
      </c>
      <c r="L19" s="45"/>
      <c r="M19" s="45">
        <v>725</v>
      </c>
      <c r="N19" s="45"/>
      <c r="O19" s="45">
        <v>1078</v>
      </c>
      <c r="P19" s="45"/>
      <c r="Q19" s="45">
        <v>21</v>
      </c>
      <c r="R19" s="45"/>
      <c r="S19" s="45">
        <v>56</v>
      </c>
      <c r="T19" s="45"/>
      <c r="U19" s="45">
        <v>44</v>
      </c>
    </row>
    <row r="20" spans="3:21" ht="15.75">
      <c r="C20" s="17" t="s">
        <v>41</v>
      </c>
      <c r="E20" s="45">
        <v>77</v>
      </c>
      <c r="F20" s="45"/>
      <c r="G20" s="45">
        <v>429</v>
      </c>
      <c r="H20" s="45"/>
      <c r="I20" s="45">
        <v>506</v>
      </c>
      <c r="J20" s="45"/>
      <c r="K20" s="45">
        <v>379</v>
      </c>
      <c r="L20" s="45"/>
      <c r="M20" s="45">
        <v>752</v>
      </c>
      <c r="N20" s="45"/>
      <c r="O20" s="45">
        <v>1131</v>
      </c>
      <c r="P20" s="45"/>
      <c r="Q20" s="45">
        <v>20</v>
      </c>
      <c r="R20" s="45"/>
      <c r="S20" s="45">
        <v>57</v>
      </c>
      <c r="T20" s="45"/>
      <c r="U20" s="45">
        <v>45</v>
      </c>
    </row>
    <row r="21" spans="3:21" ht="15.75">
      <c r="C21" s="9" t="str">
        <f>Rast41a!$C39</f>
        <v>2003</v>
      </c>
      <c r="E21" s="45">
        <v>79</v>
      </c>
      <c r="F21" s="45"/>
      <c r="G21" s="45">
        <v>435</v>
      </c>
      <c r="H21" s="45"/>
      <c r="I21" s="45">
        <v>514</v>
      </c>
      <c r="J21" s="45"/>
      <c r="K21" s="45">
        <v>386</v>
      </c>
      <c r="L21" s="45"/>
      <c r="M21" s="45">
        <v>768</v>
      </c>
      <c r="N21" s="45"/>
      <c r="O21" s="45">
        <v>1154</v>
      </c>
      <c r="P21" s="45"/>
      <c r="Q21" s="45">
        <v>20</v>
      </c>
      <c r="R21" s="45"/>
      <c r="S21" s="45">
        <v>57</v>
      </c>
      <c r="T21" s="45"/>
      <c r="U21" s="45">
        <v>45</v>
      </c>
    </row>
    <row r="22" spans="3:21" ht="15.75">
      <c r="C22" s="9" t="str">
        <f>Rast41a!$C40</f>
        <v>2004</v>
      </c>
      <c r="E22" s="45">
        <v>109</v>
      </c>
      <c r="F22" s="45"/>
      <c r="G22" s="45">
        <v>427</v>
      </c>
      <c r="H22" s="45"/>
      <c r="I22" s="45">
        <v>536</v>
      </c>
      <c r="J22" s="45"/>
      <c r="K22" s="45">
        <v>389</v>
      </c>
      <c r="L22" s="45"/>
      <c r="M22" s="45">
        <v>776</v>
      </c>
      <c r="N22" s="45"/>
      <c r="O22" s="45">
        <v>1166</v>
      </c>
      <c r="P22" s="45"/>
      <c r="Q22" s="45">
        <v>28</v>
      </c>
      <c r="R22" s="45"/>
      <c r="S22" s="45">
        <v>55</v>
      </c>
      <c r="T22" s="45"/>
      <c r="U22" s="45">
        <v>46</v>
      </c>
    </row>
    <row r="23" spans="3:27" s="5" customFormat="1" ht="15.75">
      <c r="C23" s="4" t="str">
        <f>Rast41a!$C$41</f>
        <v>2000-2004 average</v>
      </c>
      <c r="D23" s="7"/>
      <c r="E23" s="43">
        <v>86</v>
      </c>
      <c r="F23" s="43"/>
      <c r="G23" s="43">
        <v>421</v>
      </c>
      <c r="H23" s="43"/>
      <c r="I23" s="43">
        <v>507</v>
      </c>
      <c r="J23" s="43"/>
      <c r="K23" s="43">
        <v>373</v>
      </c>
      <c r="L23" s="43"/>
      <c r="M23" s="43">
        <v>750</v>
      </c>
      <c r="N23" s="43"/>
      <c r="O23" s="43">
        <v>1123</v>
      </c>
      <c r="P23" s="43"/>
      <c r="Q23" s="43">
        <v>23</v>
      </c>
      <c r="R23" s="43"/>
      <c r="S23" s="43">
        <v>56</v>
      </c>
      <c r="T23" s="43"/>
      <c r="U23" s="43">
        <v>45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-9.166666666666666</v>
      </c>
      <c r="F26" s="57"/>
      <c r="G26" s="57">
        <f>IF(ISERR((G22-G12)/G12*100),"-",IF(((G22-G12)/G12*100)=0,"-",((G22-G12)/G12*100)))</f>
        <v>8.928571428571429</v>
      </c>
      <c r="H26" s="57"/>
      <c r="I26" s="57">
        <f>IF(ISERR((I22-I12)/I12*100),"-",IF(((I22-I12)/I12*100)=0,"-",((I22-I12)/I12*100)))</f>
        <v>4.6875</v>
      </c>
      <c r="J26" s="57"/>
      <c r="K26" s="57">
        <f>IF(ISERR((K22-K12)/K12*100),"-",IF(((K22-K12)/K12*100)=0,"-",((K22-K12)/K12*100)))</f>
        <v>16.119402985074625</v>
      </c>
      <c r="L26" s="57"/>
      <c r="M26" s="57">
        <f>IF(ISERR((M22-M12)/M12*100),"-",IF(((M22-M12)/M12*100)=0,"-",((M22-M12)/M12*100)))</f>
        <v>9.295774647887324</v>
      </c>
      <c r="N26" s="57"/>
      <c r="O26" s="57">
        <f>IF(ISERR((O22-O12)/O12*100),"-",IF(((O22-O12)/O12*100)=0,"-",((O22-O12)/O12*100)))</f>
        <v>11.578947368421053</v>
      </c>
      <c r="P26" s="57"/>
      <c r="Q26" s="57">
        <f>IF(ISERR((Q22-Q12)/Q12*100),"-",IF(((Q22-Q12)/Q12*100)=0,"-",((Q22-Q12)/Q12*100)))</f>
        <v>-22.22222222222222</v>
      </c>
      <c r="R26" s="57"/>
      <c r="S26" s="57" t="str">
        <f>IF(ISERR((S22-S12)/S12*100),"-",IF(((S22-S12)/S12*100)=0,"-",((S22-S12)/S12*100)))</f>
        <v>-</v>
      </c>
      <c r="T26" s="57"/>
      <c r="U26" s="57">
        <f>IF(ISERR((U22-U12)/U12*100),"-",IF(((U22-U12)/U12*100)=0,"-",((U22-U12)/U12*100)))</f>
        <v>-6.122448979591836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-28.333333333333332</v>
      </c>
      <c r="F27" s="57"/>
      <c r="G27" s="57">
        <f>IF(ISERR((G23-G12)/G12*100),"-",IF(((G23-G12)/G12*100)=0,"-",((G23-G12)/G12*100)))</f>
        <v>7.3979591836734695</v>
      </c>
      <c r="H27" s="57"/>
      <c r="I27" s="57">
        <f>IF(ISERR((I23-I12)/I12*100),"-",IF(((I23-I12)/I12*100)=0,"-",((I23-I12)/I12*100)))</f>
        <v>-0.9765625</v>
      </c>
      <c r="J27" s="57"/>
      <c r="K27" s="57">
        <f>IF(ISERR((K23-K12)/K12*100),"-",IF(((K23-K12)/K12*100)=0,"-",((K23-K12)/K12*100)))</f>
        <v>11.343283582089553</v>
      </c>
      <c r="L27" s="57"/>
      <c r="M27" s="57">
        <f>IF(ISERR((M23-M12)/M12*100),"-",IF(((M23-M12)/M12*100)=0,"-",((M23-M12)/M12*100)))</f>
        <v>5.633802816901409</v>
      </c>
      <c r="N27" s="57"/>
      <c r="O27" s="57">
        <f>IF(ISERR((O23-O12)/O12*100),"-",IF(((O23-O12)/O12*100)=0,"-",((O23-O12)/O12*100)))</f>
        <v>7.464114832535886</v>
      </c>
      <c r="P27" s="57"/>
      <c r="Q27" s="57">
        <f>IF(ISERR((Q23-Q12)/Q12*100),"-",IF(((Q23-Q12)/Q12*100)=0,"-",((Q23-Q12)/Q12*100)))</f>
        <v>-36.11111111111111</v>
      </c>
      <c r="R27" s="57"/>
      <c r="S27" s="57">
        <f>IF(ISERR((S23-S12)/S12*100),"-",IF(((S23-S12)/S12*100)=0,"-",((S23-S12)/S12*100)))</f>
        <v>1.8181818181818181</v>
      </c>
      <c r="T27" s="57"/>
      <c r="U27" s="57">
        <f>IF(ISERR((U23-U12)/U12*100),"-",IF(((U23-U12)/U12*100)=0,"-",((U23-U12)/U12*100)))</f>
        <v>-8.16326530612245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ht="14.25" customHeight="1">
      <c r="A29" s="5" t="s">
        <v>60</v>
      </c>
      <c r="D29" s="9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2:21" ht="15.75">
      <c r="B30" s="7" t="s">
        <v>59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3:27" s="5" customFormat="1" ht="15.75">
      <c r="C31" s="4" t="s">
        <v>19</v>
      </c>
      <c r="E31" s="46" t="s">
        <v>43</v>
      </c>
      <c r="F31" s="46"/>
      <c r="G31" s="43">
        <v>95</v>
      </c>
      <c r="H31" s="43"/>
      <c r="I31" s="43">
        <v>95</v>
      </c>
      <c r="J31" s="43"/>
      <c r="K31" s="56" t="s">
        <v>43</v>
      </c>
      <c r="L31" s="43"/>
      <c r="M31" s="43">
        <v>268</v>
      </c>
      <c r="N31" s="43"/>
      <c r="O31" s="43">
        <v>268</v>
      </c>
      <c r="P31" s="44"/>
      <c r="Q31" s="43" t="s">
        <v>43</v>
      </c>
      <c r="R31" s="43"/>
      <c r="S31" s="43">
        <v>35</v>
      </c>
      <c r="T31" s="43"/>
      <c r="U31" s="43">
        <v>35</v>
      </c>
      <c r="V31" s="6"/>
      <c r="W31" s="6"/>
      <c r="X31" s="6"/>
      <c r="Y31" s="6"/>
      <c r="Z31" s="6"/>
      <c r="AA31" s="6"/>
    </row>
    <row r="32" spans="3:21" ht="15.75">
      <c r="C32" s="17" t="s">
        <v>34</v>
      </c>
      <c r="E32" s="45" t="s">
        <v>43</v>
      </c>
      <c r="F32" s="45"/>
      <c r="G32" s="45">
        <v>77</v>
      </c>
      <c r="H32" s="45"/>
      <c r="I32" s="45">
        <v>77</v>
      </c>
      <c r="J32" s="45"/>
      <c r="K32" s="51" t="s">
        <v>43</v>
      </c>
      <c r="L32" s="45"/>
      <c r="M32" s="45">
        <v>263</v>
      </c>
      <c r="N32" s="45"/>
      <c r="O32" s="45">
        <v>263</v>
      </c>
      <c r="P32" s="45"/>
      <c r="Q32" s="51" t="s">
        <v>43</v>
      </c>
      <c r="R32" s="45"/>
      <c r="S32" s="45">
        <v>29</v>
      </c>
      <c r="T32" s="45"/>
      <c r="U32" s="45">
        <v>29</v>
      </c>
    </row>
    <row r="33" spans="3:21" ht="15.75">
      <c r="C33" s="17" t="s">
        <v>35</v>
      </c>
      <c r="E33" s="45" t="s">
        <v>43</v>
      </c>
      <c r="F33" s="45"/>
      <c r="G33" s="45">
        <v>83</v>
      </c>
      <c r="H33" s="45"/>
      <c r="I33" s="45">
        <v>83</v>
      </c>
      <c r="J33" s="45"/>
      <c r="K33" s="51" t="s">
        <v>43</v>
      </c>
      <c r="L33" s="45"/>
      <c r="M33" s="45">
        <v>269</v>
      </c>
      <c r="N33" s="45"/>
      <c r="O33" s="45">
        <v>269</v>
      </c>
      <c r="P33" s="45"/>
      <c r="Q33" s="51" t="s">
        <v>43</v>
      </c>
      <c r="R33" s="45"/>
      <c r="S33" s="45">
        <v>31</v>
      </c>
      <c r="T33" s="45"/>
      <c r="U33" s="45">
        <v>31</v>
      </c>
    </row>
    <row r="34" spans="3:21" ht="15.75">
      <c r="C34" s="17" t="s">
        <v>36</v>
      </c>
      <c r="E34" s="45" t="s">
        <v>43</v>
      </c>
      <c r="F34" s="45"/>
      <c r="G34" s="45">
        <v>115</v>
      </c>
      <c r="H34" s="45"/>
      <c r="I34" s="45">
        <v>115</v>
      </c>
      <c r="J34" s="45"/>
      <c r="K34" s="51" t="s">
        <v>43</v>
      </c>
      <c r="L34" s="45"/>
      <c r="M34" s="45">
        <v>273</v>
      </c>
      <c r="N34" s="45"/>
      <c r="O34" s="45">
        <v>273</v>
      </c>
      <c r="P34" s="45"/>
      <c r="Q34" s="51" t="s">
        <v>43</v>
      </c>
      <c r="R34" s="45"/>
      <c r="S34" s="45">
        <v>42</v>
      </c>
      <c r="T34" s="45"/>
      <c r="U34" s="45">
        <v>42</v>
      </c>
    </row>
    <row r="35" spans="3:21" ht="15.75">
      <c r="C35" s="17" t="s">
        <v>37</v>
      </c>
      <c r="E35" s="45" t="s">
        <v>43</v>
      </c>
      <c r="F35" s="45"/>
      <c r="G35" s="45">
        <v>114</v>
      </c>
      <c r="H35" s="45"/>
      <c r="I35" s="45">
        <v>114</v>
      </c>
      <c r="J35" s="45"/>
      <c r="K35" s="51" t="s">
        <v>43</v>
      </c>
      <c r="L35" s="45"/>
      <c r="M35" s="45">
        <v>277</v>
      </c>
      <c r="N35" s="45"/>
      <c r="O35" s="45">
        <v>277</v>
      </c>
      <c r="P35" s="45"/>
      <c r="Q35" s="51" t="s">
        <v>43</v>
      </c>
      <c r="R35" s="45"/>
      <c r="S35" s="45">
        <v>41</v>
      </c>
      <c r="T35" s="45"/>
      <c r="U35" s="45">
        <v>41</v>
      </c>
    </row>
    <row r="36" spans="3:21" ht="15.75">
      <c r="C36" s="17" t="s">
        <v>38</v>
      </c>
      <c r="E36" s="45" t="s">
        <v>43</v>
      </c>
      <c r="F36" s="45"/>
      <c r="G36" s="45">
        <v>96</v>
      </c>
      <c r="H36" s="45"/>
      <c r="I36" s="45">
        <v>96</v>
      </c>
      <c r="J36" s="45"/>
      <c r="K36" s="51" t="s">
        <v>43</v>
      </c>
      <c r="L36" s="45"/>
      <c r="M36" s="45">
        <v>285</v>
      </c>
      <c r="N36" s="45"/>
      <c r="O36" s="45">
        <v>285</v>
      </c>
      <c r="P36" s="45"/>
      <c r="Q36" s="51" t="s">
        <v>43</v>
      </c>
      <c r="R36" s="45"/>
      <c r="S36" s="45">
        <v>34</v>
      </c>
      <c r="T36" s="45"/>
      <c r="U36" s="45">
        <v>34</v>
      </c>
    </row>
    <row r="37" spans="3:21" ht="15.75">
      <c r="C37" s="17" t="s">
        <v>39</v>
      </c>
      <c r="E37" s="45" t="s">
        <v>43</v>
      </c>
      <c r="F37" s="45"/>
      <c r="G37" s="45">
        <v>82</v>
      </c>
      <c r="H37" s="45"/>
      <c r="I37" s="45">
        <v>82</v>
      </c>
      <c r="J37" s="45"/>
      <c r="K37" s="51" t="s">
        <v>43</v>
      </c>
      <c r="L37" s="45"/>
      <c r="M37" s="45">
        <v>285</v>
      </c>
      <c r="N37" s="45"/>
      <c r="O37" s="45">
        <v>285</v>
      </c>
      <c r="P37" s="45"/>
      <c r="Q37" s="51" t="s">
        <v>43</v>
      </c>
      <c r="R37" s="45"/>
      <c r="S37" s="45">
        <v>29</v>
      </c>
      <c r="T37" s="45"/>
      <c r="U37" s="45">
        <v>29</v>
      </c>
    </row>
    <row r="38" spans="3:21" ht="15.75">
      <c r="C38" s="17" t="s">
        <v>40</v>
      </c>
      <c r="E38" s="45" t="s">
        <v>43</v>
      </c>
      <c r="F38" s="45"/>
      <c r="G38" s="45">
        <v>65</v>
      </c>
      <c r="H38" s="45"/>
      <c r="I38" s="45">
        <v>65</v>
      </c>
      <c r="J38" s="45"/>
      <c r="K38" s="51" t="s">
        <v>43</v>
      </c>
      <c r="L38" s="45"/>
      <c r="M38" s="45">
        <v>287</v>
      </c>
      <c r="N38" s="45"/>
      <c r="O38" s="45">
        <v>287</v>
      </c>
      <c r="P38" s="45"/>
      <c r="Q38" s="51" t="s">
        <v>43</v>
      </c>
      <c r="R38" s="45"/>
      <c r="S38" s="45">
        <v>23</v>
      </c>
      <c r="T38" s="45"/>
      <c r="U38" s="45">
        <v>23</v>
      </c>
    </row>
    <row r="39" spans="3:21" ht="15.75">
      <c r="C39" s="17" t="s">
        <v>41</v>
      </c>
      <c r="E39" s="45" t="s">
        <v>43</v>
      </c>
      <c r="F39" s="45"/>
      <c r="G39" s="45">
        <v>90</v>
      </c>
      <c r="H39" s="45"/>
      <c r="I39" s="45">
        <v>90</v>
      </c>
      <c r="J39" s="45"/>
      <c r="K39" s="51" t="s">
        <v>43</v>
      </c>
      <c r="L39" s="45"/>
      <c r="M39" s="45">
        <v>291</v>
      </c>
      <c r="N39" s="45"/>
      <c r="O39" s="45">
        <v>291</v>
      </c>
      <c r="P39" s="45"/>
      <c r="Q39" s="51" t="s">
        <v>43</v>
      </c>
      <c r="R39" s="45"/>
      <c r="S39" s="45">
        <v>31</v>
      </c>
      <c r="T39" s="45"/>
      <c r="U39" s="45">
        <v>31</v>
      </c>
    </row>
    <row r="40" spans="3:21" ht="15.75">
      <c r="C40" s="9" t="str">
        <f>Rast41a!$C39</f>
        <v>2003</v>
      </c>
      <c r="E40" s="45">
        <v>1</v>
      </c>
      <c r="F40" s="45"/>
      <c r="G40" s="45">
        <v>111</v>
      </c>
      <c r="H40" s="45"/>
      <c r="I40" s="45">
        <v>112</v>
      </c>
      <c r="J40" s="45"/>
      <c r="K40" s="51" t="s">
        <v>43</v>
      </c>
      <c r="L40" s="45"/>
      <c r="M40" s="45">
        <v>290</v>
      </c>
      <c r="N40" s="45"/>
      <c r="O40" s="45">
        <v>290</v>
      </c>
      <c r="P40" s="45"/>
      <c r="Q40" s="51" t="s">
        <v>43</v>
      </c>
      <c r="R40" s="45"/>
      <c r="S40" s="45">
        <v>38</v>
      </c>
      <c r="T40" s="45"/>
      <c r="U40" s="45">
        <v>39</v>
      </c>
    </row>
    <row r="41" spans="3:21" ht="15.75">
      <c r="C41" s="9" t="str">
        <f>Rast41a!$C40</f>
        <v>2004</v>
      </c>
      <c r="E41" s="45" t="s">
        <v>43</v>
      </c>
      <c r="F41" s="45"/>
      <c r="G41" s="45">
        <v>87</v>
      </c>
      <c r="H41" s="45"/>
      <c r="I41" s="45">
        <v>87</v>
      </c>
      <c r="J41" s="45"/>
      <c r="K41" s="51" t="s">
        <v>43</v>
      </c>
      <c r="L41" s="45"/>
      <c r="M41" s="45">
        <v>294</v>
      </c>
      <c r="N41" s="45"/>
      <c r="O41" s="45">
        <v>294</v>
      </c>
      <c r="P41" s="45"/>
      <c r="Q41" s="51" t="s">
        <v>43</v>
      </c>
      <c r="R41" s="45"/>
      <c r="S41" s="45">
        <v>30</v>
      </c>
      <c r="T41" s="45"/>
      <c r="U41" s="45">
        <v>30</v>
      </c>
    </row>
    <row r="42" spans="3:27" s="5" customFormat="1" ht="15.75">
      <c r="C42" s="4" t="str">
        <f>Rast41a!$C$41</f>
        <v>2000-2004 average</v>
      </c>
      <c r="D42" s="7"/>
      <c r="E42" s="51" t="s">
        <v>43</v>
      </c>
      <c r="F42" s="43"/>
      <c r="G42" s="43">
        <v>87</v>
      </c>
      <c r="H42" s="43"/>
      <c r="I42" s="43">
        <v>87</v>
      </c>
      <c r="J42" s="43"/>
      <c r="K42" s="43" t="s">
        <v>43</v>
      </c>
      <c r="L42" s="43"/>
      <c r="M42" s="43">
        <v>289</v>
      </c>
      <c r="N42" s="43"/>
      <c r="O42" s="43">
        <v>289</v>
      </c>
      <c r="P42" s="43"/>
      <c r="Q42" s="43" t="s">
        <v>43</v>
      </c>
      <c r="R42" s="43"/>
      <c r="S42" s="43">
        <v>30</v>
      </c>
      <c r="T42" s="43"/>
      <c r="U42" s="43">
        <v>30</v>
      </c>
      <c r="V42" s="6"/>
      <c r="W42" s="6"/>
      <c r="X42" s="6"/>
      <c r="Y42" s="6"/>
      <c r="Z42" s="6"/>
      <c r="AA42" s="6"/>
    </row>
    <row r="43" spans="3:21" ht="9" customHeight="1">
      <c r="C43" s="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5.75">
      <c r="C44" s="9" t="str">
        <f>Rast41a!$C$43</f>
        <v>% change on 1994-98 average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4:22" ht="15.75">
      <c r="D45" s="9">
        <f>Rast41a!$D$44</f>
        <v>2004</v>
      </c>
      <c r="E45" s="57" t="str">
        <f>IF(ISERR((E41-E31)/E31*100),"-",IF(((E41-E31)/E31*100)=0,"-",((E41-E31)/E31*100)))</f>
        <v>-</v>
      </c>
      <c r="F45" s="57"/>
      <c r="G45" s="57">
        <f>IF(ISERR((G41-G31)/G31*100),"-",IF(((G41-G31)/G31*100)=0,"-",((G41-G31)/G31*100)))</f>
        <v>-8.421052631578947</v>
      </c>
      <c r="H45" s="57"/>
      <c r="I45" s="57">
        <f>IF(ISERR((I41-I31)/I31*100),"-",IF(((I41-I31)/I31*100)=0,"-",((I41-I31)/I31*100)))</f>
        <v>-8.421052631578947</v>
      </c>
      <c r="J45" s="57"/>
      <c r="K45" s="57" t="str">
        <f>IF(ISERR((K41-K31)/K31*100),"-",IF(((K41-K31)/K31*100)=0,"-",((K41-K31)/K31*100)))</f>
        <v>-</v>
      </c>
      <c r="L45" s="57"/>
      <c r="M45" s="57">
        <f>IF(ISERR((M41-M31)/M31*100),"-",IF(((M41-M31)/M31*100)=0,"-",((M41-M31)/M31*100)))</f>
        <v>9.701492537313433</v>
      </c>
      <c r="N45" s="57"/>
      <c r="O45" s="57">
        <f>IF(ISERR((O41-O31)/O31*100),"-",IF(((O41-O31)/O31*100)=0,"-",((O41-O31)/O31*100)))</f>
        <v>9.701492537313433</v>
      </c>
      <c r="P45" s="57"/>
      <c r="Q45" s="57" t="str">
        <f>IF(ISERR((Q41-Q31)/Q31*100),"-",IF(((Q41-Q31)/Q31*100)=0,"-",((Q41-Q31)/Q31*100)))</f>
        <v>-</v>
      </c>
      <c r="R45" s="57"/>
      <c r="S45" s="57">
        <f>IF(ISERR((S41-S31)/S31*100),"-",IF(((S41-S31)/S31*100)=0,"-",((S41-S31)/S31*100)))</f>
        <v>-14.285714285714285</v>
      </c>
      <c r="T45" s="57"/>
      <c r="U45" s="57">
        <f>IF(ISERR((U41-U31)/U31*100),"-",IF(((U41-U31)/U31*100)=0,"-",((U41-U31)/U31*100)))</f>
        <v>-14.285714285714285</v>
      </c>
      <c r="V45" s="34"/>
    </row>
    <row r="46" spans="4:21" ht="15.75">
      <c r="D46" s="9" t="str">
        <f>Rast41a!$D$45</f>
        <v>2000-2004 average</v>
      </c>
      <c r="E46" s="57" t="str">
        <f>IF(ISERR((E42-E31)/E31*100),"-",IF(((E42-E31)/E31*100)=0,"-",((E42-E31)/E31*100)))</f>
        <v>-</v>
      </c>
      <c r="F46" s="57"/>
      <c r="G46" s="57">
        <f>IF(ISERR((G42-G31)/G31*100),"-",IF(((G42-G31)/G31*100)=0,"-",((G42-G31)/G31*100)))</f>
        <v>-8.421052631578947</v>
      </c>
      <c r="H46" s="57"/>
      <c r="I46" s="57">
        <f>IF(ISERR((I42-I31)/I31*100),"-",IF(((I42-I31)/I31*100)=0,"-",((I42-I31)/I31*100)))</f>
        <v>-8.421052631578947</v>
      </c>
      <c r="J46" s="57"/>
      <c r="K46" s="57" t="str">
        <f>IF(ISERR((K42-K31)/K31*100),"-",IF(((K42-K31)/K31*100)=0,"-",((K42-K31)/K31*100)))</f>
        <v>-</v>
      </c>
      <c r="L46" s="57"/>
      <c r="M46" s="57">
        <f>IF(ISERR((M42-M31)/M31*100),"-",IF(((M42-M31)/M31*100)=0,"-",((M42-M31)/M31*100)))</f>
        <v>7.835820895522389</v>
      </c>
      <c r="N46" s="57"/>
      <c r="O46" s="57">
        <f>IF(ISERR((O42-O31)/O31*100),"-",IF(((O42-O31)/O31*100)=0,"-",((O42-O31)/O31*100)))</f>
        <v>7.835820895522389</v>
      </c>
      <c r="P46" s="57"/>
      <c r="Q46" s="57" t="str">
        <f>IF(ISERR((Q42-Q31)/Q31*100),"-",IF(((Q42-Q31)/Q31*100)=0,"-",((Q42-Q31)/Q31*100)))</f>
        <v>-</v>
      </c>
      <c r="R46" s="57"/>
      <c r="S46" s="57">
        <f>IF(ISERR((S42-S31)/S31*100),"-",IF(((S42-S31)/S31*100)=0,"-",((S42-S31)/S31*100)))</f>
        <v>-14.285714285714285</v>
      </c>
      <c r="T46" s="57"/>
      <c r="U46" s="57">
        <f>IF(ISERR((U42-U31)/U31*100),"-",IF(((U42-U31)/U31*100)=0,"-",((U42-U31)/U31*100)))</f>
        <v>-14.285714285714285</v>
      </c>
    </row>
    <row r="47" spans="4:21" ht="8.25" customHeight="1">
      <c r="D47" s="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2:21" ht="15.75">
      <c r="B48" s="7" t="s">
        <v>61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7" s="5" customFormat="1" ht="15.75">
      <c r="C49" s="4" t="s">
        <v>19</v>
      </c>
      <c r="E49" s="43">
        <v>78</v>
      </c>
      <c r="F49" s="43"/>
      <c r="G49" s="43">
        <v>234</v>
      </c>
      <c r="H49" s="43"/>
      <c r="I49" s="43">
        <v>312</v>
      </c>
      <c r="J49" s="43"/>
      <c r="K49" s="43">
        <v>369</v>
      </c>
      <c r="L49" s="43"/>
      <c r="M49" s="43">
        <v>640</v>
      </c>
      <c r="N49" s="43"/>
      <c r="O49" s="43">
        <v>1010</v>
      </c>
      <c r="P49" s="44"/>
      <c r="Q49" s="43">
        <v>21</v>
      </c>
      <c r="R49" s="43"/>
      <c r="S49" s="43">
        <v>37</v>
      </c>
      <c r="T49" s="43"/>
      <c r="U49" s="43">
        <v>31</v>
      </c>
      <c r="V49" s="6"/>
      <c r="W49" s="6"/>
      <c r="X49" s="6"/>
      <c r="Y49" s="6"/>
      <c r="Z49" s="6"/>
      <c r="AA49" s="6"/>
    </row>
    <row r="50" spans="3:21" ht="15.75">
      <c r="C50" s="17" t="s">
        <v>34</v>
      </c>
      <c r="E50" s="45">
        <v>81</v>
      </c>
      <c r="F50" s="45"/>
      <c r="G50" s="45">
        <v>218</v>
      </c>
      <c r="H50" s="45"/>
      <c r="I50" s="45">
        <v>299</v>
      </c>
      <c r="J50" s="45"/>
      <c r="K50" s="45">
        <v>352</v>
      </c>
      <c r="L50" s="45"/>
      <c r="M50" s="45">
        <v>629</v>
      </c>
      <c r="N50" s="45"/>
      <c r="O50" s="45">
        <v>981</v>
      </c>
      <c r="P50" s="45"/>
      <c r="Q50" s="45">
        <v>23</v>
      </c>
      <c r="R50" s="45"/>
      <c r="S50" s="45">
        <v>35</v>
      </c>
      <c r="T50" s="45"/>
      <c r="U50" s="45">
        <v>30</v>
      </c>
    </row>
    <row r="51" spans="3:21" ht="15.75">
      <c r="C51" s="17" t="s">
        <v>35</v>
      </c>
      <c r="E51" s="45">
        <v>90</v>
      </c>
      <c r="F51" s="45"/>
      <c r="G51" s="45">
        <v>184</v>
      </c>
      <c r="H51" s="45"/>
      <c r="I51" s="45">
        <v>274</v>
      </c>
      <c r="J51" s="45"/>
      <c r="K51" s="45">
        <v>370</v>
      </c>
      <c r="L51" s="45"/>
      <c r="M51" s="45">
        <v>642</v>
      </c>
      <c r="N51" s="45"/>
      <c r="O51" s="45">
        <v>1012</v>
      </c>
      <c r="P51" s="45"/>
      <c r="Q51" s="45">
        <v>24</v>
      </c>
      <c r="R51" s="45"/>
      <c r="S51" s="45">
        <v>29</v>
      </c>
      <c r="T51" s="45"/>
      <c r="U51" s="45">
        <v>27</v>
      </c>
    </row>
    <row r="52" spans="3:21" ht="15.75">
      <c r="C52" s="17" t="s">
        <v>36</v>
      </c>
      <c r="E52" s="45">
        <v>58</v>
      </c>
      <c r="F52" s="45"/>
      <c r="G52" s="45">
        <v>300</v>
      </c>
      <c r="H52" s="45"/>
      <c r="I52" s="45">
        <v>358</v>
      </c>
      <c r="J52" s="45"/>
      <c r="K52" s="45">
        <v>388</v>
      </c>
      <c r="L52" s="45"/>
      <c r="M52" s="45">
        <v>651</v>
      </c>
      <c r="N52" s="45"/>
      <c r="O52" s="45">
        <v>1039</v>
      </c>
      <c r="P52" s="45"/>
      <c r="Q52" s="45">
        <v>15</v>
      </c>
      <c r="R52" s="45"/>
      <c r="S52" s="45">
        <v>46</v>
      </c>
      <c r="T52" s="45"/>
      <c r="U52" s="45">
        <v>34</v>
      </c>
    </row>
    <row r="53" spans="3:21" ht="15.75">
      <c r="C53" s="17" t="s">
        <v>37</v>
      </c>
      <c r="E53" s="45">
        <v>93</v>
      </c>
      <c r="F53" s="45"/>
      <c r="G53" s="45">
        <v>252</v>
      </c>
      <c r="H53" s="45"/>
      <c r="I53" s="45">
        <v>345</v>
      </c>
      <c r="J53" s="45"/>
      <c r="K53" s="45">
        <v>395</v>
      </c>
      <c r="L53" s="45"/>
      <c r="M53" s="45">
        <v>660</v>
      </c>
      <c r="N53" s="45"/>
      <c r="O53" s="45">
        <v>1054</v>
      </c>
      <c r="P53" s="45"/>
      <c r="Q53" s="45">
        <v>24</v>
      </c>
      <c r="R53" s="45"/>
      <c r="S53" s="45">
        <v>38</v>
      </c>
      <c r="T53" s="45"/>
      <c r="U53" s="45">
        <v>33</v>
      </c>
    </row>
    <row r="54" spans="3:21" ht="15.75">
      <c r="C54" s="17" t="s">
        <v>38</v>
      </c>
      <c r="E54" s="45">
        <v>69</v>
      </c>
      <c r="F54" s="45"/>
      <c r="G54" s="48">
        <v>207</v>
      </c>
      <c r="H54" s="45"/>
      <c r="I54" s="45">
        <v>276</v>
      </c>
      <c r="J54" s="45"/>
      <c r="K54" s="45">
        <v>404</v>
      </c>
      <c r="L54" s="45"/>
      <c r="M54" s="45">
        <v>668</v>
      </c>
      <c r="N54" s="45"/>
      <c r="O54" s="45">
        <v>1073</v>
      </c>
      <c r="P54" s="45"/>
      <c r="Q54" s="45">
        <v>17</v>
      </c>
      <c r="R54" s="45"/>
      <c r="S54" s="45">
        <v>31</v>
      </c>
      <c r="T54" s="45"/>
      <c r="U54" s="45">
        <v>26</v>
      </c>
    </row>
    <row r="55" spans="3:21" ht="15.75">
      <c r="C55" s="17" t="s">
        <v>39</v>
      </c>
      <c r="E55" s="45">
        <v>55</v>
      </c>
      <c r="F55" s="45"/>
      <c r="G55" s="45">
        <v>211</v>
      </c>
      <c r="H55" s="45"/>
      <c r="I55" s="45">
        <v>266</v>
      </c>
      <c r="J55" s="45"/>
      <c r="K55" s="45">
        <v>413</v>
      </c>
      <c r="L55" s="45"/>
      <c r="M55" s="45">
        <v>673</v>
      </c>
      <c r="N55" s="45"/>
      <c r="O55" s="45">
        <v>1086</v>
      </c>
      <c r="P55" s="45"/>
      <c r="Q55" s="45">
        <v>13</v>
      </c>
      <c r="R55" s="45"/>
      <c r="S55" s="45">
        <v>31</v>
      </c>
      <c r="T55" s="45"/>
      <c r="U55" s="45">
        <v>24</v>
      </c>
    </row>
    <row r="56" spans="3:21" ht="15.75">
      <c r="C56" s="17" t="s">
        <v>40</v>
      </c>
      <c r="E56" s="45">
        <v>81</v>
      </c>
      <c r="F56" s="45"/>
      <c r="G56" s="45">
        <v>163</v>
      </c>
      <c r="H56" s="45"/>
      <c r="I56" s="45">
        <v>244</v>
      </c>
      <c r="J56" s="45"/>
      <c r="K56" s="45">
        <v>431</v>
      </c>
      <c r="L56" s="45"/>
      <c r="M56" s="45">
        <v>674</v>
      </c>
      <c r="N56" s="45"/>
      <c r="O56" s="45">
        <v>1105</v>
      </c>
      <c r="P56" s="45"/>
      <c r="Q56" s="45">
        <v>19</v>
      </c>
      <c r="R56" s="45"/>
      <c r="S56" s="45">
        <v>24</v>
      </c>
      <c r="T56" s="45"/>
      <c r="U56" s="45">
        <v>22</v>
      </c>
    </row>
    <row r="57" spans="3:21" ht="15.75">
      <c r="C57" s="17" t="s">
        <v>41</v>
      </c>
      <c r="E57" s="45">
        <v>76</v>
      </c>
      <c r="F57" s="45"/>
      <c r="G57" s="45">
        <v>221</v>
      </c>
      <c r="H57" s="45"/>
      <c r="I57" s="45">
        <v>297</v>
      </c>
      <c r="J57" s="45"/>
      <c r="K57" s="45">
        <v>442</v>
      </c>
      <c r="L57" s="45"/>
      <c r="M57" s="45">
        <v>679</v>
      </c>
      <c r="N57" s="45"/>
      <c r="O57" s="45">
        <v>1121</v>
      </c>
      <c r="P57" s="45"/>
      <c r="Q57" s="45">
        <v>17</v>
      </c>
      <c r="R57" s="45"/>
      <c r="S57" s="45">
        <v>33</v>
      </c>
      <c r="T57" s="45"/>
      <c r="U57" s="45">
        <v>26</v>
      </c>
    </row>
    <row r="58" spans="3:21" ht="15.75">
      <c r="C58" s="9" t="str">
        <f>Rast41a!$C39</f>
        <v>2003</v>
      </c>
      <c r="E58" s="45">
        <v>98</v>
      </c>
      <c r="F58" s="45"/>
      <c r="G58" s="45">
        <v>239</v>
      </c>
      <c r="H58" s="45"/>
      <c r="I58" s="45">
        <v>337</v>
      </c>
      <c r="J58" s="45"/>
      <c r="K58" s="45">
        <v>457</v>
      </c>
      <c r="L58" s="45"/>
      <c r="M58" s="45">
        <v>693</v>
      </c>
      <c r="N58" s="45"/>
      <c r="O58" s="45">
        <v>1149</v>
      </c>
      <c r="P58" s="45"/>
      <c r="Q58" s="45">
        <v>21</v>
      </c>
      <c r="R58" s="45"/>
      <c r="S58" s="45">
        <v>34</v>
      </c>
      <c r="T58" s="45"/>
      <c r="U58" s="45">
        <v>29</v>
      </c>
    </row>
    <row r="59" spans="3:21" ht="15.75">
      <c r="C59" s="9" t="str">
        <f>Rast41a!$C40</f>
        <v>2004</v>
      </c>
      <c r="E59" s="45">
        <v>63</v>
      </c>
      <c r="F59" s="45"/>
      <c r="G59" s="45">
        <v>225</v>
      </c>
      <c r="H59" s="45"/>
      <c r="I59" s="45">
        <v>288</v>
      </c>
      <c r="J59" s="45"/>
      <c r="K59" s="45">
        <v>459</v>
      </c>
      <c r="L59" s="45"/>
      <c r="M59" s="45">
        <v>699</v>
      </c>
      <c r="N59" s="45"/>
      <c r="O59" s="45">
        <v>1157</v>
      </c>
      <c r="P59" s="45"/>
      <c r="Q59" s="45">
        <v>14</v>
      </c>
      <c r="R59" s="45"/>
      <c r="S59" s="45">
        <v>32</v>
      </c>
      <c r="T59" s="45"/>
      <c r="U59" s="45">
        <v>25</v>
      </c>
    </row>
    <row r="60" spans="3:27" s="5" customFormat="1" ht="15.75">
      <c r="C60" s="4" t="str">
        <f>Rast41a!$C$41</f>
        <v>2000-2004 average</v>
      </c>
      <c r="D60" s="7"/>
      <c r="E60" s="43">
        <v>75</v>
      </c>
      <c r="F60" s="43"/>
      <c r="G60" s="43">
        <v>212</v>
      </c>
      <c r="H60" s="43"/>
      <c r="I60" s="43">
        <v>286</v>
      </c>
      <c r="J60" s="43"/>
      <c r="K60" s="43">
        <v>440</v>
      </c>
      <c r="L60" s="43"/>
      <c r="M60" s="43">
        <v>683</v>
      </c>
      <c r="N60" s="43"/>
      <c r="O60" s="43">
        <v>1124</v>
      </c>
      <c r="P60" s="43"/>
      <c r="Q60" s="43">
        <v>17</v>
      </c>
      <c r="R60" s="43"/>
      <c r="S60" s="43">
        <v>31</v>
      </c>
      <c r="T60" s="43"/>
      <c r="U60" s="43">
        <v>25</v>
      </c>
      <c r="V60" s="6"/>
      <c r="W60" s="6"/>
      <c r="X60" s="6"/>
      <c r="Y60" s="6"/>
      <c r="Z60" s="6"/>
      <c r="AA60" s="6"/>
    </row>
    <row r="61" spans="3:21" ht="9" customHeight="1">
      <c r="C61" s="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3:21" ht="15.75">
      <c r="C62" s="9" t="str">
        <f>Rast41a!$C$43</f>
        <v>% change on 1994-98 average</v>
      </c>
      <c r="E62" s="45"/>
      <c r="F62" s="45"/>
      <c r="G62" s="49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4:22" ht="15.75">
      <c r="D63" s="9">
        <f>Rast41a!$D$44</f>
        <v>2004</v>
      </c>
      <c r="E63" s="57">
        <f>IF(ISERR((E59-E49)/E49*100),"-",IF(((E59-E49)/E49*100)=0,"-",((E59-E49)/E49*100)))</f>
        <v>-19.230769230769234</v>
      </c>
      <c r="F63" s="57"/>
      <c r="G63" s="57">
        <f>IF(ISERR((G59-G49)/G49*100),"-",IF(((G59-G49)/G49*100)=0,"-",((G59-G49)/G49*100)))</f>
        <v>-3.8461538461538463</v>
      </c>
      <c r="H63" s="57"/>
      <c r="I63" s="57">
        <f>IF(ISERR((I59-I49)/I49*100),"-",IF(((I59-I49)/I49*100)=0,"-",((I59-I49)/I49*100)))</f>
        <v>-7.6923076923076925</v>
      </c>
      <c r="J63" s="57"/>
      <c r="K63" s="57">
        <f>IF(ISERR((K59-K49)/K49*100),"-",IF(((K59-K49)/K49*100)=0,"-",((K59-K49)/K49*100)))</f>
        <v>24.390243902439025</v>
      </c>
      <c r="L63" s="57"/>
      <c r="M63" s="57">
        <f>IF(ISERR((M59-M49)/M49*100),"-",IF(((M59-M49)/M49*100)=0,"-",((M59-M49)/M49*100)))</f>
        <v>9.21875</v>
      </c>
      <c r="N63" s="57"/>
      <c r="O63" s="57">
        <f>IF(ISERR((O59-O49)/O49*100),"-",IF(((O59-O49)/O49*100)=0,"-",((O59-O49)/O49*100)))</f>
        <v>14.554455445544553</v>
      </c>
      <c r="P63" s="57"/>
      <c r="Q63" s="57">
        <f>IF(ISERR((Q59-Q49)/Q49*100),"-",IF(((Q59-Q49)/Q49*100)=0,"-",((Q59-Q49)/Q49*100)))</f>
        <v>-33.33333333333333</v>
      </c>
      <c r="R63" s="57"/>
      <c r="S63" s="57">
        <f>IF(ISERR((S59-S49)/S49*100),"-",IF(((S59-S49)/S49*100)=0,"-",((S59-S49)/S49*100)))</f>
        <v>-13.513513513513514</v>
      </c>
      <c r="T63" s="57"/>
      <c r="U63" s="57">
        <f>IF(ISERR((U59-U49)/U49*100),"-",IF(((U59-U49)/U49*100)=0,"-",((U59-U49)/U49*100)))</f>
        <v>-19.35483870967742</v>
      </c>
      <c r="V63" s="34"/>
    </row>
    <row r="64" spans="4:21" ht="15.75">
      <c r="D64" s="9" t="str">
        <f>Rast41a!$D$45</f>
        <v>2000-2004 average</v>
      </c>
      <c r="E64" s="57">
        <f>IF(ISERR((E60-E49)/E49*100),"-",IF(((E60-E49)/E49*100)=0,"-",((E60-E49)/E49*100)))</f>
        <v>-3.8461538461538463</v>
      </c>
      <c r="F64" s="57"/>
      <c r="G64" s="57">
        <f>IF(ISERR((G60-G49)/G49*100),"-",IF(((G60-G49)/G49*100)=0,"-",((G60-G49)/G49*100)))</f>
        <v>-9.401709401709402</v>
      </c>
      <c r="H64" s="57"/>
      <c r="I64" s="57">
        <f>IF(ISERR((I60-I49)/I49*100),"-",IF(((I60-I49)/I49*100)=0,"-",((I60-I49)/I49*100)))</f>
        <v>-8.333333333333332</v>
      </c>
      <c r="J64" s="57"/>
      <c r="K64" s="57">
        <f>IF(ISERR((K60-K49)/K49*100),"-",IF(((K60-K49)/K49*100)=0,"-",((K60-K49)/K49*100)))</f>
        <v>19.241192411924118</v>
      </c>
      <c r="L64" s="57"/>
      <c r="M64" s="57">
        <f>IF(ISERR((M60-M49)/M49*100),"-",IF(((M60-M49)/M49*100)=0,"-",((M60-M49)/M49*100)))</f>
        <v>6.71875</v>
      </c>
      <c r="N64" s="57"/>
      <c r="O64" s="57">
        <f>IF(ISERR((O60-O49)/O49*100),"-",IF(((O60-O49)/O49*100)=0,"-",((O60-O49)/O49*100)))</f>
        <v>11.287128712871288</v>
      </c>
      <c r="P64" s="57"/>
      <c r="Q64" s="57">
        <f>IF(ISERR((Q60-Q49)/Q49*100),"-",IF(((Q60-Q49)/Q49*100)=0,"-",((Q60-Q49)/Q49*100)))</f>
        <v>-19.047619047619047</v>
      </c>
      <c r="R64" s="57"/>
      <c r="S64" s="57">
        <f>IF(ISERR((S60-S49)/S49*100),"-",IF(((S60-S49)/S49*100)=0,"-",((S60-S49)/S49*100)))</f>
        <v>-16.216216216216218</v>
      </c>
      <c r="T64" s="57"/>
      <c r="U64" s="57">
        <f>IF(ISERR((U60-U49)/U49*100),"-",IF(((U60-U49)/U49*100)=0,"-",((U60-U49)/U49*100)))</f>
        <v>-19.35483870967742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2"/>
    </row>
    <row r="68" spans="1:21" ht="15.75">
      <c r="A68" s="7" t="s">
        <v>86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89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2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12"/>
      <c r="L173" s="12"/>
      <c r="M173" s="12"/>
      <c r="N173" s="12"/>
      <c r="O173" s="12"/>
      <c r="P173" s="12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36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9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:21" ht="15.75">
      <c r="A179" s="6"/>
      <c r="B179" s="6"/>
      <c r="C179" s="6"/>
      <c r="D179" s="36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5"/>
      <c r="L180" s="35"/>
      <c r="M180" s="35"/>
      <c r="N180" s="35"/>
      <c r="O180" s="35"/>
      <c r="P180" s="35"/>
      <c r="Q180" s="38"/>
      <c r="R180" s="38"/>
      <c r="S180" s="38"/>
      <c r="T180" s="38"/>
      <c r="U180" s="39"/>
    </row>
    <row r="181" spans="2:21" ht="18.75">
      <c r="B181" s="37"/>
      <c r="C181" s="37"/>
      <c r="D181" s="9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9"/>
    </row>
    <row r="182" spans="11:16" ht="15.75">
      <c r="K182" s="38"/>
      <c r="L182" s="38"/>
      <c r="M182" s="38"/>
      <c r="N182" s="38"/>
      <c r="O182" s="38"/>
      <c r="P182" s="38"/>
    </row>
    <row r="185" ht="18" customHeight="1"/>
    <row r="188" ht="15.75">
      <c r="V188" s="42"/>
    </row>
    <row r="190" ht="15.75">
      <c r="V190" s="32"/>
    </row>
    <row r="200" ht="15.75">
      <c r="V200" s="32"/>
    </row>
    <row r="237" ht="6.75" customHeight="1"/>
    <row r="241" ht="9" customHeight="1"/>
    <row r="244" ht="15.75">
      <c r="V244" s="32"/>
    </row>
    <row r="245" ht="15.75">
      <c r="D245" s="21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A266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8.10546875" style="7" customWidth="1"/>
    <col min="10" max="10" width="1.77734375" style="7" customWidth="1"/>
    <col min="11" max="11" width="7.4453125" style="7" customWidth="1"/>
    <col min="12" max="12" width="0.88671875" style="7" customWidth="1"/>
    <col min="13" max="13" width="7.5546875" style="7" customWidth="1"/>
    <col min="14" max="14" width="0.88671875" style="7" customWidth="1"/>
    <col min="15" max="15" width="7.55468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82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62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37</v>
      </c>
      <c r="F12" s="43"/>
      <c r="G12" s="43">
        <v>339</v>
      </c>
      <c r="H12" s="43"/>
      <c r="I12" s="43">
        <v>376</v>
      </c>
      <c r="J12" s="43"/>
      <c r="K12" s="43">
        <v>415</v>
      </c>
      <c r="L12" s="43"/>
      <c r="M12" s="43">
        <v>788</v>
      </c>
      <c r="N12" s="43"/>
      <c r="O12" s="43">
        <v>1203</v>
      </c>
      <c r="P12" s="44"/>
      <c r="Q12" s="43">
        <v>9</v>
      </c>
      <c r="R12" s="43"/>
      <c r="S12" s="43">
        <v>43</v>
      </c>
      <c r="T12" s="43"/>
      <c r="U12" s="43">
        <v>31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33</v>
      </c>
      <c r="F13" s="45"/>
      <c r="G13" s="45">
        <v>281</v>
      </c>
      <c r="H13" s="45"/>
      <c r="I13" s="45">
        <v>314</v>
      </c>
      <c r="J13" s="45"/>
      <c r="K13" s="45">
        <v>390</v>
      </c>
      <c r="L13" s="45"/>
      <c r="M13" s="45">
        <v>777</v>
      </c>
      <c r="N13" s="45"/>
      <c r="O13" s="45">
        <v>1167</v>
      </c>
      <c r="P13" s="45"/>
      <c r="Q13" s="45">
        <v>8</v>
      </c>
      <c r="R13" s="45"/>
      <c r="S13" s="45">
        <v>36</v>
      </c>
      <c r="T13" s="45"/>
      <c r="U13" s="45">
        <v>27</v>
      </c>
    </row>
    <row r="14" spans="3:21" ht="15.75">
      <c r="C14" s="17" t="s">
        <v>35</v>
      </c>
      <c r="E14" s="45">
        <v>24</v>
      </c>
      <c r="F14" s="45"/>
      <c r="G14" s="45">
        <v>341</v>
      </c>
      <c r="H14" s="45"/>
      <c r="I14" s="45">
        <v>365</v>
      </c>
      <c r="J14" s="45"/>
      <c r="K14" s="45">
        <v>415</v>
      </c>
      <c r="L14" s="45"/>
      <c r="M14" s="45">
        <v>789</v>
      </c>
      <c r="N14" s="45"/>
      <c r="O14" s="45">
        <v>1204</v>
      </c>
      <c r="P14" s="45"/>
      <c r="Q14" s="45">
        <v>6</v>
      </c>
      <c r="R14" s="45"/>
      <c r="S14" s="45">
        <v>43</v>
      </c>
      <c r="T14" s="45"/>
      <c r="U14" s="45">
        <v>30</v>
      </c>
    </row>
    <row r="15" spans="3:21" ht="15.75">
      <c r="C15" s="17" t="s">
        <v>36</v>
      </c>
      <c r="E15" s="45">
        <v>68</v>
      </c>
      <c r="F15" s="45"/>
      <c r="G15" s="45">
        <v>380</v>
      </c>
      <c r="H15" s="45"/>
      <c r="I15" s="45">
        <v>448</v>
      </c>
      <c r="J15" s="45"/>
      <c r="K15" s="45">
        <v>438</v>
      </c>
      <c r="L15" s="45"/>
      <c r="M15" s="45">
        <v>798</v>
      </c>
      <c r="N15" s="45"/>
      <c r="O15" s="45">
        <v>1236</v>
      </c>
      <c r="P15" s="45"/>
      <c r="Q15" s="45">
        <v>16</v>
      </c>
      <c r="R15" s="45"/>
      <c r="S15" s="45">
        <v>48</v>
      </c>
      <c r="T15" s="45"/>
      <c r="U15" s="45">
        <v>36</v>
      </c>
    </row>
    <row r="16" spans="3:21" ht="15.75">
      <c r="C16" s="17" t="s">
        <v>37</v>
      </c>
      <c r="E16" s="45">
        <v>37</v>
      </c>
      <c r="F16" s="45"/>
      <c r="G16" s="45">
        <v>354</v>
      </c>
      <c r="H16" s="45"/>
      <c r="I16" s="45">
        <v>391</v>
      </c>
      <c r="J16" s="45"/>
      <c r="K16" s="45">
        <v>458</v>
      </c>
      <c r="L16" s="45"/>
      <c r="M16" s="45">
        <v>808</v>
      </c>
      <c r="N16" s="45"/>
      <c r="O16" s="45">
        <v>1266</v>
      </c>
      <c r="P16" s="45"/>
      <c r="Q16" s="45">
        <v>8</v>
      </c>
      <c r="R16" s="45"/>
      <c r="S16" s="45">
        <v>44</v>
      </c>
      <c r="T16" s="45"/>
      <c r="U16" s="45">
        <v>31</v>
      </c>
    </row>
    <row r="17" spans="3:21" ht="15.75">
      <c r="C17" s="17" t="s">
        <v>38</v>
      </c>
      <c r="E17" s="45">
        <v>33</v>
      </c>
      <c r="F17" s="45"/>
      <c r="G17" s="45">
        <v>343</v>
      </c>
      <c r="H17" s="45"/>
      <c r="I17" s="45">
        <v>376</v>
      </c>
      <c r="J17" s="45"/>
      <c r="K17" s="45">
        <v>483</v>
      </c>
      <c r="L17" s="45"/>
      <c r="M17" s="45">
        <v>824</v>
      </c>
      <c r="N17" s="45"/>
      <c r="O17" s="45">
        <v>1308</v>
      </c>
      <c r="P17" s="45"/>
      <c r="Q17" s="45">
        <v>7</v>
      </c>
      <c r="R17" s="45"/>
      <c r="S17" s="45">
        <v>42</v>
      </c>
      <c r="T17" s="45"/>
      <c r="U17" s="45">
        <v>29</v>
      </c>
    </row>
    <row r="18" spans="3:21" ht="15.75">
      <c r="C18" s="17" t="s">
        <v>39</v>
      </c>
      <c r="E18" s="45">
        <v>34</v>
      </c>
      <c r="F18" s="45"/>
      <c r="G18" s="45">
        <v>325</v>
      </c>
      <c r="H18" s="45"/>
      <c r="I18" s="45">
        <v>359</v>
      </c>
      <c r="J18" s="45"/>
      <c r="K18" s="45">
        <v>485</v>
      </c>
      <c r="L18" s="45"/>
      <c r="M18" s="45">
        <v>828</v>
      </c>
      <c r="N18" s="45"/>
      <c r="O18" s="45">
        <v>1313</v>
      </c>
      <c r="P18" s="45"/>
      <c r="Q18" s="45">
        <v>7</v>
      </c>
      <c r="R18" s="45"/>
      <c r="S18" s="45">
        <v>39</v>
      </c>
      <c r="T18" s="45"/>
      <c r="U18" s="45">
        <v>27</v>
      </c>
    </row>
    <row r="19" spans="3:21" ht="15.75">
      <c r="C19" s="17" t="s">
        <v>40</v>
      </c>
      <c r="E19" s="45">
        <v>60</v>
      </c>
      <c r="F19" s="45"/>
      <c r="G19" s="45">
        <v>257</v>
      </c>
      <c r="H19" s="45"/>
      <c r="I19" s="45">
        <v>317</v>
      </c>
      <c r="J19" s="45"/>
      <c r="K19" s="45">
        <v>504</v>
      </c>
      <c r="L19" s="45"/>
      <c r="M19" s="45">
        <v>832</v>
      </c>
      <c r="N19" s="45"/>
      <c r="O19" s="45">
        <v>1336</v>
      </c>
      <c r="P19" s="45"/>
      <c r="Q19" s="45">
        <v>12</v>
      </c>
      <c r="R19" s="45"/>
      <c r="S19" s="45">
        <v>31</v>
      </c>
      <c r="T19" s="45"/>
      <c r="U19" s="45">
        <v>24</v>
      </c>
    </row>
    <row r="20" spans="3:21" ht="15.75">
      <c r="C20" s="17" t="s">
        <v>41</v>
      </c>
      <c r="E20" s="45">
        <v>38</v>
      </c>
      <c r="F20" s="45"/>
      <c r="G20" s="45">
        <v>309</v>
      </c>
      <c r="H20" s="45"/>
      <c r="I20" s="45">
        <v>347</v>
      </c>
      <c r="J20" s="45"/>
      <c r="K20" s="45">
        <v>503</v>
      </c>
      <c r="L20" s="45"/>
      <c r="M20" s="45">
        <v>877</v>
      </c>
      <c r="N20" s="45"/>
      <c r="O20" s="45">
        <v>1380</v>
      </c>
      <c r="P20" s="45"/>
      <c r="Q20" s="45">
        <v>8</v>
      </c>
      <c r="R20" s="45"/>
      <c r="S20" s="45">
        <v>35</v>
      </c>
      <c r="T20" s="45"/>
      <c r="U20" s="45">
        <v>25</v>
      </c>
    </row>
    <row r="21" spans="3:21" ht="15.75">
      <c r="C21" s="9" t="str">
        <f>Rast41a!$C39</f>
        <v>2003</v>
      </c>
      <c r="E21" s="45">
        <v>42</v>
      </c>
      <c r="F21" s="45"/>
      <c r="G21" s="45">
        <v>312</v>
      </c>
      <c r="H21" s="45"/>
      <c r="I21" s="45">
        <v>354</v>
      </c>
      <c r="J21" s="45"/>
      <c r="K21" s="45">
        <v>503</v>
      </c>
      <c r="L21" s="45"/>
      <c r="M21" s="45">
        <v>887</v>
      </c>
      <c r="N21" s="45"/>
      <c r="O21" s="45">
        <v>1390</v>
      </c>
      <c r="P21" s="45"/>
      <c r="Q21" s="45">
        <v>8</v>
      </c>
      <c r="R21" s="45"/>
      <c r="S21" s="45">
        <v>35</v>
      </c>
      <c r="T21" s="45"/>
      <c r="U21" s="45">
        <v>25</v>
      </c>
    </row>
    <row r="22" spans="3:21" ht="15.75">
      <c r="C22" s="9" t="str">
        <f>Rast41a!$C40</f>
        <v>2004</v>
      </c>
      <c r="E22" s="45">
        <v>31</v>
      </c>
      <c r="F22" s="45"/>
      <c r="G22" s="45">
        <v>300</v>
      </c>
      <c r="H22" s="45"/>
      <c r="I22" s="45">
        <v>331</v>
      </c>
      <c r="J22" s="45"/>
      <c r="K22" s="45">
        <v>542</v>
      </c>
      <c r="L22" s="45"/>
      <c r="M22" s="45">
        <v>896</v>
      </c>
      <c r="N22" s="45"/>
      <c r="O22" s="45">
        <v>1438</v>
      </c>
      <c r="P22" s="45"/>
      <c r="Q22" s="45">
        <v>6</v>
      </c>
      <c r="R22" s="45"/>
      <c r="S22" s="45">
        <v>33</v>
      </c>
      <c r="T22" s="45"/>
      <c r="U22" s="45">
        <v>23</v>
      </c>
    </row>
    <row r="23" spans="3:27" s="5" customFormat="1" ht="15.75">
      <c r="C23" s="4" t="str">
        <f>Rast41a!$C$41</f>
        <v>2000-2004 average</v>
      </c>
      <c r="D23" s="7"/>
      <c r="E23" s="43">
        <v>41</v>
      </c>
      <c r="F23" s="43"/>
      <c r="G23" s="43">
        <v>301</v>
      </c>
      <c r="H23" s="43"/>
      <c r="I23" s="43">
        <v>342</v>
      </c>
      <c r="J23" s="43"/>
      <c r="K23" s="43">
        <v>507</v>
      </c>
      <c r="L23" s="43"/>
      <c r="M23" s="43">
        <v>864</v>
      </c>
      <c r="N23" s="43"/>
      <c r="O23" s="43">
        <v>1371</v>
      </c>
      <c r="P23" s="43"/>
      <c r="Q23" s="43">
        <v>8</v>
      </c>
      <c r="R23" s="43"/>
      <c r="S23" s="43">
        <v>35</v>
      </c>
      <c r="T23" s="43"/>
      <c r="U23" s="43">
        <v>25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-16.216216216216218</v>
      </c>
      <c r="F26" s="57"/>
      <c r="G26" s="57">
        <f>IF(ISERR((G22-G12)/G12*100),"-",IF(((G22-G12)/G12*100)=0,"-",((G22-G12)/G12*100)))</f>
        <v>-11.504424778761061</v>
      </c>
      <c r="H26" s="57"/>
      <c r="I26" s="57">
        <f>IF(ISERR((I22-I12)/I12*100),"-",IF(((I22-I12)/I12*100)=0,"-",((I22-I12)/I12*100)))</f>
        <v>-11.96808510638298</v>
      </c>
      <c r="J26" s="57"/>
      <c r="K26" s="57">
        <f>IF(ISERR((K22-K12)/K12*100),"-",IF(((K22-K12)/K12*100)=0,"-",((K22-K12)/K12*100)))</f>
        <v>30.602409638554217</v>
      </c>
      <c r="L26" s="57"/>
      <c r="M26" s="57">
        <f>IF(ISERR((M22-M12)/M12*100),"-",IF(((M22-M12)/M12*100)=0,"-",((M22-M12)/M12*100)))</f>
        <v>13.705583756345177</v>
      </c>
      <c r="N26" s="57"/>
      <c r="O26" s="57">
        <f>IF(ISERR((O22-O12)/O12*100),"-",IF(((O22-O12)/O12*100)=0,"-",((O22-O12)/O12*100)))</f>
        <v>19.534497090606816</v>
      </c>
      <c r="P26" s="57"/>
      <c r="Q26" s="57">
        <f>IF(ISERR((Q22-Q12)/Q12*100),"-",IF(((Q22-Q12)/Q12*100)=0,"-",((Q22-Q12)/Q12*100)))</f>
        <v>-33.33333333333333</v>
      </c>
      <c r="R26" s="57"/>
      <c r="S26" s="57">
        <f>IF(ISERR((S22-S12)/S12*100),"-",IF(((S22-S12)/S12*100)=0,"-",((S22-S12)/S12*100)))</f>
        <v>-23.25581395348837</v>
      </c>
      <c r="T26" s="57"/>
      <c r="U26" s="57">
        <f>IF(ISERR((U22-U12)/U12*100),"-",IF(((U22-U12)/U12*100)=0,"-",((U22-U12)/U12*100)))</f>
        <v>-25.806451612903224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10.81081081081081</v>
      </c>
      <c r="F27" s="57"/>
      <c r="G27" s="57">
        <f>IF(ISERR((G23-G12)/G12*100),"-",IF(((G23-G12)/G12*100)=0,"-",((G23-G12)/G12*100)))</f>
        <v>-11.209439528023598</v>
      </c>
      <c r="H27" s="57"/>
      <c r="I27" s="57">
        <f>IF(ISERR((I23-I12)/I12*100),"-",IF(((I23-I12)/I12*100)=0,"-",((I23-I12)/I12*100)))</f>
        <v>-9.042553191489363</v>
      </c>
      <c r="J27" s="57"/>
      <c r="K27" s="57">
        <f>IF(ISERR((K23-K12)/K12*100),"-",IF(((K23-K12)/K12*100)=0,"-",((K23-K12)/K12*100)))</f>
        <v>22.16867469879518</v>
      </c>
      <c r="L27" s="57"/>
      <c r="M27" s="57">
        <f>IF(ISERR((M23-M12)/M12*100),"-",IF(((M23-M12)/M12*100)=0,"-",((M23-M12)/M12*100)))</f>
        <v>9.644670050761421</v>
      </c>
      <c r="N27" s="57"/>
      <c r="O27" s="57">
        <f>IF(ISERR((O23-O12)/O12*100),"-",IF(((O23-O12)/O12*100)=0,"-",((O23-O12)/O12*100)))</f>
        <v>13.96508728179551</v>
      </c>
      <c r="P27" s="57"/>
      <c r="Q27" s="57">
        <f>IF(ISERR((Q23-Q12)/Q12*100),"-",IF(((Q23-Q12)/Q12*100)=0,"-",((Q23-Q12)/Q12*100)))</f>
        <v>-11.11111111111111</v>
      </c>
      <c r="R27" s="57"/>
      <c r="S27" s="57">
        <f>IF(ISERR((S23-S12)/S12*100),"-",IF(((S23-S12)/S12*100)=0,"-",((S23-S12)/S12*100)))</f>
        <v>-18.6046511627907</v>
      </c>
      <c r="T27" s="57"/>
      <c r="U27" s="57">
        <f>IF(ISERR((U23-U12)/U12*100),"-",IF(((U23-U12)/U12*100)=0,"-",((U23-U12)/U12*100)))</f>
        <v>-19.35483870967742</v>
      </c>
      <c r="V27" s="34"/>
    </row>
    <row r="28" spans="4:22" ht="15.75">
      <c r="D28" s="9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34"/>
    </row>
    <row r="29" spans="1:21" ht="15" customHeight="1">
      <c r="A29" s="5" t="s">
        <v>65</v>
      </c>
      <c r="D29" s="9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2:21" ht="15.75">
      <c r="B30" s="7" t="s">
        <v>63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3:27" s="5" customFormat="1" ht="15.75">
      <c r="C31" s="4" t="s">
        <v>19</v>
      </c>
      <c r="E31" s="43">
        <v>148</v>
      </c>
      <c r="F31" s="43"/>
      <c r="G31" s="43">
        <v>2389</v>
      </c>
      <c r="H31" s="43"/>
      <c r="I31" s="43">
        <v>2537</v>
      </c>
      <c r="J31" s="43"/>
      <c r="K31" s="43">
        <v>1049</v>
      </c>
      <c r="L31" s="43"/>
      <c r="M31" s="43">
        <v>1917</v>
      </c>
      <c r="N31" s="43"/>
      <c r="O31" s="43">
        <v>2967</v>
      </c>
      <c r="P31" s="44"/>
      <c r="Q31" s="43">
        <v>14</v>
      </c>
      <c r="R31" s="43"/>
      <c r="S31" s="43">
        <v>125</v>
      </c>
      <c r="T31" s="43"/>
      <c r="U31" s="43">
        <v>86</v>
      </c>
      <c r="V31" s="6"/>
      <c r="W31" s="6"/>
      <c r="X31" s="6"/>
      <c r="Y31" s="6"/>
      <c r="Z31" s="6"/>
      <c r="AA31" s="6"/>
    </row>
    <row r="32" spans="3:21" ht="15.75">
      <c r="C32" s="17" t="s">
        <v>34</v>
      </c>
      <c r="E32" s="45">
        <v>164</v>
      </c>
      <c r="F32" s="45"/>
      <c r="G32" s="45">
        <v>2347</v>
      </c>
      <c r="H32" s="45"/>
      <c r="I32" s="45">
        <v>2511</v>
      </c>
      <c r="J32" s="45"/>
      <c r="K32" s="45">
        <v>984</v>
      </c>
      <c r="L32" s="45"/>
      <c r="M32" s="45">
        <v>1895</v>
      </c>
      <c r="N32" s="45"/>
      <c r="O32" s="45">
        <v>2880</v>
      </c>
      <c r="P32" s="45"/>
      <c r="Q32" s="45">
        <v>17</v>
      </c>
      <c r="R32" s="45"/>
      <c r="S32" s="45">
        <v>124</v>
      </c>
      <c r="T32" s="45"/>
      <c r="U32" s="45">
        <v>87</v>
      </c>
    </row>
    <row r="33" spans="3:21" ht="15.75">
      <c r="C33" s="17" t="s">
        <v>35</v>
      </c>
      <c r="E33" s="45">
        <v>130</v>
      </c>
      <c r="F33" s="45"/>
      <c r="G33" s="45">
        <v>2248</v>
      </c>
      <c r="H33" s="45"/>
      <c r="I33" s="45">
        <v>2378</v>
      </c>
      <c r="J33" s="45"/>
      <c r="K33" s="45">
        <v>1048</v>
      </c>
      <c r="L33" s="45"/>
      <c r="M33" s="45">
        <v>1922</v>
      </c>
      <c r="N33" s="45"/>
      <c r="O33" s="45">
        <v>2970</v>
      </c>
      <c r="P33" s="45"/>
      <c r="Q33" s="45">
        <v>12</v>
      </c>
      <c r="R33" s="45"/>
      <c r="S33" s="45">
        <v>117</v>
      </c>
      <c r="T33" s="45"/>
      <c r="U33" s="45">
        <v>80</v>
      </c>
    </row>
    <row r="34" spans="3:21" ht="15.75">
      <c r="C34" s="17" t="s">
        <v>36</v>
      </c>
      <c r="E34" s="45">
        <v>161</v>
      </c>
      <c r="F34" s="45"/>
      <c r="G34" s="45">
        <v>2435</v>
      </c>
      <c r="H34" s="45"/>
      <c r="I34" s="45">
        <v>2596</v>
      </c>
      <c r="J34" s="45"/>
      <c r="K34" s="45">
        <v>1104</v>
      </c>
      <c r="L34" s="45"/>
      <c r="M34" s="45">
        <v>1937</v>
      </c>
      <c r="N34" s="45"/>
      <c r="O34" s="45">
        <v>3041</v>
      </c>
      <c r="P34" s="45"/>
      <c r="Q34" s="45">
        <v>15</v>
      </c>
      <c r="R34" s="45"/>
      <c r="S34" s="45">
        <v>126</v>
      </c>
      <c r="T34" s="45"/>
      <c r="U34" s="45">
        <v>85</v>
      </c>
    </row>
    <row r="35" spans="3:21" ht="15.75">
      <c r="C35" s="17" t="s">
        <v>37</v>
      </c>
      <c r="E35" s="45">
        <v>150</v>
      </c>
      <c r="F35" s="45"/>
      <c r="G35" s="45">
        <v>2467</v>
      </c>
      <c r="H35" s="45"/>
      <c r="I35" s="45">
        <v>2617</v>
      </c>
      <c r="J35" s="45"/>
      <c r="K35" s="45">
        <v>1164</v>
      </c>
      <c r="L35" s="45"/>
      <c r="M35" s="45">
        <v>1963</v>
      </c>
      <c r="N35" s="45"/>
      <c r="O35" s="45">
        <v>3128</v>
      </c>
      <c r="P35" s="45"/>
      <c r="Q35" s="45">
        <v>13</v>
      </c>
      <c r="R35" s="45"/>
      <c r="S35" s="45">
        <v>126</v>
      </c>
      <c r="T35" s="45"/>
      <c r="U35" s="45">
        <v>84</v>
      </c>
    </row>
    <row r="36" spans="3:21" ht="15.75">
      <c r="C36" s="17" t="s">
        <v>38</v>
      </c>
      <c r="E36" s="45">
        <v>173</v>
      </c>
      <c r="F36" s="45"/>
      <c r="G36" s="45">
        <v>2171</v>
      </c>
      <c r="H36" s="45"/>
      <c r="I36" s="45">
        <v>2344</v>
      </c>
      <c r="J36" s="45"/>
      <c r="K36" s="45">
        <v>1183</v>
      </c>
      <c r="L36" s="45"/>
      <c r="M36" s="45">
        <v>2004</v>
      </c>
      <c r="N36" s="45"/>
      <c r="O36" s="45">
        <v>3186</v>
      </c>
      <c r="P36" s="45"/>
      <c r="Q36" s="45">
        <v>15</v>
      </c>
      <c r="R36" s="45"/>
      <c r="S36" s="45">
        <v>108</v>
      </c>
      <c r="T36" s="45"/>
      <c r="U36" s="45">
        <v>74</v>
      </c>
    </row>
    <row r="37" spans="3:21" ht="15.75">
      <c r="C37" s="17" t="s">
        <v>39</v>
      </c>
      <c r="E37" s="45">
        <v>171</v>
      </c>
      <c r="F37" s="45"/>
      <c r="G37" s="45">
        <v>2176</v>
      </c>
      <c r="H37" s="45"/>
      <c r="I37" s="45">
        <v>2347</v>
      </c>
      <c r="J37" s="45"/>
      <c r="K37" s="45">
        <v>1146</v>
      </c>
      <c r="L37" s="45"/>
      <c r="M37" s="45">
        <v>2014</v>
      </c>
      <c r="N37" s="45"/>
      <c r="O37" s="45">
        <v>3160</v>
      </c>
      <c r="P37" s="45"/>
      <c r="Q37" s="45">
        <v>15</v>
      </c>
      <c r="R37" s="45"/>
      <c r="S37" s="45">
        <v>108</v>
      </c>
      <c r="T37" s="45"/>
      <c r="U37" s="45">
        <v>74</v>
      </c>
    </row>
    <row r="38" spans="3:21" ht="15.75">
      <c r="C38" s="17" t="s">
        <v>40</v>
      </c>
      <c r="E38" s="45">
        <v>194</v>
      </c>
      <c r="F38" s="45"/>
      <c r="G38" s="45">
        <v>2139</v>
      </c>
      <c r="H38" s="45"/>
      <c r="I38" s="45">
        <v>2333</v>
      </c>
      <c r="J38" s="45"/>
      <c r="K38" s="45">
        <v>1185</v>
      </c>
      <c r="L38" s="45"/>
      <c r="M38" s="45">
        <v>2019</v>
      </c>
      <c r="N38" s="45"/>
      <c r="O38" s="45">
        <v>3204</v>
      </c>
      <c r="P38" s="45"/>
      <c r="Q38" s="45">
        <v>16</v>
      </c>
      <c r="R38" s="45"/>
      <c r="S38" s="45">
        <v>106</v>
      </c>
      <c r="T38" s="45"/>
      <c r="U38" s="45">
        <v>73</v>
      </c>
    </row>
    <row r="39" spans="3:21" ht="15.75">
      <c r="C39" s="17" t="s">
        <v>41</v>
      </c>
      <c r="E39" s="45">
        <v>210</v>
      </c>
      <c r="F39" s="45"/>
      <c r="G39" s="45">
        <v>2070</v>
      </c>
      <c r="H39" s="45"/>
      <c r="I39" s="45">
        <v>2280</v>
      </c>
      <c r="J39" s="45"/>
      <c r="K39" s="45">
        <v>1214</v>
      </c>
      <c r="L39" s="45"/>
      <c r="M39" s="45">
        <v>2078</v>
      </c>
      <c r="N39" s="45"/>
      <c r="O39" s="45">
        <v>3293</v>
      </c>
      <c r="P39" s="45"/>
      <c r="Q39" s="45">
        <v>17</v>
      </c>
      <c r="R39" s="45"/>
      <c r="S39" s="45">
        <v>100</v>
      </c>
      <c r="T39" s="45"/>
      <c r="U39" s="45">
        <v>69</v>
      </c>
    </row>
    <row r="40" spans="3:21" ht="15.75">
      <c r="C40" s="9" t="str">
        <f>Rast41a!$C39</f>
        <v>2003</v>
      </c>
      <c r="E40" s="45">
        <v>156</v>
      </c>
      <c r="F40" s="45"/>
      <c r="G40" s="45">
        <v>2079</v>
      </c>
      <c r="H40" s="45"/>
      <c r="I40" s="45">
        <v>2235</v>
      </c>
      <c r="J40" s="45"/>
      <c r="K40" s="45">
        <v>1206</v>
      </c>
      <c r="L40" s="45"/>
      <c r="M40" s="45">
        <v>2091</v>
      </c>
      <c r="N40" s="45"/>
      <c r="O40" s="45">
        <v>3296</v>
      </c>
      <c r="P40" s="45"/>
      <c r="Q40" s="45">
        <v>13</v>
      </c>
      <c r="R40" s="45"/>
      <c r="S40" s="45">
        <v>99</v>
      </c>
      <c r="T40" s="45"/>
      <c r="U40" s="45">
        <v>68</v>
      </c>
    </row>
    <row r="41" spans="3:21" ht="15.75">
      <c r="C41" s="9" t="str">
        <f>Rast41a!$C40</f>
        <v>2004</v>
      </c>
      <c r="E41" s="45">
        <v>217</v>
      </c>
      <c r="F41" s="45"/>
      <c r="G41" s="45">
        <v>2093</v>
      </c>
      <c r="H41" s="45"/>
      <c r="I41" s="45">
        <v>2310</v>
      </c>
      <c r="J41" s="45"/>
      <c r="K41" s="45">
        <v>1277</v>
      </c>
      <c r="L41" s="45"/>
      <c r="M41" s="45">
        <v>2105</v>
      </c>
      <c r="N41" s="45"/>
      <c r="O41" s="45">
        <v>3383</v>
      </c>
      <c r="P41" s="45"/>
      <c r="Q41" s="45">
        <v>17</v>
      </c>
      <c r="R41" s="45"/>
      <c r="S41" s="45">
        <v>99</v>
      </c>
      <c r="T41" s="45"/>
      <c r="U41" s="45">
        <v>68</v>
      </c>
    </row>
    <row r="42" spans="3:27" s="5" customFormat="1" ht="15.75">
      <c r="C42" s="4" t="str">
        <f>Rast41a!$C$41</f>
        <v>2000-2004 average</v>
      </c>
      <c r="D42" s="7"/>
      <c r="E42" s="43">
        <v>190</v>
      </c>
      <c r="F42" s="43"/>
      <c r="G42" s="43">
        <v>2111</v>
      </c>
      <c r="H42" s="43"/>
      <c r="I42" s="43">
        <v>2301</v>
      </c>
      <c r="J42" s="43"/>
      <c r="K42" s="43">
        <v>1206</v>
      </c>
      <c r="L42" s="43"/>
      <c r="M42" s="43">
        <v>2061</v>
      </c>
      <c r="N42" s="43"/>
      <c r="O42" s="43">
        <v>3267</v>
      </c>
      <c r="P42" s="43"/>
      <c r="Q42" s="43">
        <v>16</v>
      </c>
      <c r="R42" s="43"/>
      <c r="S42" s="43">
        <v>102</v>
      </c>
      <c r="T42" s="43"/>
      <c r="U42" s="43">
        <v>70</v>
      </c>
      <c r="V42" s="6"/>
      <c r="W42" s="6"/>
      <c r="X42" s="6"/>
      <c r="Y42" s="6"/>
      <c r="Z42" s="6"/>
      <c r="AA42" s="6"/>
    </row>
    <row r="43" spans="3:21" ht="9" customHeight="1">
      <c r="C43" s="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5.75">
      <c r="C44" s="9" t="str">
        <f>Rast41a!$C$43</f>
        <v>% change on 1994-98 average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4:22" ht="15.75">
      <c r="D45" s="9">
        <f>Rast41a!$D$44</f>
        <v>2004</v>
      </c>
      <c r="E45" s="57">
        <f>IF(ISERR((E41-E31)/E31*100),"-",IF(((E41-E31)/E31*100)=0,"-",((E41-E31)/E31*100)))</f>
        <v>46.62162162162162</v>
      </c>
      <c r="F45" s="57"/>
      <c r="G45" s="57">
        <f>IF(ISERR((G41-G31)/G31*100),"-",IF(((G41-G31)/G31*100)=0,"-",((G41-G31)/G31*100)))</f>
        <v>-12.390121389702804</v>
      </c>
      <c r="H45" s="57"/>
      <c r="I45" s="57">
        <f>IF(ISERR((I41-I31)/I31*100),"-",IF(((I41-I31)/I31*100)=0,"-",((I41-I31)/I31*100)))</f>
        <v>-8.947575877020103</v>
      </c>
      <c r="J45" s="57"/>
      <c r="K45" s="57">
        <f>IF(ISERR((K41-K31)/K31*100),"-",IF(((K41-K31)/K31*100)=0,"-",((K41-K31)/K31*100)))</f>
        <v>21.734985700667302</v>
      </c>
      <c r="L45" s="57"/>
      <c r="M45" s="57">
        <f>IF(ISERR((M41-M31)/M31*100),"-",IF(((M41-M31)/M31*100)=0,"-",((M41-M31)/M31*100)))</f>
        <v>9.80699008868023</v>
      </c>
      <c r="N45" s="57"/>
      <c r="O45" s="57">
        <f>IF(ISERR((O41-O31)/O31*100),"-",IF(((O41-O31)/O31*100)=0,"-",((O41-O31)/O31*100)))</f>
        <v>14.020896528479945</v>
      </c>
      <c r="P45" s="57"/>
      <c r="Q45" s="57">
        <f>IF(ISERR((Q41-Q31)/Q31*100),"-",IF(((Q41-Q31)/Q31*100)=0,"-",((Q41-Q31)/Q31*100)))</f>
        <v>21.428571428571427</v>
      </c>
      <c r="R45" s="57"/>
      <c r="S45" s="57">
        <f>IF(ISERR((S41-S31)/S31*100),"-",IF(((S41-S31)/S31*100)=0,"-",((S41-S31)/S31*100)))</f>
        <v>-20.8</v>
      </c>
      <c r="T45" s="57"/>
      <c r="U45" s="57">
        <f>IF(ISERR((U41-U31)/U31*100),"-",IF(((U41-U31)/U31*100)=0,"-",((U41-U31)/U31*100)))</f>
        <v>-20.930232558139537</v>
      </c>
      <c r="V45" s="34"/>
    </row>
    <row r="46" spans="4:21" ht="15.75">
      <c r="D46" s="9" t="str">
        <f>Rast41a!$D$45</f>
        <v>2000-2004 average</v>
      </c>
      <c r="E46" s="57">
        <f>IF(ISERR((E42-E31)/E31*100),"-",IF(((E42-E31)/E31*100)=0,"-",((E42-E31)/E31*100)))</f>
        <v>28.37837837837838</v>
      </c>
      <c r="F46" s="57"/>
      <c r="G46" s="57">
        <f>IF(ISERR((G42-G31)/G31*100),"-",IF(((G42-G31)/G31*100)=0,"-",((G42-G31)/G31*100)))</f>
        <v>-11.636668061950607</v>
      </c>
      <c r="H46" s="57"/>
      <c r="I46" s="57">
        <f>IF(ISERR((I42-I31)/I31*100),"-",IF(((I42-I31)/I31*100)=0,"-",((I42-I31)/I31*100)))</f>
        <v>-9.30232558139535</v>
      </c>
      <c r="J46" s="57"/>
      <c r="K46" s="57">
        <f>IF(ISERR((K42-K31)/K31*100),"-",IF(((K42-K31)/K31*100)=0,"-",((K42-K31)/K31*100)))</f>
        <v>14.966634890371783</v>
      </c>
      <c r="L46" s="57"/>
      <c r="M46" s="57">
        <f>IF(ISERR((M42-M31)/M31*100),"-",IF(((M42-M31)/M31*100)=0,"-",((M42-M31)/M31*100)))</f>
        <v>7.511737089201878</v>
      </c>
      <c r="N46" s="57"/>
      <c r="O46" s="57">
        <f>IF(ISERR((O42-O31)/O31*100),"-",IF(((O42-O31)/O31*100)=0,"-",((O42-O31)/O31*100)))</f>
        <v>10.111223458038422</v>
      </c>
      <c r="P46" s="57"/>
      <c r="Q46" s="57">
        <f>IF(ISERR((Q42-Q31)/Q31*100),"-",IF(((Q42-Q31)/Q31*100)=0,"-",((Q42-Q31)/Q31*100)))</f>
        <v>14.285714285714285</v>
      </c>
      <c r="R46" s="57"/>
      <c r="S46" s="57">
        <f>IF(ISERR((S42-S31)/S31*100),"-",IF(((S42-S31)/S31*100)=0,"-",((S42-S31)/S31*100)))</f>
        <v>-18.4</v>
      </c>
      <c r="T46" s="57"/>
      <c r="U46" s="57">
        <f>IF(ISERR((U42-U31)/U31*100),"-",IF(((U42-U31)/U31*100)=0,"-",((U42-U31)/U31*100)))</f>
        <v>-18.6046511627907</v>
      </c>
    </row>
    <row r="47" spans="4:21" ht="8.25" customHeight="1">
      <c r="D47" s="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2:21" ht="15.75">
      <c r="B48" s="7" t="s">
        <v>64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7" s="5" customFormat="1" ht="15.75">
      <c r="C49" s="4" t="s">
        <v>19</v>
      </c>
      <c r="E49" s="43">
        <v>153</v>
      </c>
      <c r="F49" s="43"/>
      <c r="G49" s="43">
        <v>229</v>
      </c>
      <c r="H49" s="43"/>
      <c r="I49" s="43">
        <v>381</v>
      </c>
      <c r="J49" s="43"/>
      <c r="K49" s="43">
        <v>327</v>
      </c>
      <c r="L49" s="43"/>
      <c r="M49" s="43">
        <v>455</v>
      </c>
      <c r="N49" s="43"/>
      <c r="O49" s="43">
        <v>782</v>
      </c>
      <c r="P49" s="44"/>
      <c r="Q49" s="43">
        <v>47</v>
      </c>
      <c r="R49" s="43"/>
      <c r="S49" s="43">
        <v>50</v>
      </c>
      <c r="T49" s="43"/>
      <c r="U49" s="43">
        <v>49</v>
      </c>
      <c r="V49" s="6"/>
      <c r="W49" s="6"/>
      <c r="X49" s="6"/>
      <c r="Y49" s="6"/>
      <c r="Z49" s="6"/>
      <c r="AA49" s="6"/>
    </row>
    <row r="50" spans="3:21" ht="15.75">
      <c r="C50" s="17" t="s">
        <v>34</v>
      </c>
      <c r="E50" s="45">
        <v>127</v>
      </c>
      <c r="F50" s="45"/>
      <c r="G50" s="45">
        <v>210</v>
      </c>
      <c r="H50" s="45"/>
      <c r="I50" s="45">
        <v>337</v>
      </c>
      <c r="J50" s="45"/>
      <c r="K50" s="45">
        <v>319</v>
      </c>
      <c r="L50" s="45"/>
      <c r="M50" s="45">
        <v>447</v>
      </c>
      <c r="N50" s="45"/>
      <c r="O50" s="45">
        <v>766</v>
      </c>
      <c r="P50" s="45"/>
      <c r="Q50" s="45">
        <v>40</v>
      </c>
      <c r="R50" s="45"/>
      <c r="S50" s="45">
        <v>47</v>
      </c>
      <c r="T50" s="45"/>
      <c r="U50" s="45">
        <v>44</v>
      </c>
    </row>
    <row r="51" spans="3:21" ht="15.75">
      <c r="C51" s="17" t="s">
        <v>35</v>
      </c>
      <c r="E51" s="45">
        <v>191</v>
      </c>
      <c r="F51" s="45"/>
      <c r="G51" s="45">
        <v>275</v>
      </c>
      <c r="H51" s="45"/>
      <c r="I51" s="45">
        <v>466</v>
      </c>
      <c r="J51" s="45"/>
      <c r="K51" s="45">
        <v>331</v>
      </c>
      <c r="L51" s="45"/>
      <c r="M51" s="45">
        <v>458</v>
      </c>
      <c r="N51" s="45"/>
      <c r="O51" s="45">
        <v>789</v>
      </c>
      <c r="P51" s="45"/>
      <c r="Q51" s="45">
        <v>58</v>
      </c>
      <c r="R51" s="45"/>
      <c r="S51" s="45">
        <v>60</v>
      </c>
      <c r="T51" s="45"/>
      <c r="U51" s="45">
        <v>59</v>
      </c>
    </row>
    <row r="52" spans="3:21" ht="15.75">
      <c r="C52" s="17" t="s">
        <v>36</v>
      </c>
      <c r="E52" s="45">
        <v>164</v>
      </c>
      <c r="F52" s="45"/>
      <c r="G52" s="45">
        <v>218</v>
      </c>
      <c r="H52" s="45"/>
      <c r="I52" s="45">
        <v>382</v>
      </c>
      <c r="J52" s="45"/>
      <c r="K52" s="45">
        <v>338</v>
      </c>
      <c r="L52" s="45"/>
      <c r="M52" s="45">
        <v>465</v>
      </c>
      <c r="N52" s="45"/>
      <c r="O52" s="45">
        <v>803</v>
      </c>
      <c r="P52" s="45"/>
      <c r="Q52" s="45">
        <v>49</v>
      </c>
      <c r="R52" s="45"/>
      <c r="S52" s="45">
        <v>47</v>
      </c>
      <c r="T52" s="45"/>
      <c r="U52" s="45">
        <v>48</v>
      </c>
    </row>
    <row r="53" spans="3:21" ht="15.75">
      <c r="C53" s="17" t="s">
        <v>37</v>
      </c>
      <c r="E53" s="45">
        <v>149</v>
      </c>
      <c r="F53" s="45"/>
      <c r="G53" s="45">
        <v>213</v>
      </c>
      <c r="H53" s="45"/>
      <c r="I53" s="45">
        <v>362</v>
      </c>
      <c r="J53" s="45"/>
      <c r="K53" s="45">
        <v>336</v>
      </c>
      <c r="L53" s="45"/>
      <c r="M53" s="45">
        <v>468</v>
      </c>
      <c r="N53" s="45"/>
      <c r="O53" s="45">
        <v>804</v>
      </c>
      <c r="P53" s="45"/>
      <c r="Q53" s="45">
        <v>44</v>
      </c>
      <c r="R53" s="45"/>
      <c r="S53" s="45">
        <v>46</v>
      </c>
      <c r="T53" s="45"/>
      <c r="U53" s="45">
        <v>45</v>
      </c>
    </row>
    <row r="54" spans="3:21" ht="15.75">
      <c r="C54" s="17" t="s">
        <v>38</v>
      </c>
      <c r="E54" s="45">
        <v>127</v>
      </c>
      <c r="F54" s="45"/>
      <c r="G54" s="48">
        <v>265</v>
      </c>
      <c r="H54" s="45"/>
      <c r="I54" s="45">
        <v>392</v>
      </c>
      <c r="J54" s="45"/>
      <c r="K54" s="45">
        <v>336</v>
      </c>
      <c r="L54" s="45"/>
      <c r="M54" s="45">
        <v>479</v>
      </c>
      <c r="N54" s="45"/>
      <c r="O54" s="45">
        <v>815</v>
      </c>
      <c r="P54" s="45"/>
      <c r="Q54" s="45">
        <v>38</v>
      </c>
      <c r="R54" s="45"/>
      <c r="S54" s="45">
        <v>55</v>
      </c>
      <c r="T54" s="45"/>
      <c r="U54" s="45">
        <v>48</v>
      </c>
    </row>
    <row r="55" spans="3:21" ht="15.75">
      <c r="C55" s="17" t="s">
        <v>39</v>
      </c>
      <c r="E55" s="45">
        <v>86</v>
      </c>
      <c r="F55" s="45"/>
      <c r="G55" s="45">
        <v>209</v>
      </c>
      <c r="H55" s="45"/>
      <c r="I55" s="45">
        <v>295</v>
      </c>
      <c r="J55" s="45"/>
      <c r="K55" s="45">
        <v>321</v>
      </c>
      <c r="L55" s="45"/>
      <c r="M55" s="45">
        <v>474</v>
      </c>
      <c r="N55" s="45"/>
      <c r="O55" s="45">
        <v>795</v>
      </c>
      <c r="P55" s="45"/>
      <c r="Q55" s="45">
        <v>27</v>
      </c>
      <c r="R55" s="45"/>
      <c r="S55" s="45">
        <v>44</v>
      </c>
      <c r="T55" s="45"/>
      <c r="U55" s="45">
        <v>37</v>
      </c>
    </row>
    <row r="56" spans="3:21" ht="15.75">
      <c r="C56" s="17" t="s">
        <v>40</v>
      </c>
      <c r="E56" s="45">
        <v>108</v>
      </c>
      <c r="F56" s="45"/>
      <c r="G56" s="45">
        <v>216</v>
      </c>
      <c r="H56" s="45"/>
      <c r="I56" s="45">
        <v>324</v>
      </c>
      <c r="J56" s="45"/>
      <c r="K56" s="45">
        <v>322</v>
      </c>
      <c r="L56" s="45"/>
      <c r="M56" s="45">
        <v>478</v>
      </c>
      <c r="N56" s="45"/>
      <c r="O56" s="45">
        <v>800</v>
      </c>
      <c r="P56" s="45"/>
      <c r="Q56" s="45">
        <v>34</v>
      </c>
      <c r="R56" s="45"/>
      <c r="S56" s="45">
        <v>45</v>
      </c>
      <c r="T56" s="45"/>
      <c r="U56" s="45">
        <v>40</v>
      </c>
    </row>
    <row r="57" spans="3:21" ht="15.75">
      <c r="C57" s="17" t="s">
        <v>41</v>
      </c>
      <c r="E57" s="45">
        <v>121</v>
      </c>
      <c r="F57" s="45"/>
      <c r="G57" s="45">
        <v>204</v>
      </c>
      <c r="H57" s="45"/>
      <c r="I57" s="45">
        <v>325</v>
      </c>
      <c r="J57" s="45"/>
      <c r="K57" s="45">
        <v>349</v>
      </c>
      <c r="L57" s="45"/>
      <c r="M57" s="45">
        <v>515</v>
      </c>
      <c r="N57" s="45"/>
      <c r="O57" s="45">
        <v>864</v>
      </c>
      <c r="P57" s="45"/>
      <c r="Q57" s="45">
        <v>35</v>
      </c>
      <c r="R57" s="45"/>
      <c r="S57" s="45">
        <v>40</v>
      </c>
      <c r="T57" s="45"/>
      <c r="U57" s="45">
        <v>38</v>
      </c>
    </row>
    <row r="58" spans="3:21" ht="15.75">
      <c r="C58" s="9" t="str">
        <f>Rast41a!$C39</f>
        <v>2003</v>
      </c>
      <c r="E58" s="45">
        <v>114</v>
      </c>
      <c r="F58" s="45"/>
      <c r="G58" s="45">
        <v>222</v>
      </c>
      <c r="H58" s="45"/>
      <c r="I58" s="45">
        <v>336</v>
      </c>
      <c r="J58" s="45"/>
      <c r="K58" s="45">
        <v>344</v>
      </c>
      <c r="L58" s="45"/>
      <c r="M58" s="45">
        <v>527</v>
      </c>
      <c r="N58" s="45"/>
      <c r="O58" s="45">
        <v>871</v>
      </c>
      <c r="P58" s="45"/>
      <c r="Q58" s="45">
        <v>33</v>
      </c>
      <c r="R58" s="45"/>
      <c r="S58" s="45">
        <v>42</v>
      </c>
      <c r="T58" s="45"/>
      <c r="U58" s="45">
        <v>39</v>
      </c>
    </row>
    <row r="59" spans="3:21" ht="15.75">
      <c r="C59" s="9" t="str">
        <f>Rast41a!$C40</f>
        <v>2004</v>
      </c>
      <c r="E59" s="45">
        <v>139</v>
      </c>
      <c r="F59" s="45"/>
      <c r="G59" s="45">
        <v>182</v>
      </c>
      <c r="H59" s="45"/>
      <c r="I59" s="45">
        <v>321</v>
      </c>
      <c r="J59" s="45"/>
      <c r="K59" s="45">
        <v>353</v>
      </c>
      <c r="L59" s="45"/>
      <c r="M59" s="45">
        <v>526</v>
      </c>
      <c r="N59" s="45"/>
      <c r="O59" s="45">
        <v>879</v>
      </c>
      <c r="P59" s="45"/>
      <c r="Q59" s="45">
        <v>39</v>
      </c>
      <c r="R59" s="45"/>
      <c r="S59" s="45">
        <v>35</v>
      </c>
      <c r="T59" s="45"/>
      <c r="U59" s="45">
        <v>37</v>
      </c>
    </row>
    <row r="60" spans="3:27" s="5" customFormat="1" ht="15.75">
      <c r="C60" s="4" t="str">
        <f>Rast41a!$C$41</f>
        <v>2000-2004 average</v>
      </c>
      <c r="D60" s="7"/>
      <c r="E60" s="43">
        <v>114</v>
      </c>
      <c r="F60" s="43"/>
      <c r="G60" s="43">
        <v>207</v>
      </c>
      <c r="H60" s="43"/>
      <c r="I60" s="43">
        <v>320</v>
      </c>
      <c r="J60" s="43"/>
      <c r="K60" s="43">
        <v>338</v>
      </c>
      <c r="L60" s="43"/>
      <c r="M60" s="43">
        <v>504</v>
      </c>
      <c r="N60" s="43"/>
      <c r="O60" s="43">
        <v>842</v>
      </c>
      <c r="P60" s="43"/>
      <c r="Q60" s="43">
        <v>34</v>
      </c>
      <c r="R60" s="43"/>
      <c r="S60" s="43">
        <v>41</v>
      </c>
      <c r="T60" s="43"/>
      <c r="U60" s="43">
        <v>38</v>
      </c>
      <c r="V60" s="6"/>
      <c r="W60" s="6"/>
      <c r="X60" s="6"/>
      <c r="Y60" s="6"/>
      <c r="Z60" s="6"/>
      <c r="AA60" s="6"/>
    </row>
    <row r="61" spans="3:21" ht="9" customHeight="1">
      <c r="C61" s="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3:21" ht="15.75">
      <c r="C62" s="9" t="str">
        <f>Rast41a!$C$43</f>
        <v>% change on 1994-98 average</v>
      </c>
      <c r="E62" s="45"/>
      <c r="F62" s="45"/>
      <c r="G62" s="49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4:22" ht="15.75">
      <c r="D63" s="9">
        <f>Rast41a!$D$44</f>
        <v>2004</v>
      </c>
      <c r="E63" s="57">
        <f>IF(ISERR((E59-E49)/E49*100),"-",IF(((E59-E49)/E49*100)=0,"-",((E59-E49)/E49*100)))</f>
        <v>-9.15032679738562</v>
      </c>
      <c r="F63" s="57"/>
      <c r="G63" s="57">
        <f>IF(ISERR((G59-G49)/G49*100),"-",IF(((G59-G49)/G49*100)=0,"-",((G59-G49)/G49*100)))</f>
        <v>-20.52401746724891</v>
      </c>
      <c r="H63" s="57"/>
      <c r="I63" s="57">
        <f>IF(ISERR((I59-I49)/I49*100),"-",IF(((I59-I49)/I49*100)=0,"-",((I59-I49)/I49*100)))</f>
        <v>-15.748031496062993</v>
      </c>
      <c r="J63" s="57"/>
      <c r="K63" s="57">
        <f>IF(ISERR((K59-K49)/K49*100),"-",IF(((K59-K49)/K49*100)=0,"-",((K59-K49)/K49*100)))</f>
        <v>7.951070336391437</v>
      </c>
      <c r="L63" s="57"/>
      <c r="M63" s="57">
        <f>IF(ISERR((M59-M49)/M49*100),"-",IF(((M59-M49)/M49*100)=0,"-",((M59-M49)/M49*100)))</f>
        <v>15.604395604395604</v>
      </c>
      <c r="N63" s="57"/>
      <c r="O63" s="57">
        <f>IF(ISERR((O59-O49)/O49*100),"-",IF(((O59-O49)/O49*100)=0,"-",((O59-O49)/O49*100)))</f>
        <v>12.404092071611252</v>
      </c>
      <c r="P63" s="57"/>
      <c r="Q63" s="57">
        <f>IF(ISERR((Q59-Q49)/Q49*100),"-",IF(((Q59-Q49)/Q49*100)=0,"-",((Q59-Q49)/Q49*100)))</f>
        <v>-17.02127659574468</v>
      </c>
      <c r="R63" s="57"/>
      <c r="S63" s="57">
        <f>IF(ISERR((S59-S49)/S49*100),"-",IF(((S59-S49)/S49*100)=0,"-",((S59-S49)/S49*100)))</f>
        <v>-30</v>
      </c>
      <c r="T63" s="57"/>
      <c r="U63" s="57">
        <f>IF(ISERR((U59-U49)/U49*100),"-",IF(((U59-U49)/U49*100)=0,"-",((U59-U49)/U49*100)))</f>
        <v>-24.489795918367346</v>
      </c>
      <c r="V63" s="34"/>
    </row>
    <row r="64" spans="4:21" ht="15.75">
      <c r="D64" s="9" t="str">
        <f>Rast41a!$D$45</f>
        <v>2000-2004 average</v>
      </c>
      <c r="E64" s="57">
        <f>IF(ISERR((E60-E49)/E49*100),"-",IF(((E60-E49)/E49*100)=0,"-",((E60-E49)/E49*100)))</f>
        <v>-25.49019607843137</v>
      </c>
      <c r="F64" s="57"/>
      <c r="G64" s="57">
        <f>IF(ISERR((G60-G49)/G49*100),"-",IF(((G60-G49)/G49*100)=0,"-",((G60-G49)/G49*100)))</f>
        <v>-9.606986899563319</v>
      </c>
      <c r="H64" s="57"/>
      <c r="I64" s="57">
        <f>IF(ISERR((I60-I49)/I49*100),"-",IF(((I60-I49)/I49*100)=0,"-",((I60-I49)/I49*100)))</f>
        <v>-16.010498687664043</v>
      </c>
      <c r="J64" s="57"/>
      <c r="K64" s="57">
        <f>IF(ISERR((K60-K49)/K49*100),"-",IF(((K60-K49)/K49*100)=0,"-",((K60-K49)/K49*100)))</f>
        <v>3.3639143730886847</v>
      </c>
      <c r="L64" s="57"/>
      <c r="M64" s="57">
        <f>IF(ISERR((M60-M49)/M49*100),"-",IF(((M60-M49)/M49*100)=0,"-",((M60-M49)/M49*100)))</f>
        <v>10.76923076923077</v>
      </c>
      <c r="N64" s="57"/>
      <c r="O64" s="57">
        <f>IF(ISERR((O60-O49)/O49*100),"-",IF(((O60-O49)/O49*100)=0,"-",((O60-O49)/O49*100)))</f>
        <v>7.672634271099745</v>
      </c>
      <c r="P64" s="57"/>
      <c r="Q64" s="57">
        <f>IF(ISERR((Q60-Q49)/Q49*100),"-",IF(((Q60-Q49)/Q49*100)=0,"-",((Q60-Q49)/Q49*100)))</f>
        <v>-27.659574468085108</v>
      </c>
      <c r="R64" s="57"/>
      <c r="S64" s="57">
        <f>IF(ISERR((S60-S49)/S49*100),"-",IF(((S60-S49)/S49*100)=0,"-",((S60-S49)/S49*100)))</f>
        <v>-18</v>
      </c>
      <c r="T64" s="57"/>
      <c r="U64" s="57">
        <f>IF(ISERR((U60-U49)/U49*100),"-",IF(((U60-U49)/U49*100)=0,"-",((U60-U49)/U49*100)))</f>
        <v>-22.448979591836736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2"/>
    </row>
    <row r="68" spans="1:21" ht="15.75">
      <c r="A68" s="7" t="s">
        <v>86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89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2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12"/>
      <c r="L173" s="12"/>
      <c r="M173" s="12"/>
      <c r="N173" s="12"/>
      <c r="O173" s="12"/>
      <c r="P173" s="12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36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9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:21" ht="15.75">
      <c r="A179" s="6"/>
      <c r="B179" s="6"/>
      <c r="C179" s="6"/>
      <c r="D179" s="36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5"/>
      <c r="L180" s="35"/>
      <c r="M180" s="35"/>
      <c r="N180" s="35"/>
      <c r="O180" s="35"/>
      <c r="P180" s="35"/>
      <c r="Q180" s="38"/>
      <c r="R180" s="38"/>
      <c r="S180" s="38"/>
      <c r="T180" s="38"/>
      <c r="U180" s="39"/>
    </row>
    <row r="181" spans="2:21" ht="18.75">
      <c r="B181" s="37"/>
      <c r="C181" s="37"/>
      <c r="D181" s="9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9"/>
    </row>
    <row r="182" spans="11:16" ht="15.75">
      <c r="K182" s="38"/>
      <c r="L182" s="38"/>
      <c r="M182" s="38"/>
      <c r="N182" s="38"/>
      <c r="O182" s="38"/>
      <c r="P182" s="38"/>
    </row>
    <row r="185" ht="18" customHeight="1"/>
    <row r="188" ht="15.75">
      <c r="V188" s="42"/>
    </row>
    <row r="190" ht="15.75">
      <c r="V190" s="32"/>
    </row>
    <row r="200" ht="15.75">
      <c r="V200" s="32"/>
    </row>
    <row r="237" ht="6.75" customHeight="1"/>
    <row r="241" ht="9" customHeight="1"/>
    <row r="244" ht="15.75">
      <c r="V244" s="32"/>
    </row>
    <row r="245" ht="15.75">
      <c r="D245" s="21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265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6.886718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7.2148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7.445312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51.7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83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66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54</v>
      </c>
      <c r="F12" s="43"/>
      <c r="G12" s="43">
        <v>265</v>
      </c>
      <c r="H12" s="43"/>
      <c r="I12" s="43">
        <v>319</v>
      </c>
      <c r="J12" s="43"/>
      <c r="K12" s="43">
        <v>169</v>
      </c>
      <c r="L12" s="43"/>
      <c r="M12" s="43">
        <v>383</v>
      </c>
      <c r="N12" s="43"/>
      <c r="O12" s="43">
        <v>551</v>
      </c>
      <c r="P12" s="44"/>
      <c r="Q12" s="43">
        <v>32</v>
      </c>
      <c r="R12" s="43"/>
      <c r="S12" s="43">
        <v>69</v>
      </c>
      <c r="T12" s="43"/>
      <c r="U12" s="43">
        <v>58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51</v>
      </c>
      <c r="F13" s="45"/>
      <c r="G13" s="45">
        <v>277</v>
      </c>
      <c r="H13" s="45"/>
      <c r="I13" s="45">
        <v>328</v>
      </c>
      <c r="J13" s="45"/>
      <c r="K13" s="45">
        <v>162</v>
      </c>
      <c r="L13" s="45"/>
      <c r="M13" s="45">
        <v>378</v>
      </c>
      <c r="N13" s="45"/>
      <c r="O13" s="45">
        <v>540</v>
      </c>
      <c r="P13" s="45"/>
      <c r="Q13" s="45">
        <v>31</v>
      </c>
      <c r="R13" s="45"/>
      <c r="S13" s="45">
        <v>73</v>
      </c>
      <c r="T13" s="45"/>
      <c r="U13" s="45">
        <v>61</v>
      </c>
    </row>
    <row r="14" spans="3:21" ht="15.75">
      <c r="C14" s="17" t="s">
        <v>35</v>
      </c>
      <c r="E14" s="45">
        <v>52</v>
      </c>
      <c r="F14" s="45"/>
      <c r="G14" s="45">
        <v>236</v>
      </c>
      <c r="H14" s="45"/>
      <c r="I14" s="45">
        <v>288</v>
      </c>
      <c r="J14" s="45"/>
      <c r="K14" s="45">
        <v>170</v>
      </c>
      <c r="L14" s="45"/>
      <c r="M14" s="45">
        <v>384</v>
      </c>
      <c r="N14" s="45"/>
      <c r="O14" s="45">
        <v>553</v>
      </c>
      <c r="P14" s="45"/>
      <c r="Q14" s="45">
        <v>31</v>
      </c>
      <c r="R14" s="45"/>
      <c r="S14" s="45">
        <v>62</v>
      </c>
      <c r="T14" s="45"/>
      <c r="U14" s="45">
        <v>52</v>
      </c>
    </row>
    <row r="15" spans="3:21" ht="15.75">
      <c r="C15" s="17" t="s">
        <v>36</v>
      </c>
      <c r="E15" s="45">
        <v>62</v>
      </c>
      <c r="F15" s="45"/>
      <c r="G15" s="45">
        <v>234</v>
      </c>
      <c r="H15" s="45"/>
      <c r="I15" s="45">
        <v>296</v>
      </c>
      <c r="J15" s="45"/>
      <c r="K15" s="45">
        <v>175</v>
      </c>
      <c r="L15" s="45"/>
      <c r="M15" s="45">
        <v>387</v>
      </c>
      <c r="N15" s="45"/>
      <c r="O15" s="45">
        <v>562</v>
      </c>
      <c r="P15" s="45"/>
      <c r="Q15" s="45">
        <v>35</v>
      </c>
      <c r="R15" s="45"/>
      <c r="S15" s="45">
        <v>60</v>
      </c>
      <c r="T15" s="45"/>
      <c r="U15" s="45">
        <v>53</v>
      </c>
    </row>
    <row r="16" spans="3:21" ht="15.75">
      <c r="C16" s="17" t="s">
        <v>37</v>
      </c>
      <c r="E16" s="45">
        <v>58</v>
      </c>
      <c r="F16" s="45"/>
      <c r="G16" s="45">
        <v>282</v>
      </c>
      <c r="H16" s="45"/>
      <c r="I16" s="45">
        <v>340</v>
      </c>
      <c r="J16" s="45"/>
      <c r="K16" s="45">
        <v>177</v>
      </c>
      <c r="L16" s="45"/>
      <c r="M16" s="45">
        <v>392</v>
      </c>
      <c r="N16" s="45"/>
      <c r="O16" s="45">
        <v>569</v>
      </c>
      <c r="P16" s="45"/>
      <c r="Q16" s="45">
        <v>33</v>
      </c>
      <c r="R16" s="45"/>
      <c r="S16" s="45">
        <v>72</v>
      </c>
      <c r="T16" s="45"/>
      <c r="U16" s="45">
        <v>60</v>
      </c>
    </row>
    <row r="17" spans="3:21" ht="15.75">
      <c r="C17" s="17" t="s">
        <v>38</v>
      </c>
      <c r="E17" s="45">
        <v>38</v>
      </c>
      <c r="F17" s="45"/>
      <c r="G17" s="45">
        <v>213</v>
      </c>
      <c r="H17" s="45"/>
      <c r="I17" s="45">
        <v>251</v>
      </c>
      <c r="J17" s="45"/>
      <c r="K17" s="45">
        <v>180</v>
      </c>
      <c r="L17" s="45"/>
      <c r="M17" s="45">
        <v>398</v>
      </c>
      <c r="N17" s="45"/>
      <c r="O17" s="45">
        <v>578</v>
      </c>
      <c r="P17" s="45"/>
      <c r="Q17" s="45">
        <v>21</v>
      </c>
      <c r="R17" s="45"/>
      <c r="S17" s="45">
        <v>53</v>
      </c>
      <c r="T17" s="45"/>
      <c r="U17" s="45">
        <v>43</v>
      </c>
    </row>
    <row r="18" spans="3:21" ht="15.75">
      <c r="C18" s="17" t="s">
        <v>39</v>
      </c>
      <c r="E18" s="45">
        <v>91</v>
      </c>
      <c r="F18" s="45"/>
      <c r="G18" s="45">
        <v>219</v>
      </c>
      <c r="H18" s="45"/>
      <c r="I18" s="45">
        <v>310</v>
      </c>
      <c r="J18" s="45"/>
      <c r="K18" s="45">
        <v>185</v>
      </c>
      <c r="L18" s="45"/>
      <c r="M18" s="45">
        <v>397</v>
      </c>
      <c r="N18" s="45"/>
      <c r="O18" s="45">
        <v>582</v>
      </c>
      <c r="P18" s="45"/>
      <c r="Q18" s="45">
        <v>49</v>
      </c>
      <c r="R18" s="45"/>
      <c r="S18" s="45">
        <v>55</v>
      </c>
      <c r="T18" s="45"/>
      <c r="U18" s="45">
        <v>53</v>
      </c>
    </row>
    <row r="19" spans="3:21" ht="15.75">
      <c r="C19" s="17" t="s">
        <v>40</v>
      </c>
      <c r="E19" s="45">
        <v>72</v>
      </c>
      <c r="F19" s="45"/>
      <c r="G19" s="45">
        <v>204</v>
      </c>
      <c r="H19" s="45"/>
      <c r="I19" s="45">
        <v>276</v>
      </c>
      <c r="J19" s="45"/>
      <c r="K19" s="45">
        <v>186</v>
      </c>
      <c r="L19" s="45"/>
      <c r="M19" s="45">
        <v>399</v>
      </c>
      <c r="N19" s="45"/>
      <c r="O19" s="45">
        <v>586</v>
      </c>
      <c r="P19" s="45"/>
      <c r="Q19" s="45">
        <v>39</v>
      </c>
      <c r="R19" s="45"/>
      <c r="S19" s="45">
        <v>51</v>
      </c>
      <c r="T19" s="45"/>
      <c r="U19" s="45">
        <v>47</v>
      </c>
    </row>
    <row r="20" spans="3:21" ht="15.75">
      <c r="C20" s="17" t="s">
        <v>41</v>
      </c>
      <c r="E20" s="45">
        <v>45</v>
      </c>
      <c r="F20" s="45"/>
      <c r="G20" s="45">
        <v>204</v>
      </c>
      <c r="H20" s="45"/>
      <c r="I20" s="45">
        <v>249</v>
      </c>
      <c r="J20" s="45"/>
      <c r="K20" s="45">
        <v>191</v>
      </c>
      <c r="L20" s="45"/>
      <c r="M20" s="45">
        <v>411</v>
      </c>
      <c r="N20" s="45"/>
      <c r="O20" s="45">
        <v>601</v>
      </c>
      <c r="P20" s="45"/>
      <c r="Q20" s="45">
        <v>24</v>
      </c>
      <c r="R20" s="45"/>
      <c r="S20" s="45">
        <v>50</v>
      </c>
      <c r="T20" s="45"/>
      <c r="U20" s="45">
        <v>41</v>
      </c>
    </row>
    <row r="21" spans="3:21" ht="15.75">
      <c r="C21" s="9" t="str">
        <f>Rast41a!$C39</f>
        <v>2003</v>
      </c>
      <c r="E21" s="45">
        <v>45</v>
      </c>
      <c r="F21" s="45"/>
      <c r="G21" s="45">
        <v>212</v>
      </c>
      <c r="H21" s="45"/>
      <c r="I21" s="45">
        <v>257</v>
      </c>
      <c r="J21" s="45"/>
      <c r="K21" s="45">
        <v>188</v>
      </c>
      <c r="L21" s="45"/>
      <c r="M21" s="45">
        <v>415</v>
      </c>
      <c r="N21" s="45"/>
      <c r="O21" s="45">
        <v>604</v>
      </c>
      <c r="P21" s="45"/>
      <c r="Q21" s="45">
        <v>24</v>
      </c>
      <c r="R21" s="45"/>
      <c r="S21" s="45">
        <v>51</v>
      </c>
      <c r="T21" s="45"/>
      <c r="U21" s="45">
        <v>43</v>
      </c>
    </row>
    <row r="22" spans="3:21" ht="15.75">
      <c r="C22" s="9" t="str">
        <f>Rast41a!$C40</f>
        <v>2004</v>
      </c>
      <c r="E22" s="45">
        <v>46</v>
      </c>
      <c r="F22" s="45"/>
      <c r="G22" s="45">
        <v>238</v>
      </c>
      <c r="H22" s="45"/>
      <c r="I22" s="45">
        <v>284</v>
      </c>
      <c r="J22" s="45"/>
      <c r="K22" s="45">
        <v>191</v>
      </c>
      <c r="L22" s="45"/>
      <c r="M22" s="45">
        <v>418</v>
      </c>
      <c r="N22" s="45"/>
      <c r="O22" s="45">
        <v>608</v>
      </c>
      <c r="P22" s="45"/>
      <c r="Q22" s="45">
        <v>24</v>
      </c>
      <c r="R22" s="45"/>
      <c r="S22" s="45">
        <v>57</v>
      </c>
      <c r="T22" s="45"/>
      <c r="U22" s="45">
        <v>47</v>
      </c>
    </row>
    <row r="23" spans="3:27" s="5" customFormat="1" ht="15.75">
      <c r="C23" s="4" t="str">
        <f>Rast41a!$C$41</f>
        <v>2000-2004 average</v>
      </c>
      <c r="D23" s="7"/>
      <c r="E23" s="43">
        <v>60</v>
      </c>
      <c r="F23" s="43"/>
      <c r="G23" s="43">
        <v>215</v>
      </c>
      <c r="H23" s="43"/>
      <c r="I23" s="43">
        <v>275</v>
      </c>
      <c r="J23" s="43"/>
      <c r="K23" s="43">
        <v>188</v>
      </c>
      <c r="L23" s="43"/>
      <c r="M23" s="43">
        <v>408</v>
      </c>
      <c r="N23" s="43"/>
      <c r="O23" s="43">
        <v>596</v>
      </c>
      <c r="P23" s="43"/>
      <c r="Q23" s="43">
        <v>32</v>
      </c>
      <c r="R23" s="43"/>
      <c r="S23" s="43">
        <v>53</v>
      </c>
      <c r="T23" s="43"/>
      <c r="U23" s="43">
        <v>46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-14.814814814814813</v>
      </c>
      <c r="F26" s="57"/>
      <c r="G26" s="57">
        <f>IF(ISERR((G22-G12)/G12*100),"-",IF(((G22-G12)/G12*100)=0,"-",((G22-G12)/G12*100)))</f>
        <v>-10.18867924528302</v>
      </c>
      <c r="H26" s="57"/>
      <c r="I26" s="57">
        <f>IF(ISERR((I22-I12)/I12*100),"-",IF(((I22-I12)/I12*100)=0,"-",((I22-I12)/I12*100)))</f>
        <v>-10.9717868338558</v>
      </c>
      <c r="J26" s="57"/>
      <c r="K26" s="57">
        <f>IF(ISERR((K22-K12)/K12*100),"-",IF(((K22-K12)/K12*100)=0,"-",((K22-K12)/K12*100)))</f>
        <v>13.017751479289942</v>
      </c>
      <c r="L26" s="57"/>
      <c r="M26" s="57">
        <f>IF(ISERR((M22-M12)/M12*100),"-",IF(((M22-M12)/M12*100)=0,"-",((M22-M12)/M12*100)))</f>
        <v>9.138381201044385</v>
      </c>
      <c r="N26" s="57"/>
      <c r="O26" s="57">
        <f>IF(ISERR((O22-O12)/O12*100),"-",IF(((O22-O12)/O12*100)=0,"-",((O22-O12)/O12*100)))</f>
        <v>10.344827586206897</v>
      </c>
      <c r="P26" s="57"/>
      <c r="Q26" s="57">
        <f>IF(ISERR((Q22-Q12)/Q12*100),"-",IF(((Q22-Q12)/Q12*100)=0,"-",((Q22-Q12)/Q12*100)))</f>
        <v>-25</v>
      </c>
      <c r="R26" s="57"/>
      <c r="S26" s="57">
        <f>IF(ISERR((S22-S12)/S12*100),"-",IF(((S22-S12)/S12*100)=0,"-",((S22-S12)/S12*100)))</f>
        <v>-17.391304347826086</v>
      </c>
      <c r="T26" s="57"/>
      <c r="U26" s="57">
        <f>IF(ISERR((U22-U12)/U12*100),"-",IF(((U22-U12)/U12*100)=0,"-",((U22-U12)/U12*100)))</f>
        <v>-18.96551724137931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11.11111111111111</v>
      </c>
      <c r="F27" s="57"/>
      <c r="G27" s="57">
        <f>IF(ISERR((G23-G12)/G12*100),"-",IF(((G23-G12)/G12*100)=0,"-",((G23-G12)/G12*100)))</f>
        <v>-18.867924528301888</v>
      </c>
      <c r="H27" s="57"/>
      <c r="I27" s="57">
        <f>IF(ISERR((I23-I12)/I12*100),"-",IF(((I23-I12)/I12*100)=0,"-",((I23-I12)/I12*100)))</f>
        <v>-13.793103448275861</v>
      </c>
      <c r="J27" s="57"/>
      <c r="K27" s="57">
        <f>IF(ISERR((K23-K12)/K12*100),"-",IF(((K23-K12)/K12*100)=0,"-",((K23-K12)/K12*100)))</f>
        <v>11.242603550295858</v>
      </c>
      <c r="L27" s="57"/>
      <c r="M27" s="57">
        <f>IF(ISERR((M23-M12)/M12*100),"-",IF(((M23-M12)/M12*100)=0,"-",((M23-M12)/M12*100)))</f>
        <v>6.527415143603134</v>
      </c>
      <c r="N27" s="57"/>
      <c r="O27" s="57">
        <f>IF(ISERR((O23-O12)/O12*100),"-",IF(((O23-O12)/O12*100)=0,"-",((O23-O12)/O12*100)))</f>
        <v>8.166969147005444</v>
      </c>
      <c r="P27" s="57"/>
      <c r="Q27" s="57" t="str">
        <f>IF(ISERR((Q23-Q12)/Q12*100),"-",IF(((Q23-Q12)/Q12*100)=0,"-",((Q23-Q12)/Q12*100)))</f>
        <v>-</v>
      </c>
      <c r="R27" s="57"/>
      <c r="S27" s="57">
        <f>IF(ISERR((S23-S12)/S12*100),"-",IF(((S23-S12)/S12*100)=0,"-",((S23-S12)/S12*100)))</f>
        <v>-23.18840579710145</v>
      </c>
      <c r="T27" s="57"/>
      <c r="U27" s="57">
        <f>IF(ISERR((U23-U12)/U12*100),"-",IF(((U23-U12)/U12*100)=0,"-",((U23-U12)/U12*100)))</f>
        <v>-20.689655172413794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2:21" ht="15.75">
      <c r="B29" s="7" t="s">
        <v>67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3" t="s">
        <v>43</v>
      </c>
      <c r="F30" s="43"/>
      <c r="G30" s="43">
        <v>287</v>
      </c>
      <c r="H30" s="43"/>
      <c r="I30" s="43">
        <v>287</v>
      </c>
      <c r="J30" s="43"/>
      <c r="K30" s="43" t="s">
        <v>43</v>
      </c>
      <c r="L30" s="43"/>
      <c r="M30" s="43">
        <v>494</v>
      </c>
      <c r="N30" s="43"/>
      <c r="O30" s="43">
        <v>494</v>
      </c>
      <c r="P30" s="44"/>
      <c r="Q30" s="43" t="s">
        <v>43</v>
      </c>
      <c r="R30" s="43"/>
      <c r="S30" s="43">
        <v>58</v>
      </c>
      <c r="T30" s="43"/>
      <c r="U30" s="43">
        <v>58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 t="s">
        <v>43</v>
      </c>
      <c r="F31" s="45"/>
      <c r="G31" s="45">
        <v>294</v>
      </c>
      <c r="H31" s="45"/>
      <c r="I31" s="45">
        <v>294</v>
      </c>
      <c r="J31" s="45"/>
      <c r="K31" s="45" t="s">
        <v>43</v>
      </c>
      <c r="L31" s="45"/>
      <c r="M31" s="45">
        <v>487</v>
      </c>
      <c r="N31" s="45"/>
      <c r="O31" s="45">
        <v>487</v>
      </c>
      <c r="P31" s="45"/>
      <c r="Q31" s="51" t="s">
        <v>43</v>
      </c>
      <c r="R31" s="45"/>
      <c r="S31" s="45">
        <v>60</v>
      </c>
      <c r="T31" s="45"/>
      <c r="U31" s="45">
        <v>60</v>
      </c>
    </row>
    <row r="32" spans="3:21" ht="15.75">
      <c r="C32" s="17" t="s">
        <v>35</v>
      </c>
      <c r="E32" s="45" t="s">
        <v>43</v>
      </c>
      <c r="F32" s="45"/>
      <c r="G32" s="45">
        <v>303</v>
      </c>
      <c r="H32" s="45"/>
      <c r="I32" s="45">
        <v>303</v>
      </c>
      <c r="J32" s="45"/>
      <c r="K32" s="45" t="s">
        <v>43</v>
      </c>
      <c r="L32" s="45"/>
      <c r="M32" s="45">
        <v>495</v>
      </c>
      <c r="N32" s="45"/>
      <c r="O32" s="45">
        <v>495</v>
      </c>
      <c r="P32" s="45"/>
      <c r="Q32" s="51" t="s">
        <v>43</v>
      </c>
      <c r="R32" s="45"/>
      <c r="S32" s="45">
        <v>61</v>
      </c>
      <c r="T32" s="45"/>
      <c r="U32" s="45">
        <v>61</v>
      </c>
    </row>
    <row r="33" spans="3:21" ht="15.75">
      <c r="C33" s="17" t="s">
        <v>36</v>
      </c>
      <c r="E33" s="45" t="s">
        <v>43</v>
      </c>
      <c r="F33" s="45"/>
      <c r="G33" s="45">
        <v>295</v>
      </c>
      <c r="H33" s="45"/>
      <c r="I33" s="45">
        <v>295</v>
      </c>
      <c r="J33" s="45"/>
      <c r="K33" s="45" t="s">
        <v>43</v>
      </c>
      <c r="L33" s="45"/>
      <c r="M33" s="45">
        <v>500</v>
      </c>
      <c r="N33" s="45"/>
      <c r="O33" s="45">
        <v>500</v>
      </c>
      <c r="P33" s="45"/>
      <c r="Q33" s="51" t="s">
        <v>43</v>
      </c>
      <c r="R33" s="45"/>
      <c r="S33" s="45">
        <v>59</v>
      </c>
      <c r="T33" s="45"/>
      <c r="U33" s="45">
        <v>59</v>
      </c>
    </row>
    <row r="34" spans="3:21" ht="15.75">
      <c r="C34" s="17" t="s">
        <v>37</v>
      </c>
      <c r="E34" s="45" t="s">
        <v>43</v>
      </c>
      <c r="F34" s="45"/>
      <c r="G34" s="45">
        <v>278</v>
      </c>
      <c r="H34" s="45"/>
      <c r="I34" s="45">
        <v>278</v>
      </c>
      <c r="J34" s="45"/>
      <c r="K34" s="45" t="s">
        <v>43</v>
      </c>
      <c r="L34" s="45"/>
      <c r="M34" s="45">
        <v>507</v>
      </c>
      <c r="N34" s="45"/>
      <c r="O34" s="45">
        <v>507</v>
      </c>
      <c r="P34" s="45"/>
      <c r="Q34" s="51" t="s">
        <v>43</v>
      </c>
      <c r="R34" s="45"/>
      <c r="S34" s="45">
        <v>55</v>
      </c>
      <c r="T34" s="45"/>
      <c r="U34" s="45">
        <v>55</v>
      </c>
    </row>
    <row r="35" spans="3:21" ht="15.75">
      <c r="C35" s="17" t="s">
        <v>38</v>
      </c>
      <c r="E35" s="45" t="s">
        <v>43</v>
      </c>
      <c r="F35" s="45"/>
      <c r="G35" s="45">
        <v>270</v>
      </c>
      <c r="H35" s="45"/>
      <c r="I35" s="45">
        <v>270</v>
      </c>
      <c r="J35" s="45"/>
      <c r="K35" s="45" t="s">
        <v>43</v>
      </c>
      <c r="L35" s="45"/>
      <c r="M35" s="45">
        <v>515</v>
      </c>
      <c r="N35" s="45"/>
      <c r="O35" s="45">
        <v>515</v>
      </c>
      <c r="P35" s="45"/>
      <c r="Q35" s="51" t="s">
        <v>43</v>
      </c>
      <c r="R35" s="45"/>
      <c r="S35" s="45">
        <v>52</v>
      </c>
      <c r="T35" s="45"/>
      <c r="U35" s="45">
        <v>52</v>
      </c>
    </row>
    <row r="36" spans="3:21" ht="15.75">
      <c r="C36" s="17" t="s">
        <v>39</v>
      </c>
      <c r="E36" s="45" t="s">
        <v>43</v>
      </c>
      <c r="F36" s="45"/>
      <c r="G36" s="45">
        <v>286</v>
      </c>
      <c r="H36" s="45"/>
      <c r="I36" s="45">
        <v>286</v>
      </c>
      <c r="J36" s="45"/>
      <c r="K36" s="45" t="s">
        <v>43</v>
      </c>
      <c r="L36" s="45"/>
      <c r="M36" s="45">
        <v>514</v>
      </c>
      <c r="N36" s="45"/>
      <c r="O36" s="45">
        <v>514</v>
      </c>
      <c r="P36" s="45"/>
      <c r="Q36" s="51" t="s">
        <v>43</v>
      </c>
      <c r="R36" s="45"/>
      <c r="S36" s="45">
        <v>56</v>
      </c>
      <c r="T36" s="45"/>
      <c r="U36" s="45">
        <v>56</v>
      </c>
    </row>
    <row r="37" spans="3:21" ht="15.75">
      <c r="C37" s="17" t="s">
        <v>40</v>
      </c>
      <c r="E37" s="45" t="s">
        <v>43</v>
      </c>
      <c r="F37" s="45"/>
      <c r="G37" s="45">
        <v>280</v>
      </c>
      <c r="H37" s="45"/>
      <c r="I37" s="45">
        <v>280</v>
      </c>
      <c r="J37" s="45"/>
      <c r="K37" s="45" t="s">
        <v>43</v>
      </c>
      <c r="L37" s="45"/>
      <c r="M37" s="45">
        <v>517</v>
      </c>
      <c r="N37" s="45"/>
      <c r="O37" s="45">
        <v>517</v>
      </c>
      <c r="P37" s="45"/>
      <c r="Q37" s="51" t="s">
        <v>43</v>
      </c>
      <c r="R37" s="45"/>
      <c r="S37" s="45">
        <v>54</v>
      </c>
      <c r="T37" s="45"/>
      <c r="U37" s="45">
        <v>54</v>
      </c>
    </row>
    <row r="38" spans="3:21" ht="15.75">
      <c r="C38" s="17" t="s">
        <v>41</v>
      </c>
      <c r="E38" s="45" t="s">
        <v>43</v>
      </c>
      <c r="F38" s="45"/>
      <c r="G38" s="45">
        <v>253</v>
      </c>
      <c r="H38" s="45"/>
      <c r="I38" s="45">
        <v>253</v>
      </c>
      <c r="J38" s="45"/>
      <c r="K38" s="45" t="s">
        <v>43</v>
      </c>
      <c r="L38" s="45"/>
      <c r="M38" s="45">
        <v>532</v>
      </c>
      <c r="N38" s="45"/>
      <c r="O38" s="45">
        <v>532</v>
      </c>
      <c r="P38" s="45"/>
      <c r="Q38" s="51" t="s">
        <v>43</v>
      </c>
      <c r="R38" s="45"/>
      <c r="S38" s="45">
        <v>48</v>
      </c>
      <c r="T38" s="45"/>
      <c r="U38" s="45">
        <v>48</v>
      </c>
    </row>
    <row r="39" spans="3:21" ht="15.75">
      <c r="C39" s="9" t="str">
        <f>Rast41a!$C39</f>
        <v>2003</v>
      </c>
      <c r="E39" s="45" t="s">
        <v>43</v>
      </c>
      <c r="F39" s="45"/>
      <c r="G39" s="45">
        <v>200</v>
      </c>
      <c r="H39" s="45"/>
      <c r="I39" s="45">
        <v>200</v>
      </c>
      <c r="J39" s="45"/>
      <c r="K39" s="45" t="s">
        <v>43</v>
      </c>
      <c r="L39" s="45"/>
      <c r="M39" s="45">
        <v>536</v>
      </c>
      <c r="N39" s="45"/>
      <c r="O39" s="45">
        <v>536</v>
      </c>
      <c r="P39" s="45"/>
      <c r="Q39" s="51" t="s">
        <v>43</v>
      </c>
      <c r="R39" s="45"/>
      <c r="S39" s="45">
        <v>37</v>
      </c>
      <c r="T39" s="45"/>
      <c r="U39" s="45">
        <v>37</v>
      </c>
    </row>
    <row r="40" spans="3:21" ht="15.75">
      <c r="C40" s="9" t="str">
        <f>Rast41a!$C40</f>
        <v>2004</v>
      </c>
      <c r="E40" s="45" t="s">
        <v>43</v>
      </c>
      <c r="F40" s="45"/>
      <c r="G40" s="45">
        <v>215</v>
      </c>
      <c r="H40" s="45"/>
      <c r="I40" s="45">
        <v>215</v>
      </c>
      <c r="J40" s="45"/>
      <c r="K40" s="45" t="s">
        <v>43</v>
      </c>
      <c r="L40" s="45"/>
      <c r="M40" s="45">
        <v>540</v>
      </c>
      <c r="N40" s="45"/>
      <c r="O40" s="45">
        <v>540</v>
      </c>
      <c r="P40" s="45"/>
      <c r="Q40" s="51" t="s">
        <v>43</v>
      </c>
      <c r="R40" s="45"/>
      <c r="S40" s="45">
        <v>40</v>
      </c>
      <c r="T40" s="45"/>
      <c r="U40" s="45">
        <v>40</v>
      </c>
    </row>
    <row r="41" spans="3:27" s="5" customFormat="1" ht="15.75">
      <c r="C41" s="4" t="str">
        <f>Rast41a!$C$41</f>
        <v>2000-2004 average</v>
      </c>
      <c r="D41" s="7"/>
      <c r="E41" s="43" t="s">
        <v>43</v>
      </c>
      <c r="F41" s="43"/>
      <c r="G41" s="43">
        <v>247</v>
      </c>
      <c r="H41" s="43"/>
      <c r="I41" s="43">
        <v>247</v>
      </c>
      <c r="J41" s="43"/>
      <c r="K41" s="43" t="s">
        <v>43</v>
      </c>
      <c r="L41" s="43"/>
      <c r="M41" s="43">
        <v>528</v>
      </c>
      <c r="N41" s="43"/>
      <c r="O41" s="43">
        <v>528</v>
      </c>
      <c r="P41" s="43"/>
      <c r="Q41" s="43" t="s">
        <v>43</v>
      </c>
      <c r="R41" s="43"/>
      <c r="S41" s="43">
        <v>47</v>
      </c>
      <c r="T41" s="43"/>
      <c r="U41" s="43">
        <v>47</v>
      </c>
      <c r="V41" s="6"/>
      <c r="W41" s="6"/>
      <c r="X41" s="6"/>
      <c r="Y41" s="6"/>
      <c r="Z41" s="6"/>
      <c r="AA41" s="6"/>
    </row>
    <row r="42" spans="3:21" ht="9" customHeight="1">
      <c r="C42" s="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Rast41a!$C$43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2" ht="15.75">
      <c r="D44" s="9">
        <f>Rast41a!$D$44</f>
        <v>2004</v>
      </c>
      <c r="E44" s="57" t="str">
        <f>IF(ISERR((E40-E30)/E30*100),"-",IF(((E40-E30)/E30*100)=0,"-",((E40-E30)/E30*100)))</f>
        <v>-</v>
      </c>
      <c r="F44" s="57"/>
      <c r="G44" s="57">
        <f>IF(ISERR((G40-G30)/G30*100),"-",IF(((G40-G30)/G30*100)=0,"-",((G40-G30)/G30*100)))</f>
        <v>-25.087108013937282</v>
      </c>
      <c r="H44" s="57"/>
      <c r="I44" s="57">
        <f>IF(ISERR((I40-I30)/I30*100),"-",IF(((I40-I30)/I30*100)=0,"-",((I40-I30)/I30*100)))</f>
        <v>-25.087108013937282</v>
      </c>
      <c r="J44" s="57"/>
      <c r="K44" s="57" t="str">
        <f>IF(ISERR((K40-K30)/K30*100),"-",IF(((K40-K30)/K30*100)=0,"-",((K40-K30)/K30*100)))</f>
        <v>-</v>
      </c>
      <c r="L44" s="57"/>
      <c r="M44" s="57">
        <f>IF(ISERR((M40-M30)/M30*100),"-",IF(((M40-M30)/M30*100)=0,"-",((M40-M30)/M30*100)))</f>
        <v>9.31174089068826</v>
      </c>
      <c r="N44" s="57"/>
      <c r="O44" s="57">
        <f>IF(ISERR((O40-O30)/O30*100),"-",IF(((O40-O30)/O30*100)=0,"-",((O40-O30)/O30*100)))</f>
        <v>9.31174089068826</v>
      </c>
      <c r="P44" s="57"/>
      <c r="Q44" s="57" t="str">
        <f>IF(ISERR((Q40-Q30)/Q30*100),"-",IF(((Q40-Q30)/Q30*100)=0,"-",((Q40-Q30)/Q30*100)))</f>
        <v>-</v>
      </c>
      <c r="R44" s="57"/>
      <c r="S44" s="57">
        <f>IF(ISERR((S40-S30)/S30*100),"-",IF(((S40-S30)/S30*100)=0,"-",((S40-S30)/S30*100)))</f>
        <v>-31.03448275862069</v>
      </c>
      <c r="T44" s="57"/>
      <c r="U44" s="57">
        <f>IF(ISERR((U40-U30)/U30*100),"-",IF(((U40-U30)/U30*100)=0,"-",((U40-U30)/U30*100)))</f>
        <v>-31.03448275862069</v>
      </c>
      <c r="V44" s="34"/>
    </row>
    <row r="45" spans="4:21" ht="15.75">
      <c r="D45" s="9" t="str">
        <f>Rast41a!$D$45</f>
        <v>2000-2004 average</v>
      </c>
      <c r="E45" s="57" t="str">
        <f>IF(ISERR((E41-E30)/E30*100),"-",IF(((E41-E30)/E30*100)=0,"-",((E41-E30)/E30*100)))</f>
        <v>-</v>
      </c>
      <c r="F45" s="57"/>
      <c r="G45" s="57">
        <f>IF(ISERR((G41-G30)/G30*100),"-",IF(((G41-G30)/G30*100)=0,"-",((G41-G30)/G30*100)))</f>
        <v>-13.937282229965156</v>
      </c>
      <c r="H45" s="57"/>
      <c r="I45" s="57">
        <f>IF(ISERR((I41-I30)/I30*100),"-",IF(((I41-I30)/I30*100)=0,"-",((I41-I30)/I30*100)))</f>
        <v>-13.937282229965156</v>
      </c>
      <c r="J45" s="57"/>
      <c r="K45" s="57" t="str">
        <f>IF(ISERR((K41-K30)/K30*100),"-",IF(((K41-K30)/K30*100)=0,"-",((K41-K30)/K30*100)))</f>
        <v>-</v>
      </c>
      <c r="L45" s="57"/>
      <c r="M45" s="57">
        <f>IF(ISERR((M41-M30)/M30*100),"-",IF(((M41-M30)/M30*100)=0,"-",((M41-M30)/M30*100)))</f>
        <v>6.882591093117409</v>
      </c>
      <c r="N45" s="57"/>
      <c r="O45" s="57">
        <f>IF(ISERR((O41-O30)/O30*100),"-",IF(((O41-O30)/O30*100)=0,"-",((O41-O30)/O30*100)))</f>
        <v>6.882591093117409</v>
      </c>
      <c r="P45" s="57"/>
      <c r="Q45" s="57" t="str">
        <f>IF(ISERR((Q41-Q30)/Q30*100),"-",IF(((Q41-Q30)/Q30*100)=0,"-",((Q41-Q30)/Q30*100)))</f>
        <v>-</v>
      </c>
      <c r="R45" s="57"/>
      <c r="S45" s="57">
        <f>IF(ISERR((S41-S30)/S30*100),"-",IF(((S41-S30)/S30*100)=0,"-",((S41-S30)/S30*100)))</f>
        <v>-18.96551724137931</v>
      </c>
      <c r="T45" s="57"/>
      <c r="U45" s="57">
        <f>IF(ISERR((U41-U30)/U30*100),"-",IF(((U41-U30)/U30*100)=0,"-",((U41-U30)/U30*100)))</f>
        <v>-18.96551724137931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2:21" ht="15.75">
      <c r="B47" s="7" t="s">
        <v>68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7" s="5" customFormat="1" ht="15.75">
      <c r="C48" s="4" t="s">
        <v>19</v>
      </c>
      <c r="E48" s="43">
        <v>95</v>
      </c>
      <c r="F48" s="43"/>
      <c r="G48" s="43">
        <v>241</v>
      </c>
      <c r="H48" s="43"/>
      <c r="I48" s="43">
        <v>335</v>
      </c>
      <c r="J48" s="43"/>
      <c r="K48" s="43">
        <v>66</v>
      </c>
      <c r="L48" s="43"/>
      <c r="M48" s="43">
        <v>422</v>
      </c>
      <c r="N48" s="43"/>
      <c r="O48" s="43">
        <v>488</v>
      </c>
      <c r="P48" s="44"/>
      <c r="Q48" s="43">
        <v>144</v>
      </c>
      <c r="R48" s="43"/>
      <c r="S48" s="43">
        <v>57</v>
      </c>
      <c r="T48" s="43"/>
      <c r="U48" s="43">
        <v>69</v>
      </c>
      <c r="V48" s="6"/>
      <c r="W48" s="6"/>
      <c r="X48" s="6"/>
      <c r="Y48" s="6"/>
      <c r="Z48" s="6"/>
      <c r="AA48" s="6"/>
    </row>
    <row r="49" spans="3:21" ht="15.75">
      <c r="C49" s="17" t="s">
        <v>34</v>
      </c>
      <c r="E49" s="45">
        <v>81</v>
      </c>
      <c r="F49" s="45"/>
      <c r="G49" s="45">
        <v>218</v>
      </c>
      <c r="H49" s="45"/>
      <c r="I49" s="45">
        <v>299</v>
      </c>
      <c r="J49" s="45"/>
      <c r="K49" s="45">
        <v>64</v>
      </c>
      <c r="L49" s="45"/>
      <c r="M49" s="45">
        <v>416</v>
      </c>
      <c r="N49" s="45"/>
      <c r="O49" s="45">
        <v>481</v>
      </c>
      <c r="P49" s="45"/>
      <c r="Q49" s="45">
        <v>126</v>
      </c>
      <c r="R49" s="45"/>
      <c r="S49" s="45">
        <v>52</v>
      </c>
      <c r="T49" s="45"/>
      <c r="U49" s="45">
        <v>62</v>
      </c>
    </row>
    <row r="50" spans="3:21" ht="15.75">
      <c r="C50" s="17" t="s">
        <v>35</v>
      </c>
      <c r="E50" s="45">
        <v>67</v>
      </c>
      <c r="F50" s="45"/>
      <c r="G50" s="45">
        <v>239</v>
      </c>
      <c r="H50" s="45"/>
      <c r="I50" s="45">
        <v>306</v>
      </c>
      <c r="J50" s="45"/>
      <c r="K50" s="45">
        <v>66</v>
      </c>
      <c r="L50" s="45"/>
      <c r="M50" s="45">
        <v>423</v>
      </c>
      <c r="N50" s="45"/>
      <c r="O50" s="45">
        <v>489</v>
      </c>
      <c r="P50" s="45"/>
      <c r="Q50" s="45">
        <v>101</v>
      </c>
      <c r="R50" s="45"/>
      <c r="S50" s="45">
        <v>56</v>
      </c>
      <c r="T50" s="45"/>
      <c r="U50" s="45">
        <v>63</v>
      </c>
    </row>
    <row r="51" spans="3:21" ht="15.75">
      <c r="C51" s="17" t="s">
        <v>36</v>
      </c>
      <c r="E51" s="45">
        <v>137</v>
      </c>
      <c r="F51" s="45"/>
      <c r="G51" s="45">
        <v>250</v>
      </c>
      <c r="H51" s="45"/>
      <c r="I51" s="45">
        <v>387</v>
      </c>
      <c r="J51" s="45"/>
      <c r="K51" s="45">
        <v>67</v>
      </c>
      <c r="L51" s="45"/>
      <c r="M51" s="45">
        <v>428</v>
      </c>
      <c r="N51" s="45"/>
      <c r="O51" s="45">
        <v>495</v>
      </c>
      <c r="P51" s="45"/>
      <c r="Q51" s="45">
        <v>204</v>
      </c>
      <c r="R51" s="45"/>
      <c r="S51" s="45">
        <v>58</v>
      </c>
      <c r="T51" s="45"/>
      <c r="U51" s="45">
        <v>78</v>
      </c>
    </row>
    <row r="52" spans="3:21" ht="15.75">
      <c r="C52" s="17" t="s">
        <v>37</v>
      </c>
      <c r="E52" s="45">
        <v>95</v>
      </c>
      <c r="F52" s="45"/>
      <c r="G52" s="45">
        <v>236</v>
      </c>
      <c r="H52" s="45"/>
      <c r="I52" s="45">
        <v>331</v>
      </c>
      <c r="J52" s="45"/>
      <c r="K52" s="45">
        <v>67</v>
      </c>
      <c r="L52" s="45"/>
      <c r="M52" s="45">
        <v>433</v>
      </c>
      <c r="N52" s="45"/>
      <c r="O52" s="45">
        <v>500</v>
      </c>
      <c r="P52" s="45"/>
      <c r="Q52" s="45">
        <v>141</v>
      </c>
      <c r="R52" s="45"/>
      <c r="S52" s="45">
        <v>54</v>
      </c>
      <c r="T52" s="45"/>
      <c r="U52" s="45">
        <v>66</v>
      </c>
    </row>
    <row r="53" spans="3:21" ht="15.75">
      <c r="C53" s="17" t="s">
        <v>38</v>
      </c>
      <c r="E53" s="45">
        <v>74</v>
      </c>
      <c r="F53" s="45"/>
      <c r="G53" s="48">
        <v>195</v>
      </c>
      <c r="H53" s="45"/>
      <c r="I53" s="45">
        <v>269</v>
      </c>
      <c r="J53" s="45"/>
      <c r="K53" s="45">
        <v>68</v>
      </c>
      <c r="L53" s="45"/>
      <c r="M53" s="45">
        <v>441</v>
      </c>
      <c r="N53" s="45"/>
      <c r="O53" s="45">
        <v>509</v>
      </c>
      <c r="P53" s="45"/>
      <c r="Q53" s="45">
        <v>109</v>
      </c>
      <c r="R53" s="45"/>
      <c r="S53" s="45">
        <v>44</v>
      </c>
      <c r="T53" s="45"/>
      <c r="U53" s="45">
        <v>53</v>
      </c>
    </row>
    <row r="54" spans="3:21" ht="15.75">
      <c r="C54" s="17" t="s">
        <v>39</v>
      </c>
      <c r="E54" s="45">
        <v>101</v>
      </c>
      <c r="F54" s="45"/>
      <c r="G54" s="45">
        <v>212</v>
      </c>
      <c r="H54" s="45"/>
      <c r="I54" s="45">
        <v>313</v>
      </c>
      <c r="J54" s="45"/>
      <c r="K54" s="45">
        <v>70</v>
      </c>
      <c r="L54" s="45"/>
      <c r="M54" s="45">
        <v>440</v>
      </c>
      <c r="N54" s="45"/>
      <c r="O54" s="45">
        <v>510</v>
      </c>
      <c r="P54" s="45"/>
      <c r="Q54" s="45">
        <v>144</v>
      </c>
      <c r="R54" s="45"/>
      <c r="S54" s="45">
        <v>48</v>
      </c>
      <c r="T54" s="45"/>
      <c r="U54" s="45">
        <v>61</v>
      </c>
    </row>
    <row r="55" spans="3:21" ht="15.75">
      <c r="C55" s="17" t="s">
        <v>40</v>
      </c>
      <c r="E55" s="45">
        <v>74</v>
      </c>
      <c r="F55" s="45"/>
      <c r="G55" s="45">
        <v>195</v>
      </c>
      <c r="H55" s="45"/>
      <c r="I55" s="45">
        <v>269</v>
      </c>
      <c r="J55" s="45"/>
      <c r="K55" s="45">
        <v>73</v>
      </c>
      <c r="L55" s="45"/>
      <c r="M55" s="45">
        <v>447</v>
      </c>
      <c r="N55" s="45"/>
      <c r="O55" s="45">
        <v>519</v>
      </c>
      <c r="P55" s="45"/>
      <c r="Q55" s="45">
        <v>102</v>
      </c>
      <c r="R55" s="45"/>
      <c r="S55" s="45">
        <v>44</v>
      </c>
      <c r="T55" s="45"/>
      <c r="U55" s="45">
        <v>52</v>
      </c>
    </row>
    <row r="56" spans="3:21" ht="15.75">
      <c r="C56" s="17" t="s">
        <v>41</v>
      </c>
      <c r="E56" s="45">
        <v>74</v>
      </c>
      <c r="F56" s="45"/>
      <c r="G56" s="45">
        <v>172</v>
      </c>
      <c r="H56" s="45"/>
      <c r="I56" s="45">
        <v>246</v>
      </c>
      <c r="J56" s="45"/>
      <c r="K56" s="45">
        <v>74</v>
      </c>
      <c r="L56" s="45"/>
      <c r="M56" s="45">
        <v>442</v>
      </c>
      <c r="N56" s="45"/>
      <c r="O56" s="45">
        <v>516</v>
      </c>
      <c r="P56" s="45"/>
      <c r="Q56" s="45">
        <v>100</v>
      </c>
      <c r="R56" s="45"/>
      <c r="S56" s="45">
        <v>39</v>
      </c>
      <c r="T56" s="45"/>
      <c r="U56" s="45">
        <v>48</v>
      </c>
    </row>
    <row r="57" spans="3:21" ht="15.75">
      <c r="C57" s="9" t="str">
        <f>Rast41a!$C39</f>
        <v>2003</v>
      </c>
      <c r="E57" s="45">
        <v>71</v>
      </c>
      <c r="F57" s="45"/>
      <c r="G57" s="45">
        <v>212</v>
      </c>
      <c r="H57" s="45"/>
      <c r="I57" s="45">
        <v>283</v>
      </c>
      <c r="J57" s="45"/>
      <c r="K57" s="45">
        <v>76</v>
      </c>
      <c r="L57" s="45"/>
      <c r="M57" s="45">
        <v>444</v>
      </c>
      <c r="N57" s="45"/>
      <c r="O57" s="45">
        <v>520</v>
      </c>
      <c r="P57" s="45"/>
      <c r="Q57" s="45">
        <v>94</v>
      </c>
      <c r="R57" s="45"/>
      <c r="S57" s="45">
        <v>48</v>
      </c>
      <c r="T57" s="45"/>
      <c r="U57" s="45">
        <v>54</v>
      </c>
    </row>
    <row r="58" spans="3:21" ht="15.75">
      <c r="C58" s="9" t="str">
        <f>Rast41a!$C40</f>
        <v>2004</v>
      </c>
      <c r="E58" s="45">
        <v>68</v>
      </c>
      <c r="F58" s="45"/>
      <c r="G58" s="45">
        <v>156</v>
      </c>
      <c r="H58" s="45"/>
      <c r="I58" s="45">
        <v>224</v>
      </c>
      <c r="J58" s="45"/>
      <c r="K58" s="45">
        <v>80</v>
      </c>
      <c r="L58" s="45"/>
      <c r="M58" s="45">
        <v>455</v>
      </c>
      <c r="N58" s="45"/>
      <c r="O58" s="45">
        <v>534</v>
      </c>
      <c r="P58" s="45"/>
      <c r="Q58" s="45">
        <v>85</v>
      </c>
      <c r="R58" s="45"/>
      <c r="S58" s="45">
        <v>34</v>
      </c>
      <c r="T58" s="45"/>
      <c r="U58" s="45">
        <v>42</v>
      </c>
    </row>
    <row r="59" spans="3:27" s="5" customFormat="1" ht="15.75">
      <c r="C59" s="4" t="str">
        <f>Rast41a!$C$41</f>
        <v>2000-2004 average</v>
      </c>
      <c r="D59" s="7"/>
      <c r="E59" s="43">
        <v>78</v>
      </c>
      <c r="F59" s="43"/>
      <c r="G59" s="43">
        <v>189</v>
      </c>
      <c r="H59" s="43"/>
      <c r="I59" s="43">
        <v>267</v>
      </c>
      <c r="J59" s="43"/>
      <c r="K59" s="43">
        <v>74</v>
      </c>
      <c r="L59" s="43"/>
      <c r="M59" s="43">
        <v>445</v>
      </c>
      <c r="N59" s="43"/>
      <c r="O59" s="43">
        <v>520</v>
      </c>
      <c r="P59" s="43"/>
      <c r="Q59" s="43">
        <v>104</v>
      </c>
      <c r="R59" s="43"/>
      <c r="S59" s="43">
        <v>43</v>
      </c>
      <c r="T59" s="43"/>
      <c r="U59" s="43">
        <v>51</v>
      </c>
      <c r="V59" s="6"/>
      <c r="W59" s="6"/>
      <c r="X59" s="6"/>
      <c r="Y59" s="6"/>
      <c r="Z59" s="6"/>
      <c r="AA59" s="6"/>
    </row>
    <row r="60" spans="3:21" ht="9" customHeight="1">
      <c r="C60" s="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5.75">
      <c r="C61" s="9" t="str">
        <f>Rast41a!$C$43</f>
        <v>% change on 1994-98 average</v>
      </c>
      <c r="E61" s="45"/>
      <c r="F61" s="45"/>
      <c r="G61" s="4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4:22" ht="15.75">
      <c r="D62" s="9">
        <f>Rast41a!$D$44</f>
        <v>2004</v>
      </c>
      <c r="E62" s="57">
        <f>IF(ISERR((E58-E48)/E48*100),"-",IF(((E58-E48)/E48*100)=0,"-",((E58-E48)/E48*100)))</f>
        <v>-28.421052631578945</v>
      </c>
      <c r="F62" s="57"/>
      <c r="G62" s="57">
        <f>IF(ISERR((G58-G48)/G48*100),"-",IF(((G58-G48)/G48*100)=0,"-",((G58-G48)/G48*100)))</f>
        <v>-35.26970954356847</v>
      </c>
      <c r="H62" s="57"/>
      <c r="I62" s="57">
        <f>IF(ISERR((I58-I48)/I48*100),"-",IF(((I58-I48)/I48*100)=0,"-",((I58-I48)/I48*100)))</f>
        <v>-33.134328358208954</v>
      </c>
      <c r="J62" s="57"/>
      <c r="K62" s="57">
        <f>IF(ISERR((K58-K48)/K48*100),"-",IF(((K58-K48)/K48*100)=0,"-",((K58-K48)/K48*100)))</f>
        <v>21.21212121212121</v>
      </c>
      <c r="L62" s="57"/>
      <c r="M62" s="57">
        <f>IF(ISERR((M58-M48)/M48*100),"-",IF(((M58-M48)/M48*100)=0,"-",((M58-M48)/M48*100)))</f>
        <v>7.819905213270142</v>
      </c>
      <c r="N62" s="57"/>
      <c r="O62" s="57">
        <f>IF(ISERR((O58-O48)/O48*100),"-",IF(((O58-O48)/O48*100)=0,"-",((O58-O48)/O48*100)))</f>
        <v>9.426229508196721</v>
      </c>
      <c r="P62" s="57"/>
      <c r="Q62" s="57">
        <f>IF(ISERR((Q58-Q48)/Q48*100),"-",IF(((Q58-Q48)/Q48*100)=0,"-",((Q58-Q48)/Q48*100)))</f>
        <v>-40.97222222222222</v>
      </c>
      <c r="R62" s="57"/>
      <c r="S62" s="57">
        <f>IF(ISERR((S58-S48)/S48*100),"-",IF(((S58-S48)/S48*100)=0,"-",((S58-S48)/S48*100)))</f>
        <v>-40.35087719298245</v>
      </c>
      <c r="T62" s="57"/>
      <c r="U62" s="57">
        <f>IF(ISERR((U58-U48)/U48*100),"-",IF(((U58-U48)/U48*100)=0,"-",((U58-U48)/U48*100)))</f>
        <v>-39.130434782608695</v>
      </c>
      <c r="V62" s="34"/>
    </row>
    <row r="63" spans="4:21" ht="15.75">
      <c r="D63" s="9" t="str">
        <f>Rast41a!$D$45</f>
        <v>2000-2004 average</v>
      </c>
      <c r="E63" s="57">
        <f>IF(ISERR((E59-E48)/E48*100),"-",IF(((E59-E48)/E48*100)=0,"-",((E59-E48)/E48*100)))</f>
        <v>-17.894736842105264</v>
      </c>
      <c r="F63" s="57"/>
      <c r="G63" s="57">
        <f>IF(ISERR((G59-G48)/G48*100),"-",IF(((G59-G48)/G48*100)=0,"-",((G59-G48)/G48*100)))</f>
        <v>-21.57676348547718</v>
      </c>
      <c r="H63" s="57"/>
      <c r="I63" s="57">
        <f>IF(ISERR((I59-I48)/I48*100),"-",IF(((I59-I48)/I48*100)=0,"-",((I59-I48)/I48*100)))</f>
        <v>-20.298507462686565</v>
      </c>
      <c r="J63" s="57"/>
      <c r="K63" s="57">
        <f>IF(ISERR((K59-K48)/K48*100),"-",IF(((K59-K48)/K48*100)=0,"-",((K59-K48)/K48*100)))</f>
        <v>12.121212121212121</v>
      </c>
      <c r="L63" s="57"/>
      <c r="M63" s="57">
        <f>IF(ISERR((M59-M48)/M48*100),"-",IF(((M59-M48)/M48*100)=0,"-",((M59-M48)/M48*100)))</f>
        <v>5.450236966824645</v>
      </c>
      <c r="N63" s="57"/>
      <c r="O63" s="57">
        <f>IF(ISERR((O59-O48)/O48*100),"-",IF(((O59-O48)/O48*100)=0,"-",((O59-O48)/O48*100)))</f>
        <v>6.557377049180328</v>
      </c>
      <c r="P63" s="57"/>
      <c r="Q63" s="57">
        <f>IF(ISERR((Q59-Q48)/Q48*100),"-",IF(((Q59-Q48)/Q48*100)=0,"-",((Q59-Q48)/Q48*100)))</f>
        <v>-27.77777777777778</v>
      </c>
      <c r="R63" s="57"/>
      <c r="S63" s="57">
        <f>IF(ISERR((S59-S48)/S48*100),"-",IF(((S59-S48)/S48*100)=0,"-",((S59-S48)/S48*100)))</f>
        <v>-24.561403508771928</v>
      </c>
      <c r="T63" s="57"/>
      <c r="U63" s="57">
        <f>IF(ISERR((U59-U48)/U48*100),"-",IF(((U59-U48)/U48*100)=0,"-",((U59-U48)/U48*100)))</f>
        <v>-26.08695652173913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2"/>
    </row>
    <row r="67" spans="1:21" ht="15.75">
      <c r="A67" s="7" t="s">
        <v>86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89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2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36"/>
      <c r="E172" s="35"/>
      <c r="F172" s="35"/>
      <c r="G172" s="35"/>
      <c r="H172" s="35"/>
      <c r="I172" s="35"/>
      <c r="J172" s="35"/>
      <c r="K172" s="12"/>
      <c r="L172" s="12"/>
      <c r="M172" s="12"/>
      <c r="N172" s="12"/>
      <c r="O172" s="12"/>
      <c r="P172" s="12"/>
      <c r="Q172" s="35"/>
      <c r="R172" s="35"/>
      <c r="S172" s="35"/>
      <c r="T172" s="35"/>
      <c r="U172" s="35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36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2:21" ht="18.75">
      <c r="B179" s="37"/>
      <c r="C179" s="37"/>
      <c r="D179" s="9"/>
      <c r="E179" s="38"/>
      <c r="F179" s="38"/>
      <c r="G179" s="38"/>
      <c r="H179" s="38"/>
      <c r="I179" s="38"/>
      <c r="J179" s="38"/>
      <c r="K179" s="35"/>
      <c r="L179" s="35"/>
      <c r="M179" s="35"/>
      <c r="N179" s="35"/>
      <c r="O179" s="35"/>
      <c r="P179" s="35"/>
      <c r="Q179" s="38"/>
      <c r="R179" s="38"/>
      <c r="S179" s="38"/>
      <c r="T179" s="38"/>
      <c r="U179" s="39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9"/>
    </row>
    <row r="181" spans="11:16" ht="15.75">
      <c r="K181" s="38"/>
      <c r="L181" s="38"/>
      <c r="M181" s="38"/>
      <c r="N181" s="38"/>
      <c r="O181" s="38"/>
      <c r="P181" s="38"/>
    </row>
    <row r="184" ht="18" customHeight="1"/>
    <row r="187" ht="15.75">
      <c r="V187" s="42"/>
    </row>
    <row r="189" ht="15.75">
      <c r="V189" s="32"/>
    </row>
    <row r="199" ht="15.75">
      <c r="V199" s="32"/>
    </row>
    <row r="236" ht="6.75" customHeight="1"/>
    <row r="240" ht="9" customHeight="1"/>
    <row r="243" ht="15.75">
      <c r="V243" s="32"/>
    </row>
    <row r="244" ht="15.75">
      <c r="D244" s="21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265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6.4453125" style="7" customWidth="1"/>
    <col min="6" max="6" width="0.78125" style="7" customWidth="1"/>
    <col min="7" max="7" width="7.77734375" style="7" customWidth="1"/>
    <col min="8" max="8" width="0.9921875" style="7" customWidth="1"/>
    <col min="9" max="9" width="8.10546875" style="7" customWidth="1"/>
    <col min="10" max="10" width="1.77734375" style="7" customWidth="1"/>
    <col min="11" max="11" width="7.5546875" style="7" customWidth="1"/>
    <col min="12" max="12" width="0.88671875" style="7" customWidth="1"/>
    <col min="13" max="13" width="7.5546875" style="7" customWidth="1"/>
    <col min="14" max="14" width="0.88671875" style="7" customWidth="1"/>
    <col min="15" max="15" width="8.2148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83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69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67</v>
      </c>
      <c r="F12" s="43"/>
      <c r="G12" s="43">
        <v>534</v>
      </c>
      <c r="H12" s="43"/>
      <c r="I12" s="43">
        <v>600</v>
      </c>
      <c r="J12" s="43"/>
      <c r="K12" s="43">
        <v>495</v>
      </c>
      <c r="L12" s="43"/>
      <c r="M12" s="43">
        <v>680</v>
      </c>
      <c r="N12" s="43"/>
      <c r="O12" s="43">
        <v>1175</v>
      </c>
      <c r="P12" s="44"/>
      <c r="Q12" s="43">
        <v>14</v>
      </c>
      <c r="R12" s="43"/>
      <c r="S12" s="43">
        <v>78</v>
      </c>
      <c r="T12" s="43"/>
      <c r="U12" s="43">
        <v>51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62</v>
      </c>
      <c r="F13" s="45"/>
      <c r="G13" s="45">
        <v>525</v>
      </c>
      <c r="H13" s="45"/>
      <c r="I13" s="45">
        <v>587</v>
      </c>
      <c r="J13" s="45"/>
      <c r="K13" s="45">
        <v>468</v>
      </c>
      <c r="L13" s="45"/>
      <c r="M13" s="45">
        <v>671</v>
      </c>
      <c r="N13" s="45"/>
      <c r="O13" s="45">
        <v>1139</v>
      </c>
      <c r="P13" s="45"/>
      <c r="Q13" s="45">
        <v>13</v>
      </c>
      <c r="R13" s="45"/>
      <c r="S13" s="45">
        <v>78</v>
      </c>
      <c r="T13" s="45"/>
      <c r="U13" s="45">
        <v>52</v>
      </c>
    </row>
    <row r="14" spans="3:21" ht="15.75">
      <c r="C14" s="17" t="s">
        <v>35</v>
      </c>
      <c r="E14" s="45">
        <v>89</v>
      </c>
      <c r="F14" s="45"/>
      <c r="G14" s="45">
        <v>572</v>
      </c>
      <c r="H14" s="45"/>
      <c r="I14" s="45">
        <v>661</v>
      </c>
      <c r="J14" s="45"/>
      <c r="K14" s="45">
        <v>495</v>
      </c>
      <c r="L14" s="45"/>
      <c r="M14" s="45">
        <v>682</v>
      </c>
      <c r="N14" s="45"/>
      <c r="O14" s="45">
        <v>1177</v>
      </c>
      <c r="P14" s="45"/>
      <c r="Q14" s="45">
        <v>18</v>
      </c>
      <c r="R14" s="45"/>
      <c r="S14" s="45">
        <v>84</v>
      </c>
      <c r="T14" s="45"/>
      <c r="U14" s="45">
        <v>56</v>
      </c>
    </row>
    <row r="15" spans="3:21" ht="15.75">
      <c r="C15" s="17" t="s">
        <v>36</v>
      </c>
      <c r="E15" s="45">
        <v>59</v>
      </c>
      <c r="F15" s="45"/>
      <c r="G15" s="45">
        <v>531</v>
      </c>
      <c r="H15" s="45"/>
      <c r="I15" s="45">
        <v>590</v>
      </c>
      <c r="J15" s="45"/>
      <c r="K15" s="45">
        <v>518</v>
      </c>
      <c r="L15" s="45"/>
      <c r="M15" s="45">
        <v>689</v>
      </c>
      <c r="N15" s="45"/>
      <c r="O15" s="45">
        <v>1207</v>
      </c>
      <c r="P15" s="45"/>
      <c r="Q15" s="45">
        <v>11</v>
      </c>
      <c r="R15" s="45"/>
      <c r="S15" s="45">
        <v>77</v>
      </c>
      <c r="T15" s="45"/>
      <c r="U15" s="45">
        <v>49</v>
      </c>
    </row>
    <row r="16" spans="3:21" ht="15.75">
      <c r="C16" s="17" t="s">
        <v>37</v>
      </c>
      <c r="E16" s="45">
        <v>68</v>
      </c>
      <c r="F16" s="45"/>
      <c r="G16" s="45">
        <v>515</v>
      </c>
      <c r="H16" s="45"/>
      <c r="I16" s="45">
        <v>583</v>
      </c>
      <c r="J16" s="45"/>
      <c r="K16" s="45">
        <v>539</v>
      </c>
      <c r="L16" s="45"/>
      <c r="M16" s="45">
        <v>697</v>
      </c>
      <c r="N16" s="45"/>
      <c r="O16" s="45">
        <v>1236</v>
      </c>
      <c r="P16" s="45"/>
      <c r="Q16" s="45">
        <v>13</v>
      </c>
      <c r="R16" s="45"/>
      <c r="S16" s="45">
        <v>74</v>
      </c>
      <c r="T16" s="45"/>
      <c r="U16" s="45">
        <v>47</v>
      </c>
    </row>
    <row r="17" spans="3:21" ht="15.75">
      <c r="C17" s="17" t="s">
        <v>38</v>
      </c>
      <c r="E17" s="45">
        <v>92</v>
      </c>
      <c r="F17" s="45"/>
      <c r="G17" s="45">
        <v>481</v>
      </c>
      <c r="H17" s="45"/>
      <c r="I17" s="45">
        <v>573</v>
      </c>
      <c r="J17" s="45"/>
      <c r="K17" s="45">
        <v>542</v>
      </c>
      <c r="L17" s="45"/>
      <c r="M17" s="45">
        <v>712</v>
      </c>
      <c r="N17" s="45"/>
      <c r="O17" s="45">
        <v>1253</v>
      </c>
      <c r="P17" s="45"/>
      <c r="Q17" s="45">
        <v>17</v>
      </c>
      <c r="R17" s="45"/>
      <c r="S17" s="45">
        <v>68</v>
      </c>
      <c r="T17" s="45"/>
      <c r="U17" s="45">
        <v>46</v>
      </c>
    </row>
    <row r="18" spans="3:21" ht="15.75">
      <c r="C18" s="17" t="s">
        <v>39</v>
      </c>
      <c r="E18" s="45">
        <v>111</v>
      </c>
      <c r="F18" s="45"/>
      <c r="G18" s="45">
        <v>412</v>
      </c>
      <c r="H18" s="45"/>
      <c r="I18" s="45">
        <v>523</v>
      </c>
      <c r="J18" s="45"/>
      <c r="K18" s="45">
        <v>520</v>
      </c>
      <c r="L18" s="45"/>
      <c r="M18" s="45">
        <v>691</v>
      </c>
      <c r="N18" s="45"/>
      <c r="O18" s="45">
        <v>1211</v>
      </c>
      <c r="P18" s="45"/>
      <c r="Q18" s="45">
        <v>21</v>
      </c>
      <c r="R18" s="45"/>
      <c r="S18" s="45">
        <v>60</v>
      </c>
      <c r="T18" s="45"/>
      <c r="U18" s="45">
        <v>43</v>
      </c>
    </row>
    <row r="19" spans="3:21" ht="15.75">
      <c r="C19" s="17" t="s">
        <v>40</v>
      </c>
      <c r="E19" s="45">
        <v>76</v>
      </c>
      <c r="F19" s="45"/>
      <c r="G19" s="45">
        <v>405</v>
      </c>
      <c r="H19" s="45"/>
      <c r="I19" s="45">
        <v>481</v>
      </c>
      <c r="J19" s="45"/>
      <c r="K19" s="45">
        <v>539</v>
      </c>
      <c r="L19" s="45"/>
      <c r="M19" s="45">
        <v>696</v>
      </c>
      <c r="N19" s="45"/>
      <c r="O19" s="45">
        <v>1236</v>
      </c>
      <c r="P19" s="45"/>
      <c r="Q19" s="45">
        <v>14</v>
      </c>
      <c r="R19" s="45"/>
      <c r="S19" s="45">
        <v>58</v>
      </c>
      <c r="T19" s="45"/>
      <c r="U19" s="45">
        <v>39</v>
      </c>
    </row>
    <row r="20" spans="3:21" ht="15.75">
      <c r="C20" s="17" t="s">
        <v>41</v>
      </c>
      <c r="E20" s="45">
        <v>103</v>
      </c>
      <c r="F20" s="45"/>
      <c r="G20" s="45">
        <v>437</v>
      </c>
      <c r="H20" s="45"/>
      <c r="I20" s="45">
        <v>540</v>
      </c>
      <c r="J20" s="45"/>
      <c r="K20" s="45">
        <v>551</v>
      </c>
      <c r="L20" s="45"/>
      <c r="M20" s="45">
        <v>718</v>
      </c>
      <c r="N20" s="45"/>
      <c r="O20" s="45">
        <v>1269</v>
      </c>
      <c r="P20" s="45"/>
      <c r="Q20" s="45">
        <v>19</v>
      </c>
      <c r="R20" s="45"/>
      <c r="S20" s="45">
        <v>61</v>
      </c>
      <c r="T20" s="45"/>
      <c r="U20" s="45">
        <v>43</v>
      </c>
    </row>
    <row r="21" spans="3:21" ht="15.75">
      <c r="C21" s="9" t="str">
        <f>Rast41a!$C39</f>
        <v>2003</v>
      </c>
      <c r="E21" s="45">
        <v>93</v>
      </c>
      <c r="F21" s="45"/>
      <c r="G21" s="45">
        <v>489</v>
      </c>
      <c r="H21" s="45"/>
      <c r="I21" s="45">
        <v>582</v>
      </c>
      <c r="J21" s="45"/>
      <c r="K21" s="45">
        <v>590</v>
      </c>
      <c r="L21" s="45"/>
      <c r="M21" s="45">
        <v>727</v>
      </c>
      <c r="N21" s="45"/>
      <c r="O21" s="45">
        <v>1316</v>
      </c>
      <c r="P21" s="45"/>
      <c r="Q21" s="45">
        <v>16</v>
      </c>
      <c r="R21" s="45"/>
      <c r="S21" s="45">
        <v>67</v>
      </c>
      <c r="T21" s="45"/>
      <c r="U21" s="45">
        <v>44</v>
      </c>
    </row>
    <row r="22" spans="3:21" ht="15.75">
      <c r="C22" s="9" t="str">
        <f>Rast41a!$C40</f>
        <v>2004</v>
      </c>
      <c r="E22" s="45">
        <v>109</v>
      </c>
      <c r="F22" s="45"/>
      <c r="G22" s="45">
        <v>445</v>
      </c>
      <c r="H22" s="45"/>
      <c r="I22" s="45">
        <v>554</v>
      </c>
      <c r="J22" s="45"/>
      <c r="K22" s="45">
        <v>611</v>
      </c>
      <c r="L22" s="45"/>
      <c r="M22" s="45">
        <v>734</v>
      </c>
      <c r="N22" s="45"/>
      <c r="O22" s="45">
        <v>1344</v>
      </c>
      <c r="P22" s="45"/>
      <c r="Q22" s="45">
        <v>18</v>
      </c>
      <c r="R22" s="45"/>
      <c r="S22" s="45">
        <v>61</v>
      </c>
      <c r="T22" s="45"/>
      <c r="U22" s="45">
        <v>41</v>
      </c>
    </row>
    <row r="23" spans="3:27" s="5" customFormat="1" ht="15.75">
      <c r="C23" s="4" t="str">
        <f>Rast41a!$C$41</f>
        <v>2000-2004 average</v>
      </c>
      <c r="D23" s="7"/>
      <c r="E23" s="43">
        <v>98</v>
      </c>
      <c r="F23" s="43"/>
      <c r="G23" s="43">
        <v>438</v>
      </c>
      <c r="H23" s="43"/>
      <c r="I23" s="43">
        <v>536</v>
      </c>
      <c r="J23" s="43"/>
      <c r="K23" s="43">
        <v>562</v>
      </c>
      <c r="L23" s="43"/>
      <c r="M23" s="43">
        <v>713</v>
      </c>
      <c r="N23" s="43"/>
      <c r="O23" s="43">
        <v>1275</v>
      </c>
      <c r="P23" s="43"/>
      <c r="Q23" s="43">
        <v>18</v>
      </c>
      <c r="R23" s="43"/>
      <c r="S23" s="43">
        <v>61</v>
      </c>
      <c r="T23" s="43"/>
      <c r="U23" s="43">
        <v>42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62.68656716417911</v>
      </c>
      <c r="F26" s="57"/>
      <c r="G26" s="57">
        <f>IF(ISERR((G22-G12)/G12*100),"-",IF(((G22-G12)/G12*100)=0,"-",((G22-G12)/G12*100)))</f>
        <v>-16.666666666666664</v>
      </c>
      <c r="H26" s="57"/>
      <c r="I26" s="57">
        <f>IF(ISERR((I22-I12)/I12*100),"-",IF(((I22-I12)/I12*100)=0,"-",((I22-I12)/I12*100)))</f>
        <v>-7.666666666666666</v>
      </c>
      <c r="J26" s="57"/>
      <c r="K26" s="57">
        <f>IF(ISERR((K22-K12)/K12*100),"-",IF(((K22-K12)/K12*100)=0,"-",((K22-K12)/K12*100)))</f>
        <v>23.434343434343436</v>
      </c>
      <c r="L26" s="57"/>
      <c r="M26" s="57">
        <f>IF(ISERR((M22-M12)/M12*100),"-",IF(((M22-M12)/M12*100)=0,"-",((M22-M12)/M12*100)))</f>
        <v>7.941176470588235</v>
      </c>
      <c r="N26" s="57"/>
      <c r="O26" s="57">
        <f>IF(ISERR((O22-O12)/O12*100),"-",IF(((O22-O12)/O12*100)=0,"-",((O22-O12)/O12*100)))</f>
        <v>14.382978723404255</v>
      </c>
      <c r="P26" s="57"/>
      <c r="Q26" s="57">
        <f>IF(ISERR((Q22-Q12)/Q12*100),"-",IF(((Q22-Q12)/Q12*100)=0,"-",((Q22-Q12)/Q12*100)))</f>
        <v>28.57142857142857</v>
      </c>
      <c r="R26" s="57"/>
      <c r="S26" s="57">
        <f>IF(ISERR((S22-S12)/S12*100),"-",IF(((S22-S12)/S12*100)=0,"-",((S22-S12)/S12*100)))</f>
        <v>-21.794871794871796</v>
      </c>
      <c r="T26" s="57"/>
      <c r="U26" s="57">
        <f>IF(ISERR((U22-U12)/U12*100),"-",IF(((U22-U12)/U12*100)=0,"-",((U22-U12)/U12*100)))</f>
        <v>-19.607843137254903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46.26865671641791</v>
      </c>
      <c r="F27" s="57"/>
      <c r="G27" s="57">
        <f>IF(ISERR((G23-G12)/G12*100),"-",IF(((G23-G12)/G12*100)=0,"-",((G23-G12)/G12*100)))</f>
        <v>-17.97752808988764</v>
      </c>
      <c r="H27" s="57"/>
      <c r="I27" s="57">
        <f>IF(ISERR((I23-I12)/I12*100),"-",IF(((I23-I12)/I12*100)=0,"-",((I23-I12)/I12*100)))</f>
        <v>-10.666666666666668</v>
      </c>
      <c r="J27" s="57"/>
      <c r="K27" s="57">
        <f>IF(ISERR((K23-K12)/K12*100),"-",IF(((K23-K12)/K12*100)=0,"-",((K23-K12)/K12*100)))</f>
        <v>13.535353535353536</v>
      </c>
      <c r="L27" s="57"/>
      <c r="M27" s="57">
        <f>IF(ISERR((M23-M12)/M12*100),"-",IF(((M23-M12)/M12*100)=0,"-",((M23-M12)/M12*100)))</f>
        <v>4.852941176470589</v>
      </c>
      <c r="N27" s="57"/>
      <c r="O27" s="57">
        <f>IF(ISERR((O23-O12)/O12*100),"-",IF(((O23-O12)/O12*100)=0,"-",((O23-O12)/O12*100)))</f>
        <v>8.51063829787234</v>
      </c>
      <c r="P27" s="57"/>
      <c r="Q27" s="57">
        <f>IF(ISERR((Q23-Q12)/Q12*100),"-",IF(((Q23-Q12)/Q12*100)=0,"-",((Q23-Q12)/Q12*100)))</f>
        <v>28.57142857142857</v>
      </c>
      <c r="R27" s="57"/>
      <c r="S27" s="57">
        <f>IF(ISERR((S23-S12)/S12*100),"-",IF(((S23-S12)/S12*100)=0,"-",((S23-S12)/S12*100)))</f>
        <v>-21.794871794871796</v>
      </c>
      <c r="T27" s="57"/>
      <c r="U27" s="57">
        <f>IF(ISERR((U23-U12)/U12*100),"-",IF(((U23-U12)/U12*100)=0,"-",((U23-U12)/U12*100)))</f>
        <v>-17.647058823529413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2:21" ht="15.75">
      <c r="B29" s="7" t="s">
        <v>70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3">
        <v>28</v>
      </c>
      <c r="F30" s="43"/>
      <c r="G30" s="43">
        <v>186</v>
      </c>
      <c r="H30" s="43"/>
      <c r="I30" s="43">
        <v>213</v>
      </c>
      <c r="J30" s="43"/>
      <c r="K30" s="43">
        <v>81</v>
      </c>
      <c r="L30" s="43"/>
      <c r="M30" s="43">
        <v>456</v>
      </c>
      <c r="N30" s="43"/>
      <c r="O30" s="43">
        <v>537</v>
      </c>
      <c r="P30" s="44"/>
      <c r="Q30" s="43">
        <v>34</v>
      </c>
      <c r="R30" s="43"/>
      <c r="S30" s="43">
        <v>41</v>
      </c>
      <c r="T30" s="43"/>
      <c r="U30" s="43">
        <v>40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>
        <v>35</v>
      </c>
      <c r="F31" s="45"/>
      <c r="G31" s="45">
        <v>189</v>
      </c>
      <c r="H31" s="45"/>
      <c r="I31" s="45">
        <v>224</v>
      </c>
      <c r="J31" s="45"/>
      <c r="K31" s="45">
        <v>77</v>
      </c>
      <c r="L31" s="45"/>
      <c r="M31" s="45">
        <v>450</v>
      </c>
      <c r="N31" s="45"/>
      <c r="O31" s="45">
        <v>526</v>
      </c>
      <c r="P31" s="45"/>
      <c r="Q31" s="45">
        <v>46</v>
      </c>
      <c r="R31" s="45"/>
      <c r="S31" s="45">
        <v>42</v>
      </c>
      <c r="T31" s="45"/>
      <c r="U31" s="45">
        <v>43</v>
      </c>
    </row>
    <row r="32" spans="3:21" ht="15.75">
      <c r="C32" s="17" t="s">
        <v>35</v>
      </c>
      <c r="E32" s="45">
        <v>37</v>
      </c>
      <c r="F32" s="45"/>
      <c r="G32" s="45">
        <v>190</v>
      </c>
      <c r="H32" s="45"/>
      <c r="I32" s="45">
        <v>227</v>
      </c>
      <c r="J32" s="45"/>
      <c r="K32" s="45">
        <v>81</v>
      </c>
      <c r="L32" s="45"/>
      <c r="M32" s="45">
        <v>456</v>
      </c>
      <c r="N32" s="45"/>
      <c r="O32" s="45">
        <v>537</v>
      </c>
      <c r="P32" s="45"/>
      <c r="Q32" s="45">
        <v>46</v>
      </c>
      <c r="R32" s="45"/>
      <c r="S32" s="45">
        <v>42</v>
      </c>
      <c r="T32" s="45"/>
      <c r="U32" s="45">
        <v>42</v>
      </c>
    </row>
    <row r="33" spans="3:21" ht="15.75">
      <c r="C33" s="17" t="s">
        <v>36</v>
      </c>
      <c r="E33" s="45">
        <v>35</v>
      </c>
      <c r="F33" s="45"/>
      <c r="G33" s="45">
        <v>179</v>
      </c>
      <c r="H33" s="45"/>
      <c r="I33" s="45">
        <v>214</v>
      </c>
      <c r="J33" s="45"/>
      <c r="K33" s="45">
        <v>85</v>
      </c>
      <c r="L33" s="45"/>
      <c r="M33" s="45">
        <v>461</v>
      </c>
      <c r="N33" s="45"/>
      <c r="O33" s="45">
        <v>546</v>
      </c>
      <c r="P33" s="45"/>
      <c r="Q33" s="45">
        <v>41</v>
      </c>
      <c r="R33" s="45"/>
      <c r="S33" s="45">
        <v>39</v>
      </c>
      <c r="T33" s="45"/>
      <c r="U33" s="45">
        <v>39</v>
      </c>
    </row>
    <row r="34" spans="3:21" ht="15.75">
      <c r="C34" s="17" t="s">
        <v>37</v>
      </c>
      <c r="E34" s="45">
        <v>10</v>
      </c>
      <c r="F34" s="45"/>
      <c r="G34" s="45">
        <v>199</v>
      </c>
      <c r="H34" s="45"/>
      <c r="I34" s="45">
        <v>209</v>
      </c>
      <c r="J34" s="45"/>
      <c r="K34" s="45">
        <v>87</v>
      </c>
      <c r="L34" s="45"/>
      <c r="M34" s="45">
        <v>467</v>
      </c>
      <c r="N34" s="45"/>
      <c r="O34" s="45">
        <v>554</v>
      </c>
      <c r="P34" s="45"/>
      <c r="Q34" s="45">
        <v>11</v>
      </c>
      <c r="R34" s="45"/>
      <c r="S34" s="45">
        <v>43</v>
      </c>
      <c r="T34" s="45"/>
      <c r="U34" s="45">
        <v>38</v>
      </c>
    </row>
    <row r="35" spans="3:21" ht="15.75">
      <c r="C35" s="17" t="s">
        <v>38</v>
      </c>
      <c r="E35" s="45">
        <v>16</v>
      </c>
      <c r="F35" s="45"/>
      <c r="G35" s="45">
        <v>215</v>
      </c>
      <c r="H35" s="45"/>
      <c r="I35" s="45">
        <v>231</v>
      </c>
      <c r="J35" s="45"/>
      <c r="K35" s="45">
        <v>89</v>
      </c>
      <c r="L35" s="45"/>
      <c r="M35" s="45">
        <v>475</v>
      </c>
      <c r="N35" s="45"/>
      <c r="O35" s="45">
        <v>564</v>
      </c>
      <c r="P35" s="45"/>
      <c r="Q35" s="45">
        <v>18</v>
      </c>
      <c r="R35" s="45"/>
      <c r="S35" s="45">
        <v>45</v>
      </c>
      <c r="T35" s="45"/>
      <c r="U35" s="45">
        <v>41</v>
      </c>
    </row>
    <row r="36" spans="3:21" ht="15.75">
      <c r="C36" s="17" t="s">
        <v>39</v>
      </c>
      <c r="E36" s="45">
        <v>20</v>
      </c>
      <c r="F36" s="45"/>
      <c r="G36" s="45">
        <v>181</v>
      </c>
      <c r="H36" s="45"/>
      <c r="I36" s="45">
        <v>201</v>
      </c>
      <c r="J36" s="45"/>
      <c r="K36" s="45">
        <v>110</v>
      </c>
      <c r="L36" s="45"/>
      <c r="M36" s="45">
        <v>479</v>
      </c>
      <c r="N36" s="45"/>
      <c r="O36" s="45">
        <v>589</v>
      </c>
      <c r="P36" s="45"/>
      <c r="Q36" s="45">
        <v>18</v>
      </c>
      <c r="R36" s="45"/>
      <c r="S36" s="45">
        <v>38</v>
      </c>
      <c r="T36" s="45"/>
      <c r="U36" s="45">
        <v>34</v>
      </c>
    </row>
    <row r="37" spans="3:21" ht="15.75">
      <c r="C37" s="17" t="s">
        <v>40</v>
      </c>
      <c r="E37" s="45">
        <v>7</v>
      </c>
      <c r="F37" s="45"/>
      <c r="G37" s="45">
        <v>157</v>
      </c>
      <c r="H37" s="45"/>
      <c r="I37" s="45">
        <v>164</v>
      </c>
      <c r="J37" s="45"/>
      <c r="K37" s="45">
        <v>113</v>
      </c>
      <c r="L37" s="45"/>
      <c r="M37" s="45">
        <v>481</v>
      </c>
      <c r="N37" s="45"/>
      <c r="O37" s="45">
        <v>594</v>
      </c>
      <c r="P37" s="45"/>
      <c r="Q37" s="45">
        <v>6</v>
      </c>
      <c r="R37" s="45"/>
      <c r="S37" s="45">
        <v>33</v>
      </c>
      <c r="T37" s="45"/>
      <c r="U37" s="45">
        <v>28</v>
      </c>
    </row>
    <row r="38" spans="3:21" ht="15.75">
      <c r="C38" s="17" t="s">
        <v>41</v>
      </c>
      <c r="E38" s="45">
        <v>13</v>
      </c>
      <c r="F38" s="45"/>
      <c r="G38" s="45">
        <v>133</v>
      </c>
      <c r="H38" s="45"/>
      <c r="I38" s="45">
        <v>146</v>
      </c>
      <c r="J38" s="45"/>
      <c r="K38" s="45">
        <v>116</v>
      </c>
      <c r="L38" s="45"/>
      <c r="M38" s="45">
        <v>494</v>
      </c>
      <c r="N38" s="45"/>
      <c r="O38" s="45">
        <v>610</v>
      </c>
      <c r="P38" s="45"/>
      <c r="Q38" s="45">
        <v>11</v>
      </c>
      <c r="R38" s="45"/>
      <c r="S38" s="45">
        <v>27</v>
      </c>
      <c r="T38" s="45"/>
      <c r="U38" s="45">
        <v>24</v>
      </c>
    </row>
    <row r="39" spans="3:21" ht="15.75">
      <c r="C39" s="9" t="str">
        <f>Rast41a!$C39</f>
        <v>2003</v>
      </c>
      <c r="E39" s="45">
        <v>14</v>
      </c>
      <c r="F39" s="45"/>
      <c r="G39" s="45">
        <v>165</v>
      </c>
      <c r="H39" s="45"/>
      <c r="I39" s="45">
        <v>179</v>
      </c>
      <c r="J39" s="45"/>
      <c r="K39" s="45">
        <v>118</v>
      </c>
      <c r="L39" s="45"/>
      <c r="M39" s="45">
        <v>494</v>
      </c>
      <c r="N39" s="45"/>
      <c r="O39" s="45">
        <v>612</v>
      </c>
      <c r="P39" s="45"/>
      <c r="Q39" s="45">
        <v>12</v>
      </c>
      <c r="R39" s="45"/>
      <c r="S39" s="45">
        <v>33</v>
      </c>
      <c r="T39" s="45"/>
      <c r="U39" s="45">
        <v>29</v>
      </c>
    </row>
    <row r="40" spans="3:21" ht="15.75">
      <c r="C40" s="9" t="str">
        <f>Rast41a!$C40</f>
        <v>2004</v>
      </c>
      <c r="E40" s="45">
        <v>15</v>
      </c>
      <c r="F40" s="45"/>
      <c r="G40" s="45">
        <v>147</v>
      </c>
      <c r="H40" s="45"/>
      <c r="I40" s="45">
        <v>162</v>
      </c>
      <c r="J40" s="45"/>
      <c r="K40" s="45">
        <v>124</v>
      </c>
      <c r="L40" s="45"/>
      <c r="M40" s="45">
        <v>500</v>
      </c>
      <c r="N40" s="45"/>
      <c r="O40" s="45">
        <v>623</v>
      </c>
      <c r="P40" s="45"/>
      <c r="Q40" s="45">
        <v>12</v>
      </c>
      <c r="R40" s="45"/>
      <c r="S40" s="45">
        <v>29</v>
      </c>
      <c r="T40" s="45"/>
      <c r="U40" s="45">
        <v>26</v>
      </c>
    </row>
    <row r="41" spans="3:27" s="5" customFormat="1" ht="15.75">
      <c r="C41" s="4" t="str">
        <f>Rast41a!$C$41</f>
        <v>2000-2004 average</v>
      </c>
      <c r="D41" s="7"/>
      <c r="E41" s="43">
        <v>14</v>
      </c>
      <c r="F41" s="43"/>
      <c r="G41" s="43">
        <v>157</v>
      </c>
      <c r="H41" s="43"/>
      <c r="I41" s="43">
        <v>170</v>
      </c>
      <c r="J41" s="43"/>
      <c r="K41" s="43">
        <v>116</v>
      </c>
      <c r="L41" s="43"/>
      <c r="M41" s="43">
        <v>489</v>
      </c>
      <c r="N41" s="43"/>
      <c r="O41" s="43">
        <v>606</v>
      </c>
      <c r="P41" s="43"/>
      <c r="Q41" s="43">
        <v>12</v>
      </c>
      <c r="R41" s="43"/>
      <c r="S41" s="43">
        <v>32</v>
      </c>
      <c r="T41" s="43"/>
      <c r="U41" s="43">
        <v>28</v>
      </c>
      <c r="V41" s="6"/>
      <c r="W41" s="6"/>
      <c r="X41" s="6"/>
      <c r="Y41" s="6"/>
      <c r="Z41" s="6"/>
      <c r="AA41" s="6"/>
    </row>
    <row r="42" spans="3:21" ht="9" customHeight="1">
      <c r="C42" s="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Rast41a!$C$43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2" ht="15.75">
      <c r="D44" s="9">
        <f>Rast41a!$D$44</f>
        <v>2004</v>
      </c>
      <c r="E44" s="57">
        <f>IF(ISERR((E40-E30)/E30*100),"-",IF(((E40-E30)/E30*100)=0,"-",((E40-E30)/E30*100)))</f>
        <v>-46.42857142857143</v>
      </c>
      <c r="F44" s="57"/>
      <c r="G44" s="57">
        <f>IF(ISERR((G40-G30)/G30*100),"-",IF(((G40-G30)/G30*100)=0,"-",((G40-G30)/G30*100)))</f>
        <v>-20.967741935483872</v>
      </c>
      <c r="H44" s="57"/>
      <c r="I44" s="57">
        <f>IF(ISERR((I40-I30)/I30*100),"-",IF(((I40-I30)/I30*100)=0,"-",((I40-I30)/I30*100)))</f>
        <v>-23.943661971830984</v>
      </c>
      <c r="J44" s="57"/>
      <c r="K44" s="57">
        <f>IF(ISERR((K40-K30)/K30*100),"-",IF(((K40-K30)/K30*100)=0,"-",((K40-K30)/K30*100)))</f>
        <v>53.086419753086425</v>
      </c>
      <c r="L44" s="57"/>
      <c r="M44" s="57">
        <f>IF(ISERR((M40-M30)/M30*100),"-",IF(((M40-M30)/M30*100)=0,"-",((M40-M30)/M30*100)))</f>
        <v>9.649122807017543</v>
      </c>
      <c r="N44" s="57"/>
      <c r="O44" s="57">
        <f>IF(ISERR((O40-O30)/O30*100),"-",IF(((O40-O30)/O30*100)=0,"-",((O40-O30)/O30*100)))</f>
        <v>16.01489757914339</v>
      </c>
      <c r="P44" s="57"/>
      <c r="Q44" s="57">
        <f>IF(ISERR((Q40-Q30)/Q30*100),"-",IF(((Q40-Q30)/Q30*100)=0,"-",((Q40-Q30)/Q30*100)))</f>
        <v>-64.70588235294117</v>
      </c>
      <c r="R44" s="57"/>
      <c r="S44" s="57">
        <f>IF(ISERR((S40-S30)/S30*100),"-",IF(((S40-S30)/S30*100)=0,"-",((S40-S30)/S30*100)))</f>
        <v>-29.268292682926827</v>
      </c>
      <c r="T44" s="57"/>
      <c r="U44" s="57">
        <f>IF(ISERR((U40-U30)/U30*100),"-",IF(((U40-U30)/U30*100)=0,"-",((U40-U30)/U30*100)))</f>
        <v>-35</v>
      </c>
      <c r="V44" s="34"/>
    </row>
    <row r="45" spans="4:21" ht="15.75">
      <c r="D45" s="9" t="str">
        <f>Rast41a!$D$45</f>
        <v>2000-2004 average</v>
      </c>
      <c r="E45" s="57">
        <f>IF(ISERR((E41-E30)/E30*100),"-",IF(((E41-E30)/E30*100)=0,"-",((E41-E30)/E30*100)))</f>
        <v>-50</v>
      </c>
      <c r="F45" s="57"/>
      <c r="G45" s="57">
        <f>IF(ISERR((G41-G30)/G30*100),"-",IF(((G41-G30)/G30*100)=0,"-",((G41-G30)/G30*100)))</f>
        <v>-15.591397849462366</v>
      </c>
      <c r="H45" s="57"/>
      <c r="I45" s="57">
        <f>IF(ISERR((I41-I30)/I30*100),"-",IF(((I41-I30)/I30*100)=0,"-",((I41-I30)/I30*100)))</f>
        <v>-20.187793427230048</v>
      </c>
      <c r="J45" s="57"/>
      <c r="K45" s="57">
        <f>IF(ISERR((K41-K30)/K30*100),"-",IF(((K41-K30)/K30*100)=0,"-",((K41-K30)/K30*100)))</f>
        <v>43.20987654320987</v>
      </c>
      <c r="L45" s="57"/>
      <c r="M45" s="57">
        <f>IF(ISERR((M41-M30)/M30*100),"-",IF(((M41-M30)/M30*100)=0,"-",((M41-M30)/M30*100)))</f>
        <v>7.236842105263158</v>
      </c>
      <c r="N45" s="57"/>
      <c r="O45" s="57">
        <f>IF(ISERR((O41-O30)/O30*100),"-",IF(((O41-O30)/O30*100)=0,"-",((O41-O30)/O30*100)))</f>
        <v>12.849162011173185</v>
      </c>
      <c r="P45" s="57"/>
      <c r="Q45" s="57">
        <f>IF(ISERR((Q41-Q30)/Q30*100),"-",IF(((Q41-Q30)/Q30*100)=0,"-",((Q41-Q30)/Q30*100)))</f>
        <v>-64.70588235294117</v>
      </c>
      <c r="R45" s="57"/>
      <c r="S45" s="57">
        <f>IF(ISERR((S41-S30)/S30*100),"-",IF(((S41-S30)/S30*100)=0,"-",((S41-S30)/S30*100)))</f>
        <v>-21.951219512195124</v>
      </c>
      <c r="T45" s="57"/>
      <c r="U45" s="57">
        <f>IF(ISERR((U41-U30)/U30*100),"-",IF(((U41-U30)/U30*100)=0,"-",((U41-U30)/U30*100)))</f>
        <v>-30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2:21" ht="15.75">
      <c r="B47" s="7" t="s">
        <v>71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7" s="5" customFormat="1" ht="15.75">
      <c r="C48" s="4" t="s">
        <v>19</v>
      </c>
      <c r="E48" s="43">
        <v>156</v>
      </c>
      <c r="F48" s="43"/>
      <c r="G48" s="43">
        <v>881</v>
      </c>
      <c r="H48" s="43"/>
      <c r="I48" s="43">
        <v>1037</v>
      </c>
      <c r="J48" s="43"/>
      <c r="K48" s="43">
        <v>973</v>
      </c>
      <c r="L48" s="43"/>
      <c r="M48" s="43">
        <v>1681</v>
      </c>
      <c r="N48" s="43"/>
      <c r="O48" s="43">
        <v>2654</v>
      </c>
      <c r="P48" s="44"/>
      <c r="Q48" s="43">
        <v>16</v>
      </c>
      <c r="R48" s="43"/>
      <c r="S48" s="43">
        <v>52</v>
      </c>
      <c r="T48" s="43"/>
      <c r="U48" s="43">
        <v>39</v>
      </c>
      <c r="V48" s="6"/>
      <c r="W48" s="6"/>
      <c r="X48" s="6"/>
      <c r="Y48" s="6"/>
      <c r="Z48" s="6"/>
      <c r="AA48" s="6"/>
    </row>
    <row r="49" spans="3:21" ht="15.75">
      <c r="C49" s="17" t="s">
        <v>34</v>
      </c>
      <c r="E49" s="45">
        <v>96</v>
      </c>
      <c r="F49" s="45"/>
      <c r="G49" s="45">
        <v>843</v>
      </c>
      <c r="H49" s="45"/>
      <c r="I49" s="45">
        <v>939</v>
      </c>
      <c r="J49" s="45"/>
      <c r="K49" s="45">
        <v>938</v>
      </c>
      <c r="L49" s="45"/>
      <c r="M49" s="45">
        <v>1657</v>
      </c>
      <c r="N49" s="45"/>
      <c r="O49" s="45">
        <v>2595</v>
      </c>
      <c r="P49" s="45"/>
      <c r="Q49" s="45">
        <v>10</v>
      </c>
      <c r="R49" s="45"/>
      <c r="S49" s="45">
        <v>51</v>
      </c>
      <c r="T49" s="45"/>
      <c r="U49" s="45">
        <v>36</v>
      </c>
    </row>
    <row r="50" spans="3:21" ht="15.75">
      <c r="C50" s="17" t="s">
        <v>35</v>
      </c>
      <c r="E50" s="45">
        <v>173</v>
      </c>
      <c r="F50" s="45"/>
      <c r="G50" s="45">
        <v>837</v>
      </c>
      <c r="H50" s="45"/>
      <c r="I50" s="45">
        <v>1010</v>
      </c>
      <c r="J50" s="45"/>
      <c r="K50" s="45">
        <v>976</v>
      </c>
      <c r="L50" s="45"/>
      <c r="M50" s="45">
        <v>1683</v>
      </c>
      <c r="N50" s="45"/>
      <c r="O50" s="45">
        <v>2659</v>
      </c>
      <c r="P50" s="45"/>
      <c r="Q50" s="45">
        <v>18</v>
      </c>
      <c r="R50" s="45"/>
      <c r="S50" s="45">
        <v>50</v>
      </c>
      <c r="T50" s="45"/>
      <c r="U50" s="45">
        <v>38</v>
      </c>
    </row>
    <row r="51" spans="3:21" ht="15.75">
      <c r="C51" s="17" t="s">
        <v>36</v>
      </c>
      <c r="E51" s="45">
        <v>183</v>
      </c>
      <c r="F51" s="45"/>
      <c r="G51" s="45">
        <v>915</v>
      </c>
      <c r="H51" s="45"/>
      <c r="I51" s="45">
        <v>1098</v>
      </c>
      <c r="J51" s="45"/>
      <c r="K51" s="45">
        <v>1007</v>
      </c>
      <c r="L51" s="45"/>
      <c r="M51" s="45">
        <v>1702</v>
      </c>
      <c r="N51" s="45"/>
      <c r="O51" s="45">
        <v>2709</v>
      </c>
      <c r="P51" s="45"/>
      <c r="Q51" s="45">
        <v>18</v>
      </c>
      <c r="R51" s="45"/>
      <c r="S51" s="45">
        <v>54</v>
      </c>
      <c r="T51" s="45"/>
      <c r="U51" s="45">
        <v>41</v>
      </c>
    </row>
    <row r="52" spans="3:21" ht="15.75">
      <c r="C52" s="17" t="s">
        <v>37</v>
      </c>
      <c r="E52" s="45">
        <v>197</v>
      </c>
      <c r="F52" s="45"/>
      <c r="G52" s="45">
        <v>990</v>
      </c>
      <c r="H52" s="45"/>
      <c r="I52" s="45">
        <v>1187</v>
      </c>
      <c r="J52" s="45"/>
      <c r="K52" s="45">
        <v>1033</v>
      </c>
      <c r="L52" s="45"/>
      <c r="M52" s="45">
        <v>1725</v>
      </c>
      <c r="N52" s="45"/>
      <c r="O52" s="45">
        <v>2759</v>
      </c>
      <c r="P52" s="45"/>
      <c r="Q52" s="45">
        <v>19</v>
      </c>
      <c r="R52" s="45"/>
      <c r="S52" s="45">
        <v>57</v>
      </c>
      <c r="T52" s="45"/>
      <c r="U52" s="45">
        <v>43</v>
      </c>
    </row>
    <row r="53" spans="3:21" ht="15.75">
      <c r="C53" s="17" t="s">
        <v>38</v>
      </c>
      <c r="E53" s="45">
        <v>171</v>
      </c>
      <c r="F53" s="45"/>
      <c r="G53" s="48">
        <v>889</v>
      </c>
      <c r="H53" s="45"/>
      <c r="I53" s="45">
        <v>1060</v>
      </c>
      <c r="J53" s="45"/>
      <c r="K53" s="45">
        <v>1044</v>
      </c>
      <c r="L53" s="45"/>
      <c r="M53" s="45">
        <v>1752</v>
      </c>
      <c r="N53" s="45"/>
      <c r="O53" s="45">
        <v>2796</v>
      </c>
      <c r="P53" s="45"/>
      <c r="Q53" s="45">
        <v>16</v>
      </c>
      <c r="R53" s="45"/>
      <c r="S53" s="45">
        <v>51</v>
      </c>
      <c r="T53" s="45"/>
      <c r="U53" s="45">
        <v>38</v>
      </c>
    </row>
    <row r="54" spans="3:21" ht="15.75">
      <c r="C54" s="17" t="s">
        <v>39</v>
      </c>
      <c r="E54" s="45">
        <v>171</v>
      </c>
      <c r="F54" s="45"/>
      <c r="G54" s="45">
        <v>960</v>
      </c>
      <c r="H54" s="45"/>
      <c r="I54" s="45">
        <v>1131</v>
      </c>
      <c r="J54" s="45"/>
      <c r="K54" s="45">
        <v>1052</v>
      </c>
      <c r="L54" s="45"/>
      <c r="M54" s="45">
        <v>1768</v>
      </c>
      <c r="N54" s="45"/>
      <c r="O54" s="45">
        <v>2820</v>
      </c>
      <c r="P54" s="45"/>
      <c r="Q54" s="45">
        <v>16</v>
      </c>
      <c r="R54" s="45"/>
      <c r="S54" s="45">
        <v>54</v>
      </c>
      <c r="T54" s="45"/>
      <c r="U54" s="45">
        <v>40</v>
      </c>
    </row>
    <row r="55" spans="3:21" ht="15.75">
      <c r="C55" s="17" t="s">
        <v>40</v>
      </c>
      <c r="E55" s="45">
        <v>147</v>
      </c>
      <c r="F55" s="45"/>
      <c r="G55" s="45">
        <v>979</v>
      </c>
      <c r="H55" s="45"/>
      <c r="I55" s="45">
        <v>1126</v>
      </c>
      <c r="J55" s="45"/>
      <c r="K55" s="45">
        <v>1084</v>
      </c>
      <c r="L55" s="45"/>
      <c r="M55" s="45">
        <v>1763</v>
      </c>
      <c r="N55" s="45"/>
      <c r="O55" s="45">
        <v>2846</v>
      </c>
      <c r="P55" s="45"/>
      <c r="Q55" s="45">
        <v>14</v>
      </c>
      <c r="R55" s="45"/>
      <c r="S55" s="45">
        <v>56</v>
      </c>
      <c r="T55" s="45"/>
      <c r="U55" s="45">
        <v>40</v>
      </c>
    </row>
    <row r="56" spans="3:21" ht="15.75">
      <c r="C56" s="17" t="s">
        <v>41</v>
      </c>
      <c r="E56" s="45">
        <v>148</v>
      </c>
      <c r="F56" s="45"/>
      <c r="G56" s="45">
        <v>820</v>
      </c>
      <c r="H56" s="45"/>
      <c r="I56" s="45">
        <v>968</v>
      </c>
      <c r="J56" s="45"/>
      <c r="K56" s="45">
        <v>1096</v>
      </c>
      <c r="L56" s="45"/>
      <c r="M56" s="45">
        <v>1807</v>
      </c>
      <c r="N56" s="45"/>
      <c r="O56" s="45">
        <v>2903</v>
      </c>
      <c r="P56" s="45"/>
      <c r="Q56" s="45">
        <v>14</v>
      </c>
      <c r="R56" s="45"/>
      <c r="S56" s="45">
        <v>45</v>
      </c>
      <c r="T56" s="45"/>
      <c r="U56" s="45">
        <v>33</v>
      </c>
    </row>
    <row r="57" spans="3:21" ht="15.75">
      <c r="C57" s="9" t="str">
        <f>Rast41a!$C39</f>
        <v>2003</v>
      </c>
      <c r="E57" s="45">
        <v>138</v>
      </c>
      <c r="F57" s="45"/>
      <c r="G57" s="45">
        <v>815</v>
      </c>
      <c r="H57" s="45"/>
      <c r="I57" s="45">
        <v>953</v>
      </c>
      <c r="J57" s="45"/>
      <c r="K57" s="45">
        <v>1100</v>
      </c>
      <c r="L57" s="45"/>
      <c r="M57" s="45">
        <v>1812</v>
      </c>
      <c r="N57" s="45"/>
      <c r="O57" s="45">
        <v>2911</v>
      </c>
      <c r="P57" s="45"/>
      <c r="Q57" s="45">
        <v>13</v>
      </c>
      <c r="R57" s="45"/>
      <c r="S57" s="45">
        <v>45</v>
      </c>
      <c r="T57" s="45"/>
      <c r="U57" s="45">
        <v>33</v>
      </c>
    </row>
    <row r="58" spans="3:21" ht="15.75">
      <c r="C58" s="9" t="str">
        <f>Rast41a!$C40</f>
        <v>2004</v>
      </c>
      <c r="E58" s="45">
        <v>114</v>
      </c>
      <c r="F58" s="45"/>
      <c r="G58" s="45">
        <v>861</v>
      </c>
      <c r="H58" s="45"/>
      <c r="I58" s="45">
        <v>975</v>
      </c>
      <c r="J58" s="45"/>
      <c r="K58" s="45">
        <v>1134</v>
      </c>
      <c r="L58" s="45"/>
      <c r="M58" s="45">
        <v>1832</v>
      </c>
      <c r="N58" s="45"/>
      <c r="O58" s="45">
        <v>2967</v>
      </c>
      <c r="P58" s="45"/>
      <c r="Q58" s="45">
        <v>10</v>
      </c>
      <c r="R58" s="45"/>
      <c r="S58" s="45">
        <v>47</v>
      </c>
      <c r="T58" s="45"/>
      <c r="U58" s="45">
        <v>33</v>
      </c>
    </row>
    <row r="59" spans="3:27" s="5" customFormat="1" ht="15.75">
      <c r="C59" s="4" t="str">
        <f>Rast41a!$C$41</f>
        <v>2000-2004 average</v>
      </c>
      <c r="D59" s="7"/>
      <c r="E59" s="43">
        <v>144</v>
      </c>
      <c r="F59" s="43"/>
      <c r="G59" s="43">
        <v>887</v>
      </c>
      <c r="H59" s="43"/>
      <c r="I59" s="43">
        <v>1031</v>
      </c>
      <c r="J59" s="43"/>
      <c r="K59" s="43">
        <v>1093</v>
      </c>
      <c r="L59" s="43"/>
      <c r="M59" s="43">
        <v>1796</v>
      </c>
      <c r="N59" s="43"/>
      <c r="O59" s="43">
        <v>2890</v>
      </c>
      <c r="P59" s="43"/>
      <c r="Q59" s="43">
        <v>13</v>
      </c>
      <c r="R59" s="43"/>
      <c r="S59" s="43">
        <v>49</v>
      </c>
      <c r="T59" s="43"/>
      <c r="U59" s="43">
        <v>36</v>
      </c>
      <c r="V59" s="6"/>
      <c r="W59" s="6"/>
      <c r="X59" s="6"/>
      <c r="Y59" s="6"/>
      <c r="Z59" s="6"/>
      <c r="AA59" s="6"/>
    </row>
    <row r="60" spans="3:21" ht="9" customHeight="1">
      <c r="C60" s="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5.75">
      <c r="C61" s="9" t="str">
        <f>Rast41a!$C$43</f>
        <v>% change on 1994-98 average</v>
      </c>
      <c r="E61" s="45"/>
      <c r="F61" s="45"/>
      <c r="G61" s="4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4:22" ht="15.75">
      <c r="D62" s="9">
        <f>Rast41a!$D$44</f>
        <v>2004</v>
      </c>
      <c r="E62" s="57">
        <f>IF(ISERR((E58-E48)/E48*100),"-",IF(((E58-E48)/E48*100)=0,"-",((E58-E48)/E48*100)))</f>
        <v>-26.923076923076923</v>
      </c>
      <c r="F62" s="57"/>
      <c r="G62" s="57">
        <f>IF(ISERR((G58-G48)/G48*100),"-",IF(((G58-G48)/G48*100)=0,"-",((G58-G48)/G48*100)))</f>
        <v>-2.2701475595913734</v>
      </c>
      <c r="H62" s="57"/>
      <c r="I62" s="57">
        <f>IF(ISERR((I58-I48)/I48*100),"-",IF(((I58-I48)/I48*100)=0,"-",((I58-I48)/I48*100)))</f>
        <v>-5.978784956605593</v>
      </c>
      <c r="J62" s="57"/>
      <c r="K62" s="57">
        <f>IF(ISERR((K58-K48)/K48*100),"-",IF(((K58-K48)/K48*100)=0,"-",((K58-K48)/K48*100)))</f>
        <v>16.546762589928058</v>
      </c>
      <c r="L62" s="57"/>
      <c r="M62" s="57">
        <f>IF(ISERR((M58-M48)/M48*100),"-",IF(((M58-M48)/M48*100)=0,"-",((M58-M48)/M48*100)))</f>
        <v>8.982748364069007</v>
      </c>
      <c r="N62" s="57"/>
      <c r="O62" s="57">
        <f>IF(ISERR((O58-O48)/O48*100),"-",IF(((O58-O48)/O48*100)=0,"-",((O58-O48)/O48*100)))</f>
        <v>11.793519216277318</v>
      </c>
      <c r="P62" s="57"/>
      <c r="Q62" s="57">
        <f>IF(ISERR((Q58-Q48)/Q48*100),"-",IF(((Q58-Q48)/Q48*100)=0,"-",((Q58-Q48)/Q48*100)))</f>
        <v>-37.5</v>
      </c>
      <c r="R62" s="57"/>
      <c r="S62" s="57">
        <f>IF(ISERR((S58-S48)/S48*100),"-",IF(((S58-S48)/S48*100)=0,"-",((S58-S48)/S48*100)))</f>
        <v>-9.615384615384617</v>
      </c>
      <c r="T62" s="57"/>
      <c r="U62" s="57">
        <f>IF(ISERR((U58-U48)/U48*100),"-",IF(((U58-U48)/U48*100)=0,"-",((U58-U48)/U48*100)))</f>
        <v>-15.384615384615385</v>
      </c>
      <c r="V62" s="34"/>
    </row>
    <row r="63" spans="4:21" ht="15.75">
      <c r="D63" s="9" t="str">
        <f>Rast41a!$D$45</f>
        <v>2000-2004 average</v>
      </c>
      <c r="E63" s="57">
        <f>IF(ISERR((E59-E48)/E48*100),"-",IF(((E59-E48)/E48*100)=0,"-",((E59-E48)/E48*100)))</f>
        <v>-7.6923076923076925</v>
      </c>
      <c r="F63" s="57"/>
      <c r="G63" s="57">
        <f>IF(ISERR((G59-G48)/G48*100),"-",IF(((G59-G48)/G48*100)=0,"-",((G59-G48)/G48*100)))</f>
        <v>0.681044267877412</v>
      </c>
      <c r="H63" s="57"/>
      <c r="I63" s="57">
        <f>IF(ISERR((I59-I48)/I48*100),"-",IF(((I59-I48)/I48*100)=0,"-",((I59-I48)/I48*100)))</f>
        <v>-0.5785920925747349</v>
      </c>
      <c r="J63" s="57"/>
      <c r="K63" s="57">
        <f>IF(ISERR((K59-K48)/K48*100),"-",IF(((K59-K48)/K48*100)=0,"-",((K59-K48)/K48*100)))</f>
        <v>12.332990750256938</v>
      </c>
      <c r="L63" s="57"/>
      <c r="M63" s="57">
        <f>IF(ISERR((M59-M48)/M48*100),"-",IF(((M59-M48)/M48*100)=0,"-",((M59-M48)/M48*100)))</f>
        <v>6.841165972635337</v>
      </c>
      <c r="N63" s="57"/>
      <c r="O63" s="57">
        <f>IF(ISERR((O59-O48)/O48*100),"-",IF(((O59-O48)/O48*100)=0,"-",((O59-O48)/O48*100)))</f>
        <v>8.892238131122832</v>
      </c>
      <c r="P63" s="57"/>
      <c r="Q63" s="57">
        <f>IF(ISERR((Q59-Q48)/Q48*100),"-",IF(((Q59-Q48)/Q48*100)=0,"-",((Q59-Q48)/Q48*100)))</f>
        <v>-18.75</v>
      </c>
      <c r="R63" s="57"/>
      <c r="S63" s="57">
        <f>IF(ISERR((S59-S48)/S48*100),"-",IF(((S59-S48)/S48*100)=0,"-",((S59-S48)/S48*100)))</f>
        <v>-5.769230769230769</v>
      </c>
      <c r="T63" s="57"/>
      <c r="U63" s="57">
        <f>IF(ISERR((U59-U48)/U48*100),"-",IF(((U59-U48)/U48*100)=0,"-",((U59-U48)/U48*100)))</f>
        <v>-7.6923076923076925</v>
      </c>
    </row>
    <row r="64" spans="1:22" ht="6.75" customHeight="1" thickBot="1">
      <c r="A64" s="13"/>
      <c r="B64" s="13"/>
      <c r="C64" s="13"/>
      <c r="D64" s="16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13"/>
    </row>
    <row r="65" spans="4:21" ht="7.5" customHeight="1">
      <c r="D65" s="9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2"/>
    </row>
    <row r="67" spans="1:21" ht="15.75">
      <c r="A67" s="7" t="s">
        <v>86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89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2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36"/>
      <c r="E172" s="35"/>
      <c r="F172" s="35"/>
      <c r="G172" s="35"/>
      <c r="H172" s="35"/>
      <c r="I172" s="35"/>
      <c r="J172" s="35"/>
      <c r="K172" s="12"/>
      <c r="L172" s="12"/>
      <c r="M172" s="12"/>
      <c r="N172" s="12"/>
      <c r="O172" s="12"/>
      <c r="P172" s="12"/>
      <c r="Q172" s="35"/>
      <c r="R172" s="35"/>
      <c r="S172" s="35"/>
      <c r="T172" s="35"/>
      <c r="U172" s="35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36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2:21" ht="18.75">
      <c r="B179" s="37"/>
      <c r="C179" s="37"/>
      <c r="D179" s="9"/>
      <c r="E179" s="38"/>
      <c r="F179" s="38"/>
      <c r="G179" s="38"/>
      <c r="H179" s="38"/>
      <c r="I179" s="38"/>
      <c r="J179" s="38"/>
      <c r="K179" s="35"/>
      <c r="L179" s="35"/>
      <c r="M179" s="35"/>
      <c r="N179" s="35"/>
      <c r="O179" s="35"/>
      <c r="P179" s="35"/>
      <c r="Q179" s="38"/>
      <c r="R179" s="38"/>
      <c r="S179" s="38"/>
      <c r="T179" s="38"/>
      <c r="U179" s="39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9"/>
    </row>
    <row r="181" spans="11:16" ht="15.75">
      <c r="K181" s="38"/>
      <c r="L181" s="38"/>
      <c r="M181" s="38"/>
      <c r="N181" s="38"/>
      <c r="O181" s="38"/>
      <c r="P181" s="38"/>
    </row>
    <row r="184" ht="18" customHeight="1"/>
    <row r="187" ht="15.75">
      <c r="V187" s="42"/>
    </row>
    <row r="189" ht="15.75">
      <c r="V189" s="32"/>
    </row>
    <row r="199" ht="15.75">
      <c r="V199" s="32"/>
    </row>
    <row r="236" ht="6.75" customHeight="1"/>
    <row r="240" ht="9" customHeight="1"/>
    <row r="243" ht="15.75">
      <c r="V243" s="32"/>
    </row>
    <row r="244" ht="15.75">
      <c r="D244" s="21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2005-12-22T10:03:58Z</cp:lastPrinted>
  <dcterms:created xsi:type="dcterms:W3CDTF">2000-09-05T15:03:47Z</dcterms:created>
  <dcterms:modified xsi:type="dcterms:W3CDTF">2006-01-25T15:34:27Z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796772048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