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5955" windowWidth="5220" windowHeight="3000" activeTab="0"/>
  </bookViews>
  <sheets>
    <sheet name="rastarg1" sheetId="1" r:id="rId1"/>
  </sheets>
  <definedNames>
    <definedName name="_xlnm.Print_Area" localSheetId="0">'rastarg1'!$1:$77</definedName>
  </definedNames>
  <calcPr fullCalcOnLoad="1"/>
</workbook>
</file>

<file path=xl/sharedStrings.xml><?xml version="1.0" encoding="utf-8"?>
<sst xmlns="http://schemas.openxmlformats.org/spreadsheetml/2006/main" count="67" uniqueCount="33">
  <si>
    <t>Car</t>
  </si>
  <si>
    <t>numbers</t>
  </si>
  <si>
    <t>Percent changes:</t>
  </si>
  <si>
    <t>Pedestrian</t>
  </si>
  <si>
    <t>Table G</t>
  </si>
  <si>
    <t>Pedal</t>
  </si>
  <si>
    <t xml:space="preserve"> cycle</t>
  </si>
  <si>
    <t>Motor</t>
  </si>
  <si>
    <t>cycle</t>
  </si>
  <si>
    <t>Bus/</t>
  </si>
  <si>
    <t>coach</t>
  </si>
  <si>
    <t xml:space="preserve">All </t>
  </si>
  <si>
    <t>road users</t>
  </si>
  <si>
    <t>mill veh-km</t>
  </si>
  <si>
    <t>per 100 mill veh-km</t>
  </si>
  <si>
    <t>Slight</t>
  </si>
  <si>
    <t>casualty rate</t>
  </si>
  <si>
    <t>1. Light goods vehicles and heavy goods vehicles.</t>
  </si>
  <si>
    <t>2. Taxis, minibuses and other modes of transport</t>
  </si>
  <si>
    <r>
      <t>Goods</t>
    </r>
    <r>
      <rPr>
        <b/>
        <vertAlign val="superscript"/>
        <sz val="12"/>
        <rFont val="Times New Roman"/>
        <family val="1"/>
      </rPr>
      <t>(1)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</si>
  <si>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</si>
  <si>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1994-98 average</t>
  </si>
  <si>
    <t>Killed and seriously injured casualties by mode of transport</t>
  </si>
  <si>
    <t>Child killed and seriously injured casualties by mode of transport</t>
  </si>
  <si>
    <r>
      <t>Percent changes:</t>
    </r>
    <r>
      <rPr>
        <b/>
        <strike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(3)</t>
    </r>
  </si>
  <si>
    <t>3. A percentage change is not shown if the baseline figure is small.</t>
  </si>
  <si>
    <t>Traffic</t>
  </si>
  <si>
    <t>Rate in 2010 implied by target</t>
  </si>
  <si>
    <t>Numbers in 2010 implied by target</t>
  </si>
  <si>
    <t>2000-04 average</t>
  </si>
  <si>
    <t>2004 on 2003</t>
  </si>
  <si>
    <t>2004 on 1994-98 average</t>
  </si>
  <si>
    <t>Slight casualties by mode of transport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</si>
</sst>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000"/>
    <numFmt numFmtId="168" formatCode="0.00000"/>
    <numFmt numFmtId="169" formatCode="0.000000"/>
    <numFmt numFmtId="170" formatCode="0.0%"/>
    <numFmt numFmtId="171" formatCode="0.000%"/>
    <numFmt numFmtId="172" formatCode="0.0000%"/>
    <numFmt numFmtId="173" formatCode="0.0"/>
    <numFmt numFmtId="174" formatCode="0.000000%"/>
    <numFmt numFmtId="175" formatCode="0.00000%"/>
    <numFmt numFmtId="176" formatCode="0.0000000"/>
    <numFmt numFmtId="177" formatCode="#,##0_ ;\-#,##0\ "/>
    <numFmt numFmtId="178" formatCode="0_)"/>
    <numFmt numFmtId="179" formatCode="General_)"/>
    <numFmt numFmtId="180" formatCode="0.0000_)"/>
    <numFmt numFmtId="181" formatCode="0.00_)"/>
    <numFmt numFmtId="182" formatCode="0.0_)"/>
    <numFmt numFmtId="183" formatCode="#,##0.0"/>
  </numFmts>
  <fonts count="1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165" fontId="5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2" fillId="0" borderId="0" xfId="15" applyNumberFormat="1" applyFont="1" applyAlignment="1">
      <alignment/>
    </xf>
    <xf numFmtId="1" fontId="5" fillId="0" borderId="0" xfId="15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/>
    </xf>
    <xf numFmtId="1" fontId="15" fillId="0" borderId="0" xfId="15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1" xfId="15" applyNumberFormat="1" applyFont="1" applyBorder="1" applyAlignment="1">
      <alignment/>
    </xf>
    <xf numFmtId="43" fontId="0" fillId="0" borderId="0" xfId="0" applyNumberFormat="1" applyFont="1" applyAlignment="1">
      <alignment/>
    </xf>
    <xf numFmtId="1" fontId="5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5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85" zoomScaleNormal="85" workbookViewId="0" topLeftCell="A1">
      <selection activeCell="I56" sqref="I56"/>
    </sheetView>
  </sheetViews>
  <sheetFormatPr defaultColWidth="9.140625" defaultRowHeight="12.75"/>
  <cols>
    <col min="1" max="1" width="31.00390625" style="37" customWidth="1"/>
    <col min="2" max="2" width="10.8515625" style="37" customWidth="1"/>
    <col min="3" max="3" width="9.28125" style="37" customWidth="1"/>
    <col min="4" max="4" width="9.7109375" style="37" customWidth="1"/>
    <col min="5" max="5" width="9.57421875" style="37" customWidth="1"/>
    <col min="6" max="6" width="8.7109375" style="37" customWidth="1"/>
    <col min="7" max="7" width="8.140625" style="37" customWidth="1"/>
    <col min="8" max="8" width="7.7109375" style="37" customWidth="1"/>
    <col min="9" max="9" width="11.140625" style="37" customWidth="1"/>
    <col min="10" max="10" width="12.421875" style="37" customWidth="1"/>
    <col min="11" max="11" width="16.8515625" style="37" customWidth="1"/>
    <col min="12" max="16384" width="9.140625" style="37" customWidth="1"/>
  </cols>
  <sheetData>
    <row r="1" spans="1:11" ht="18.75">
      <c r="A1" s="5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6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thickBot="1">
      <c r="A3" s="7" t="s">
        <v>22</v>
      </c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ht="18.75">
      <c r="A4" s="15"/>
      <c r="B4" s="17" t="s">
        <v>3</v>
      </c>
      <c r="C4" s="17" t="s">
        <v>5</v>
      </c>
      <c r="D4" s="17" t="s">
        <v>7</v>
      </c>
      <c r="E4" s="18" t="s">
        <v>0</v>
      </c>
      <c r="F4" s="17" t="s">
        <v>9</v>
      </c>
      <c r="G4" s="18" t="s">
        <v>19</v>
      </c>
      <c r="H4" s="18" t="s">
        <v>20</v>
      </c>
      <c r="I4" s="17" t="s">
        <v>11</v>
      </c>
      <c r="J4" s="2"/>
      <c r="K4" s="2"/>
    </row>
    <row r="5" spans="1:11" ht="16.5" thickBot="1">
      <c r="A5" s="11"/>
      <c r="B5" s="12"/>
      <c r="C5" s="12" t="s">
        <v>6</v>
      </c>
      <c r="D5" s="12" t="s">
        <v>8</v>
      </c>
      <c r="E5" s="13"/>
      <c r="F5" s="12" t="s">
        <v>10</v>
      </c>
      <c r="G5" s="13"/>
      <c r="H5" s="13"/>
      <c r="I5" s="12" t="s">
        <v>12</v>
      </c>
      <c r="J5" s="2"/>
      <c r="K5" s="2"/>
    </row>
    <row r="6" spans="1:11" s="22" customFormat="1" ht="18.75" customHeight="1">
      <c r="A6" s="21" t="s">
        <v>21</v>
      </c>
      <c r="B6" s="42">
        <v>1376</v>
      </c>
      <c r="C6" s="42">
        <v>248.8</v>
      </c>
      <c r="D6" s="42">
        <v>355.4</v>
      </c>
      <c r="E6" s="42">
        <v>2501</v>
      </c>
      <c r="F6" s="42">
        <v>96.4</v>
      </c>
      <c r="G6" s="42">
        <v>171.6</v>
      </c>
      <c r="H6" s="42">
        <v>88.6</v>
      </c>
      <c r="I6" s="42">
        <v>4837.8</v>
      </c>
      <c r="J6" s="23"/>
      <c r="K6" s="23"/>
    </row>
    <row r="7" spans="1:11" ht="16.5" customHeight="1">
      <c r="A7" s="15">
        <v>1994</v>
      </c>
      <c r="B7" s="8">
        <v>1647</v>
      </c>
      <c r="C7" s="8">
        <v>316</v>
      </c>
      <c r="D7" s="8">
        <v>353</v>
      </c>
      <c r="E7" s="8">
        <v>2804</v>
      </c>
      <c r="F7" s="8">
        <v>150</v>
      </c>
      <c r="G7" s="8">
        <v>211</v>
      </c>
      <c r="H7" s="8">
        <v>90</v>
      </c>
      <c r="I7" s="8">
        <v>5571</v>
      </c>
      <c r="J7" s="2"/>
      <c r="K7" s="2"/>
    </row>
    <row r="8" spans="1:11" ht="15.75">
      <c r="A8" s="15">
        <v>1995</v>
      </c>
      <c r="B8" s="8">
        <v>1587</v>
      </c>
      <c r="C8" s="8">
        <v>292</v>
      </c>
      <c r="D8" s="8">
        <v>395</v>
      </c>
      <c r="E8" s="8">
        <v>2653</v>
      </c>
      <c r="F8" s="8">
        <v>105</v>
      </c>
      <c r="G8" s="8">
        <v>211</v>
      </c>
      <c r="H8" s="8">
        <v>96</v>
      </c>
      <c r="I8" s="8">
        <v>5339</v>
      </c>
      <c r="J8" s="2"/>
      <c r="K8" s="2"/>
    </row>
    <row r="9" spans="1:11" ht="15.75">
      <c r="A9" s="15">
        <v>1996</v>
      </c>
      <c r="B9" s="8">
        <v>1279</v>
      </c>
      <c r="C9" s="8">
        <v>216</v>
      </c>
      <c r="D9" s="8">
        <v>300</v>
      </c>
      <c r="E9" s="8">
        <v>2293</v>
      </c>
      <c r="F9" s="8">
        <v>96</v>
      </c>
      <c r="G9" s="8">
        <v>137</v>
      </c>
      <c r="H9" s="8">
        <v>77</v>
      </c>
      <c r="I9" s="8">
        <v>4398</v>
      </c>
      <c r="J9" s="2"/>
      <c r="K9" s="2"/>
    </row>
    <row r="10" spans="1:11" ht="15.75">
      <c r="A10" s="15">
        <v>1997</v>
      </c>
      <c r="B10" s="8">
        <v>1211</v>
      </c>
      <c r="C10" s="8">
        <v>210</v>
      </c>
      <c r="D10" s="8">
        <v>358</v>
      </c>
      <c r="E10" s="8">
        <v>2365</v>
      </c>
      <c r="F10" s="8">
        <v>55</v>
      </c>
      <c r="G10" s="8">
        <v>136</v>
      </c>
      <c r="H10" s="8">
        <v>89</v>
      </c>
      <c r="I10" s="8">
        <v>4424</v>
      </c>
      <c r="J10" s="2"/>
      <c r="K10" s="2"/>
    </row>
    <row r="11" spans="1:11" ht="15.75">
      <c r="A11" s="15">
        <v>1998</v>
      </c>
      <c r="B11" s="8">
        <v>1156</v>
      </c>
      <c r="C11" s="8">
        <v>210</v>
      </c>
      <c r="D11" s="8">
        <v>371</v>
      </c>
      <c r="E11" s="8">
        <v>2390</v>
      </c>
      <c r="F11" s="8">
        <v>76</v>
      </c>
      <c r="G11" s="8">
        <v>163</v>
      </c>
      <c r="H11" s="8">
        <v>91</v>
      </c>
      <c r="I11" s="8">
        <v>4457</v>
      </c>
      <c r="J11" s="2"/>
      <c r="K11" s="2"/>
    </row>
    <row r="12" spans="1:11" ht="15.75">
      <c r="A12" s="15">
        <v>1999</v>
      </c>
      <c r="B12" s="8">
        <v>1143</v>
      </c>
      <c r="C12" s="8">
        <v>189</v>
      </c>
      <c r="D12" s="8">
        <v>431</v>
      </c>
      <c r="E12" s="8">
        <v>2004</v>
      </c>
      <c r="F12" s="8">
        <v>83</v>
      </c>
      <c r="G12" s="8">
        <v>144</v>
      </c>
      <c r="H12" s="8">
        <v>81</v>
      </c>
      <c r="I12" s="8">
        <v>4075</v>
      </c>
      <c r="J12" s="2"/>
      <c r="K12" s="2"/>
    </row>
    <row r="13" spans="1:11" ht="15.75">
      <c r="A13" s="15">
        <v>2000</v>
      </c>
      <c r="B13" s="8">
        <v>996</v>
      </c>
      <c r="C13" s="8">
        <v>176</v>
      </c>
      <c r="D13" s="8">
        <v>475</v>
      </c>
      <c r="E13" s="8">
        <v>1978</v>
      </c>
      <c r="F13" s="8">
        <v>80</v>
      </c>
      <c r="G13" s="8">
        <v>121</v>
      </c>
      <c r="H13" s="8">
        <v>67</v>
      </c>
      <c r="I13" s="8">
        <v>3893</v>
      </c>
      <c r="J13" s="2"/>
      <c r="K13" s="2"/>
    </row>
    <row r="14" spans="1:11" ht="15.75">
      <c r="A14" s="15">
        <v>2001</v>
      </c>
      <c r="B14" s="8">
        <v>918</v>
      </c>
      <c r="C14" s="8">
        <v>171</v>
      </c>
      <c r="D14" s="8">
        <v>454</v>
      </c>
      <c r="E14" s="8">
        <v>1952</v>
      </c>
      <c r="F14" s="8">
        <v>62</v>
      </c>
      <c r="G14" s="8">
        <v>129</v>
      </c>
      <c r="H14" s="8">
        <v>72</v>
      </c>
      <c r="I14" s="8">
        <v>3758</v>
      </c>
      <c r="J14" s="2"/>
      <c r="K14" s="2"/>
    </row>
    <row r="15" spans="1:11" ht="15.75">
      <c r="A15" s="15">
        <v>2002</v>
      </c>
      <c r="B15" s="8">
        <v>891</v>
      </c>
      <c r="C15" s="8">
        <v>151</v>
      </c>
      <c r="D15" s="8">
        <v>455</v>
      </c>
      <c r="E15" s="8">
        <v>1777</v>
      </c>
      <c r="F15" s="8">
        <v>59</v>
      </c>
      <c r="G15" s="8">
        <v>141</v>
      </c>
      <c r="H15" s="8">
        <v>50</v>
      </c>
      <c r="I15" s="8">
        <v>3524</v>
      </c>
      <c r="J15" s="2"/>
      <c r="K15" s="2"/>
    </row>
    <row r="16" spans="1:11" ht="15.75">
      <c r="A16" s="15">
        <v>2003</v>
      </c>
      <c r="B16" s="8">
        <v>773</v>
      </c>
      <c r="C16" s="8">
        <v>139</v>
      </c>
      <c r="D16" s="8">
        <v>417</v>
      </c>
      <c r="E16" s="8">
        <v>1692</v>
      </c>
      <c r="F16" s="8">
        <v>70</v>
      </c>
      <c r="G16" s="8">
        <v>127</v>
      </c>
      <c r="H16" s="8">
        <v>64</v>
      </c>
      <c r="I16" s="8">
        <v>3282</v>
      </c>
      <c r="J16" s="2"/>
      <c r="K16" s="2"/>
    </row>
    <row r="17" spans="1:11" ht="15.75">
      <c r="A17" s="15">
        <v>2004</v>
      </c>
      <c r="B17" s="8">
        <v>746</v>
      </c>
      <c r="C17" s="8">
        <v>127</v>
      </c>
      <c r="D17" s="8">
        <v>389</v>
      </c>
      <c r="E17" s="8">
        <v>1569</v>
      </c>
      <c r="F17" s="8">
        <v>65</v>
      </c>
      <c r="G17" s="8">
        <v>95</v>
      </c>
      <c r="H17" s="8">
        <v>57</v>
      </c>
      <c r="I17" s="8">
        <v>3048</v>
      </c>
      <c r="J17" s="2"/>
      <c r="K17" s="2"/>
    </row>
    <row r="18" spans="1:11" s="22" customFormat="1" ht="15.75">
      <c r="A18" s="21" t="s">
        <v>29</v>
      </c>
      <c r="B18" s="42">
        <v>864.8</v>
      </c>
      <c r="C18" s="42">
        <v>152.8</v>
      </c>
      <c r="D18" s="42">
        <v>438</v>
      </c>
      <c r="E18" s="42">
        <v>1793.6</v>
      </c>
      <c r="F18" s="42">
        <v>67.2</v>
      </c>
      <c r="G18" s="42">
        <v>122.6</v>
      </c>
      <c r="H18" s="42">
        <v>62</v>
      </c>
      <c r="I18" s="42">
        <v>3501</v>
      </c>
      <c r="J18" s="23"/>
      <c r="K18" s="23"/>
    </row>
    <row r="19" spans="1:11" s="26" customFormat="1" ht="15.75">
      <c r="A19" s="27" t="s">
        <v>28</v>
      </c>
      <c r="B19" s="43">
        <f>(B6/100*60)</f>
        <v>825.6</v>
      </c>
      <c r="C19" s="43">
        <f aca="true" t="shared" si="0" ref="C19:I19">(C6/100*60)</f>
        <v>149.28</v>
      </c>
      <c r="D19" s="43">
        <f t="shared" si="0"/>
        <v>213.23999999999998</v>
      </c>
      <c r="E19" s="43">
        <f t="shared" si="0"/>
        <v>1500.6000000000001</v>
      </c>
      <c r="F19" s="43">
        <f t="shared" si="0"/>
        <v>57.84</v>
      </c>
      <c r="G19" s="43">
        <f t="shared" si="0"/>
        <v>102.96</v>
      </c>
      <c r="H19" s="43">
        <f t="shared" si="0"/>
        <v>53.16</v>
      </c>
      <c r="I19" s="43">
        <f t="shared" si="0"/>
        <v>2902.68</v>
      </c>
      <c r="J19" s="28"/>
      <c r="K19" s="28"/>
    </row>
    <row r="20" spans="1:11" ht="8.25" customHeight="1">
      <c r="A20" s="15"/>
      <c r="C20" s="8"/>
      <c r="D20" s="8"/>
      <c r="E20" s="8"/>
      <c r="F20" s="8"/>
      <c r="G20" s="8"/>
      <c r="H20" s="8"/>
      <c r="I20" s="8"/>
      <c r="J20" s="2"/>
      <c r="K20" s="2"/>
    </row>
    <row r="21" spans="1:11" ht="15.75">
      <c r="A21" s="1" t="s">
        <v>2</v>
      </c>
      <c r="B21" s="8"/>
      <c r="C21" s="8"/>
      <c r="D21" s="8"/>
      <c r="E21" s="8"/>
      <c r="F21" s="8"/>
      <c r="G21" s="8"/>
      <c r="H21" s="8"/>
      <c r="I21" s="8"/>
      <c r="J21" s="2"/>
      <c r="K21" s="2"/>
    </row>
    <row r="22" spans="1:11" ht="15.75">
      <c r="A22" s="14" t="s">
        <v>30</v>
      </c>
      <c r="B22" s="30">
        <f>(B17-B16)/B16*100</f>
        <v>-3.4928848641655885</v>
      </c>
      <c r="C22" s="30">
        <f aca="true" t="shared" si="1" ref="C22:I22">(C17-C16)/C16*100</f>
        <v>-8.633093525179856</v>
      </c>
      <c r="D22" s="30">
        <f t="shared" si="1"/>
        <v>-6.71462829736211</v>
      </c>
      <c r="E22" s="30">
        <f t="shared" si="1"/>
        <v>-7.2695035460992905</v>
      </c>
      <c r="F22" s="30">
        <f t="shared" si="1"/>
        <v>-7.142857142857142</v>
      </c>
      <c r="G22" s="30">
        <f t="shared" si="1"/>
        <v>-25.196850393700785</v>
      </c>
      <c r="H22" s="30">
        <f t="shared" si="1"/>
        <v>-10.9375</v>
      </c>
      <c r="I22" s="30">
        <f t="shared" si="1"/>
        <v>-7.129798903107861</v>
      </c>
      <c r="J22" s="2"/>
      <c r="K22" s="2"/>
    </row>
    <row r="23" spans="1:11" ht="16.5" thickBot="1">
      <c r="A23" s="16" t="s">
        <v>31</v>
      </c>
      <c r="B23" s="38">
        <f>(B17-B6)/B6*100</f>
        <v>-45.78488372093023</v>
      </c>
      <c r="C23" s="38">
        <f aca="true" t="shared" si="2" ref="C23:I23">(C17-C6)/C6*100</f>
        <v>-48.954983922829584</v>
      </c>
      <c r="D23" s="38">
        <f t="shared" si="2"/>
        <v>9.454136184580761</v>
      </c>
      <c r="E23" s="38">
        <f t="shared" si="2"/>
        <v>-37.26509396241504</v>
      </c>
      <c r="F23" s="38">
        <f t="shared" si="2"/>
        <v>-32.57261410788382</v>
      </c>
      <c r="G23" s="38">
        <f t="shared" si="2"/>
        <v>-44.63869463869464</v>
      </c>
      <c r="H23" s="38">
        <f t="shared" si="2"/>
        <v>-35.665914221218955</v>
      </c>
      <c r="I23" s="38">
        <f t="shared" si="2"/>
        <v>-36.996155277192116</v>
      </c>
      <c r="J23" s="2"/>
      <c r="K23" s="2"/>
    </row>
    <row r="24" spans="1:11" ht="12.75">
      <c r="A24" s="4"/>
      <c r="B24" s="9"/>
      <c r="C24" s="9"/>
      <c r="D24" s="9"/>
      <c r="E24" s="9"/>
      <c r="F24" s="9"/>
      <c r="G24" s="9"/>
      <c r="H24" s="9"/>
      <c r="I24" s="9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9.5" thickBot="1">
      <c r="A26" s="7" t="s">
        <v>23</v>
      </c>
      <c r="B26" s="3"/>
      <c r="C26" s="3"/>
      <c r="D26" s="3"/>
      <c r="E26" s="3"/>
      <c r="F26" s="3"/>
      <c r="G26" s="3"/>
      <c r="H26" s="3"/>
      <c r="I26" s="3"/>
      <c r="J26" s="2"/>
      <c r="K26" s="2"/>
    </row>
    <row r="27" spans="1:11" ht="18.75">
      <c r="A27" s="15"/>
      <c r="B27" s="17" t="s">
        <v>3</v>
      </c>
      <c r="C27" s="17" t="s">
        <v>5</v>
      </c>
      <c r="D27" s="17" t="s">
        <v>7</v>
      </c>
      <c r="E27" s="18" t="s">
        <v>0</v>
      </c>
      <c r="F27" s="17" t="s">
        <v>9</v>
      </c>
      <c r="G27" s="18" t="s">
        <v>19</v>
      </c>
      <c r="H27" s="18" t="s">
        <v>20</v>
      </c>
      <c r="I27" s="17" t="s">
        <v>11</v>
      </c>
      <c r="J27" s="2"/>
      <c r="K27" s="2"/>
    </row>
    <row r="28" spans="1:11" ht="16.5" thickBot="1">
      <c r="A28" s="11"/>
      <c r="B28" s="12"/>
      <c r="C28" s="12" t="s">
        <v>6</v>
      </c>
      <c r="D28" s="12" t="s">
        <v>8</v>
      </c>
      <c r="E28" s="13"/>
      <c r="F28" s="12" t="s">
        <v>10</v>
      </c>
      <c r="G28" s="13"/>
      <c r="H28" s="13"/>
      <c r="I28" s="12" t="s">
        <v>12</v>
      </c>
      <c r="J28" s="2"/>
      <c r="K28" s="2"/>
    </row>
    <row r="29" spans="1:11" s="22" customFormat="1" ht="20.25" customHeight="1">
      <c r="A29" s="21" t="s">
        <v>21</v>
      </c>
      <c r="B29" s="29">
        <v>562.4</v>
      </c>
      <c r="C29" s="29">
        <v>99.8</v>
      </c>
      <c r="D29" s="29">
        <v>5.8</v>
      </c>
      <c r="E29" s="29">
        <v>144.6</v>
      </c>
      <c r="F29" s="29">
        <v>11.4</v>
      </c>
      <c r="G29" s="29">
        <v>8.2</v>
      </c>
      <c r="H29" s="29">
        <v>10.2</v>
      </c>
      <c r="I29" s="29">
        <v>842.4</v>
      </c>
      <c r="J29" s="23"/>
      <c r="K29" s="23"/>
    </row>
    <row r="30" spans="1:11" ht="15.75">
      <c r="A30" s="15">
        <v>1994</v>
      </c>
      <c r="B30" s="30">
        <v>674</v>
      </c>
      <c r="C30" s="30">
        <v>144</v>
      </c>
      <c r="D30" s="30">
        <v>6</v>
      </c>
      <c r="E30" s="30">
        <v>161</v>
      </c>
      <c r="F30" s="30">
        <v>24</v>
      </c>
      <c r="G30" s="30">
        <v>12</v>
      </c>
      <c r="H30" s="30">
        <v>8</v>
      </c>
      <c r="I30" s="30">
        <v>1029</v>
      </c>
      <c r="J30" s="2"/>
      <c r="K30" s="2"/>
    </row>
    <row r="31" spans="1:11" ht="15.75">
      <c r="A31" s="15">
        <v>1995</v>
      </c>
      <c r="B31" s="30">
        <v>638</v>
      </c>
      <c r="C31" s="30">
        <v>113</v>
      </c>
      <c r="D31" s="30">
        <v>7</v>
      </c>
      <c r="E31" s="30">
        <v>153</v>
      </c>
      <c r="F31" s="30">
        <v>9</v>
      </c>
      <c r="G31" s="30">
        <v>13</v>
      </c>
      <c r="H31" s="30">
        <v>17</v>
      </c>
      <c r="I31" s="30">
        <v>950</v>
      </c>
      <c r="J31" s="2"/>
      <c r="K31" s="2"/>
    </row>
    <row r="32" spans="1:11" ht="15.75">
      <c r="A32" s="15">
        <v>1996</v>
      </c>
      <c r="B32" s="30">
        <v>540</v>
      </c>
      <c r="C32" s="30">
        <v>100</v>
      </c>
      <c r="D32" s="30">
        <v>4</v>
      </c>
      <c r="E32" s="30">
        <v>118</v>
      </c>
      <c r="F32" s="30">
        <v>15</v>
      </c>
      <c r="G32" s="30">
        <v>3</v>
      </c>
      <c r="H32" s="30">
        <v>10</v>
      </c>
      <c r="I32" s="30">
        <v>790</v>
      </c>
      <c r="J32" s="2"/>
      <c r="K32" s="2"/>
    </row>
    <row r="33" spans="1:11" ht="15.75">
      <c r="A33" s="15">
        <v>1997</v>
      </c>
      <c r="B33" s="30">
        <v>505</v>
      </c>
      <c r="C33" s="30">
        <v>78</v>
      </c>
      <c r="D33" s="30">
        <v>4</v>
      </c>
      <c r="E33" s="30">
        <v>138</v>
      </c>
      <c r="F33" s="30">
        <v>3</v>
      </c>
      <c r="G33" s="30">
        <v>7</v>
      </c>
      <c r="H33" s="30">
        <v>10</v>
      </c>
      <c r="I33" s="30">
        <v>745</v>
      </c>
      <c r="J33" s="2"/>
      <c r="K33" s="2"/>
    </row>
    <row r="34" spans="1:11" ht="15.75">
      <c r="A34" s="15">
        <v>1998</v>
      </c>
      <c r="B34" s="30">
        <v>455</v>
      </c>
      <c r="C34" s="30">
        <v>64</v>
      </c>
      <c r="D34" s="30">
        <v>8</v>
      </c>
      <c r="E34" s="30">
        <v>153</v>
      </c>
      <c r="F34" s="30">
        <v>6</v>
      </c>
      <c r="G34" s="30">
        <v>6</v>
      </c>
      <c r="H34" s="30">
        <v>6</v>
      </c>
      <c r="I34" s="30">
        <v>698</v>
      </c>
      <c r="J34" s="2"/>
      <c r="K34" s="2"/>
    </row>
    <row r="35" spans="1:11" ht="15.75">
      <c r="A35" s="15">
        <v>1999</v>
      </c>
      <c r="B35" s="30">
        <v>430</v>
      </c>
      <c r="C35" s="30">
        <v>69</v>
      </c>
      <c r="D35" s="30">
        <v>5</v>
      </c>
      <c r="E35" s="30">
        <v>108</v>
      </c>
      <c r="F35" s="30">
        <v>2</v>
      </c>
      <c r="G35" s="30">
        <v>2</v>
      </c>
      <c r="H35" s="30">
        <v>9</v>
      </c>
      <c r="I35" s="30">
        <v>625</v>
      </c>
      <c r="J35" s="2"/>
      <c r="K35" s="2"/>
    </row>
    <row r="36" spans="1:11" ht="15.75">
      <c r="A36" s="15">
        <v>2000</v>
      </c>
      <c r="B36" s="30">
        <v>378</v>
      </c>
      <c r="C36" s="30">
        <v>65</v>
      </c>
      <c r="D36" s="30">
        <v>7</v>
      </c>
      <c r="E36" s="30">
        <v>94</v>
      </c>
      <c r="F36" s="30">
        <v>7</v>
      </c>
      <c r="G36" s="30">
        <v>5</v>
      </c>
      <c r="H36" s="30">
        <v>5</v>
      </c>
      <c r="I36" s="30">
        <v>561</v>
      </c>
      <c r="J36" s="2"/>
      <c r="K36" s="2"/>
    </row>
    <row r="37" spans="1:11" ht="15.75">
      <c r="A37" s="15">
        <v>2001</v>
      </c>
      <c r="B37" s="30">
        <v>353</v>
      </c>
      <c r="C37" s="30">
        <v>56</v>
      </c>
      <c r="D37" s="30">
        <v>7</v>
      </c>
      <c r="E37" s="30">
        <v>110</v>
      </c>
      <c r="F37" s="30">
        <v>5</v>
      </c>
      <c r="G37" s="30">
        <v>6</v>
      </c>
      <c r="H37" s="30">
        <v>7</v>
      </c>
      <c r="I37" s="30">
        <v>544</v>
      </c>
      <c r="J37" s="2"/>
      <c r="K37" s="2"/>
    </row>
    <row r="38" spans="1:11" ht="15.75">
      <c r="A38" s="15">
        <v>2002</v>
      </c>
      <c r="B38" s="30">
        <v>340</v>
      </c>
      <c r="C38" s="30">
        <v>46</v>
      </c>
      <c r="D38" s="30">
        <v>7</v>
      </c>
      <c r="E38" s="30">
        <v>111</v>
      </c>
      <c r="F38" s="30">
        <v>9</v>
      </c>
      <c r="G38" s="30">
        <v>7</v>
      </c>
      <c r="H38" s="30">
        <v>7</v>
      </c>
      <c r="I38" s="30">
        <v>527</v>
      </c>
      <c r="J38" s="2"/>
      <c r="K38" s="2"/>
    </row>
    <row r="39" spans="1:11" ht="15.75">
      <c r="A39" s="15">
        <v>2003</v>
      </c>
      <c r="B39" s="30">
        <v>272</v>
      </c>
      <c r="C39" s="30">
        <v>48</v>
      </c>
      <c r="D39" s="30">
        <v>5</v>
      </c>
      <c r="E39" s="30">
        <v>93</v>
      </c>
      <c r="F39" s="30">
        <v>5</v>
      </c>
      <c r="G39" s="30">
        <v>2</v>
      </c>
      <c r="H39" s="30">
        <v>6</v>
      </c>
      <c r="I39" s="30">
        <v>431</v>
      </c>
      <c r="J39" s="2"/>
      <c r="K39" s="2"/>
    </row>
    <row r="40" spans="1:11" ht="15.75">
      <c r="A40" s="15">
        <v>2004</v>
      </c>
      <c r="B40" s="30">
        <v>246</v>
      </c>
      <c r="C40" s="30">
        <v>40</v>
      </c>
      <c r="D40" s="30">
        <v>10</v>
      </c>
      <c r="E40" s="30">
        <v>77</v>
      </c>
      <c r="F40" s="30">
        <v>3</v>
      </c>
      <c r="G40" s="30">
        <v>3</v>
      </c>
      <c r="H40" s="30">
        <v>4</v>
      </c>
      <c r="I40" s="30">
        <v>383</v>
      </c>
      <c r="J40" s="2"/>
      <c r="K40" s="2"/>
    </row>
    <row r="41" spans="1:11" s="22" customFormat="1" ht="15.75">
      <c r="A41" s="21" t="s">
        <v>29</v>
      </c>
      <c r="B41" s="29">
        <v>317.8</v>
      </c>
      <c r="C41" s="29">
        <v>51</v>
      </c>
      <c r="D41" s="29">
        <v>7.2</v>
      </c>
      <c r="E41" s="29">
        <v>97</v>
      </c>
      <c r="F41" s="29">
        <v>5.8</v>
      </c>
      <c r="G41" s="29">
        <v>4.6</v>
      </c>
      <c r="H41" s="29">
        <v>5.8</v>
      </c>
      <c r="I41" s="29">
        <v>489.2</v>
      </c>
      <c r="J41" s="23"/>
      <c r="K41" s="23"/>
    </row>
    <row r="42" spans="1:11" s="26" customFormat="1" ht="15.75">
      <c r="A42" s="27" t="s">
        <v>28</v>
      </c>
      <c r="B42" s="33">
        <f>(B29/2)</f>
        <v>281.2</v>
      </c>
      <c r="C42" s="33">
        <f aca="true" t="shared" si="3" ref="C42:I42">(C29/2)</f>
        <v>49.9</v>
      </c>
      <c r="D42" s="33">
        <f t="shared" si="3"/>
        <v>2.9</v>
      </c>
      <c r="E42" s="33">
        <f t="shared" si="3"/>
        <v>72.3</v>
      </c>
      <c r="F42" s="33">
        <f t="shared" si="3"/>
        <v>5.7</v>
      </c>
      <c r="G42" s="33">
        <f t="shared" si="3"/>
        <v>4.1</v>
      </c>
      <c r="H42" s="33">
        <f t="shared" si="3"/>
        <v>5.1</v>
      </c>
      <c r="I42" s="33">
        <f t="shared" si="3"/>
        <v>421.2</v>
      </c>
      <c r="J42" s="28"/>
      <c r="K42" s="28"/>
    </row>
    <row r="43" spans="1:11" ht="8.25" customHeight="1">
      <c r="A43" s="15"/>
      <c r="B43" s="8"/>
      <c r="C43" s="8"/>
      <c r="D43" s="8"/>
      <c r="E43" s="8"/>
      <c r="F43" s="8"/>
      <c r="G43" s="8"/>
      <c r="H43" s="8"/>
      <c r="I43" s="8"/>
      <c r="J43" s="2"/>
      <c r="K43" s="2"/>
    </row>
    <row r="44" spans="1:11" ht="18.75">
      <c r="A44" s="1" t="s">
        <v>24</v>
      </c>
      <c r="B44" s="8"/>
      <c r="C44" s="8"/>
      <c r="D44" s="8"/>
      <c r="E44" s="8"/>
      <c r="F44" s="8"/>
      <c r="G44" s="8"/>
      <c r="H44" s="8"/>
      <c r="I44" s="8"/>
      <c r="J44" s="2"/>
      <c r="K44" s="2"/>
    </row>
    <row r="45" spans="1:11" ht="15.75">
      <c r="A45" s="14" t="s">
        <v>30</v>
      </c>
      <c r="B45" s="30">
        <f aca="true" t="shared" si="4" ref="B45:I45">(B40-B39)/B39*100</f>
        <v>-9.558823529411764</v>
      </c>
      <c r="C45" s="30">
        <f t="shared" si="4"/>
        <v>-16.666666666666664</v>
      </c>
      <c r="D45" s="30">
        <f t="shared" si="4"/>
        <v>100</v>
      </c>
      <c r="E45" s="30">
        <f t="shared" si="4"/>
        <v>-17.20430107526882</v>
      </c>
      <c r="F45" s="30">
        <f t="shared" si="4"/>
        <v>-40</v>
      </c>
      <c r="G45" s="30">
        <f t="shared" si="4"/>
        <v>50</v>
      </c>
      <c r="H45" s="30">
        <f t="shared" si="4"/>
        <v>-33.33333333333333</v>
      </c>
      <c r="I45" s="30">
        <f t="shared" si="4"/>
        <v>-11.1368909512761</v>
      </c>
      <c r="K45" s="2"/>
    </row>
    <row r="46" spans="1:11" ht="16.5" thickBot="1">
      <c r="A46" s="16" t="s">
        <v>31</v>
      </c>
      <c r="B46" s="38">
        <f>(B40-B29)/B29*100</f>
        <v>-56.25889046941678</v>
      </c>
      <c r="C46" s="38">
        <f aca="true" t="shared" si="5" ref="C46:H46">(C40-C29)/C29*100</f>
        <v>-59.919839679358724</v>
      </c>
      <c r="D46" s="38">
        <f t="shared" si="5"/>
        <v>72.41379310344827</v>
      </c>
      <c r="E46" s="38">
        <f t="shared" si="5"/>
        <v>-46.749654218533884</v>
      </c>
      <c r="F46" s="38">
        <f t="shared" si="5"/>
        <v>-73.68421052631578</v>
      </c>
      <c r="G46" s="38">
        <f t="shared" si="5"/>
        <v>-63.41463414634146</v>
      </c>
      <c r="H46" s="38">
        <f t="shared" si="5"/>
        <v>-60.78431372549019</v>
      </c>
      <c r="I46" s="38">
        <f>(I40-I29)/I29*100</f>
        <v>-54.5346628679962</v>
      </c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5" thickBot="1">
      <c r="A49" s="7" t="s">
        <v>32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8.75">
      <c r="A50" s="2"/>
      <c r="B50" s="17" t="s">
        <v>3</v>
      </c>
      <c r="C50" s="17" t="s">
        <v>5</v>
      </c>
      <c r="D50" s="17" t="s">
        <v>7</v>
      </c>
      <c r="E50" s="18" t="s">
        <v>0</v>
      </c>
      <c r="F50" s="17" t="s">
        <v>9</v>
      </c>
      <c r="G50" s="18" t="s">
        <v>19</v>
      </c>
      <c r="H50" s="18" t="s">
        <v>20</v>
      </c>
      <c r="I50" s="17" t="s">
        <v>11</v>
      </c>
      <c r="J50" s="17" t="s">
        <v>26</v>
      </c>
      <c r="K50" s="17" t="s">
        <v>15</v>
      </c>
    </row>
    <row r="51" spans="1:11" ht="16.5" thickBot="1">
      <c r="A51" s="3"/>
      <c r="B51" s="12"/>
      <c r="C51" s="12" t="s">
        <v>6</v>
      </c>
      <c r="D51" s="12" t="s">
        <v>8</v>
      </c>
      <c r="E51" s="13"/>
      <c r="F51" s="12" t="s">
        <v>10</v>
      </c>
      <c r="G51" s="13"/>
      <c r="H51" s="13"/>
      <c r="I51" s="12" t="s">
        <v>12</v>
      </c>
      <c r="J51" s="12"/>
      <c r="K51" s="12" t="s">
        <v>16</v>
      </c>
    </row>
    <row r="52" spans="1:11" ht="15.75">
      <c r="A52" s="4"/>
      <c r="B52" s="10"/>
      <c r="C52" s="10"/>
      <c r="D52" s="10"/>
      <c r="E52" s="10"/>
      <c r="F52" s="10"/>
      <c r="G52" s="10"/>
      <c r="H52" s="10"/>
      <c r="I52" s="20" t="s">
        <v>1</v>
      </c>
      <c r="J52" s="20" t="s">
        <v>13</v>
      </c>
      <c r="K52" s="20" t="s">
        <v>14</v>
      </c>
    </row>
    <row r="53" spans="1:11" ht="15.75">
      <c r="A53" s="21" t="s">
        <v>21</v>
      </c>
      <c r="B53" s="42">
        <v>3008.6</v>
      </c>
      <c r="C53" s="42">
        <v>1034.4</v>
      </c>
      <c r="D53" s="42">
        <v>579.6</v>
      </c>
      <c r="E53" s="42">
        <v>10859.4</v>
      </c>
      <c r="F53" s="42">
        <v>912.2</v>
      </c>
      <c r="G53" s="42">
        <v>583</v>
      </c>
      <c r="H53" s="42">
        <v>500.8</v>
      </c>
      <c r="I53" s="42">
        <v>17478</v>
      </c>
      <c r="J53" s="44">
        <f>SUM(J54:J58)/5</f>
        <v>37652.8</v>
      </c>
      <c r="K53" s="29">
        <f>I53/J53*100</f>
        <v>46.41885862405983</v>
      </c>
    </row>
    <row r="54" spans="1:11" ht="15.75">
      <c r="A54" s="15">
        <v>1994</v>
      </c>
      <c r="B54" s="8">
        <v>3083</v>
      </c>
      <c r="C54" s="8">
        <v>1068</v>
      </c>
      <c r="D54" s="8">
        <v>577</v>
      </c>
      <c r="E54" s="8">
        <v>10123</v>
      </c>
      <c r="F54" s="8">
        <v>1084</v>
      </c>
      <c r="G54" s="8">
        <v>669</v>
      </c>
      <c r="H54" s="8">
        <v>398</v>
      </c>
      <c r="I54" s="8">
        <v>17002</v>
      </c>
      <c r="J54" s="45">
        <v>36000</v>
      </c>
      <c r="K54" s="30">
        <f aca="true" t="shared" si="6" ref="K54:K65">I54/J54*100</f>
        <v>47.22777777777778</v>
      </c>
    </row>
    <row r="55" spans="1:11" ht="15.75">
      <c r="A55" s="15">
        <v>1995</v>
      </c>
      <c r="B55" s="8">
        <v>3048</v>
      </c>
      <c r="C55" s="8">
        <v>1031</v>
      </c>
      <c r="D55" s="8">
        <v>576</v>
      </c>
      <c r="E55" s="8">
        <v>10321</v>
      </c>
      <c r="F55" s="8">
        <v>802</v>
      </c>
      <c r="G55" s="8">
        <v>579</v>
      </c>
      <c r="H55" s="8">
        <v>498</v>
      </c>
      <c r="I55" s="8">
        <v>16855</v>
      </c>
      <c r="J55" s="45">
        <v>36736</v>
      </c>
      <c r="K55" s="30">
        <f t="shared" si="6"/>
        <v>45.881424216027874</v>
      </c>
    </row>
    <row r="56" spans="1:11" ht="15.75">
      <c r="A56" s="15">
        <v>1996</v>
      </c>
      <c r="B56" s="8">
        <v>3047</v>
      </c>
      <c r="C56" s="8">
        <v>1081</v>
      </c>
      <c r="D56" s="8">
        <v>550</v>
      </c>
      <c r="E56" s="8">
        <v>10740</v>
      </c>
      <c r="F56" s="8">
        <v>902</v>
      </c>
      <c r="G56" s="8">
        <v>499</v>
      </c>
      <c r="H56" s="8">
        <v>499</v>
      </c>
      <c r="I56" s="8">
        <v>17318</v>
      </c>
      <c r="J56" s="45">
        <v>37777</v>
      </c>
      <c r="K56" s="30">
        <f t="shared" si="6"/>
        <v>45.84270852635201</v>
      </c>
    </row>
    <row r="57" spans="1:11" ht="15.75">
      <c r="A57" s="15">
        <v>1997</v>
      </c>
      <c r="B57" s="8">
        <v>2944</v>
      </c>
      <c r="C57" s="8">
        <v>1062</v>
      </c>
      <c r="D57" s="8">
        <v>590</v>
      </c>
      <c r="E57" s="8">
        <v>11669</v>
      </c>
      <c r="F57" s="8">
        <v>886</v>
      </c>
      <c r="G57" s="8">
        <v>525</v>
      </c>
      <c r="H57" s="8">
        <v>529</v>
      </c>
      <c r="I57" s="8">
        <v>18205</v>
      </c>
      <c r="J57" s="45">
        <v>38582</v>
      </c>
      <c r="K57" s="30">
        <f t="shared" si="6"/>
        <v>47.18521590378933</v>
      </c>
    </row>
    <row r="58" spans="1:12" ht="15.75">
      <c r="A58" s="15">
        <v>1998</v>
      </c>
      <c r="B58" s="8">
        <v>2921</v>
      </c>
      <c r="C58" s="8">
        <v>930</v>
      </c>
      <c r="D58" s="8">
        <v>605</v>
      </c>
      <c r="E58" s="8">
        <v>11444</v>
      </c>
      <c r="F58" s="8">
        <v>887</v>
      </c>
      <c r="G58" s="8">
        <v>643</v>
      </c>
      <c r="H58" s="8">
        <v>580</v>
      </c>
      <c r="I58" s="8">
        <v>18010</v>
      </c>
      <c r="J58" s="45">
        <v>39169</v>
      </c>
      <c r="K58" s="30">
        <f t="shared" si="6"/>
        <v>45.980239475095104</v>
      </c>
      <c r="L58" s="39"/>
    </row>
    <row r="59" spans="1:12" ht="15.75">
      <c r="A59" s="15">
        <v>1999</v>
      </c>
      <c r="B59" s="8">
        <v>2620</v>
      </c>
      <c r="C59" s="8">
        <v>828</v>
      </c>
      <c r="D59" s="8">
        <v>594</v>
      </c>
      <c r="E59" s="8">
        <v>10902</v>
      </c>
      <c r="F59" s="8">
        <v>841</v>
      </c>
      <c r="G59" s="8">
        <v>609</v>
      </c>
      <c r="H59" s="8">
        <v>534</v>
      </c>
      <c r="I59" s="8">
        <v>16928</v>
      </c>
      <c r="J59" s="45">
        <v>39770</v>
      </c>
      <c r="K59" s="30">
        <f t="shared" si="6"/>
        <v>42.564747296957506</v>
      </c>
      <c r="L59" s="39"/>
    </row>
    <row r="60" spans="1:12" ht="15.75">
      <c r="A60" s="15">
        <v>2000</v>
      </c>
      <c r="B60" s="8">
        <v>2606</v>
      </c>
      <c r="C60" s="8">
        <v>708</v>
      </c>
      <c r="D60" s="8">
        <v>654</v>
      </c>
      <c r="E60" s="8">
        <v>10672</v>
      </c>
      <c r="F60" s="8">
        <v>854</v>
      </c>
      <c r="G60" s="8">
        <v>542</v>
      </c>
      <c r="H60" s="8">
        <v>582</v>
      </c>
      <c r="I60" s="8">
        <v>16618</v>
      </c>
      <c r="J60" s="45">
        <v>39572</v>
      </c>
      <c r="K60" s="30">
        <f t="shared" si="6"/>
        <v>41.99433943192156</v>
      </c>
      <c r="L60" s="39"/>
    </row>
    <row r="61" spans="1:11" ht="15.75">
      <c r="A61" s="15">
        <v>2001</v>
      </c>
      <c r="B61" s="8">
        <v>2488</v>
      </c>
      <c r="C61" s="8">
        <v>745</v>
      </c>
      <c r="D61" s="8">
        <v>724</v>
      </c>
      <c r="E61" s="8">
        <v>10343</v>
      </c>
      <c r="F61" s="8">
        <v>761</v>
      </c>
      <c r="G61" s="8">
        <v>595</v>
      </c>
      <c r="H61" s="8">
        <v>499</v>
      </c>
      <c r="I61" s="8">
        <v>16155</v>
      </c>
      <c r="J61" s="45">
        <v>40065</v>
      </c>
      <c r="K61" s="30">
        <f t="shared" si="6"/>
        <v>40.321976787719954</v>
      </c>
    </row>
    <row r="62" spans="1:11" ht="15.75">
      <c r="A62" s="15">
        <v>2002</v>
      </c>
      <c r="B62" s="8">
        <v>2424</v>
      </c>
      <c r="C62" s="8">
        <v>677</v>
      </c>
      <c r="D62" s="8">
        <v>709</v>
      </c>
      <c r="E62" s="8">
        <v>10054</v>
      </c>
      <c r="F62" s="8">
        <v>800</v>
      </c>
      <c r="G62" s="8">
        <v>620</v>
      </c>
      <c r="H62" s="8">
        <v>459</v>
      </c>
      <c r="I62" s="8">
        <v>15743</v>
      </c>
      <c r="J62" s="45">
        <v>41535</v>
      </c>
      <c r="K62" s="30">
        <f t="shared" si="6"/>
        <v>37.90297339593114</v>
      </c>
    </row>
    <row r="63" spans="1:11" ht="15.75">
      <c r="A63" s="15">
        <v>2003</v>
      </c>
      <c r="B63" s="8">
        <v>2213</v>
      </c>
      <c r="C63" s="8">
        <v>663</v>
      </c>
      <c r="D63" s="8">
        <v>697</v>
      </c>
      <c r="E63" s="8">
        <v>10048</v>
      </c>
      <c r="F63" s="8">
        <v>817</v>
      </c>
      <c r="G63" s="8">
        <v>538</v>
      </c>
      <c r="H63" s="8">
        <v>474</v>
      </c>
      <c r="I63" s="8">
        <v>15450</v>
      </c>
      <c r="J63" s="45">
        <v>42038</v>
      </c>
      <c r="K63" s="30">
        <f t="shared" si="6"/>
        <v>36.75246205813787</v>
      </c>
    </row>
    <row r="64" spans="1:11" ht="15.75">
      <c r="A64" s="15">
        <v>2004</v>
      </c>
      <c r="B64" s="8">
        <v>2317</v>
      </c>
      <c r="C64" s="8">
        <v>646</v>
      </c>
      <c r="D64" s="8">
        <v>597</v>
      </c>
      <c r="E64" s="8">
        <v>9980</v>
      </c>
      <c r="F64" s="8">
        <v>846</v>
      </c>
      <c r="G64" s="8">
        <v>557</v>
      </c>
      <c r="H64" s="8">
        <v>414</v>
      </c>
      <c r="I64" s="8">
        <v>15357</v>
      </c>
      <c r="J64" s="45">
        <v>42691</v>
      </c>
      <c r="K64" s="30">
        <f t="shared" si="6"/>
        <v>35.972453210278516</v>
      </c>
    </row>
    <row r="65" spans="1:11" s="22" customFormat="1" ht="15.75">
      <c r="A65" s="21" t="s">
        <v>29</v>
      </c>
      <c r="B65" s="42">
        <v>2409.6</v>
      </c>
      <c r="C65" s="42">
        <v>687.8</v>
      </c>
      <c r="D65" s="42">
        <v>676.2</v>
      </c>
      <c r="E65" s="42">
        <v>10219.4</v>
      </c>
      <c r="F65" s="42">
        <v>815.6</v>
      </c>
      <c r="G65" s="42">
        <v>570.4</v>
      </c>
      <c r="H65" s="42">
        <v>485.6</v>
      </c>
      <c r="I65" s="42">
        <v>15864.6</v>
      </c>
      <c r="J65" s="42">
        <f>AVERAGE(J60:J64)</f>
        <v>41180.2</v>
      </c>
      <c r="K65" s="29">
        <f t="shared" si="6"/>
        <v>38.5248250372752</v>
      </c>
    </row>
    <row r="66" spans="1:12" ht="8.25" customHeight="1">
      <c r="A66" s="15"/>
      <c r="B66" s="30"/>
      <c r="C66" s="30"/>
      <c r="D66" s="30"/>
      <c r="E66" s="30"/>
      <c r="F66" s="30"/>
      <c r="G66" s="30"/>
      <c r="H66" s="30"/>
      <c r="I66" s="30"/>
      <c r="J66" s="32"/>
      <c r="K66" s="32"/>
      <c r="L66" s="19"/>
    </row>
    <row r="67" spans="1:12" s="26" customFormat="1" ht="15.75" customHeight="1">
      <c r="A67" s="24" t="s">
        <v>27</v>
      </c>
      <c r="B67" s="33"/>
      <c r="C67" s="33"/>
      <c r="D67" s="33"/>
      <c r="E67" s="33"/>
      <c r="F67" s="33"/>
      <c r="G67" s="33"/>
      <c r="H67" s="33"/>
      <c r="I67" s="33"/>
      <c r="J67" s="34"/>
      <c r="K67" s="35">
        <f>SUM(K53/100*90)</f>
        <v>41.776972761653845</v>
      </c>
      <c r="L67" s="25"/>
    </row>
    <row r="68" spans="1:11" ht="15.75">
      <c r="A68" s="1" t="s">
        <v>2</v>
      </c>
      <c r="B68" s="30"/>
      <c r="C68" s="30"/>
      <c r="D68" s="30"/>
      <c r="E68" s="30"/>
      <c r="F68" s="30"/>
      <c r="G68" s="30"/>
      <c r="H68" s="30"/>
      <c r="I68" s="30"/>
      <c r="J68" s="31"/>
      <c r="K68" s="36"/>
    </row>
    <row r="69" spans="1:11" s="41" customFormat="1" ht="15.75">
      <c r="A69" s="14" t="s">
        <v>30</v>
      </c>
      <c r="B69" s="40">
        <f>(B64-B63)/B63*100</f>
        <v>4.699502937189336</v>
      </c>
      <c r="C69" s="40">
        <f aca="true" t="shared" si="7" ref="C69:K69">(C64-C63)/C63*100</f>
        <v>-2.564102564102564</v>
      </c>
      <c r="D69" s="40">
        <f t="shared" si="7"/>
        <v>-14.347202295552366</v>
      </c>
      <c r="E69" s="40">
        <f t="shared" si="7"/>
        <v>-0.6767515923566879</v>
      </c>
      <c r="F69" s="40">
        <f t="shared" si="7"/>
        <v>3.549571603427173</v>
      </c>
      <c r="G69" s="40">
        <f t="shared" si="7"/>
        <v>3.5315985130111525</v>
      </c>
      <c r="H69" s="40">
        <f t="shared" si="7"/>
        <v>-12.658227848101266</v>
      </c>
      <c r="I69" s="40">
        <f t="shared" si="7"/>
        <v>-0.6019417475728156</v>
      </c>
      <c r="J69" s="40">
        <f t="shared" si="7"/>
        <v>1.5533564869879632</v>
      </c>
      <c r="K69" s="40">
        <f t="shared" si="7"/>
        <v>-2.1223308703114325</v>
      </c>
    </row>
    <row r="70" spans="1:11" ht="16.5" thickBot="1">
      <c r="A70" s="16" t="s">
        <v>31</v>
      </c>
      <c r="B70" s="38">
        <f>(B64-B53)/B53*100</f>
        <v>-22.987436016751975</v>
      </c>
      <c r="C70" s="38">
        <f aca="true" t="shared" si="8" ref="C70:K70">(C64-C53)/C53*100</f>
        <v>-37.54833720030936</v>
      </c>
      <c r="D70" s="38">
        <f t="shared" si="8"/>
        <v>3.002070393374737</v>
      </c>
      <c r="E70" s="38">
        <f t="shared" si="8"/>
        <v>-8.098053299445638</v>
      </c>
      <c r="F70" s="38">
        <f t="shared" si="8"/>
        <v>-7.257180442885337</v>
      </c>
      <c r="G70" s="38">
        <f t="shared" si="8"/>
        <v>-4.459691252144083</v>
      </c>
      <c r="H70" s="38">
        <f t="shared" si="8"/>
        <v>-17.332268370607032</v>
      </c>
      <c r="I70" s="38">
        <f t="shared" si="8"/>
        <v>-12.135255750085822</v>
      </c>
      <c r="J70" s="38">
        <f t="shared" si="8"/>
        <v>13.380678196575014</v>
      </c>
      <c r="K70" s="38">
        <f t="shared" si="8"/>
        <v>-22.504658070947766</v>
      </c>
    </row>
    <row r="71" spans="1:11" ht="5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 t="s">
        <v>17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 t="s">
        <v>18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 t="s">
        <v>25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ht="12.75">
      <c r="A76" s="2"/>
    </row>
    <row r="77" ht="12.75">
      <c r="A77" s="2"/>
    </row>
    <row r="82" ht="15.75">
      <c r="A82" s="14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2005-12-20T14:24:27Z</cp:lastPrinted>
  <dcterms:created xsi:type="dcterms:W3CDTF">2001-08-31T13:11:57Z</dcterms:created>
  <dcterms:modified xsi:type="dcterms:W3CDTF">2006-01-25T15:39:35Z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-2043804575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