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 M - Accs" sheetId="1" r:id="rId1"/>
    <sheet name="Chart M" sheetId="2" r:id="rId2"/>
    <sheet name="Table N - Accidents" sheetId="3" r:id="rId3"/>
    <sheet name="Table O - vehicles" sheetId="4" r:id="rId4"/>
    <sheet name="Table P - ped" sheetId="5" r:id="rId5"/>
    <sheet name="Table Q - pairs - veh" sheetId="6" r:id="rId6"/>
    <sheet name="Table R - cas" sheetId="7" r:id="rId7"/>
    <sheet name="Table S - cas" sheetId="8" r:id="rId8"/>
    <sheet name="Table T - Freq of factors" sheetId="9" r:id="rId9"/>
  </sheets>
  <externalReferences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'[1]Table18b'!$I$19:$L$19</definedName>
    <definedName name="__123Graph_BGRAPH1" hidden="1">'[1]Table18b'!$I$33:$L$33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 M - Accs'!$A$1:$M$112</definedName>
    <definedName name="_xlnm.Print_Area" localSheetId="3">'Table O - vehicles'!$A$1:$P$94</definedName>
    <definedName name="_xlnm.Print_Area" localSheetId="5">'Table Q - pairs - veh'!$A$1:$C$52</definedName>
    <definedName name="_xlnm.Print_Area" localSheetId="6">'Table R - cas'!$A$1:$K$84</definedName>
    <definedName name="_xlnm.Print_Area" localSheetId="7">'Table S - cas'!$A$1:$K$107</definedName>
    <definedName name="_xlnm.Print_Area" localSheetId="8">'Table T - Freq of factors'!$A$1:$I$84</definedName>
    <definedName name="_xlnm.Print_Titles" localSheetId="6">'Table R - cas'!$1:$3</definedName>
    <definedName name="_xlnm.Print_Titles" localSheetId="7">'Table S - cas'!$1:$4</definedName>
    <definedName name="_xlnm.Print_Titles" localSheetId="8">'Table T - Freq of factors'!$1:$3</definedName>
    <definedName name="SHEETA">#REF!</definedName>
    <definedName name="SHEETB">#REF!</definedName>
    <definedName name="SHEETC">#REF!</definedName>
    <definedName name="SHEETD">'[1]Table18b'!$B$7:$M$71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<sst xmlns="http://schemas.openxmlformats.org/spreadsheetml/2006/main" count="769" uniqueCount="234">
  <si>
    <t xml:space="preserve">         </t>
  </si>
  <si>
    <t xml:space="preserve">       </t>
  </si>
  <si>
    <t xml:space="preserve">        </t>
  </si>
  <si>
    <t xml:space="preserve">Factor with lower code  </t>
  </si>
  <si>
    <t xml:space="preserve">          </t>
  </si>
  <si>
    <t xml:space="preserve">      </t>
  </si>
  <si>
    <t>Fatal</t>
  </si>
  <si>
    <t>Serious</t>
  </si>
  <si>
    <t>Slight</t>
  </si>
  <si>
    <t xml:space="preserve">All accidents </t>
  </si>
  <si>
    <t>Contributory factor reported in accident</t>
  </si>
  <si>
    <t>Number</t>
  </si>
  <si>
    <t>Road environment contributed</t>
  </si>
  <si>
    <t>Poor or defective road surface</t>
  </si>
  <si>
    <t>Deposit on road (eg oil, mud, chippings)</t>
  </si>
  <si>
    <t>Slippery road (due to weather)</t>
  </si>
  <si>
    <t>Inadequate/masked signs or road markings</t>
  </si>
  <si>
    <t>Defective traffic signals</t>
  </si>
  <si>
    <t>Traffic calming (eg road humps, chicanes)</t>
  </si>
  <si>
    <t>Temporary road layout (eg contraflow)</t>
  </si>
  <si>
    <t>Road layout (eg bend, hill, narrow c-way)</t>
  </si>
  <si>
    <t>Animal or other object in carriageway</t>
  </si>
  <si>
    <t>Vehicle defects</t>
  </si>
  <si>
    <t>Tyres illegal, defective or under-inflated</t>
  </si>
  <si>
    <t>Defective lights or indicators</t>
  </si>
  <si>
    <t>Defective brakes</t>
  </si>
  <si>
    <t>Defective steering or suspension</t>
  </si>
  <si>
    <t>Defective or missing mirrors</t>
  </si>
  <si>
    <t>Overloaded or poorly loaded vehicle/trailer</t>
  </si>
  <si>
    <t>Injudicious action (driver/rider)</t>
  </si>
  <si>
    <t>Disobeyed automatic traffic signal</t>
  </si>
  <si>
    <t>Disobeyed Give Way or Stop sign or markings</t>
  </si>
  <si>
    <t>Disobeyed double white line</t>
  </si>
  <si>
    <t>Disobeyed pedestrian crossing facility</t>
  </si>
  <si>
    <t>Illegal turn or direction of travel</t>
  </si>
  <si>
    <t>Exceeding speed limit</t>
  </si>
  <si>
    <t>Travelling too fast for the conditions</t>
  </si>
  <si>
    <t>Following too close</t>
  </si>
  <si>
    <t>Vehicle travelling along pavement</t>
  </si>
  <si>
    <t>Cyclist entering road from pavement</t>
  </si>
  <si>
    <t>Driver/rider error or reaction</t>
  </si>
  <si>
    <t>Junction overshoot</t>
  </si>
  <si>
    <t>Junction restart</t>
  </si>
  <si>
    <t>Poor turn or manoeuvre</t>
  </si>
  <si>
    <t>Failed to signal / misleading signal</t>
  </si>
  <si>
    <t>Failed to look properly (D/R)</t>
  </si>
  <si>
    <t>Failed to judge other pers path/speed (D/R)</t>
  </si>
  <si>
    <t>Passing too close to cyclist/horse/pedestri</t>
  </si>
  <si>
    <t>Sudden braking</t>
  </si>
  <si>
    <t>Swerved</t>
  </si>
  <si>
    <t>Loss of control</t>
  </si>
  <si>
    <t>Impairment or distraction (driver/rider)</t>
  </si>
  <si>
    <t>Impaired by alcohol (D/R)</t>
  </si>
  <si>
    <t>Impaired by drugs (illicit/medicinal) (D/R)</t>
  </si>
  <si>
    <t>Fatigue</t>
  </si>
  <si>
    <t>Uncorrected defective eyesight</t>
  </si>
  <si>
    <t>Illness or disability (mental/physic) (D/R)</t>
  </si>
  <si>
    <t>Not display lights at night / in poor visib</t>
  </si>
  <si>
    <t>Cyclist wearing dark clothing at night</t>
  </si>
  <si>
    <t>Driver using mobile phone</t>
  </si>
  <si>
    <t>Distraction in vehicle</t>
  </si>
  <si>
    <t>Distraction outside vehicle</t>
  </si>
  <si>
    <t>Behaviour or inexperience (driver/rider)</t>
  </si>
  <si>
    <t>Aggressive driving</t>
  </si>
  <si>
    <t>Careless / reckless /in a hurry (D/R)</t>
  </si>
  <si>
    <t>Nervous / uncertain / panic</t>
  </si>
  <si>
    <t>Driving too slow for condits / slow vehicle</t>
  </si>
  <si>
    <t>Inexperienced or learner driver/rider</t>
  </si>
  <si>
    <t>Inexperience of driving on the left</t>
  </si>
  <si>
    <t>Inexperience with type of vehicle</t>
  </si>
  <si>
    <t>Vision affected</t>
  </si>
  <si>
    <t>Stationary or parked vehicle</t>
  </si>
  <si>
    <t>Vegetation</t>
  </si>
  <si>
    <t>Road layout (eg bend, winding rd, hill crest</t>
  </si>
  <si>
    <t>Buildings, road signs, street furniture</t>
  </si>
  <si>
    <t>Dazzling headlights</t>
  </si>
  <si>
    <t>Dazzling sun</t>
  </si>
  <si>
    <t>Rain, sleet, snow or fog</t>
  </si>
  <si>
    <t>Spray from other vehicles</t>
  </si>
  <si>
    <t>Visor or windscreen dirty or scratched</t>
  </si>
  <si>
    <t>Vehicle blind spot</t>
  </si>
  <si>
    <t>Pedestrian only</t>
  </si>
  <si>
    <t>Crossed road masked by stationary/parked veh</t>
  </si>
  <si>
    <t>Pedestrian failed to look properly</t>
  </si>
  <si>
    <t>Ped. failed to judge vehicles path or speed</t>
  </si>
  <si>
    <t>Wrong use of pedestrian crossing facility</t>
  </si>
  <si>
    <t>Dangerous action in carriageway (eg playing)</t>
  </si>
  <si>
    <t>Pedestrian impaired by alcohol</t>
  </si>
  <si>
    <t>Ped. impaired by drugs (illicit/medicinal)</t>
  </si>
  <si>
    <t>Ped. careless / reckless /in a hurry</t>
  </si>
  <si>
    <t>Pedestrian wearing dark clothing at night</t>
  </si>
  <si>
    <t>Ped. disability or illness, mental/physical</t>
  </si>
  <si>
    <t>Special codes</t>
  </si>
  <si>
    <t>Stolen vehicle</t>
  </si>
  <si>
    <t>Vehicle in course of crime</t>
  </si>
  <si>
    <t>Emergency vehicle on call</t>
  </si>
  <si>
    <t>Vehicle door opened or closed negligently</t>
  </si>
  <si>
    <t>Other</t>
  </si>
  <si>
    <t>Accidents for which no CFs were recorded</t>
  </si>
  <si>
    <t xml:space="preserve">All accidents    </t>
  </si>
  <si>
    <t>Injudicious action (D/R)</t>
  </si>
  <si>
    <t>Driver/rider error/reaction</t>
  </si>
  <si>
    <t>Impairment or distraction (D/R)</t>
  </si>
  <si>
    <t>Behaviour or inexperience (D/R)</t>
  </si>
  <si>
    <t>Chart M: Contributory factor type: Reported accidents by severity, 2009</t>
  </si>
  <si>
    <t>1 Includes only accidents where a police officer attended the scene and in which a contributory factor was reported.</t>
  </si>
  <si>
    <t>2 Includes only the ten most frequently reported contributory factor citied in 2009. Factors not shown may also have been reported.</t>
  </si>
  <si>
    <t>3 Columns won't sum to 100 per cent as accidents can have more than one CF</t>
  </si>
  <si>
    <t>Table O: Contributory factors: vehicles, 2009</t>
  </si>
  <si>
    <t>Pedalcycle</t>
  </si>
  <si>
    <t>Motorcycle</t>
  </si>
  <si>
    <t>Car &amp; Taxis</t>
  </si>
  <si>
    <t>Bus, coach &amp; minibus</t>
  </si>
  <si>
    <t>Goods</t>
  </si>
  <si>
    <t xml:space="preserve">Other </t>
  </si>
  <si>
    <t>All vehicles</t>
  </si>
  <si>
    <t>%</t>
  </si>
  <si>
    <t>1. Excludes invalid codes or pedestrian only factors incorrectly assigned to a vehicle.</t>
  </si>
  <si>
    <t>2. Includes those without any CFs.</t>
  </si>
  <si>
    <t>Dangerous action in carriageway (e.g. playing)</t>
  </si>
  <si>
    <t>Average number of CFs per pedestrian</t>
  </si>
  <si>
    <t>1. Includes pedestrians injured and non injured in the accident</t>
  </si>
  <si>
    <t>2. Excludes pedestrians incorrectly attributed a vehicle factor or special code</t>
  </si>
  <si>
    <t>Table Q: Most common pairs of contributory factors reported together, 2009</t>
  </si>
  <si>
    <t>Factor with higher code</t>
  </si>
  <si>
    <t>NOTE: the basis upon which the combinations are produced is described in the text.</t>
  </si>
  <si>
    <t>However, an additional example may be helpful.</t>
  </si>
  <si>
    <t>Suppose that the "defective brakes" CF has been allocated to participant A,</t>
  </si>
  <si>
    <t>the "failed to look properly" CF has been allocated to two participants A and B, and</t>
  </si>
  <si>
    <t xml:space="preserve">the "failed to judge other person's path/speed" CF has been allocated to participants A, B and C, </t>
  </si>
  <si>
    <t>The following combinations of CFs would be allocated to the same participant:</t>
  </si>
  <si>
    <t>A defective brakes + A failed to look …</t>
  </si>
  <si>
    <t>A defective brakes + A failed to judge …</t>
  </si>
  <si>
    <t>A failed to look ... + A failed to judge …</t>
  </si>
  <si>
    <t>B failed to look ... + B failed to judge …</t>
  </si>
  <si>
    <t>FactorX</t>
  </si>
  <si>
    <t>FactorY</t>
  </si>
  <si>
    <t>_FREQ_</t>
  </si>
  <si>
    <t>606</t>
  </si>
  <si>
    <t>568</t>
  </si>
  <si>
    <t>519</t>
  </si>
  <si>
    <t>485</t>
  </si>
  <si>
    <t>475</t>
  </si>
  <si>
    <t>440</t>
  </si>
  <si>
    <t>387</t>
  </si>
  <si>
    <t>325</t>
  </si>
  <si>
    <t>290</t>
  </si>
  <si>
    <t>269</t>
  </si>
  <si>
    <t>253</t>
  </si>
  <si>
    <t>239</t>
  </si>
  <si>
    <t>234</t>
  </si>
  <si>
    <t>228</t>
  </si>
  <si>
    <t>205</t>
  </si>
  <si>
    <t>202</t>
  </si>
  <si>
    <t>201</t>
  </si>
  <si>
    <t>196</t>
  </si>
  <si>
    <t>194</t>
  </si>
  <si>
    <t>159</t>
  </si>
  <si>
    <t>147</t>
  </si>
  <si>
    <t>140</t>
  </si>
  <si>
    <t>137</t>
  </si>
  <si>
    <t>136</t>
  </si>
  <si>
    <t>133</t>
  </si>
  <si>
    <t>130</t>
  </si>
  <si>
    <t>120</t>
  </si>
  <si>
    <t>115</t>
  </si>
  <si>
    <t>112</t>
  </si>
  <si>
    <t>111</t>
  </si>
  <si>
    <t>109</t>
  </si>
  <si>
    <t>106</t>
  </si>
  <si>
    <t>104</t>
  </si>
  <si>
    <t>103</t>
  </si>
  <si>
    <t>101</t>
  </si>
  <si>
    <t>Table R: Contributory factors: Casualties in reported accidents - fatalities, 2009</t>
  </si>
  <si>
    <t>Person who was killed</t>
  </si>
  <si>
    <t xml:space="preserve">as a % of all fatalities </t>
  </si>
  <si>
    <t>Pedestrian</t>
  </si>
  <si>
    <t>pedalcyclist</t>
  </si>
  <si>
    <t>motorcyclist</t>
  </si>
  <si>
    <t>Car/taxi user</t>
  </si>
  <si>
    <t>All</t>
  </si>
  <si>
    <t>Total number of combinations counted</t>
  </si>
  <si>
    <t>1 Includes  one accident where no CF was recorded.</t>
  </si>
  <si>
    <t>NB: As described in the text, an accident will be counted once for each combination of CF (excluding "repeats") and death.</t>
  </si>
  <si>
    <t xml:space="preserve">For example, an accident with four different CFs and three deaths would be counted twelve times in this table - each death would be </t>
  </si>
  <si>
    <t>counted against the first CF, then against the second CF, and so on.  As a result, the percentages would total far more than 100%.</t>
  </si>
  <si>
    <t xml:space="preserve">However, "repeats" are excluded: if the same CF applies to two different participants, each death will be counted only once against that CF. </t>
  </si>
  <si>
    <t>Table S: Contributory factors: Casualties in reported accidents - seriously injured, 2009</t>
  </si>
  <si>
    <t>Person who was seriously injured</t>
  </si>
  <si>
    <t>as a % of all seriously injured casualties</t>
  </si>
  <si>
    <t>Deposit on road (e.g. oil, mud, chippings)</t>
  </si>
  <si>
    <t>Traffic calming (e.g. road humps, chicanes)</t>
  </si>
  <si>
    <t>Temporary road layout (e.g. contraflow)</t>
  </si>
  <si>
    <t>Road layout (e.g. bend, hill, narrow c-way)</t>
  </si>
  <si>
    <t>Not display lights at night / in poor visibility</t>
  </si>
  <si>
    <t>Road layout (e.g. bend, winding rd, hill crest</t>
  </si>
  <si>
    <t>NB: As described in the text, an accident will be counted once for each combination of CF (excluding "repeats") and serious injury.</t>
  </si>
  <si>
    <t xml:space="preserve">For example, an accident with four different CFs and three serious injury would be counted twelve times in this table - each serious injury would be </t>
  </si>
  <si>
    <t xml:space="preserve">However, "repeats" are excluded: if the same CF applies to two different participants, each serious injury will be counted only once against that CF. </t>
  </si>
  <si>
    <t>Rank</t>
  </si>
  <si>
    <t>Contributory Factor reported in each accident</t>
  </si>
  <si>
    <t>Very likely</t>
  </si>
  <si>
    <t>Possible</t>
  </si>
  <si>
    <t>Total</t>
  </si>
  <si>
    <t>% "very likely"</t>
  </si>
  <si>
    <t xml:space="preserve">1. Includes all contributory factors reported, even where the same CF is assigned more than once to an accident  </t>
  </si>
  <si>
    <t>(i.e. to more than one particpant). Therefore the total differs from earlier tables.</t>
  </si>
  <si>
    <t>(D/R)  indicates Driver/Rider</t>
  </si>
  <si>
    <r>
      <t>Table M: Contributory Factors: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by severity, 2009</t>
    </r>
  </si>
  <si>
    <r>
      <t>Per cent</t>
    </r>
    <r>
      <rPr>
        <b/>
        <vertAlign val="superscript"/>
        <sz val="11"/>
        <rFont val="Arial"/>
        <family val="2"/>
      </rPr>
      <t>3</t>
    </r>
  </si>
  <si>
    <r>
      <t>Total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</si>
  <si>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r>
      <t>Number of Contributory Factors</t>
    </r>
    <r>
      <rPr>
        <vertAlign val="superscript"/>
        <sz val="11"/>
        <rFont val="Arial"/>
        <family val="2"/>
      </rPr>
      <t xml:space="preserve">2 </t>
    </r>
  </si>
  <si>
    <r>
      <t>Average number of CFs per accident</t>
    </r>
    <r>
      <rPr>
        <vertAlign val="superscript"/>
        <sz val="11"/>
        <rFont val="Arial"/>
        <family val="2"/>
      </rPr>
      <t>1,2</t>
    </r>
  </si>
  <si>
    <r>
      <t>1</t>
    </r>
    <r>
      <rPr>
        <sz val="11"/>
        <rFont val="Arial"/>
        <family val="2"/>
      </rPr>
      <t xml:space="preserve"> Includes only accidents where a police officer attended the scene and in which a contributory factor was reported</t>
    </r>
  </si>
  <si>
    <r>
      <t>2</t>
    </r>
    <r>
      <rPr>
        <sz val="11"/>
        <rFont val="Arial"/>
        <family val="2"/>
      </rPr>
      <t xml:space="preserve"> Includes only one count of a CF per accident </t>
    </r>
  </si>
  <si>
    <r>
      <t xml:space="preserve">3 </t>
    </r>
    <r>
      <rPr>
        <sz val="11"/>
        <rFont val="Arial"/>
        <family val="2"/>
      </rPr>
      <t>Columns won't sum to 100 per cent as accidents can have more than one CF</t>
    </r>
  </si>
  <si>
    <r>
      <t>Table N: Contributory factors: Reported Accidents: 2005-2009 comparison</t>
    </r>
    <r>
      <rPr>
        <b/>
        <vertAlign val="superscript"/>
        <sz val="11"/>
        <rFont val="Arial"/>
        <family val="2"/>
      </rPr>
      <t>1</t>
    </r>
  </si>
  <si>
    <r>
      <t>Contributory factor reported in accident</t>
    </r>
    <r>
      <rPr>
        <b/>
        <vertAlign val="superscript"/>
        <sz val="9"/>
        <rFont val="Arial"/>
        <family val="2"/>
      </rPr>
      <t>2</t>
    </r>
  </si>
  <si>
    <r>
      <t>Per cent</t>
    </r>
    <r>
      <rPr>
        <b/>
        <vertAlign val="superscript"/>
        <sz val="9"/>
        <rFont val="Arial"/>
        <family val="2"/>
      </rPr>
      <t>3</t>
    </r>
  </si>
  <si>
    <r>
      <t>Total reported accidents</t>
    </r>
    <r>
      <rPr>
        <b/>
        <vertAlign val="superscript"/>
        <sz val="9"/>
        <rFont val="Arial"/>
        <family val="2"/>
      </rPr>
      <t>1</t>
    </r>
  </si>
  <si>
    <r>
      <t>Number of vehicle Contributory Factors</t>
    </r>
    <r>
      <rPr>
        <b/>
        <vertAlign val="superscript"/>
        <sz val="11"/>
        <rFont val="Arial"/>
        <family val="2"/>
      </rPr>
      <t xml:space="preserve">1 </t>
    </r>
  </si>
  <si>
    <r>
      <t>Total number of vehicles involved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</si>
  <si>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r>
      <t>Average number of CFs per vehicle</t>
    </r>
    <r>
      <rPr>
        <b/>
        <vertAlign val="superscript"/>
        <sz val="11"/>
        <rFont val="Arial"/>
        <family val="2"/>
      </rPr>
      <t>2</t>
    </r>
  </si>
  <si>
    <r>
      <t>Table P: Contributory factors: pedestrians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2009</t>
    </r>
  </si>
  <si>
    <r>
      <t>Number of Contributory Factors</t>
    </r>
    <r>
      <rPr>
        <vertAlign val="superscript"/>
        <sz val="11"/>
        <rFont val="Arial"/>
        <family val="2"/>
      </rPr>
      <t>2</t>
    </r>
  </si>
  <si>
    <r>
      <t>Total number of pedestrians involved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</si>
  <si>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r>
      <t>Total Road fatalities</t>
    </r>
    <r>
      <rPr>
        <b/>
        <vertAlign val="superscript"/>
        <sz val="13"/>
        <rFont val="Arial"/>
        <family val="2"/>
      </rPr>
      <t>1</t>
    </r>
  </si>
  <si>
    <r>
      <t>All serious injuries</t>
    </r>
    <r>
      <rPr>
        <b/>
        <vertAlign val="superscript"/>
        <sz val="13"/>
        <rFont val="Arial"/>
        <family val="2"/>
      </rPr>
      <t>1</t>
    </r>
  </si>
  <si>
    <r>
      <t>1</t>
    </r>
    <r>
      <rPr>
        <sz val="13"/>
        <rFont val="Arial"/>
        <family val="2"/>
      </rPr>
      <t xml:space="preserve"> Includes a small number where no CF was reported</t>
    </r>
  </si>
  <si>
    <r>
      <t xml:space="preserve">(e.g. an accident with </t>
    </r>
    <r>
      <rPr>
        <i/>
        <sz val="13"/>
        <rFont val="Arial"/>
        <family val="2"/>
      </rPr>
      <t>three</t>
    </r>
    <r>
      <rPr>
        <sz val="13"/>
        <rFont val="Arial"/>
        <family val="2"/>
      </rPr>
      <t xml:space="preserve"> serious injuries and </t>
    </r>
    <r>
      <rPr>
        <i/>
        <sz val="13"/>
        <rFont val="Arial"/>
        <family val="2"/>
      </rPr>
      <t xml:space="preserve">four </t>
    </r>
    <r>
      <rPr>
        <sz val="13"/>
        <rFont val="Arial"/>
        <family val="2"/>
      </rPr>
      <t>different CFs</t>
    </r>
  </si>
  <si>
    <r>
      <t xml:space="preserve">would contribute </t>
    </r>
    <r>
      <rPr>
        <i/>
        <sz val="13"/>
        <rFont val="Arial"/>
        <family val="2"/>
      </rPr>
      <t>twelve</t>
    </r>
    <r>
      <rPr>
        <sz val="13"/>
        <rFont val="Arial"/>
        <family val="2"/>
      </rPr>
      <t xml:space="preserve"> to this total)</t>
    </r>
  </si>
  <si>
    <r>
      <t>Table T: Contributory factors: ranked</t>
    </r>
    <r>
      <rPr>
        <b/>
        <vertAlign val="superscript"/>
        <sz val="9.5"/>
        <rFont val="Arial"/>
        <family val="2"/>
      </rPr>
      <t>1</t>
    </r>
    <r>
      <rPr>
        <b/>
        <sz val="9.5"/>
        <rFont val="Arial"/>
        <family val="2"/>
      </rPr>
      <t>, 2009</t>
    </r>
  </si>
  <si>
    <r>
      <t>As a % of all contributory factors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</si>
  <si>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>Total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</si>
</sst>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41">
    <font>
      <sz val="10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i/>
      <sz val="11"/>
      <color indexed="12"/>
      <name val="Arial"/>
      <family val="2"/>
    </font>
    <font>
      <sz val="11"/>
      <color indexed="12"/>
      <name val="Arial"/>
      <family val="2"/>
    </font>
    <font>
      <b/>
      <i/>
      <sz val="11"/>
      <color indexed="12"/>
      <name val="Arial"/>
      <family val="2"/>
    </font>
    <font>
      <vertAlign val="superscript"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i/>
      <sz val="9"/>
      <color indexed="12"/>
      <name val="Arial"/>
      <family val="2"/>
    </font>
    <font>
      <sz val="11"/>
      <name val="Arial Unicode MS"/>
      <family val="2"/>
    </font>
    <font>
      <i/>
      <sz val="10"/>
      <color indexed="12"/>
      <name val="Arial"/>
      <family val="2"/>
    </font>
    <font>
      <sz val="10"/>
      <color indexed="12"/>
      <name val="Arial"/>
      <family val="0"/>
    </font>
    <font>
      <b/>
      <i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 Unicode MS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sz val="13"/>
      <color indexed="12"/>
      <name val="Arial"/>
      <family val="2"/>
    </font>
    <font>
      <i/>
      <sz val="13"/>
      <color indexed="12"/>
      <name val="Arial"/>
      <family val="2"/>
    </font>
    <font>
      <b/>
      <sz val="13"/>
      <color indexed="12"/>
      <name val="Arial"/>
      <family val="2"/>
    </font>
    <font>
      <b/>
      <vertAlign val="superscript"/>
      <sz val="13"/>
      <name val="Arial"/>
      <family val="2"/>
    </font>
    <font>
      <i/>
      <sz val="13"/>
      <name val="Arial"/>
      <family val="2"/>
    </font>
    <font>
      <vertAlign val="superscript"/>
      <sz val="13"/>
      <name val="Arial"/>
      <family val="2"/>
    </font>
    <font>
      <b/>
      <vertAlign val="superscript"/>
      <sz val="9.5"/>
      <name val="Arial"/>
      <family val="2"/>
    </font>
    <font>
      <b/>
      <sz val="9.5"/>
      <name val="Arial"/>
      <family val="2"/>
    </font>
    <font>
      <b/>
      <vertAlign val="superscript"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sz val="10.25"/>
      <name val="Arial"/>
      <family val="0"/>
    </font>
    <font>
      <sz val="10.5"/>
      <name val="Arial"/>
      <family val="0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9" fontId="7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166" fontId="6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4" fillId="0" borderId="1" xfId="0" applyFont="1" applyBorder="1" applyAlignment="1">
      <alignment vertical="top"/>
    </xf>
    <xf numFmtId="0" fontId="0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 vertical="top"/>
    </xf>
    <xf numFmtId="3" fontId="13" fillId="0" borderId="0" xfId="0" applyNumberFormat="1" applyFont="1" applyAlignment="1">
      <alignment vertical="top"/>
    </xf>
    <xf numFmtId="3" fontId="14" fillId="0" borderId="0" xfId="0" applyNumberFormat="1" applyFont="1" applyAlignment="1">
      <alignment vertical="top"/>
    </xf>
    <xf numFmtId="3" fontId="15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3" fontId="11" fillId="0" borderId="1" xfId="0" applyNumberFormat="1" applyFont="1" applyBorder="1" applyAlignment="1">
      <alignment vertical="top"/>
    </xf>
    <xf numFmtId="3" fontId="16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indent="1"/>
    </xf>
    <xf numFmtId="3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" fontId="7" fillId="0" borderId="0" xfId="21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/>
    </xf>
    <xf numFmtId="1" fontId="9" fillId="0" borderId="1" xfId="21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" fontId="9" fillId="0" borderId="0" xfId="21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9" fontId="8" fillId="0" borderId="0" xfId="2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 horizontal="left"/>
    </xf>
    <xf numFmtId="2" fontId="8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1" fontId="18" fillId="0" borderId="0" xfId="0" applyNumberFormat="1" applyFont="1" applyAlignment="1">
      <alignment horizontal="center"/>
    </xf>
    <xf numFmtId="1" fontId="18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3" fontId="19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0" fillId="0" borderId="0" xfId="0" applyFont="1" applyAlignment="1">
      <alignment/>
    </xf>
    <xf numFmtId="2" fontId="19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2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1" fillId="0" borderId="3" xfId="0" applyFont="1" applyBorder="1" applyAlignment="1">
      <alignment horizontal="center"/>
    </xf>
    <xf numFmtId="0" fontId="21" fillId="0" borderId="3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15" fillId="0" borderId="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9" xfId="0" applyFont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/>
    </xf>
    <xf numFmtId="0" fontId="25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3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4" fillId="0" borderId="0" xfId="0" applyFont="1" applyAlignment="1">
      <alignment/>
    </xf>
    <xf numFmtId="187" fontId="25" fillId="0" borderId="0" xfId="21" applyNumberFormat="1" applyFont="1" applyFill="1" applyAlignment="1">
      <alignment/>
    </xf>
    <xf numFmtId="1" fontId="28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1" fontId="28" fillId="0" borderId="1" xfId="0" applyNumberFormat="1" applyFont="1" applyBorder="1" applyAlignment="1">
      <alignment/>
    </xf>
    <xf numFmtId="0" fontId="27" fillId="0" borderId="1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187" fontId="25" fillId="0" borderId="1" xfId="21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4" fillId="0" borderId="1" xfId="0" applyFont="1" applyFill="1" applyBorder="1" applyAlignment="1">
      <alignment/>
    </xf>
    <xf numFmtId="9" fontId="27" fillId="0" borderId="1" xfId="21" applyNumberFormat="1" applyFont="1" applyFill="1" applyBorder="1" applyAlignment="1">
      <alignment horizontal="right"/>
    </xf>
    <xf numFmtId="9" fontId="25" fillId="0" borderId="0" xfId="21" applyNumberFormat="1" applyFont="1" applyFill="1" applyAlignment="1">
      <alignment/>
    </xf>
    <xf numFmtId="0" fontId="31" fillId="0" borderId="5" xfId="0" applyFont="1" applyFill="1" applyBorder="1" applyAlignment="1">
      <alignment/>
    </xf>
    <xf numFmtId="0" fontId="31" fillId="0" borderId="6" xfId="0" applyFont="1" applyFill="1" applyBorder="1" applyAlignment="1">
      <alignment/>
    </xf>
    <xf numFmtId="0" fontId="31" fillId="0" borderId="7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1" fillId="0" borderId="8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9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2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right"/>
    </xf>
    <xf numFmtId="0" fontId="25" fillId="0" borderId="1" xfId="0" applyFont="1" applyBorder="1" applyAlignment="1">
      <alignment horizontal="center" wrapText="1"/>
    </xf>
    <xf numFmtId="0" fontId="24" fillId="0" borderId="0" xfId="0" applyFont="1" applyFill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4" fillId="0" borderId="0" xfId="0" applyFont="1" applyFill="1" applyBorder="1" applyAlignment="1">
      <alignment/>
    </xf>
    <xf numFmtId="187" fontId="25" fillId="0" borderId="0" xfId="21" applyNumberFormat="1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3" fontId="24" fillId="0" borderId="1" xfId="0" applyNumberFormat="1" applyFont="1" applyFill="1" applyBorder="1" applyAlignment="1">
      <alignment/>
    </xf>
    <xf numFmtId="9" fontId="27" fillId="0" borderId="1" xfId="21" applyNumberFormat="1" applyFont="1" applyFill="1" applyBorder="1" applyAlignment="1">
      <alignment/>
    </xf>
    <xf numFmtId="0" fontId="32" fillId="0" borderId="0" xfId="0" applyFont="1" applyAlignment="1">
      <alignment/>
    </xf>
    <xf numFmtId="3" fontId="27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0" fontId="34" fillId="0" borderId="1" xfId="0" applyFont="1" applyBorder="1" applyAlignment="1">
      <alignment/>
    </xf>
    <xf numFmtId="0" fontId="22" fillId="0" borderId="1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1" fillId="0" borderId="12" xfId="0" applyFont="1" applyBorder="1" applyAlignment="1">
      <alignment horizontal="center" wrapText="1"/>
    </xf>
    <xf numFmtId="0" fontId="36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wrapText="1"/>
    </xf>
    <xf numFmtId="0" fontId="2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9" fontId="19" fillId="0" borderId="0" xfId="21" applyFont="1" applyBorder="1" applyAlignment="1">
      <alignment horizontal="right"/>
    </xf>
    <xf numFmtId="9" fontId="19" fillId="0" borderId="0" xfId="21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9" fontId="19" fillId="0" borderId="13" xfId="21" applyFont="1" applyBorder="1" applyAlignment="1">
      <alignment horizontal="right"/>
    </xf>
    <xf numFmtId="9" fontId="19" fillId="0" borderId="13" xfId="21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9" fontId="19" fillId="0" borderId="0" xfId="21" applyFont="1" applyFill="1" applyBorder="1" applyAlignment="1">
      <alignment horizontal="right"/>
    </xf>
    <xf numFmtId="9" fontId="19" fillId="0" borderId="0" xfId="21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9" fontId="19" fillId="0" borderId="13" xfId="21" applyFont="1" applyFill="1" applyBorder="1" applyAlignment="1">
      <alignment horizontal="right"/>
    </xf>
    <xf numFmtId="9" fontId="19" fillId="0" borderId="13" xfId="21" applyNumberFormat="1" applyFont="1" applyFill="1" applyBorder="1" applyAlignment="1">
      <alignment/>
    </xf>
    <xf numFmtId="3" fontId="37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9" fontId="19" fillId="0" borderId="1" xfId="21" applyFont="1" applyBorder="1" applyAlignment="1">
      <alignment horizontal="right"/>
    </xf>
    <xf numFmtId="9" fontId="19" fillId="0" borderId="1" xfId="21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9" fontId="0" fillId="0" borderId="0" xfId="21" applyFont="1" applyBorder="1" applyAlignment="1">
      <alignment horizontal="right"/>
    </xf>
    <xf numFmtId="9" fontId="0" fillId="0" borderId="0" xfId="21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9" fontId="0" fillId="0" borderId="0" xfId="0" applyNumberFormat="1" applyFont="1" applyBorder="1" applyAlignment="1">
      <alignment horizontal="left"/>
    </xf>
    <xf numFmtId="187" fontId="0" fillId="0" borderId="0" xfId="21" applyNumberFormat="1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695"/>
          <c:w val="0.9382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M'!$C$3:$D$3</c:f>
              <c:strCache>
                <c:ptCount val="1"/>
                <c:pt idx="0">
                  <c:v>Fatal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M'!$A$6:$A$14</c:f>
              <c:strCache/>
            </c:strRef>
          </c:cat>
          <c:val>
            <c:numRef>
              <c:f>'Chart M'!$D$6:$D$14</c:f>
              <c:numCache/>
            </c:numRef>
          </c:val>
        </c:ser>
        <c:ser>
          <c:idx val="1"/>
          <c:order val="1"/>
          <c:tx>
            <c:strRef>
              <c:f>'Chart M'!$F$3:$G$3</c:f>
              <c:strCache>
                <c:ptCount val="1"/>
                <c:pt idx="0">
                  <c:v>Serious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M'!$A$6:$A$14</c:f>
              <c:strCache/>
            </c:strRef>
          </c:cat>
          <c:val>
            <c:numRef>
              <c:f>'Chart M'!$G$6:$G$14</c:f>
              <c:numCache/>
            </c:numRef>
          </c:val>
        </c:ser>
        <c:ser>
          <c:idx val="2"/>
          <c:order val="2"/>
          <c:tx>
            <c:strRef>
              <c:f>'Chart M'!$I$3:$J$3</c:f>
              <c:strCache>
                <c:ptCount val="1"/>
                <c:pt idx="0">
                  <c:v>Slight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M'!$A$6:$A$14</c:f>
              <c:strCache/>
            </c:strRef>
          </c:cat>
          <c:val>
            <c:numRef>
              <c:f>'Chart M'!$J$6:$J$14</c:f>
              <c:numCache/>
            </c:numRef>
          </c:val>
        </c:ser>
        <c:axId val="55643405"/>
        <c:axId val="28701166"/>
      </c:barChart>
      <c:catAx>
        <c:axId val="55643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01166"/>
        <c:crosses val="autoZero"/>
        <c:auto val="1"/>
        <c:lblOffset val="100"/>
        <c:tickLblSkip val="1"/>
        <c:noMultiLvlLbl val="0"/>
      </c:catAx>
      <c:valAx>
        <c:axId val="287011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accidents with contributory factor type</a:t>
                </a:r>
              </a:p>
            </c:rich>
          </c:tx>
          <c:layout>
            <c:manualLayout>
              <c:xMode val="factor"/>
              <c:yMode val="factor"/>
              <c:x val="0.002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434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30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32</xdr:row>
      <xdr:rowOff>95250</xdr:rowOff>
    </xdr:from>
    <xdr:to>
      <xdr:col>8</xdr:col>
      <xdr:colOff>333375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247650" y="5514975"/>
        <a:ext cx="60674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2\fs1_home\u031953\local\Copy%20of%20RCS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509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8.637769401759</v>
          </cell>
          <cell r="K13">
            <v>5.816995951533</v>
          </cell>
          <cell r="L13">
            <v>3.029106052569</v>
          </cell>
          <cell r="M13">
            <v>6.424282193677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</v>
          </cell>
          <cell r="J14">
            <v>8.606273967436</v>
          </cell>
          <cell r="K14">
            <v>5.555411974503</v>
          </cell>
          <cell r="L14">
            <v>3.099568609823</v>
          </cell>
          <cell r="M14">
            <v>6.22004824981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8.354004597462</v>
          </cell>
          <cell r="K15">
            <v>5.24704600007</v>
          </cell>
          <cell r="L15">
            <v>2.94904859394</v>
          </cell>
          <cell r="M15">
            <v>5.902220596874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</v>
          </cell>
          <cell r="J16">
            <v>7.927214976918</v>
          </cell>
          <cell r="K16">
            <v>5.247602596255</v>
          </cell>
          <cell r="L16">
            <v>3.003385115583</v>
          </cell>
          <cell r="M16">
            <v>5.790520811616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</v>
          </cell>
          <cell r="J17">
            <v>7.529984041033</v>
          </cell>
          <cell r="K17">
            <v>5.151472401851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9.228261382084</v>
          </cell>
          <cell r="J18">
            <v>7.265476792432</v>
          </cell>
          <cell r="K18">
            <v>5.191176801929</v>
          </cell>
          <cell r="L18">
            <v>2.926725513134</v>
          </cell>
          <cell r="M18">
            <v>5.559644120715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</v>
          </cell>
          <cell r="J19">
            <v>6.679008312461</v>
          </cell>
          <cell r="K19">
            <v>4.848672158096</v>
          </cell>
          <cell r="L19">
            <v>2.77103097047</v>
          </cell>
          <cell r="M19">
            <v>5.22614272776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</v>
          </cell>
          <cell r="J20">
            <v>6.125018596398</v>
          </cell>
          <cell r="K20">
            <v>4.662186480773</v>
          </cell>
          <cell r="L20">
            <v>2.4506511996</v>
          </cell>
          <cell r="M20">
            <v>4.944792901486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</v>
          </cell>
          <cell r="J21">
            <v>5.667871327871</v>
          </cell>
          <cell r="K21">
            <v>4.287303124888</v>
          </cell>
          <cell r="L21">
            <v>2.583364492335</v>
          </cell>
          <cell r="M21">
            <v>4.687207585488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7.48400582758</v>
          </cell>
          <cell r="J22">
            <v>5.470270193914</v>
          </cell>
          <cell r="K22">
            <v>4.177012455522</v>
          </cell>
          <cell r="L22">
            <v>2.396463607487</v>
          </cell>
          <cell r="M22">
            <v>4.425750494126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</v>
          </cell>
          <cell r="J23">
            <v>5.312875074799</v>
          </cell>
          <cell r="K23">
            <v>3.881326431686</v>
          </cell>
          <cell r="L23">
            <v>2.447352357699</v>
          </cell>
          <cell r="M23">
            <v>4.214421009496</v>
          </cell>
        </row>
        <row r="24">
          <cell r="B24" t="str">
            <v>2005-2009 average</v>
          </cell>
          <cell r="C24">
            <v>2511</v>
          </cell>
          <cell r="D24">
            <v>1639</v>
          </cell>
          <cell r="E24">
            <v>3893</v>
          </cell>
          <cell r="F24">
            <v>1262</v>
          </cell>
          <cell r="G24">
            <v>9342</v>
          </cell>
          <cell r="I24">
            <v>8.05977872524</v>
          </cell>
          <cell r="J24">
            <v>5.843200907881</v>
          </cell>
          <cell r="K24">
            <v>4.373084515076</v>
          </cell>
          <cell r="L24">
            <v>2.526514387118</v>
          </cell>
          <cell r="M24">
            <v>4.695292870003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>
            <v>1999</v>
          </cell>
          <cell r="C27">
            <v>1536</v>
          </cell>
          <cell r="D27">
            <v>1781</v>
          </cell>
          <cell r="E27">
            <v>2848</v>
          </cell>
          <cell r="F27">
            <v>472</v>
          </cell>
          <cell r="G27">
            <v>6652</v>
          </cell>
          <cell r="I27">
            <v>5.438111389232</v>
          </cell>
          <cell r="J27">
            <v>5.095442997414</v>
          </cell>
          <cell r="K27">
            <v>3.263353049425</v>
          </cell>
          <cell r="L27">
            <v>0.768220414155</v>
          </cell>
          <cell r="M27">
            <v>3.131978171948</v>
          </cell>
        </row>
        <row r="28">
          <cell r="B28">
            <v>2000</v>
          </cell>
          <cell r="C28">
            <v>1315</v>
          </cell>
          <cell r="D28">
            <v>1701</v>
          </cell>
          <cell r="E28">
            <v>2954</v>
          </cell>
          <cell r="F28">
            <v>510</v>
          </cell>
          <cell r="G28">
            <v>6503</v>
          </cell>
          <cell r="I28">
            <v>4.676004451983</v>
          </cell>
          <cell r="J28">
            <v>5.028750498884</v>
          </cell>
          <cell r="K28">
            <v>3.336601410544</v>
          </cell>
          <cell r="L28">
            <v>0.828511181652</v>
          </cell>
          <cell r="M28">
            <v>3.056067520228</v>
          </cell>
        </row>
        <row r="29">
          <cell r="B29">
            <v>2001</v>
          </cell>
          <cell r="C29">
            <v>1343</v>
          </cell>
          <cell r="D29">
            <v>1668</v>
          </cell>
          <cell r="E29">
            <v>2902</v>
          </cell>
          <cell r="F29">
            <v>504</v>
          </cell>
          <cell r="G29">
            <v>6438</v>
          </cell>
          <cell r="I29">
            <v>4.792902364689</v>
          </cell>
          <cell r="J29">
            <v>5.074752195104</v>
          </cell>
          <cell r="K29">
            <v>3.22817837076</v>
          </cell>
          <cell r="L29">
            <v>0.816326530612</v>
          </cell>
          <cell r="M29">
            <v>3.019408060507</v>
          </cell>
        </row>
        <row r="30">
          <cell r="B30">
            <v>2002</v>
          </cell>
          <cell r="C30">
            <v>1284</v>
          </cell>
          <cell r="D30">
            <v>1508</v>
          </cell>
          <cell r="E30">
            <v>2956</v>
          </cell>
          <cell r="F30">
            <v>510</v>
          </cell>
          <cell r="G30">
            <v>6275</v>
          </cell>
          <cell r="I30">
            <v>4.594641016833</v>
          </cell>
          <cell r="J30">
            <v>4.761679218175</v>
          </cell>
          <cell r="K30">
            <v>3.247580794009</v>
          </cell>
          <cell r="L30">
            <v>0.824059965713</v>
          </cell>
          <cell r="M30">
            <v>2.944589211454</v>
          </cell>
        </row>
        <row r="31">
          <cell r="B31">
            <v>2003</v>
          </cell>
          <cell r="C31">
            <v>1293</v>
          </cell>
          <cell r="D31">
            <v>1389</v>
          </cell>
          <cell r="E31">
            <v>2961</v>
          </cell>
          <cell r="F31">
            <v>541</v>
          </cell>
          <cell r="G31">
            <v>6202</v>
          </cell>
          <cell r="I31">
            <v>4.566242296894</v>
          </cell>
          <cell r="J31">
            <v>4.566840594577</v>
          </cell>
          <cell r="K31">
            <v>3.21404497492</v>
          </cell>
          <cell r="L31">
            <v>0.869411500016</v>
          </cell>
          <cell r="M31">
            <v>2.902137792414</v>
          </cell>
        </row>
        <row r="32">
          <cell r="B32">
            <v>2004</v>
          </cell>
          <cell r="C32">
            <v>1389</v>
          </cell>
          <cell r="D32">
            <v>1367</v>
          </cell>
          <cell r="E32">
            <v>2859</v>
          </cell>
          <cell r="F32">
            <v>524</v>
          </cell>
          <cell r="G32">
            <v>6151</v>
          </cell>
          <cell r="I32">
            <v>4.81467487946</v>
          </cell>
          <cell r="J32">
            <v>4.637608391798</v>
          </cell>
          <cell r="K32">
            <v>3.063008626564</v>
          </cell>
          <cell r="L32">
            <v>0.835890989606</v>
          </cell>
          <cell r="M32">
            <v>2.863968717008</v>
          </cell>
        </row>
        <row r="33">
          <cell r="B33">
            <v>2005</v>
          </cell>
          <cell r="C33">
            <v>1269</v>
          </cell>
          <cell r="D33">
            <v>1211</v>
          </cell>
          <cell r="E33">
            <v>2784</v>
          </cell>
          <cell r="F33">
            <v>542</v>
          </cell>
          <cell r="G33">
            <v>5823</v>
          </cell>
          <cell r="I33">
            <v>4.315357776826</v>
          </cell>
          <cell r="J33">
            <v>4.204904912204</v>
          </cell>
          <cell r="K33">
            <v>2.953874360604</v>
          </cell>
          <cell r="L33">
            <v>0.860782009338</v>
          </cell>
          <cell r="M33">
            <v>2.695182558464</v>
          </cell>
        </row>
        <row r="34">
          <cell r="B34">
            <v>2006</v>
          </cell>
          <cell r="C34">
            <v>1405</v>
          </cell>
          <cell r="D34">
            <v>1170</v>
          </cell>
          <cell r="E34">
            <v>2778</v>
          </cell>
          <cell r="F34">
            <v>549</v>
          </cell>
          <cell r="G34">
            <v>5913</v>
          </cell>
          <cell r="I34">
            <v>4.71573040119</v>
          </cell>
          <cell r="J34">
            <v>4.118021800878</v>
          </cell>
          <cell r="K34">
            <v>2.922429382513</v>
          </cell>
          <cell r="L34">
            <v>0.866497786406</v>
          </cell>
          <cell r="M34">
            <v>2.724561678869</v>
          </cell>
        </row>
        <row r="35">
          <cell r="B35">
            <v>2007</v>
          </cell>
          <cell r="C35">
            <v>1422</v>
          </cell>
          <cell r="D35">
            <v>1075</v>
          </cell>
          <cell r="E35">
            <v>2538</v>
          </cell>
          <cell r="F35">
            <v>524</v>
          </cell>
          <cell r="G35">
            <v>5569</v>
          </cell>
          <cell r="I35">
            <v>4.73283763904</v>
          </cell>
          <cell r="J35">
            <v>3.795220493485</v>
          </cell>
          <cell r="K35">
            <v>2.675372343734</v>
          </cell>
          <cell r="L35">
            <v>0.810539488277</v>
          </cell>
          <cell r="M35">
            <v>2.551356432158</v>
          </cell>
        </row>
        <row r="36">
          <cell r="B36">
            <v>2008</v>
          </cell>
          <cell r="C36">
            <v>1350</v>
          </cell>
          <cell r="D36">
            <v>1047</v>
          </cell>
          <cell r="E36">
            <v>2636</v>
          </cell>
          <cell r="F36">
            <v>520</v>
          </cell>
          <cell r="G36">
            <v>5563</v>
          </cell>
          <cell r="I36">
            <v>4.445688505425</v>
          </cell>
          <cell r="J36">
            <v>3.688463950285</v>
          </cell>
          <cell r="K36">
            <v>2.784876724833</v>
          </cell>
          <cell r="L36">
            <v>0.792579021653</v>
          </cell>
          <cell r="M36">
            <v>2.535442777892</v>
          </cell>
        </row>
        <row r="37">
          <cell r="B37">
            <v>2009</v>
          </cell>
          <cell r="C37">
            <v>1298</v>
          </cell>
          <cell r="D37">
            <v>1078</v>
          </cell>
          <cell r="E37">
            <v>2494</v>
          </cell>
          <cell r="F37">
            <v>557</v>
          </cell>
          <cell r="G37">
            <v>5442</v>
          </cell>
          <cell r="I37">
            <v>4.219340703635</v>
          </cell>
          <cell r="J37">
            <v>3.757105564908</v>
          </cell>
          <cell r="K37">
            <v>2.643979751398</v>
          </cell>
          <cell r="L37">
            <v>0.8382696429</v>
          </cell>
          <cell r="M37">
            <v>2.464249761499</v>
          </cell>
        </row>
        <row r="38">
          <cell r="B38" t="str">
            <v>2005-2009 average</v>
          </cell>
          <cell r="C38">
            <v>1349</v>
          </cell>
          <cell r="D38">
            <v>1116</v>
          </cell>
          <cell r="E38">
            <v>2646</v>
          </cell>
          <cell r="F38">
            <v>538</v>
          </cell>
          <cell r="G38">
            <v>5662</v>
          </cell>
          <cell r="I38">
            <v>4.484773117961</v>
          </cell>
          <cell r="J38">
            <v>3.913344075572</v>
          </cell>
          <cell r="K38">
            <v>2.796130392247</v>
          </cell>
          <cell r="L38">
            <v>0.833364806373</v>
          </cell>
          <cell r="M38">
            <v>2.593438427253</v>
          </cell>
        </row>
        <row r="40">
          <cell r="B40" t="str">
            <v>1994-98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1999</v>
          </cell>
          <cell r="C41">
            <v>4642</v>
          </cell>
          <cell r="D41">
            <v>4714</v>
          </cell>
          <cell r="E41">
            <v>7791</v>
          </cell>
          <cell r="F41">
            <v>1819</v>
          </cell>
          <cell r="G41">
            <v>19622</v>
          </cell>
          <cell r="I41">
            <v>8.241075423061</v>
          </cell>
          <cell r="J41">
            <v>6.925915913445</v>
          </cell>
          <cell r="K41">
            <v>4.546743747133</v>
          </cell>
          <cell r="L41">
            <v>1.720188908706</v>
          </cell>
          <cell r="M41">
            <v>4.723922285177</v>
          </cell>
        </row>
        <row r="42">
          <cell r="B42">
            <v>2000</v>
          </cell>
          <cell r="C42">
            <v>4280</v>
          </cell>
          <cell r="D42">
            <v>4506</v>
          </cell>
          <cell r="E42">
            <v>7742</v>
          </cell>
          <cell r="F42">
            <v>1902</v>
          </cell>
          <cell r="G42">
            <v>19285</v>
          </cell>
          <cell r="I42">
            <v>7.634023487108</v>
          </cell>
          <cell r="J42">
            <v>6.864768927247</v>
          </cell>
          <cell r="K42">
            <v>4.458203335994</v>
          </cell>
          <cell r="L42">
            <v>1.78974538002</v>
          </cell>
          <cell r="M42">
            <v>4.58875722113</v>
          </cell>
        </row>
        <row r="43">
          <cell r="B43">
            <v>2001</v>
          </cell>
          <cell r="C43">
            <v>4172</v>
          </cell>
          <cell r="D43">
            <v>4309</v>
          </cell>
          <cell r="E43">
            <v>7503</v>
          </cell>
          <cell r="F43">
            <v>1837</v>
          </cell>
          <cell r="G43">
            <v>18605</v>
          </cell>
          <cell r="I43">
            <v>7.427849092884</v>
          </cell>
          <cell r="J43">
            <v>6.767899830685</v>
          </cell>
          <cell r="K43">
            <v>4.259803139525</v>
          </cell>
          <cell r="L43">
            <v>1.718859358567</v>
          </cell>
          <cell r="M43">
            <v>4.423804491722</v>
          </cell>
        </row>
        <row r="44">
          <cell r="B44">
            <v>2002</v>
          </cell>
          <cell r="C44">
            <v>4072</v>
          </cell>
          <cell r="D44">
            <v>3941</v>
          </cell>
          <cell r="E44">
            <v>7624</v>
          </cell>
          <cell r="F44">
            <v>1882</v>
          </cell>
          <cell r="G44">
            <v>18194</v>
          </cell>
          <cell r="I44">
            <v>7.217810550199</v>
          </cell>
          <cell r="J44">
            <v>6.419622771824</v>
          </cell>
          <cell r="K44">
            <v>4.279609378991</v>
          </cell>
          <cell r="L44">
            <v>1.751176600856</v>
          </cell>
          <cell r="M44">
            <v>4.342581842014</v>
          </cell>
        </row>
        <row r="45">
          <cell r="B45">
            <v>2003</v>
          </cell>
          <cell r="C45">
            <v>4035</v>
          </cell>
          <cell r="D45">
            <v>3641</v>
          </cell>
          <cell r="E45">
            <v>7597</v>
          </cell>
          <cell r="F45">
            <v>1963</v>
          </cell>
          <cell r="G45">
            <v>17726</v>
          </cell>
          <cell r="I45">
            <v>7.034935822556</v>
          </cell>
          <cell r="J45">
            <v>6.159337545569</v>
          </cell>
          <cell r="K45">
            <v>4.21999054571</v>
          </cell>
          <cell r="L45">
            <v>1.810524840069</v>
          </cell>
          <cell r="M45">
            <v>4.25668743971</v>
          </cell>
        </row>
        <row r="46">
          <cell r="B46">
            <v>2004</v>
          </cell>
          <cell r="C46">
            <v>4153</v>
          </cell>
          <cell r="D46">
            <v>3459</v>
          </cell>
          <cell r="E46">
            <v>7645</v>
          </cell>
          <cell r="F46">
            <v>1950</v>
          </cell>
          <cell r="G46">
            <v>17718</v>
          </cell>
          <cell r="I46">
            <v>7.094209669512</v>
          </cell>
          <cell r="J46">
            <v>6.030156010021</v>
          </cell>
          <cell r="K46">
            <v>4.198113621986</v>
          </cell>
          <cell r="L46">
            <v>1.777533075789</v>
          </cell>
          <cell r="M46">
            <v>4.220395545272</v>
          </cell>
        </row>
        <row r="47">
          <cell r="B47">
            <v>2005</v>
          </cell>
          <cell r="C47">
            <v>3997</v>
          </cell>
          <cell r="D47">
            <v>3111</v>
          </cell>
          <cell r="E47">
            <v>7348</v>
          </cell>
          <cell r="F47">
            <v>1875</v>
          </cell>
          <cell r="G47">
            <v>16770</v>
          </cell>
          <cell r="I47">
            <v>6.696275249247</v>
          </cell>
          <cell r="J47">
            <v>5.520979188517</v>
          </cell>
          <cell r="K47">
            <v>4.00322742505</v>
          </cell>
          <cell r="L47">
            <v>1.695272314983</v>
          </cell>
          <cell r="M47">
            <v>3.981304373901</v>
          </cell>
        </row>
        <row r="48">
          <cell r="B48">
            <v>2006</v>
          </cell>
          <cell r="C48">
            <v>4097</v>
          </cell>
          <cell r="D48">
            <v>2916</v>
          </cell>
          <cell r="E48">
            <v>7213</v>
          </cell>
          <cell r="F48">
            <v>1741</v>
          </cell>
          <cell r="G48">
            <v>16398</v>
          </cell>
          <cell r="I48">
            <v>6.764577193287</v>
          </cell>
          <cell r="J48">
            <v>5.209859426701</v>
          </cell>
          <cell r="K48">
            <v>3.903113183248</v>
          </cell>
          <cell r="L48">
            <v>1.55788885926</v>
          </cell>
          <cell r="M48">
            <v>3.865247222587</v>
          </cell>
        </row>
        <row r="49">
          <cell r="B49">
            <v>2007</v>
          </cell>
          <cell r="C49">
            <v>4120</v>
          </cell>
          <cell r="D49">
            <v>2710</v>
          </cell>
          <cell r="E49">
            <v>6545</v>
          </cell>
          <cell r="F49">
            <v>1823</v>
          </cell>
          <cell r="G49">
            <v>15584</v>
          </cell>
          <cell r="I49">
            <v>6.739271962339</v>
          </cell>
          <cell r="J49">
            <v>4.815885669808</v>
          </cell>
          <cell r="K49">
            <v>3.555926934259</v>
          </cell>
          <cell r="L49">
            <v>1.589909698711</v>
          </cell>
          <cell r="M49">
            <v>3.652260926864</v>
          </cell>
        </row>
        <row r="50">
          <cell r="B50">
            <v>2008</v>
          </cell>
          <cell r="C50">
            <v>3792</v>
          </cell>
          <cell r="D50">
            <v>2658</v>
          </cell>
          <cell r="E50">
            <v>6510</v>
          </cell>
          <cell r="F50">
            <v>1752</v>
          </cell>
          <cell r="G50">
            <v>15058</v>
          </cell>
          <cell r="I50">
            <v>6.122004181432</v>
          </cell>
          <cell r="J50">
            <v>4.687624002469</v>
          </cell>
          <cell r="K50">
            <v>3.550048042893</v>
          </cell>
          <cell r="L50">
            <v>1.498813011955</v>
          </cell>
          <cell r="M50">
            <v>3.511943879557</v>
          </cell>
        </row>
        <row r="51">
          <cell r="B51">
            <v>2009</v>
          </cell>
          <cell r="C51">
            <v>3629</v>
          </cell>
          <cell r="D51">
            <v>2726</v>
          </cell>
          <cell r="E51">
            <v>6049</v>
          </cell>
          <cell r="F51">
            <v>1847</v>
          </cell>
          <cell r="G51">
            <v>14561</v>
          </cell>
          <cell r="I51">
            <v>5.778064372318</v>
          </cell>
          <cell r="J51">
            <v>4.732375979112</v>
          </cell>
          <cell r="K51">
            <v>3.314175510495</v>
          </cell>
          <cell r="L51">
            <v>1.553793038469</v>
          </cell>
          <cell r="M51">
            <v>3.378622666573</v>
          </cell>
        </row>
        <row r="52">
          <cell r="B52" t="str">
            <v>2005-2009 average</v>
          </cell>
          <cell r="C52">
            <v>3927</v>
          </cell>
          <cell r="D52">
            <v>2824</v>
          </cell>
          <cell r="E52">
            <v>6733</v>
          </cell>
          <cell r="F52">
            <v>1808</v>
          </cell>
          <cell r="G52">
            <v>15674</v>
          </cell>
          <cell r="I52">
            <v>6.413803511243</v>
          </cell>
          <cell r="J52">
            <v>4.991564076433</v>
          </cell>
          <cell r="K52">
            <v>3.665978154625</v>
          </cell>
          <cell r="L52">
            <v>1.577920978248</v>
          </cell>
          <cell r="M52">
            <v>3.675698397839</v>
          </cell>
        </row>
        <row r="54">
          <cell r="B54" t="str">
            <v>1994-98 average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>
            <v>1999</v>
          </cell>
          <cell r="C55">
            <v>2.0091145833333335</v>
          </cell>
          <cell r="D55">
            <v>1.6058394160583942</v>
          </cell>
          <cell r="E55">
            <v>1.7173455056179776</v>
          </cell>
          <cell r="F55">
            <v>2.843220338983051</v>
          </cell>
          <cell r="G55">
            <v>1.8469633193024655</v>
          </cell>
          <cell r="I55">
            <v>2.020747523109109</v>
          </cell>
          <cell r="J55">
            <v>1.6951949822896213</v>
          </cell>
          <cell r="K55">
            <v>1.7825211870833129</v>
          </cell>
          <cell r="L55">
            <v>3.943016869580131</v>
          </cell>
          <cell r="M55">
            <v>2.0511899639713267</v>
          </cell>
        </row>
        <row r="56">
          <cell r="B56">
            <v>2000</v>
          </cell>
          <cell r="C56">
            <v>2.23574144486692</v>
          </cell>
          <cell r="D56">
            <v>1.6096413874191653</v>
          </cell>
          <cell r="E56">
            <v>1.600880162491537</v>
          </cell>
          <cell r="F56">
            <v>2.7176470588235295</v>
          </cell>
          <cell r="G56">
            <v>1.8265415961863756</v>
          </cell>
          <cell r="I56">
            <v>2.2501276419424703</v>
          </cell>
          <cell r="J56">
            <v>1.711413992272223</v>
          </cell>
          <cell r="K56">
            <v>1.6649911964154103</v>
          </cell>
          <cell r="L56">
            <v>3.741130691371784</v>
          </cell>
          <cell r="M56">
            <v>2.0353111338802976</v>
          </cell>
        </row>
        <row r="57">
          <cell r="B57">
            <v>2001</v>
          </cell>
          <cell r="C57">
            <v>2.087862993298585</v>
          </cell>
          <cell r="D57">
            <v>1.5425659472422062</v>
          </cell>
          <cell r="E57">
            <v>1.5592694693314955</v>
          </cell>
          <cell r="F57">
            <v>2.640873015873016</v>
          </cell>
          <cell r="G57">
            <v>1.7556694625660143</v>
          </cell>
          <cell r="I57">
            <v>2.0785313144849393</v>
          </cell>
          <cell r="J57">
            <v>1.646189661343808</v>
          </cell>
          <cell r="K57">
            <v>1.625389119633654</v>
          </cell>
          <cell r="L57">
            <v>3.612584527577584</v>
          </cell>
          <cell r="M57">
            <v>1.9547608268234322</v>
          </cell>
        </row>
        <row r="58">
          <cell r="B58">
            <v>2002</v>
          </cell>
          <cell r="C58">
            <v>2.147196261682243</v>
          </cell>
          <cell r="D58">
            <v>1.5623342175066313</v>
          </cell>
          <cell r="E58">
            <v>1.5466847090663058</v>
          </cell>
          <cell r="F58">
            <v>2.684313725490196</v>
          </cell>
          <cell r="G58">
            <v>1.774980079681275</v>
          </cell>
          <cell r="I58">
            <v>2.107616607088887</v>
          </cell>
          <cell r="J58">
            <v>1.6647939967607162</v>
          </cell>
          <cell r="K58">
            <v>1.6158497445038336</v>
          </cell>
          <cell r="L58">
            <v>3.6446196157392334</v>
          </cell>
          <cell r="M58">
            <v>1.9664952887457994</v>
          </cell>
        </row>
        <row r="59">
          <cell r="B59">
            <v>2003</v>
          </cell>
          <cell r="C59">
            <v>2.0819798917246715</v>
          </cell>
          <cell r="D59">
            <v>1.5557955363570914</v>
          </cell>
          <cell r="E59">
            <v>1.5292131036811887</v>
          </cell>
          <cell r="F59">
            <v>2.6044362292051755</v>
          </cell>
          <cell r="G59">
            <v>1.7513705256368912</v>
          </cell>
          <cell r="I59">
            <v>2.0301026375261557</v>
          </cell>
          <cell r="J59">
            <v>1.6488388164839063</v>
          </cell>
          <cell r="K59">
            <v>1.6028003472413213</v>
          </cell>
          <cell r="L59">
            <v>3.508205300906267</v>
          </cell>
          <cell r="M59">
            <v>1.9381326296965204</v>
          </cell>
        </row>
        <row r="60">
          <cell r="B60">
            <v>2004</v>
          </cell>
          <cell r="C60">
            <v>1.97264218862491</v>
          </cell>
          <cell r="D60">
            <v>1.4820775420629115</v>
          </cell>
          <cell r="E60">
            <v>1.6117523609653726</v>
          </cell>
          <cell r="F60">
            <v>2.6259541984732824</v>
          </cell>
          <cell r="G60">
            <v>1.7574378149894325</v>
          </cell>
          <cell r="I60">
            <v>1.916694608280386</v>
          </cell>
          <cell r="J60">
            <v>1.5666430148094446</v>
          </cell>
          <cell r="K60">
            <v>1.6947966639429028</v>
          </cell>
          <cell r="L60">
            <v>3.501324394600212</v>
          </cell>
          <cell r="M60">
            <v>1.9412377264103582</v>
          </cell>
        </row>
        <row r="61">
          <cell r="B61">
            <v>2005</v>
          </cell>
          <cell r="C61">
            <v>2.118991331757289</v>
          </cell>
          <cell r="D61">
            <v>1.5194054500412881</v>
          </cell>
          <cell r="E61">
            <v>1.555316091954023</v>
          </cell>
          <cell r="F61">
            <v>2.4354243542435423</v>
          </cell>
          <cell r="G61">
            <v>1.754078653614975</v>
          </cell>
          <cell r="I61">
            <v>2.057646640110098</v>
          </cell>
          <cell r="J61">
            <v>1.5883851007132996</v>
          </cell>
          <cell r="K61">
            <v>1.641461878935351</v>
          </cell>
          <cell r="L61">
            <v>3.219201772817152</v>
          </cell>
          <cell r="M61">
            <v>1.93906817604905</v>
          </cell>
        </row>
        <row r="62">
          <cell r="B62">
            <v>2006</v>
          </cell>
          <cell r="C62">
            <v>1.8911032028469752</v>
          </cell>
          <cell r="D62">
            <v>1.4427350427350427</v>
          </cell>
          <cell r="E62">
            <v>1.506119510439165</v>
          </cell>
          <cell r="F62">
            <v>2.1602914389799635</v>
          </cell>
          <cell r="G62">
            <v>1.6494165398274987</v>
          </cell>
          <cell r="I62">
            <v>1.831017552395508</v>
          </cell>
          <cell r="J62">
            <v>1.4873691526091704</v>
          </cell>
          <cell r="K62">
            <v>1.5953119376195093</v>
          </cell>
          <cell r="L62">
            <v>2.828225574314094</v>
          </cell>
          <cell r="M62">
            <v>1.8148948287119144</v>
          </cell>
        </row>
        <row r="63">
          <cell r="B63">
            <v>2007</v>
          </cell>
          <cell r="C63">
            <v>1.8227848101265822</v>
          </cell>
          <cell r="D63">
            <v>1.4734883720930232</v>
          </cell>
          <cell r="E63">
            <v>1.5066981875492513</v>
          </cell>
          <cell r="F63">
            <v>2.4656488549618323</v>
          </cell>
          <cell r="G63">
            <v>1.6764230562039864</v>
          </cell>
          <cell r="I63">
            <v>1.7616086415098624</v>
          </cell>
          <cell r="J63">
            <v>1.49342346185173</v>
          </cell>
          <cell r="K63">
            <v>1.6025070809038262</v>
          </cell>
          <cell r="L63">
            <v>3.1872160822498277</v>
          </cell>
          <cell r="M63">
            <v>1.8371433824020602</v>
          </cell>
        </row>
        <row r="64">
          <cell r="B64">
            <v>2008</v>
          </cell>
          <cell r="C64">
            <v>1.7503703703703704</v>
          </cell>
          <cell r="D64">
            <v>1.4794651384909265</v>
          </cell>
          <cell r="E64">
            <v>1.405918057663126</v>
          </cell>
          <cell r="F64">
            <v>2.3634615384615385</v>
          </cell>
          <cell r="G64">
            <v>1.597339564982923</v>
          </cell>
          <cell r="I64">
            <v>1.6834300960239097</v>
          </cell>
          <cell r="J64">
            <v>1.4830754123247762</v>
          </cell>
          <cell r="K64">
            <v>1.4998913302966694</v>
          </cell>
          <cell r="L64">
            <v>3.0236273507327307</v>
          </cell>
          <cell r="M64">
            <v>1.7455532945632584</v>
          </cell>
        </row>
        <row r="65">
          <cell r="B65">
            <v>2009</v>
          </cell>
          <cell r="C65">
            <v>1.7357473035439137</v>
          </cell>
          <cell r="D65">
            <v>1.424860853432282</v>
          </cell>
          <cell r="E65">
            <v>1.3724939855653568</v>
          </cell>
          <cell r="F65">
            <v>2.3034111310592458</v>
          </cell>
          <cell r="G65">
            <v>1.565784638000735</v>
          </cell>
          <cell r="I65">
            <v>1.6663951975650257</v>
          </cell>
          <cell r="J65">
            <v>1.4140872496163401</v>
          </cell>
          <cell r="K65">
            <v>1.4679864434036436</v>
          </cell>
          <cell r="L65">
            <v>2.919528791752934</v>
          </cell>
          <cell r="M65">
            <v>1.7102247813275118</v>
          </cell>
        </row>
        <row r="66">
          <cell r="B66" t="str">
            <v>2005-2009 average</v>
          </cell>
          <cell r="C66">
            <v>1.8613787991104522</v>
          </cell>
          <cell r="D66">
            <v>1.4686379928315412</v>
          </cell>
          <cell r="E66">
            <v>1.4712773998488284</v>
          </cell>
          <cell r="F66">
            <v>2.345724907063197</v>
          </cell>
          <cell r="G66">
            <v>1.6499470151889792</v>
          </cell>
          <cell r="I66">
            <v>1.7971430244623778</v>
          </cell>
          <cell r="J66">
            <v>1.4931477516519984</v>
          </cell>
          <cell r="K66">
            <v>1.563977319227142</v>
          </cell>
          <cell r="L66">
            <v>3.0317027642599714</v>
          </cell>
          <cell r="M66">
            <v>1.8104508750478832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O11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40.7109375" style="5" customWidth="1"/>
    <col min="3" max="3" width="9.57421875" style="5" bestFit="1" customWidth="1"/>
    <col min="4" max="4" width="9.28125" style="12" bestFit="1" customWidth="1"/>
    <col min="5" max="5" width="1.28515625" style="5" customWidth="1"/>
    <col min="6" max="6" width="9.28125" style="5" bestFit="1" customWidth="1"/>
    <col min="7" max="7" width="9.28125" style="12" bestFit="1" customWidth="1"/>
    <col min="8" max="8" width="1.1484375" style="5" customWidth="1"/>
    <col min="9" max="9" width="9.28125" style="5" bestFit="1" customWidth="1"/>
    <col min="10" max="10" width="9.28125" style="12" bestFit="1" customWidth="1"/>
    <col min="11" max="11" width="1.28515625" style="5" customWidth="1"/>
    <col min="12" max="12" width="9.421875" style="5" bestFit="1" customWidth="1"/>
    <col min="13" max="13" width="10.421875" style="12" customWidth="1"/>
    <col min="14" max="16384" width="9.140625" style="5" customWidth="1"/>
  </cols>
  <sheetData>
    <row r="1" spans="1:13" s="4" customFormat="1" ht="18" thickBot="1">
      <c r="A1" s="1" t="s">
        <v>208</v>
      </c>
      <c r="B1" s="1"/>
      <c r="C1" s="1"/>
      <c r="D1" s="2"/>
      <c r="E1" s="1"/>
      <c r="F1" s="1"/>
      <c r="G1" s="2"/>
      <c r="H1" s="1"/>
      <c r="I1" s="1"/>
      <c r="J1" s="2"/>
      <c r="K1" s="3"/>
      <c r="L1" s="1"/>
      <c r="M1" s="2"/>
    </row>
    <row r="2" spans="1:13" ht="45" customHeight="1">
      <c r="A2" s="5" t="s">
        <v>1</v>
      </c>
      <c r="C2" s="6" t="s">
        <v>6</v>
      </c>
      <c r="D2" s="6"/>
      <c r="E2" s="7"/>
      <c r="F2" s="6" t="s">
        <v>7</v>
      </c>
      <c r="G2" s="6"/>
      <c r="H2" s="7"/>
      <c r="I2" s="6" t="s">
        <v>8</v>
      </c>
      <c r="J2" s="6"/>
      <c r="K2" s="7"/>
      <c r="L2" s="8" t="s">
        <v>9</v>
      </c>
      <c r="M2" s="8"/>
    </row>
    <row r="3" spans="1:13" ht="25.5" customHeight="1">
      <c r="A3" s="9" t="s">
        <v>10</v>
      </c>
      <c r="B3" s="9"/>
      <c r="C3" s="10" t="s">
        <v>11</v>
      </c>
      <c r="D3" s="10" t="s">
        <v>209</v>
      </c>
      <c r="E3" s="10"/>
      <c r="F3" s="10" t="s">
        <v>11</v>
      </c>
      <c r="G3" s="10" t="s">
        <v>209</v>
      </c>
      <c r="H3" s="10"/>
      <c r="I3" s="10" t="s">
        <v>11</v>
      </c>
      <c r="J3" s="10" t="s">
        <v>209</v>
      </c>
      <c r="K3" s="10"/>
      <c r="L3" s="10" t="s">
        <v>11</v>
      </c>
      <c r="M3" s="10" t="s">
        <v>209</v>
      </c>
    </row>
    <row r="4" ht="14.25">
      <c r="D4" s="11"/>
    </row>
    <row r="5" spans="1:15" s="4" customFormat="1" ht="15">
      <c r="A5" s="4" t="s">
        <v>12</v>
      </c>
      <c r="C5" s="4">
        <v>41</v>
      </c>
      <c r="D5" s="13">
        <v>21</v>
      </c>
      <c r="F5" s="4">
        <v>449</v>
      </c>
      <c r="G5" s="13">
        <v>23</v>
      </c>
      <c r="I5" s="14">
        <v>2202</v>
      </c>
      <c r="J5" s="13">
        <v>24</v>
      </c>
      <c r="L5" s="14">
        <v>2692</v>
      </c>
      <c r="M5" s="13">
        <v>23</v>
      </c>
      <c r="O5" s="14"/>
    </row>
    <row r="6" spans="2:15" ht="15">
      <c r="B6" s="5" t="s">
        <v>13</v>
      </c>
      <c r="C6" s="5">
        <v>4</v>
      </c>
      <c r="D6" s="11">
        <v>2</v>
      </c>
      <c r="F6" s="5">
        <v>25</v>
      </c>
      <c r="G6" s="11">
        <v>1</v>
      </c>
      <c r="I6" s="5">
        <v>57</v>
      </c>
      <c r="J6" s="11">
        <v>1</v>
      </c>
      <c r="L6" s="5">
        <v>86</v>
      </c>
      <c r="M6" s="11">
        <v>1</v>
      </c>
      <c r="O6" s="14"/>
    </row>
    <row r="7" spans="2:15" ht="15">
      <c r="B7" s="5" t="s">
        <v>14</v>
      </c>
      <c r="C7" s="5">
        <v>1</v>
      </c>
      <c r="D7" s="11">
        <v>1</v>
      </c>
      <c r="F7" s="5">
        <v>58</v>
      </c>
      <c r="G7" s="11">
        <v>3</v>
      </c>
      <c r="I7" s="5">
        <v>184</v>
      </c>
      <c r="J7" s="11">
        <v>2</v>
      </c>
      <c r="L7" s="5">
        <v>243</v>
      </c>
      <c r="M7" s="11">
        <v>2</v>
      </c>
      <c r="O7" s="14"/>
    </row>
    <row r="8" spans="2:15" ht="15">
      <c r="B8" s="5" t="s">
        <v>15</v>
      </c>
      <c r="C8" s="5">
        <v>25</v>
      </c>
      <c r="D8" s="11">
        <v>13</v>
      </c>
      <c r="F8" s="5">
        <v>234</v>
      </c>
      <c r="G8" s="11">
        <v>12</v>
      </c>
      <c r="I8" s="15">
        <v>1429</v>
      </c>
      <c r="J8" s="11">
        <v>15</v>
      </c>
      <c r="L8" s="15">
        <v>1688</v>
      </c>
      <c r="M8" s="11">
        <v>15</v>
      </c>
      <c r="O8" s="14"/>
    </row>
    <row r="9" spans="2:15" ht="15">
      <c r="B9" s="5" t="s">
        <v>16</v>
      </c>
      <c r="C9" s="5">
        <v>0</v>
      </c>
      <c r="D9" s="11">
        <v>0</v>
      </c>
      <c r="F9" s="5">
        <v>5</v>
      </c>
      <c r="G9" s="11">
        <v>0</v>
      </c>
      <c r="I9" s="5">
        <v>41</v>
      </c>
      <c r="J9" s="11">
        <v>0</v>
      </c>
      <c r="L9" s="5">
        <v>46</v>
      </c>
      <c r="M9" s="11">
        <v>0</v>
      </c>
      <c r="O9" s="14"/>
    </row>
    <row r="10" spans="2:15" ht="15">
      <c r="B10" s="5" t="s">
        <v>17</v>
      </c>
      <c r="C10" s="5">
        <v>0</v>
      </c>
      <c r="D10" s="11">
        <v>0</v>
      </c>
      <c r="F10" s="5">
        <v>2</v>
      </c>
      <c r="G10" s="11">
        <v>0</v>
      </c>
      <c r="I10" s="5">
        <v>8</v>
      </c>
      <c r="J10" s="11">
        <v>0</v>
      </c>
      <c r="L10" s="5">
        <v>10</v>
      </c>
      <c r="M10" s="11">
        <v>0</v>
      </c>
      <c r="O10" s="14"/>
    </row>
    <row r="11" spans="2:15" ht="15">
      <c r="B11" s="5" t="s">
        <v>18</v>
      </c>
      <c r="C11" s="5">
        <v>0</v>
      </c>
      <c r="D11" s="11">
        <v>0</v>
      </c>
      <c r="F11" s="5">
        <v>2</v>
      </c>
      <c r="G11" s="11">
        <v>0</v>
      </c>
      <c r="I11" s="5">
        <v>11</v>
      </c>
      <c r="J11" s="11">
        <v>0</v>
      </c>
      <c r="L11" s="5">
        <v>13</v>
      </c>
      <c r="M11" s="11">
        <v>0</v>
      </c>
      <c r="O11" s="14"/>
    </row>
    <row r="12" spans="2:15" ht="15">
      <c r="B12" s="5" t="s">
        <v>19</v>
      </c>
      <c r="C12" s="5">
        <v>0</v>
      </c>
      <c r="D12" s="11">
        <v>0</v>
      </c>
      <c r="F12" s="5">
        <v>4</v>
      </c>
      <c r="G12" s="11">
        <v>0</v>
      </c>
      <c r="I12" s="5">
        <v>30</v>
      </c>
      <c r="J12" s="11">
        <v>0</v>
      </c>
      <c r="L12" s="5">
        <v>34</v>
      </c>
      <c r="M12" s="11">
        <v>0</v>
      </c>
      <c r="O12" s="14"/>
    </row>
    <row r="13" spans="2:15" ht="15">
      <c r="B13" s="5" t="s">
        <v>20</v>
      </c>
      <c r="C13" s="5">
        <v>9</v>
      </c>
      <c r="D13" s="11">
        <v>5</v>
      </c>
      <c r="F13" s="5">
        <v>91</v>
      </c>
      <c r="G13" s="11">
        <v>5</v>
      </c>
      <c r="I13" s="5">
        <v>316</v>
      </c>
      <c r="J13" s="11">
        <v>3</v>
      </c>
      <c r="L13" s="5">
        <v>416</v>
      </c>
      <c r="M13" s="11">
        <v>4</v>
      </c>
      <c r="O13" s="14"/>
    </row>
    <row r="14" spans="2:15" ht="15">
      <c r="B14" s="5" t="s">
        <v>21</v>
      </c>
      <c r="C14" s="5">
        <v>2</v>
      </c>
      <c r="D14" s="11">
        <v>1</v>
      </c>
      <c r="F14" s="5">
        <v>28</v>
      </c>
      <c r="G14" s="11">
        <v>1</v>
      </c>
      <c r="I14" s="5">
        <v>126</v>
      </c>
      <c r="J14" s="11">
        <v>1</v>
      </c>
      <c r="L14" s="5">
        <v>156</v>
      </c>
      <c r="M14" s="11">
        <v>1</v>
      </c>
      <c r="O14" s="14"/>
    </row>
    <row r="15" spans="4:15" ht="3.75" customHeight="1">
      <c r="D15" s="11"/>
      <c r="G15" s="11"/>
      <c r="J15" s="11"/>
      <c r="M15" s="11"/>
      <c r="O15" s="14"/>
    </row>
    <row r="16" spans="1:15" s="4" customFormat="1" ht="15">
      <c r="A16" s="4" t="s">
        <v>22</v>
      </c>
      <c r="C16" s="4">
        <v>7</v>
      </c>
      <c r="D16" s="13">
        <v>4</v>
      </c>
      <c r="F16" s="4">
        <v>27</v>
      </c>
      <c r="G16" s="13">
        <v>1</v>
      </c>
      <c r="I16" s="4">
        <v>118</v>
      </c>
      <c r="J16" s="13">
        <v>1</v>
      </c>
      <c r="L16" s="4">
        <v>152</v>
      </c>
      <c r="M16" s="13">
        <v>1</v>
      </c>
      <c r="O16" s="14"/>
    </row>
    <row r="17" spans="2:15" ht="15">
      <c r="B17" s="5" t="s">
        <v>23</v>
      </c>
      <c r="C17" s="5">
        <v>5</v>
      </c>
      <c r="D17" s="11">
        <v>3</v>
      </c>
      <c r="F17" s="5">
        <v>13</v>
      </c>
      <c r="G17" s="11">
        <v>1</v>
      </c>
      <c r="I17" s="5">
        <v>40</v>
      </c>
      <c r="J17" s="11">
        <v>0</v>
      </c>
      <c r="L17" s="5">
        <v>58</v>
      </c>
      <c r="M17" s="11">
        <v>1</v>
      </c>
      <c r="O17" s="14"/>
    </row>
    <row r="18" spans="2:15" ht="15">
      <c r="B18" s="5" t="s">
        <v>24</v>
      </c>
      <c r="C18" s="5">
        <v>0</v>
      </c>
      <c r="D18" s="11">
        <v>0</v>
      </c>
      <c r="F18" s="5">
        <v>0</v>
      </c>
      <c r="G18" s="11">
        <v>0</v>
      </c>
      <c r="I18" s="5">
        <v>9</v>
      </c>
      <c r="J18" s="11">
        <v>0</v>
      </c>
      <c r="L18" s="5">
        <v>9</v>
      </c>
      <c r="M18" s="11">
        <v>0</v>
      </c>
      <c r="O18" s="14"/>
    </row>
    <row r="19" spans="2:15" ht="15">
      <c r="B19" s="5" t="s">
        <v>25</v>
      </c>
      <c r="C19" s="5">
        <v>1</v>
      </c>
      <c r="D19" s="11">
        <v>1</v>
      </c>
      <c r="F19" s="5">
        <v>6</v>
      </c>
      <c r="G19" s="11">
        <v>0</v>
      </c>
      <c r="I19" s="5">
        <v>32</v>
      </c>
      <c r="J19" s="11">
        <v>0</v>
      </c>
      <c r="L19" s="5">
        <v>39</v>
      </c>
      <c r="M19" s="11">
        <v>0</v>
      </c>
      <c r="O19" s="14"/>
    </row>
    <row r="20" spans="2:15" ht="15">
      <c r="B20" s="5" t="s">
        <v>26</v>
      </c>
      <c r="C20" s="5">
        <v>0</v>
      </c>
      <c r="D20" s="11">
        <v>0</v>
      </c>
      <c r="F20" s="5">
        <v>4</v>
      </c>
      <c r="G20" s="11">
        <v>0</v>
      </c>
      <c r="I20" s="5">
        <v>17</v>
      </c>
      <c r="J20" s="11">
        <v>0</v>
      </c>
      <c r="L20" s="5">
        <v>21</v>
      </c>
      <c r="M20" s="11">
        <v>0</v>
      </c>
      <c r="O20" s="14"/>
    </row>
    <row r="21" spans="2:15" ht="15">
      <c r="B21" s="5" t="s">
        <v>27</v>
      </c>
      <c r="C21" s="5">
        <v>0</v>
      </c>
      <c r="D21" s="11">
        <v>0</v>
      </c>
      <c r="F21" s="5">
        <v>0</v>
      </c>
      <c r="G21" s="11">
        <v>0</v>
      </c>
      <c r="I21" s="5">
        <v>1</v>
      </c>
      <c r="J21" s="11">
        <v>0</v>
      </c>
      <c r="L21" s="5">
        <v>1</v>
      </c>
      <c r="M21" s="11">
        <v>0</v>
      </c>
      <c r="O21" s="14"/>
    </row>
    <row r="22" spans="2:15" ht="15">
      <c r="B22" s="5" t="s">
        <v>28</v>
      </c>
      <c r="C22" s="5">
        <v>1</v>
      </c>
      <c r="D22" s="11">
        <v>1</v>
      </c>
      <c r="F22" s="5">
        <v>4</v>
      </c>
      <c r="G22" s="11">
        <v>0</v>
      </c>
      <c r="I22" s="5">
        <v>19</v>
      </c>
      <c r="J22" s="11">
        <v>0</v>
      </c>
      <c r="L22" s="5">
        <v>24</v>
      </c>
      <c r="M22" s="11">
        <v>0</v>
      </c>
      <c r="O22" s="14"/>
    </row>
    <row r="23" spans="4:15" ht="3.75" customHeight="1">
      <c r="D23" s="11"/>
      <c r="G23" s="11"/>
      <c r="J23" s="11"/>
      <c r="M23" s="11"/>
      <c r="O23" s="14"/>
    </row>
    <row r="24" spans="1:15" s="4" customFormat="1" ht="15">
      <c r="A24" s="4" t="s">
        <v>29</v>
      </c>
      <c r="C24" s="4">
        <v>68</v>
      </c>
      <c r="D24" s="13">
        <v>35</v>
      </c>
      <c r="F24" s="4">
        <v>487</v>
      </c>
      <c r="G24" s="13">
        <v>25</v>
      </c>
      <c r="I24" s="14">
        <v>2471</v>
      </c>
      <c r="J24" s="13">
        <v>26</v>
      </c>
      <c r="L24" s="14">
        <v>3026</v>
      </c>
      <c r="M24" s="13">
        <v>26</v>
      </c>
      <c r="O24" s="14"/>
    </row>
    <row r="25" spans="2:15" ht="15">
      <c r="B25" s="5" t="s">
        <v>30</v>
      </c>
      <c r="C25" s="5">
        <v>0</v>
      </c>
      <c r="D25" s="11">
        <v>0</v>
      </c>
      <c r="F25" s="5">
        <v>19</v>
      </c>
      <c r="G25" s="11">
        <v>1</v>
      </c>
      <c r="I25" s="5">
        <v>118</v>
      </c>
      <c r="J25" s="11">
        <v>1</v>
      </c>
      <c r="L25" s="5">
        <v>137</v>
      </c>
      <c r="M25" s="11">
        <v>1</v>
      </c>
      <c r="O25" s="14"/>
    </row>
    <row r="26" spans="2:15" ht="15">
      <c r="B26" s="5" t="s">
        <v>31</v>
      </c>
      <c r="C26" s="5">
        <v>3</v>
      </c>
      <c r="D26" s="11">
        <v>2</v>
      </c>
      <c r="F26" s="5">
        <v>58</v>
      </c>
      <c r="G26" s="11">
        <v>3</v>
      </c>
      <c r="I26" s="5">
        <v>293</v>
      </c>
      <c r="J26" s="11">
        <v>3</v>
      </c>
      <c r="L26" s="5">
        <v>354</v>
      </c>
      <c r="M26" s="11">
        <v>3</v>
      </c>
      <c r="O26" s="14"/>
    </row>
    <row r="27" spans="2:15" ht="15">
      <c r="B27" s="5" t="s">
        <v>32</v>
      </c>
      <c r="C27" s="5">
        <v>0</v>
      </c>
      <c r="D27" s="11">
        <v>0</v>
      </c>
      <c r="F27" s="5">
        <v>11</v>
      </c>
      <c r="G27" s="11">
        <v>1</v>
      </c>
      <c r="I27" s="5">
        <v>11</v>
      </c>
      <c r="J27" s="11">
        <v>0</v>
      </c>
      <c r="L27" s="5">
        <v>22</v>
      </c>
      <c r="M27" s="11">
        <v>0</v>
      </c>
      <c r="O27" s="14"/>
    </row>
    <row r="28" spans="2:15" ht="15">
      <c r="B28" s="5" t="s">
        <v>33</v>
      </c>
      <c r="C28" s="5">
        <v>0</v>
      </c>
      <c r="D28" s="11">
        <v>0</v>
      </c>
      <c r="F28" s="5">
        <v>12</v>
      </c>
      <c r="G28" s="11">
        <v>1</v>
      </c>
      <c r="I28" s="5">
        <v>30</v>
      </c>
      <c r="J28" s="11">
        <v>0</v>
      </c>
      <c r="L28" s="5">
        <v>42</v>
      </c>
      <c r="M28" s="11">
        <v>0</v>
      </c>
      <c r="O28" s="14"/>
    </row>
    <row r="29" spans="2:15" ht="15">
      <c r="B29" s="5" t="s">
        <v>34</v>
      </c>
      <c r="C29" s="5">
        <v>2</v>
      </c>
      <c r="D29" s="11">
        <v>1</v>
      </c>
      <c r="F29" s="5">
        <v>12</v>
      </c>
      <c r="G29" s="11">
        <v>1</v>
      </c>
      <c r="I29" s="5">
        <v>59</v>
      </c>
      <c r="J29" s="11">
        <v>1</v>
      </c>
      <c r="L29" s="5">
        <v>73</v>
      </c>
      <c r="M29" s="11">
        <v>1</v>
      </c>
      <c r="O29" s="14"/>
    </row>
    <row r="30" spans="2:15" ht="15">
      <c r="B30" s="5" t="s">
        <v>35</v>
      </c>
      <c r="C30" s="5">
        <v>24</v>
      </c>
      <c r="D30" s="11">
        <v>12</v>
      </c>
      <c r="F30" s="5">
        <v>105</v>
      </c>
      <c r="G30" s="11">
        <v>5</v>
      </c>
      <c r="I30" s="5">
        <v>307</v>
      </c>
      <c r="J30" s="11">
        <v>3</v>
      </c>
      <c r="L30" s="5">
        <v>436</v>
      </c>
      <c r="M30" s="11">
        <v>4</v>
      </c>
      <c r="O30" s="14"/>
    </row>
    <row r="31" spans="2:15" ht="15">
      <c r="B31" s="5" t="s">
        <v>36</v>
      </c>
      <c r="C31" s="5">
        <v>38</v>
      </c>
      <c r="D31" s="11">
        <v>19</v>
      </c>
      <c r="F31" s="5">
        <v>223</v>
      </c>
      <c r="G31" s="11">
        <v>11</v>
      </c>
      <c r="I31" s="5">
        <v>960</v>
      </c>
      <c r="J31" s="11">
        <v>10</v>
      </c>
      <c r="L31" s="15">
        <v>1221</v>
      </c>
      <c r="M31" s="11">
        <v>11</v>
      </c>
      <c r="O31" s="14"/>
    </row>
    <row r="32" spans="2:15" ht="15">
      <c r="B32" s="5" t="s">
        <v>37</v>
      </c>
      <c r="C32" s="5">
        <v>1</v>
      </c>
      <c r="D32" s="11">
        <v>1</v>
      </c>
      <c r="F32" s="5">
        <v>33</v>
      </c>
      <c r="G32" s="11">
        <v>2</v>
      </c>
      <c r="I32" s="5">
        <v>612</v>
      </c>
      <c r="J32" s="11">
        <v>7</v>
      </c>
      <c r="L32" s="5">
        <v>646</v>
      </c>
      <c r="M32" s="11">
        <v>6</v>
      </c>
      <c r="O32" s="14"/>
    </row>
    <row r="33" spans="2:15" ht="15">
      <c r="B33" s="5" t="s">
        <v>38</v>
      </c>
      <c r="C33" s="5">
        <v>0</v>
      </c>
      <c r="D33" s="11">
        <v>0</v>
      </c>
      <c r="F33" s="5">
        <v>3</v>
      </c>
      <c r="G33" s="11">
        <v>0</v>
      </c>
      <c r="I33" s="5">
        <v>20</v>
      </c>
      <c r="J33" s="11">
        <v>0</v>
      </c>
      <c r="L33" s="5">
        <v>23</v>
      </c>
      <c r="M33" s="11">
        <v>0</v>
      </c>
      <c r="O33" s="14"/>
    </row>
    <row r="34" spans="2:15" ht="15">
      <c r="B34" s="5" t="s">
        <v>39</v>
      </c>
      <c r="C34" s="5">
        <v>0</v>
      </c>
      <c r="D34" s="11">
        <v>0</v>
      </c>
      <c r="F34" s="5">
        <v>11</v>
      </c>
      <c r="G34" s="11">
        <v>1</v>
      </c>
      <c r="I34" s="5">
        <v>61</v>
      </c>
      <c r="J34" s="11">
        <v>1</v>
      </c>
      <c r="L34" s="5">
        <v>72</v>
      </c>
      <c r="M34" s="11">
        <v>1</v>
      </c>
      <c r="O34" s="14"/>
    </row>
    <row r="35" spans="4:15" ht="3.75" customHeight="1">
      <c r="D35" s="11"/>
      <c r="G35" s="11"/>
      <c r="J35" s="11"/>
      <c r="M35" s="11"/>
      <c r="O35" s="14"/>
    </row>
    <row r="36" spans="1:15" s="4" customFormat="1" ht="15">
      <c r="A36" s="4" t="s">
        <v>40</v>
      </c>
      <c r="C36" s="4">
        <v>194</v>
      </c>
      <c r="D36" s="16">
        <v>99</v>
      </c>
      <c r="F36" s="14">
        <v>1673</v>
      </c>
      <c r="G36" s="13">
        <v>85</v>
      </c>
      <c r="I36" s="14">
        <v>8742</v>
      </c>
      <c r="J36" s="13">
        <v>93</v>
      </c>
      <c r="L36" s="14">
        <v>10609</v>
      </c>
      <c r="M36" s="13">
        <v>92</v>
      </c>
      <c r="O36" s="14"/>
    </row>
    <row r="37" spans="2:15" ht="15">
      <c r="B37" s="5" t="s">
        <v>41</v>
      </c>
      <c r="C37" s="5">
        <v>3</v>
      </c>
      <c r="D37" s="11">
        <v>2</v>
      </c>
      <c r="F37" s="5">
        <v>36</v>
      </c>
      <c r="G37" s="11">
        <v>2</v>
      </c>
      <c r="I37" s="5">
        <v>205</v>
      </c>
      <c r="J37" s="11">
        <v>2</v>
      </c>
      <c r="L37" s="5">
        <v>244</v>
      </c>
      <c r="M37" s="11">
        <v>2</v>
      </c>
      <c r="O37" s="14"/>
    </row>
    <row r="38" spans="2:15" ht="15">
      <c r="B38" s="5" t="s">
        <v>42</v>
      </c>
      <c r="C38" s="5">
        <v>0</v>
      </c>
      <c r="D38" s="11">
        <v>0</v>
      </c>
      <c r="F38" s="5">
        <v>14</v>
      </c>
      <c r="G38" s="11">
        <v>1</v>
      </c>
      <c r="I38" s="5">
        <v>59</v>
      </c>
      <c r="J38" s="11">
        <v>1</v>
      </c>
      <c r="L38" s="5">
        <v>73</v>
      </c>
      <c r="M38" s="11">
        <v>1</v>
      </c>
      <c r="O38" s="14"/>
    </row>
    <row r="39" spans="2:15" ht="15">
      <c r="B39" s="5" t="s">
        <v>43</v>
      </c>
      <c r="C39" s="5">
        <v>26</v>
      </c>
      <c r="D39" s="11">
        <v>13</v>
      </c>
      <c r="F39" s="5">
        <v>233</v>
      </c>
      <c r="G39" s="11">
        <v>12</v>
      </c>
      <c r="I39" s="15">
        <v>1138</v>
      </c>
      <c r="J39" s="11">
        <v>12</v>
      </c>
      <c r="L39" s="15">
        <v>1397</v>
      </c>
      <c r="M39" s="11">
        <v>12</v>
      </c>
      <c r="O39" s="14"/>
    </row>
    <row r="40" spans="2:15" ht="15">
      <c r="B40" s="5" t="s">
        <v>44</v>
      </c>
      <c r="C40" s="5">
        <v>0</v>
      </c>
      <c r="D40" s="11">
        <v>0</v>
      </c>
      <c r="F40" s="5">
        <v>17</v>
      </c>
      <c r="G40" s="11">
        <v>1</v>
      </c>
      <c r="I40" s="5">
        <v>103</v>
      </c>
      <c r="J40" s="11">
        <v>1</v>
      </c>
      <c r="L40" s="5">
        <v>120</v>
      </c>
      <c r="M40" s="11">
        <v>1</v>
      </c>
      <c r="O40" s="14"/>
    </row>
    <row r="41" spans="2:15" ht="15">
      <c r="B41" s="5" t="s">
        <v>45</v>
      </c>
      <c r="C41" s="5">
        <v>37</v>
      </c>
      <c r="D41" s="11">
        <v>19</v>
      </c>
      <c r="F41" s="5">
        <v>479</v>
      </c>
      <c r="G41" s="11">
        <v>24</v>
      </c>
      <c r="I41" s="15">
        <v>2787</v>
      </c>
      <c r="J41" s="11">
        <v>30</v>
      </c>
      <c r="L41" s="15">
        <v>3303</v>
      </c>
      <c r="M41" s="11">
        <v>29</v>
      </c>
      <c r="O41" s="14"/>
    </row>
    <row r="42" spans="2:15" ht="15">
      <c r="B42" s="5" t="s">
        <v>46</v>
      </c>
      <c r="C42" s="5">
        <v>20</v>
      </c>
      <c r="D42" s="11">
        <v>10</v>
      </c>
      <c r="F42" s="5">
        <v>217</v>
      </c>
      <c r="G42" s="11">
        <v>11</v>
      </c>
      <c r="I42" s="15">
        <v>1670</v>
      </c>
      <c r="J42" s="11">
        <v>18</v>
      </c>
      <c r="L42" s="15">
        <v>1907</v>
      </c>
      <c r="M42" s="11">
        <v>17</v>
      </c>
      <c r="O42" s="14"/>
    </row>
    <row r="43" spans="2:15" ht="15">
      <c r="B43" s="5" t="s">
        <v>47</v>
      </c>
      <c r="C43" s="5">
        <v>1</v>
      </c>
      <c r="D43" s="11">
        <v>1</v>
      </c>
      <c r="F43" s="5">
        <v>35</v>
      </c>
      <c r="G43" s="11">
        <v>2</v>
      </c>
      <c r="I43" s="5">
        <v>169</v>
      </c>
      <c r="J43" s="11">
        <v>2</v>
      </c>
      <c r="L43" s="5">
        <v>205</v>
      </c>
      <c r="M43" s="11">
        <v>2</v>
      </c>
      <c r="O43" s="14"/>
    </row>
    <row r="44" spans="2:15" ht="15">
      <c r="B44" s="5" t="s">
        <v>48</v>
      </c>
      <c r="C44" s="5">
        <v>6</v>
      </c>
      <c r="D44" s="11">
        <v>3</v>
      </c>
      <c r="F44" s="5">
        <v>81</v>
      </c>
      <c r="G44" s="11">
        <v>4</v>
      </c>
      <c r="I44" s="5">
        <v>620</v>
      </c>
      <c r="J44" s="11">
        <v>7</v>
      </c>
      <c r="L44" s="5">
        <v>707</v>
      </c>
      <c r="M44" s="11">
        <v>6</v>
      </c>
      <c r="O44" s="14"/>
    </row>
    <row r="45" spans="2:15" ht="15">
      <c r="B45" s="5" t="s">
        <v>49</v>
      </c>
      <c r="C45" s="5">
        <v>10</v>
      </c>
      <c r="D45" s="11">
        <v>5</v>
      </c>
      <c r="F45" s="5">
        <v>83</v>
      </c>
      <c r="G45" s="11">
        <v>4</v>
      </c>
      <c r="I45" s="5">
        <v>302</v>
      </c>
      <c r="J45" s="11">
        <v>3</v>
      </c>
      <c r="L45" s="5">
        <v>395</v>
      </c>
      <c r="M45" s="11">
        <v>3</v>
      </c>
      <c r="O45" s="14"/>
    </row>
    <row r="46" spans="2:15" ht="15">
      <c r="B46" s="5" t="s">
        <v>50</v>
      </c>
      <c r="C46" s="5">
        <v>91</v>
      </c>
      <c r="D46" s="11">
        <v>47</v>
      </c>
      <c r="F46" s="5">
        <v>478</v>
      </c>
      <c r="G46" s="11">
        <v>24</v>
      </c>
      <c r="I46" s="15">
        <v>1689</v>
      </c>
      <c r="J46" s="11">
        <v>18</v>
      </c>
      <c r="L46" s="15">
        <v>2258</v>
      </c>
      <c r="M46" s="11">
        <v>20</v>
      </c>
      <c r="O46" s="14"/>
    </row>
    <row r="47" spans="4:15" ht="3.75" customHeight="1">
      <c r="D47" s="11"/>
      <c r="G47" s="11"/>
      <c r="J47" s="11"/>
      <c r="M47" s="11"/>
      <c r="O47" s="14"/>
    </row>
    <row r="48" spans="1:15" s="4" customFormat="1" ht="15">
      <c r="A48" s="4" t="s">
        <v>51</v>
      </c>
      <c r="C48" s="4">
        <v>50</v>
      </c>
      <c r="D48" s="13">
        <v>26</v>
      </c>
      <c r="F48" s="4">
        <v>260</v>
      </c>
      <c r="G48" s="13">
        <v>13</v>
      </c>
      <c r="I48" s="4">
        <v>859</v>
      </c>
      <c r="J48" s="13">
        <v>9</v>
      </c>
      <c r="L48" s="14">
        <v>1169</v>
      </c>
      <c r="M48" s="13">
        <v>10</v>
      </c>
      <c r="O48" s="14"/>
    </row>
    <row r="49" spans="2:15" ht="15">
      <c r="B49" s="5" t="s">
        <v>52</v>
      </c>
      <c r="C49" s="5">
        <v>22</v>
      </c>
      <c r="D49" s="11">
        <v>11</v>
      </c>
      <c r="F49" s="5">
        <v>120</v>
      </c>
      <c r="G49" s="11">
        <v>6</v>
      </c>
      <c r="I49" s="5">
        <v>323</v>
      </c>
      <c r="J49" s="11">
        <v>3</v>
      </c>
      <c r="L49" s="5">
        <v>465</v>
      </c>
      <c r="M49" s="11">
        <v>4</v>
      </c>
      <c r="O49" s="14"/>
    </row>
    <row r="50" spans="2:15" ht="15">
      <c r="B50" s="5" t="s">
        <v>53</v>
      </c>
      <c r="C50" s="5">
        <v>3</v>
      </c>
      <c r="D50" s="11">
        <v>2</v>
      </c>
      <c r="F50" s="5">
        <v>12</v>
      </c>
      <c r="G50" s="11">
        <v>1</v>
      </c>
      <c r="I50" s="5">
        <v>25</v>
      </c>
      <c r="J50" s="11">
        <v>0</v>
      </c>
      <c r="L50" s="5">
        <v>40</v>
      </c>
      <c r="M50" s="11">
        <v>0</v>
      </c>
      <c r="O50" s="14"/>
    </row>
    <row r="51" spans="2:15" ht="15">
      <c r="B51" s="5" t="s">
        <v>54</v>
      </c>
      <c r="C51" s="5">
        <v>7</v>
      </c>
      <c r="D51" s="11">
        <v>4</v>
      </c>
      <c r="F51" s="5">
        <v>30</v>
      </c>
      <c r="G51" s="11">
        <v>2</v>
      </c>
      <c r="I51" s="5">
        <v>84</v>
      </c>
      <c r="J51" s="11">
        <v>1</v>
      </c>
      <c r="L51" s="5">
        <v>121</v>
      </c>
      <c r="M51" s="11">
        <v>1</v>
      </c>
      <c r="O51" s="14"/>
    </row>
    <row r="52" spans="2:15" ht="15">
      <c r="B52" s="5" t="s">
        <v>55</v>
      </c>
      <c r="C52" s="5">
        <v>0</v>
      </c>
      <c r="D52" s="11">
        <v>0</v>
      </c>
      <c r="F52" s="5">
        <v>2</v>
      </c>
      <c r="G52" s="11">
        <v>0</v>
      </c>
      <c r="I52" s="5">
        <v>10</v>
      </c>
      <c r="J52" s="11">
        <v>0</v>
      </c>
      <c r="L52" s="5">
        <v>12</v>
      </c>
      <c r="M52" s="11">
        <v>0</v>
      </c>
      <c r="O52" s="14"/>
    </row>
    <row r="53" spans="2:15" ht="15">
      <c r="B53" s="5" t="s">
        <v>56</v>
      </c>
      <c r="C53" s="5">
        <v>8</v>
      </c>
      <c r="D53" s="11">
        <v>4</v>
      </c>
      <c r="F53" s="5">
        <v>28</v>
      </c>
      <c r="G53" s="11">
        <v>1</v>
      </c>
      <c r="I53" s="5">
        <v>113</v>
      </c>
      <c r="J53" s="11">
        <v>1</v>
      </c>
      <c r="L53" s="5">
        <v>149</v>
      </c>
      <c r="M53" s="11">
        <v>1</v>
      </c>
      <c r="O53" s="14"/>
    </row>
    <row r="54" spans="2:15" ht="15">
      <c r="B54" s="5" t="s">
        <v>57</v>
      </c>
      <c r="C54" s="5">
        <v>2</v>
      </c>
      <c r="D54" s="11">
        <v>1</v>
      </c>
      <c r="F54" s="5">
        <v>7</v>
      </c>
      <c r="G54" s="11">
        <v>0</v>
      </c>
      <c r="I54" s="5">
        <v>9</v>
      </c>
      <c r="J54" s="11">
        <v>0</v>
      </c>
      <c r="L54" s="5">
        <v>18</v>
      </c>
      <c r="M54" s="11">
        <v>0</v>
      </c>
      <c r="O54" s="14"/>
    </row>
    <row r="55" spans="2:15" ht="15">
      <c r="B55" s="5" t="s">
        <v>58</v>
      </c>
      <c r="C55" s="5">
        <v>1</v>
      </c>
      <c r="D55" s="11">
        <v>1</v>
      </c>
      <c r="F55" s="5">
        <v>10</v>
      </c>
      <c r="G55" s="11">
        <v>1</v>
      </c>
      <c r="I55" s="5">
        <v>29</v>
      </c>
      <c r="J55" s="11">
        <v>0</v>
      </c>
      <c r="L55" s="5">
        <v>40</v>
      </c>
      <c r="M55" s="11">
        <v>0</v>
      </c>
      <c r="O55" s="14"/>
    </row>
    <row r="56" spans="2:15" ht="15">
      <c r="B56" s="5" t="s">
        <v>59</v>
      </c>
      <c r="C56" s="5">
        <v>1</v>
      </c>
      <c r="D56" s="11">
        <v>1</v>
      </c>
      <c r="F56" s="5">
        <v>3</v>
      </c>
      <c r="G56" s="11">
        <v>0</v>
      </c>
      <c r="I56" s="5">
        <v>11</v>
      </c>
      <c r="J56" s="11">
        <v>0</v>
      </c>
      <c r="L56" s="5">
        <v>15</v>
      </c>
      <c r="M56" s="11">
        <v>0</v>
      </c>
      <c r="O56" s="14"/>
    </row>
    <row r="57" spans="2:15" ht="15">
      <c r="B57" s="5" t="s">
        <v>60</v>
      </c>
      <c r="C57" s="5">
        <v>4</v>
      </c>
      <c r="D57" s="11">
        <v>2</v>
      </c>
      <c r="F57" s="5">
        <v>35</v>
      </c>
      <c r="G57" s="11">
        <v>2</v>
      </c>
      <c r="I57" s="5">
        <v>145</v>
      </c>
      <c r="J57" s="11">
        <v>2</v>
      </c>
      <c r="L57" s="5">
        <v>184</v>
      </c>
      <c r="M57" s="11">
        <v>2</v>
      </c>
      <c r="O57" s="14"/>
    </row>
    <row r="58" spans="2:15" ht="15">
      <c r="B58" s="5" t="s">
        <v>61</v>
      </c>
      <c r="C58" s="5">
        <v>2</v>
      </c>
      <c r="D58" s="11">
        <v>1</v>
      </c>
      <c r="F58" s="5">
        <v>13</v>
      </c>
      <c r="G58" s="11">
        <v>1</v>
      </c>
      <c r="I58" s="5">
        <v>110</v>
      </c>
      <c r="J58" s="11">
        <v>1</v>
      </c>
      <c r="L58" s="5">
        <v>125</v>
      </c>
      <c r="M58" s="11">
        <v>1</v>
      </c>
      <c r="O58" s="14"/>
    </row>
    <row r="59" spans="4:15" ht="3.75" customHeight="1">
      <c r="D59" s="11"/>
      <c r="G59" s="11"/>
      <c r="J59" s="11"/>
      <c r="M59" s="11"/>
      <c r="O59" s="14"/>
    </row>
    <row r="60" spans="1:15" s="4" customFormat="1" ht="15">
      <c r="A60" s="4" t="s">
        <v>62</v>
      </c>
      <c r="C60" s="4">
        <v>71</v>
      </c>
      <c r="D60" s="13">
        <v>36</v>
      </c>
      <c r="F60" s="4">
        <v>509</v>
      </c>
      <c r="G60" s="13">
        <v>26</v>
      </c>
      <c r="I60" s="14">
        <v>1835</v>
      </c>
      <c r="J60" s="13">
        <v>20</v>
      </c>
      <c r="L60" s="14">
        <v>2415</v>
      </c>
      <c r="M60" s="13">
        <v>21</v>
      </c>
      <c r="O60" s="14"/>
    </row>
    <row r="61" spans="2:15" ht="15">
      <c r="B61" s="5" t="s">
        <v>63</v>
      </c>
      <c r="C61" s="5">
        <v>16</v>
      </c>
      <c r="D61" s="11">
        <v>8</v>
      </c>
      <c r="F61" s="5">
        <v>51</v>
      </c>
      <c r="G61" s="11">
        <v>3</v>
      </c>
      <c r="I61" s="5">
        <v>172</v>
      </c>
      <c r="J61" s="11">
        <v>2</v>
      </c>
      <c r="L61" s="5">
        <v>239</v>
      </c>
      <c r="M61" s="11">
        <v>2</v>
      </c>
      <c r="O61" s="14"/>
    </row>
    <row r="62" spans="2:15" ht="15">
      <c r="B62" s="5" t="s">
        <v>64</v>
      </c>
      <c r="C62" s="5">
        <v>33</v>
      </c>
      <c r="D62" s="11">
        <v>17</v>
      </c>
      <c r="F62" s="5">
        <v>284</v>
      </c>
      <c r="G62" s="11">
        <v>14</v>
      </c>
      <c r="I62" s="15">
        <v>1040</v>
      </c>
      <c r="J62" s="11">
        <v>11</v>
      </c>
      <c r="L62" s="15">
        <v>1357</v>
      </c>
      <c r="M62" s="11">
        <v>12</v>
      </c>
      <c r="O62" s="14"/>
    </row>
    <row r="63" spans="2:15" ht="15">
      <c r="B63" s="5" t="s">
        <v>65</v>
      </c>
      <c r="C63" s="5">
        <v>0</v>
      </c>
      <c r="D63" s="11">
        <v>0</v>
      </c>
      <c r="F63" s="5">
        <v>21</v>
      </c>
      <c r="G63" s="11">
        <v>1</v>
      </c>
      <c r="I63" s="5">
        <v>112</v>
      </c>
      <c r="J63" s="11">
        <v>1</v>
      </c>
      <c r="L63" s="5">
        <v>133</v>
      </c>
      <c r="M63" s="11">
        <v>1</v>
      </c>
      <c r="O63" s="14"/>
    </row>
    <row r="64" spans="2:15" ht="15">
      <c r="B64" s="5" t="s">
        <v>66</v>
      </c>
      <c r="C64" s="5">
        <v>0</v>
      </c>
      <c r="D64" s="11">
        <v>0</v>
      </c>
      <c r="F64" s="5">
        <v>2</v>
      </c>
      <c r="G64" s="11">
        <v>0</v>
      </c>
      <c r="I64" s="5">
        <v>3</v>
      </c>
      <c r="J64" s="11">
        <v>0</v>
      </c>
      <c r="L64" s="5">
        <v>5</v>
      </c>
      <c r="M64" s="11">
        <v>0</v>
      </c>
      <c r="O64" s="14"/>
    </row>
    <row r="65" spans="2:15" ht="15">
      <c r="B65" s="5" t="s">
        <v>67</v>
      </c>
      <c r="C65" s="5">
        <v>13</v>
      </c>
      <c r="D65" s="11">
        <v>7</v>
      </c>
      <c r="F65" s="5">
        <v>99</v>
      </c>
      <c r="G65" s="11">
        <v>5</v>
      </c>
      <c r="I65" s="5">
        <v>392</v>
      </c>
      <c r="J65" s="11">
        <v>4</v>
      </c>
      <c r="L65" s="5">
        <v>504</v>
      </c>
      <c r="M65" s="11">
        <v>4</v>
      </c>
      <c r="O65" s="14"/>
    </row>
    <row r="66" spans="2:15" ht="15">
      <c r="B66" s="5" t="s">
        <v>68</v>
      </c>
      <c r="C66" s="5">
        <v>1</v>
      </c>
      <c r="D66" s="11">
        <v>1</v>
      </c>
      <c r="F66" s="5">
        <v>24</v>
      </c>
      <c r="G66" s="11">
        <v>1</v>
      </c>
      <c r="I66" s="5">
        <v>55</v>
      </c>
      <c r="J66" s="11">
        <v>1</v>
      </c>
      <c r="L66" s="5">
        <v>80</v>
      </c>
      <c r="M66" s="11">
        <v>1</v>
      </c>
      <c r="O66" s="14"/>
    </row>
    <row r="67" spans="2:15" ht="15">
      <c r="B67" s="5" t="s">
        <v>69</v>
      </c>
      <c r="C67" s="5">
        <v>8</v>
      </c>
      <c r="D67" s="11">
        <v>4</v>
      </c>
      <c r="F67" s="5">
        <v>28</v>
      </c>
      <c r="G67" s="11">
        <v>1</v>
      </c>
      <c r="I67" s="5">
        <v>61</v>
      </c>
      <c r="J67" s="11">
        <v>1</v>
      </c>
      <c r="L67" s="5">
        <v>97</v>
      </c>
      <c r="M67" s="11">
        <v>1</v>
      </c>
      <c r="O67" s="14"/>
    </row>
    <row r="68" spans="4:15" ht="3.75" customHeight="1">
      <c r="D68" s="11"/>
      <c r="G68" s="11"/>
      <c r="J68" s="11"/>
      <c r="M68" s="11"/>
      <c r="O68" s="14"/>
    </row>
    <row r="69" spans="1:15" s="4" customFormat="1" ht="15">
      <c r="A69" s="4" t="s">
        <v>70</v>
      </c>
      <c r="C69" s="4">
        <v>16</v>
      </c>
      <c r="D69" s="13">
        <v>8</v>
      </c>
      <c r="F69" s="4">
        <v>177</v>
      </c>
      <c r="G69" s="13">
        <v>9</v>
      </c>
      <c r="I69" s="4">
        <v>839</v>
      </c>
      <c r="J69" s="13">
        <v>9</v>
      </c>
      <c r="L69" s="14">
        <v>1032</v>
      </c>
      <c r="M69" s="13">
        <v>9</v>
      </c>
      <c r="O69" s="14"/>
    </row>
    <row r="70" spans="2:15" ht="15">
      <c r="B70" s="5" t="s">
        <v>71</v>
      </c>
      <c r="C70" s="5">
        <v>0</v>
      </c>
      <c r="D70" s="11">
        <v>0</v>
      </c>
      <c r="F70" s="5">
        <v>34</v>
      </c>
      <c r="G70" s="11">
        <v>2</v>
      </c>
      <c r="I70" s="5">
        <v>187</v>
      </c>
      <c r="J70" s="11">
        <v>2</v>
      </c>
      <c r="L70" s="5">
        <v>221</v>
      </c>
      <c r="M70" s="11">
        <v>2</v>
      </c>
      <c r="O70" s="14"/>
    </row>
    <row r="71" spans="2:15" ht="15">
      <c r="B71" s="5" t="s">
        <v>72</v>
      </c>
      <c r="C71" s="5">
        <v>0</v>
      </c>
      <c r="D71" s="11">
        <v>0</v>
      </c>
      <c r="F71" s="5">
        <v>5</v>
      </c>
      <c r="G71" s="11">
        <v>0</v>
      </c>
      <c r="I71" s="5">
        <v>19</v>
      </c>
      <c r="J71" s="11">
        <v>0</v>
      </c>
      <c r="L71" s="5">
        <v>24</v>
      </c>
      <c r="M71" s="11">
        <v>0</v>
      </c>
      <c r="O71" s="14"/>
    </row>
    <row r="72" spans="2:15" ht="15">
      <c r="B72" s="5" t="s">
        <v>73</v>
      </c>
      <c r="C72" s="5">
        <v>5</v>
      </c>
      <c r="D72" s="11">
        <v>3</v>
      </c>
      <c r="F72" s="5">
        <v>34</v>
      </c>
      <c r="G72" s="11">
        <v>2</v>
      </c>
      <c r="I72" s="5">
        <v>118</v>
      </c>
      <c r="J72" s="11">
        <v>1</v>
      </c>
      <c r="L72" s="5">
        <v>157</v>
      </c>
      <c r="M72" s="11">
        <v>1</v>
      </c>
      <c r="O72" s="14"/>
    </row>
    <row r="73" spans="2:15" ht="15">
      <c r="B73" s="5" t="s">
        <v>74</v>
      </c>
      <c r="C73" s="5">
        <v>0</v>
      </c>
      <c r="D73" s="11">
        <v>0</v>
      </c>
      <c r="F73" s="5">
        <v>3</v>
      </c>
      <c r="G73" s="11">
        <v>0</v>
      </c>
      <c r="I73" s="5">
        <v>11</v>
      </c>
      <c r="J73" s="11">
        <v>0</v>
      </c>
      <c r="L73" s="5">
        <v>14</v>
      </c>
      <c r="M73" s="11">
        <v>0</v>
      </c>
      <c r="O73" s="14"/>
    </row>
    <row r="74" spans="2:15" ht="15">
      <c r="B74" s="5" t="s">
        <v>75</v>
      </c>
      <c r="C74" s="5">
        <v>1</v>
      </c>
      <c r="D74" s="11">
        <v>1</v>
      </c>
      <c r="F74" s="5">
        <v>4</v>
      </c>
      <c r="G74" s="11">
        <v>0</v>
      </c>
      <c r="I74" s="5">
        <v>10</v>
      </c>
      <c r="J74" s="11">
        <v>0</v>
      </c>
      <c r="L74" s="5">
        <v>15</v>
      </c>
      <c r="M74" s="11">
        <v>0</v>
      </c>
      <c r="O74" s="14"/>
    </row>
    <row r="75" spans="2:15" ht="15">
      <c r="B75" s="5" t="s">
        <v>76</v>
      </c>
      <c r="C75" s="5">
        <v>2</v>
      </c>
      <c r="D75" s="11">
        <v>1</v>
      </c>
      <c r="F75" s="5">
        <v>36</v>
      </c>
      <c r="G75" s="11">
        <v>2</v>
      </c>
      <c r="I75" s="5">
        <v>189</v>
      </c>
      <c r="J75" s="11">
        <v>2</v>
      </c>
      <c r="L75" s="5">
        <v>227</v>
      </c>
      <c r="M75" s="11">
        <v>2</v>
      </c>
      <c r="O75" s="14"/>
    </row>
    <row r="76" spans="2:15" ht="15">
      <c r="B76" s="5" t="s">
        <v>77</v>
      </c>
      <c r="C76" s="5">
        <v>4</v>
      </c>
      <c r="D76" s="11">
        <v>2</v>
      </c>
      <c r="F76" s="5">
        <v>38</v>
      </c>
      <c r="G76" s="11">
        <v>2</v>
      </c>
      <c r="I76" s="5">
        <v>202</v>
      </c>
      <c r="J76" s="11">
        <v>2</v>
      </c>
      <c r="L76" s="5">
        <v>244</v>
      </c>
      <c r="M76" s="11">
        <v>2</v>
      </c>
      <c r="O76" s="14"/>
    </row>
    <row r="77" spans="2:15" ht="15">
      <c r="B77" s="5" t="s">
        <v>78</v>
      </c>
      <c r="C77" s="5">
        <v>0</v>
      </c>
      <c r="D77" s="11">
        <v>0</v>
      </c>
      <c r="F77" s="5">
        <v>4</v>
      </c>
      <c r="G77" s="11">
        <v>0</v>
      </c>
      <c r="I77" s="5">
        <v>17</v>
      </c>
      <c r="J77" s="11">
        <v>0</v>
      </c>
      <c r="L77" s="5">
        <v>21</v>
      </c>
      <c r="M77" s="11">
        <v>0</v>
      </c>
      <c r="O77" s="14"/>
    </row>
    <row r="78" spans="2:15" ht="15">
      <c r="B78" s="5" t="s">
        <v>79</v>
      </c>
      <c r="C78" s="5">
        <v>2</v>
      </c>
      <c r="D78" s="11">
        <v>1</v>
      </c>
      <c r="F78" s="5">
        <v>3</v>
      </c>
      <c r="G78" s="11">
        <v>0</v>
      </c>
      <c r="I78" s="5">
        <v>6</v>
      </c>
      <c r="J78" s="11">
        <v>0</v>
      </c>
      <c r="L78" s="5">
        <v>11</v>
      </c>
      <c r="M78" s="11">
        <v>0</v>
      </c>
      <c r="O78" s="14"/>
    </row>
    <row r="79" spans="2:15" ht="15">
      <c r="B79" s="5" t="s">
        <v>80</v>
      </c>
      <c r="C79" s="5">
        <v>2</v>
      </c>
      <c r="D79" s="11">
        <v>1</v>
      </c>
      <c r="F79" s="5">
        <v>16</v>
      </c>
      <c r="G79" s="11">
        <v>1</v>
      </c>
      <c r="I79" s="5">
        <v>80</v>
      </c>
      <c r="J79" s="11">
        <v>1</v>
      </c>
      <c r="L79" s="5">
        <v>98</v>
      </c>
      <c r="M79" s="11">
        <v>1</v>
      </c>
      <c r="O79" s="14"/>
    </row>
    <row r="80" spans="4:15" ht="3.75" customHeight="1">
      <c r="D80" s="11"/>
      <c r="G80" s="11"/>
      <c r="J80" s="11"/>
      <c r="M80" s="11"/>
      <c r="O80" s="14"/>
    </row>
    <row r="81" spans="1:15" s="4" customFormat="1" ht="15">
      <c r="A81" s="4" t="s">
        <v>81</v>
      </c>
      <c r="C81" s="4">
        <v>80</v>
      </c>
      <c r="D81" s="13">
        <v>41</v>
      </c>
      <c r="F81" s="4">
        <v>760</v>
      </c>
      <c r="G81" s="13">
        <v>38</v>
      </c>
      <c r="I81" s="14">
        <v>2095</v>
      </c>
      <c r="J81" s="13">
        <v>22</v>
      </c>
      <c r="L81" s="14">
        <v>2935</v>
      </c>
      <c r="M81" s="13">
        <v>25</v>
      </c>
      <c r="O81" s="14"/>
    </row>
    <row r="82" spans="2:15" ht="15">
      <c r="B82" s="5" t="s">
        <v>82</v>
      </c>
      <c r="C82" s="5">
        <v>1</v>
      </c>
      <c r="D82" s="11">
        <v>1</v>
      </c>
      <c r="F82" s="5">
        <v>77</v>
      </c>
      <c r="G82" s="11">
        <v>4</v>
      </c>
      <c r="I82" s="5">
        <v>221</v>
      </c>
      <c r="J82" s="11">
        <v>2</v>
      </c>
      <c r="L82" s="5">
        <v>299</v>
      </c>
      <c r="M82" s="11">
        <v>3</v>
      </c>
      <c r="O82" s="14"/>
    </row>
    <row r="83" spans="2:15" ht="15">
      <c r="B83" s="5" t="s">
        <v>83</v>
      </c>
      <c r="C83" s="5">
        <v>17</v>
      </c>
      <c r="D83" s="11">
        <v>9</v>
      </c>
      <c r="F83" s="5">
        <v>291</v>
      </c>
      <c r="G83" s="11">
        <v>15</v>
      </c>
      <c r="I83" s="5">
        <v>862</v>
      </c>
      <c r="J83" s="11">
        <v>9</v>
      </c>
      <c r="L83" s="15">
        <v>1170</v>
      </c>
      <c r="M83" s="11">
        <v>10</v>
      </c>
      <c r="O83" s="14"/>
    </row>
    <row r="84" spans="2:15" ht="15">
      <c r="B84" s="5" t="s">
        <v>84</v>
      </c>
      <c r="C84" s="5">
        <v>12</v>
      </c>
      <c r="D84" s="11">
        <v>6</v>
      </c>
      <c r="F84" s="5">
        <v>80</v>
      </c>
      <c r="G84" s="11">
        <v>4</v>
      </c>
      <c r="I84" s="5">
        <v>209</v>
      </c>
      <c r="J84" s="11">
        <v>2</v>
      </c>
      <c r="L84" s="5">
        <v>301</v>
      </c>
      <c r="M84" s="11">
        <v>3</v>
      </c>
      <c r="O84" s="14"/>
    </row>
    <row r="85" spans="2:15" ht="15">
      <c r="B85" s="5" t="s">
        <v>85</v>
      </c>
      <c r="C85" s="5">
        <v>3</v>
      </c>
      <c r="D85" s="11">
        <v>2</v>
      </c>
      <c r="F85" s="5">
        <v>28</v>
      </c>
      <c r="G85" s="11">
        <v>1</v>
      </c>
      <c r="I85" s="5">
        <v>61</v>
      </c>
      <c r="J85" s="11">
        <v>1</v>
      </c>
      <c r="L85" s="5">
        <v>92</v>
      </c>
      <c r="M85" s="11">
        <v>1</v>
      </c>
      <c r="O85" s="14"/>
    </row>
    <row r="86" spans="2:15" ht="15">
      <c r="B86" s="5" t="s">
        <v>86</v>
      </c>
      <c r="C86" s="5">
        <v>3</v>
      </c>
      <c r="D86" s="11">
        <v>2</v>
      </c>
      <c r="F86" s="5">
        <v>34</v>
      </c>
      <c r="G86" s="11">
        <v>2</v>
      </c>
      <c r="I86" s="5">
        <v>101</v>
      </c>
      <c r="J86" s="11">
        <v>1</v>
      </c>
      <c r="L86" s="5">
        <v>138</v>
      </c>
      <c r="M86" s="11">
        <v>1</v>
      </c>
      <c r="O86" s="14"/>
    </row>
    <row r="87" spans="2:15" ht="15">
      <c r="B87" s="5" t="s">
        <v>87</v>
      </c>
      <c r="C87" s="5">
        <v>15</v>
      </c>
      <c r="D87" s="11">
        <v>8</v>
      </c>
      <c r="F87" s="5">
        <v>75</v>
      </c>
      <c r="G87" s="11">
        <v>4</v>
      </c>
      <c r="I87" s="5">
        <v>214</v>
      </c>
      <c r="J87" s="11">
        <v>2</v>
      </c>
      <c r="L87" s="5">
        <v>304</v>
      </c>
      <c r="M87" s="11">
        <v>3</v>
      </c>
      <c r="O87" s="14"/>
    </row>
    <row r="88" spans="2:15" ht="15">
      <c r="B88" s="5" t="s">
        <v>88</v>
      </c>
      <c r="C88" s="5">
        <v>1</v>
      </c>
      <c r="D88" s="11">
        <v>1</v>
      </c>
      <c r="F88" s="5">
        <v>8</v>
      </c>
      <c r="G88" s="11">
        <v>0</v>
      </c>
      <c r="I88" s="5">
        <v>30</v>
      </c>
      <c r="J88" s="11">
        <v>0</v>
      </c>
      <c r="L88" s="5">
        <v>39</v>
      </c>
      <c r="M88" s="11">
        <v>0</v>
      </c>
      <c r="O88" s="14"/>
    </row>
    <row r="89" spans="2:15" ht="15">
      <c r="B89" s="5" t="s">
        <v>89</v>
      </c>
      <c r="C89" s="5">
        <v>8</v>
      </c>
      <c r="D89" s="11">
        <v>4</v>
      </c>
      <c r="F89" s="5">
        <v>120</v>
      </c>
      <c r="G89" s="11">
        <v>6</v>
      </c>
      <c r="I89" s="5">
        <v>310</v>
      </c>
      <c r="J89" s="11">
        <v>3</v>
      </c>
      <c r="L89" s="5">
        <v>438</v>
      </c>
      <c r="M89" s="11">
        <v>4</v>
      </c>
      <c r="O89" s="14"/>
    </row>
    <row r="90" spans="2:15" ht="15">
      <c r="B90" s="5" t="s">
        <v>90</v>
      </c>
      <c r="C90" s="5">
        <v>13</v>
      </c>
      <c r="D90" s="11">
        <v>7</v>
      </c>
      <c r="F90" s="5">
        <v>29</v>
      </c>
      <c r="G90" s="11">
        <v>1</v>
      </c>
      <c r="I90" s="5">
        <v>59</v>
      </c>
      <c r="J90" s="11">
        <v>1</v>
      </c>
      <c r="L90" s="5">
        <v>101</v>
      </c>
      <c r="M90" s="11">
        <v>1</v>
      </c>
      <c r="O90" s="14"/>
    </row>
    <row r="91" spans="2:15" ht="15">
      <c r="B91" s="5" t="s">
        <v>91</v>
      </c>
      <c r="C91" s="5">
        <v>7</v>
      </c>
      <c r="D91" s="11">
        <v>4</v>
      </c>
      <c r="F91" s="5">
        <v>18</v>
      </c>
      <c r="G91" s="11">
        <v>1</v>
      </c>
      <c r="I91" s="5">
        <v>28</v>
      </c>
      <c r="J91" s="11">
        <v>0</v>
      </c>
      <c r="L91" s="5">
        <v>53</v>
      </c>
      <c r="M91" s="11">
        <v>0</v>
      </c>
      <c r="O91" s="14"/>
    </row>
    <row r="92" spans="4:15" ht="3.75" customHeight="1">
      <c r="D92" s="11"/>
      <c r="G92" s="11"/>
      <c r="J92" s="11"/>
      <c r="M92" s="11"/>
      <c r="O92" s="14"/>
    </row>
    <row r="93" spans="1:15" s="4" customFormat="1" ht="15">
      <c r="A93" s="4" t="s">
        <v>92</v>
      </c>
      <c r="C93" s="4">
        <v>9</v>
      </c>
      <c r="D93" s="13">
        <v>5</v>
      </c>
      <c r="F93" s="4">
        <v>79</v>
      </c>
      <c r="G93" s="13">
        <v>4</v>
      </c>
      <c r="I93" s="4">
        <v>340</v>
      </c>
      <c r="J93" s="13">
        <v>4</v>
      </c>
      <c r="L93" s="4">
        <v>428</v>
      </c>
      <c r="M93" s="13">
        <v>4</v>
      </c>
      <c r="O93" s="14"/>
    </row>
    <row r="94" spans="2:15" ht="15">
      <c r="B94" s="5" t="s">
        <v>93</v>
      </c>
      <c r="C94" s="5">
        <v>1</v>
      </c>
      <c r="D94" s="11">
        <v>1</v>
      </c>
      <c r="F94" s="5">
        <v>13</v>
      </c>
      <c r="G94" s="11">
        <v>1</v>
      </c>
      <c r="I94" s="5">
        <v>43</v>
      </c>
      <c r="J94" s="11">
        <v>0</v>
      </c>
      <c r="L94" s="5">
        <v>57</v>
      </c>
      <c r="M94" s="11">
        <v>0</v>
      </c>
      <c r="O94" s="14"/>
    </row>
    <row r="95" spans="2:15" ht="15">
      <c r="B95" s="5" t="s">
        <v>94</v>
      </c>
      <c r="C95" s="5">
        <v>0</v>
      </c>
      <c r="D95" s="11">
        <v>0</v>
      </c>
      <c r="F95" s="5">
        <v>10</v>
      </c>
      <c r="G95" s="11">
        <v>1</v>
      </c>
      <c r="I95" s="5">
        <v>16</v>
      </c>
      <c r="J95" s="11">
        <v>0</v>
      </c>
      <c r="L95" s="5">
        <v>26</v>
      </c>
      <c r="M95" s="11">
        <v>0</v>
      </c>
      <c r="O95" s="14"/>
    </row>
    <row r="96" spans="2:15" ht="15">
      <c r="B96" s="5" t="s">
        <v>95</v>
      </c>
      <c r="C96" s="5">
        <v>0</v>
      </c>
      <c r="D96" s="11">
        <v>0</v>
      </c>
      <c r="F96" s="5">
        <v>5</v>
      </c>
      <c r="G96" s="11">
        <v>0</v>
      </c>
      <c r="I96" s="5">
        <v>25</v>
      </c>
      <c r="J96" s="11">
        <v>0</v>
      </c>
      <c r="L96" s="5">
        <v>30</v>
      </c>
      <c r="M96" s="11">
        <v>0</v>
      </c>
      <c r="O96" s="14"/>
    </row>
    <row r="97" spans="2:15" ht="15">
      <c r="B97" s="5" t="s">
        <v>96</v>
      </c>
      <c r="C97" s="5">
        <v>1</v>
      </c>
      <c r="D97" s="11">
        <v>1</v>
      </c>
      <c r="F97" s="5">
        <v>3</v>
      </c>
      <c r="G97" s="11">
        <v>0</v>
      </c>
      <c r="I97" s="5">
        <v>26</v>
      </c>
      <c r="J97" s="11">
        <v>0</v>
      </c>
      <c r="L97" s="5">
        <v>30</v>
      </c>
      <c r="M97" s="11">
        <v>0</v>
      </c>
      <c r="O97" s="14"/>
    </row>
    <row r="98" spans="2:15" ht="15">
      <c r="B98" s="5" t="s">
        <v>97</v>
      </c>
      <c r="C98" s="5">
        <v>7</v>
      </c>
      <c r="D98" s="11">
        <v>4</v>
      </c>
      <c r="F98" s="5">
        <v>48</v>
      </c>
      <c r="G98" s="11">
        <v>2</v>
      </c>
      <c r="I98" s="5">
        <v>230</v>
      </c>
      <c r="J98" s="11">
        <v>2</v>
      </c>
      <c r="L98" s="5">
        <v>285</v>
      </c>
      <c r="M98" s="11">
        <v>2</v>
      </c>
      <c r="O98" s="14"/>
    </row>
    <row r="99" spans="4:15" ht="3.75" customHeight="1">
      <c r="D99" s="11"/>
      <c r="G99" s="11"/>
      <c r="J99" s="11"/>
      <c r="M99" s="11"/>
      <c r="O99" s="14"/>
    </row>
    <row r="100" spans="1:15" ht="18" thickBot="1">
      <c r="A100" s="1" t="s">
        <v>210</v>
      </c>
      <c r="B100" s="3"/>
      <c r="C100" s="3">
        <v>195</v>
      </c>
      <c r="D100" s="17">
        <v>1</v>
      </c>
      <c r="E100" s="3"/>
      <c r="F100" s="18">
        <v>1979</v>
      </c>
      <c r="G100" s="17">
        <v>1</v>
      </c>
      <c r="H100" s="3"/>
      <c r="I100" s="18">
        <v>9354</v>
      </c>
      <c r="J100" s="17">
        <v>1</v>
      </c>
      <c r="K100" s="3"/>
      <c r="L100" s="18">
        <v>11528</v>
      </c>
      <c r="M100" s="17">
        <v>1</v>
      </c>
      <c r="O100" s="14"/>
    </row>
    <row r="101" ht="14.25" hidden="1"/>
    <row r="102" spans="1:12" ht="14.25" hidden="1">
      <c r="A102" s="5" t="s">
        <v>98</v>
      </c>
      <c r="C102" s="5">
        <v>1</v>
      </c>
      <c r="F102" s="5">
        <v>1</v>
      </c>
      <c r="I102" s="5">
        <v>17</v>
      </c>
      <c r="L102" s="5">
        <v>19</v>
      </c>
    </row>
    <row r="103" ht="14.25" hidden="1"/>
    <row r="104" spans="1:12" ht="14.25" hidden="1">
      <c r="A104" s="5" t="s">
        <v>99</v>
      </c>
      <c r="C104" s="5">
        <v>196</v>
      </c>
      <c r="F104" s="15">
        <v>1980</v>
      </c>
      <c r="I104" s="15">
        <v>9371</v>
      </c>
      <c r="L104" s="15">
        <v>11547</v>
      </c>
    </row>
    <row r="105" ht="14.25" hidden="1"/>
    <row r="106" ht="3.75" customHeight="1"/>
    <row r="107" spans="1:12" ht="16.5">
      <c r="A107" s="19" t="s">
        <v>211</v>
      </c>
      <c r="B107" s="19"/>
      <c r="C107" s="20">
        <f>C93++C81+C69+C60+C48+C36+C24+C16+C5</f>
        <v>536</v>
      </c>
      <c r="D107" s="20"/>
      <c r="E107" s="20">
        <f>E93++E81+E69+E60+E48+E36+E24+E16+E5</f>
        <v>0</v>
      </c>
      <c r="F107" s="20">
        <f>F93++F81+F69+F60+F48+F36+F24+F16+F5</f>
        <v>4421</v>
      </c>
      <c r="G107" s="20"/>
      <c r="H107" s="20">
        <f>H93++H81+H69+H60+H48+H36+H24+H16+H5</f>
        <v>0</v>
      </c>
      <c r="I107" s="20">
        <f>I93++I81+I69+I60+I48+I36+I24+I16+I5</f>
        <v>19501</v>
      </c>
      <c r="J107" s="20"/>
      <c r="K107" s="20">
        <f>K93++K81+K69+K60+K48+K36+K24+K16+K5</f>
        <v>0</v>
      </c>
      <c r="L107" s="20">
        <f>L93++L81+L69+L60+L48+L36+L24+L16+L5</f>
        <v>24458</v>
      </c>
    </row>
    <row r="108" spans="1:12" ht="3.75" customHeight="1">
      <c r="A108" s="19"/>
      <c r="B108" s="19"/>
      <c r="C108" s="19"/>
      <c r="D108" s="21"/>
      <c r="E108" s="19"/>
      <c r="F108" s="19"/>
      <c r="G108" s="21"/>
      <c r="H108" s="19"/>
      <c r="I108" s="19"/>
      <c r="J108" s="21"/>
      <c r="K108" s="19"/>
      <c r="L108" s="19"/>
    </row>
    <row r="109" spans="1:13" ht="17.25" thickBot="1">
      <c r="A109" s="22" t="s">
        <v>212</v>
      </c>
      <c r="B109" s="22"/>
      <c r="C109" s="23">
        <f>C107/C100</f>
        <v>2.7487179487179487</v>
      </c>
      <c r="D109" s="24"/>
      <c r="E109" s="22"/>
      <c r="F109" s="23">
        <f>F107/F100</f>
        <v>2.2339565437089437</v>
      </c>
      <c r="G109" s="24"/>
      <c r="H109" s="22"/>
      <c r="I109" s="23">
        <f>I107/I100</f>
        <v>2.0847765661748983</v>
      </c>
      <c r="J109" s="24"/>
      <c r="K109" s="22"/>
      <c r="L109" s="23">
        <f>L107/L100</f>
        <v>2.121616932685635</v>
      </c>
      <c r="M109" s="25"/>
    </row>
    <row r="110" ht="16.5">
      <c r="A110" s="26" t="s">
        <v>213</v>
      </c>
    </row>
    <row r="111" ht="16.5">
      <c r="A111" s="26" t="s">
        <v>214</v>
      </c>
    </row>
    <row r="112" ht="16.5">
      <c r="A112" s="26" t="s">
        <v>215</v>
      </c>
    </row>
  </sheetData>
  <mergeCells count="4">
    <mergeCell ref="C2:D2"/>
    <mergeCell ref="F2:G2"/>
    <mergeCell ref="I2:J2"/>
    <mergeCell ref="L2:M2"/>
  </mergeCells>
  <printOptions/>
  <pageMargins left="0.75" right="0.75" top="1" bottom="1" header="0.5" footer="0.5"/>
  <pageSetup fitToHeight="2" horizontalDpi="200" verticalDpi="200" orientation="portrait" paperSize="9" scale="65" r:id="rId1"/>
  <rowBreaks count="1" manualBreakCount="1">
    <brk id="6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40.7109375" style="5" customWidth="1"/>
    <col min="3" max="3" width="9.57421875" style="5" bestFit="1" customWidth="1"/>
    <col min="4" max="4" width="9.28125" style="12" bestFit="1" customWidth="1"/>
    <col min="5" max="5" width="1.28515625" style="5" customWidth="1"/>
    <col min="6" max="6" width="9.28125" style="5" bestFit="1" customWidth="1"/>
    <col min="7" max="7" width="9.28125" style="12" bestFit="1" customWidth="1"/>
    <col min="8" max="8" width="1.1484375" style="5" customWidth="1"/>
    <col min="9" max="9" width="9.28125" style="5" bestFit="1" customWidth="1"/>
    <col min="10" max="10" width="9.28125" style="12" bestFit="1" customWidth="1"/>
    <col min="11" max="11" width="1.28515625" style="5" customWidth="1"/>
    <col min="12" max="12" width="9.421875" style="5" bestFit="1" customWidth="1"/>
    <col min="13" max="13" width="9.28125" style="12" bestFit="1" customWidth="1"/>
    <col min="14" max="16384" width="9.140625" style="5" customWidth="1"/>
  </cols>
  <sheetData>
    <row r="1" spans="1:13" s="4" customFormat="1" ht="17.25">
      <c r="A1" s="4" t="s">
        <v>208</v>
      </c>
      <c r="D1" s="27"/>
      <c r="G1" s="27"/>
      <c r="J1" s="27"/>
      <c r="K1" s="5"/>
      <c r="M1" s="27"/>
    </row>
    <row r="2" spans="1:13" ht="15" thickBot="1">
      <c r="A2" s="3"/>
      <c r="B2" s="3" t="s">
        <v>0</v>
      </c>
      <c r="C2" s="3"/>
      <c r="D2" s="25"/>
      <c r="E2" s="3"/>
      <c r="F2" s="3"/>
      <c r="G2" s="25"/>
      <c r="H2" s="3"/>
      <c r="I2" s="3"/>
      <c r="J2" s="25"/>
      <c r="K2" s="3"/>
      <c r="L2" s="3"/>
      <c r="M2" s="25"/>
    </row>
    <row r="3" spans="3:13" ht="45" customHeight="1">
      <c r="C3" s="28" t="s">
        <v>6</v>
      </c>
      <c r="D3" s="28"/>
      <c r="E3" s="7"/>
      <c r="F3" s="28" t="s">
        <v>7</v>
      </c>
      <c r="G3" s="28"/>
      <c r="H3" s="7"/>
      <c r="I3" s="28" t="s">
        <v>8</v>
      </c>
      <c r="J3" s="28"/>
      <c r="K3" s="7"/>
      <c r="L3" s="29" t="s">
        <v>9</v>
      </c>
      <c r="M3" s="29"/>
    </row>
    <row r="4" spans="1:13" ht="25.5" customHeight="1">
      <c r="A4" s="9" t="s">
        <v>10</v>
      </c>
      <c r="B4" s="9"/>
      <c r="C4" s="10" t="s">
        <v>11</v>
      </c>
      <c r="D4" s="10" t="s">
        <v>209</v>
      </c>
      <c r="E4" s="10"/>
      <c r="F4" s="10" t="s">
        <v>11</v>
      </c>
      <c r="G4" s="10" t="s">
        <v>209</v>
      </c>
      <c r="H4" s="10"/>
      <c r="I4" s="10" t="s">
        <v>11</v>
      </c>
      <c r="J4" s="10" t="s">
        <v>209</v>
      </c>
      <c r="K4" s="10"/>
      <c r="L4" s="10" t="s">
        <v>11</v>
      </c>
      <c r="M4" s="10" t="s">
        <v>209</v>
      </c>
    </row>
    <row r="5" ht="14.25">
      <c r="D5" s="11"/>
    </row>
    <row r="6" spans="1:15" s="4" customFormat="1" ht="15">
      <c r="A6" s="4" t="s">
        <v>12</v>
      </c>
      <c r="C6" s="5">
        <v>41</v>
      </c>
      <c r="D6" s="11">
        <v>21</v>
      </c>
      <c r="E6" s="5"/>
      <c r="F6" s="5">
        <v>449</v>
      </c>
      <c r="G6" s="11">
        <v>23</v>
      </c>
      <c r="H6" s="5"/>
      <c r="I6" s="15">
        <v>2202</v>
      </c>
      <c r="J6" s="11">
        <v>24</v>
      </c>
      <c r="K6" s="5"/>
      <c r="L6" s="15">
        <v>2692</v>
      </c>
      <c r="M6" s="13">
        <v>23</v>
      </c>
      <c r="O6" s="14"/>
    </row>
    <row r="7" spans="1:15" s="4" customFormat="1" ht="15">
      <c r="A7" s="4" t="s">
        <v>22</v>
      </c>
      <c r="C7" s="5">
        <v>7</v>
      </c>
      <c r="D7" s="11">
        <v>4</v>
      </c>
      <c r="E7" s="5"/>
      <c r="F7" s="5">
        <v>27</v>
      </c>
      <c r="G7" s="11">
        <v>1</v>
      </c>
      <c r="H7" s="5"/>
      <c r="I7" s="5">
        <v>118</v>
      </c>
      <c r="J7" s="11">
        <v>1</v>
      </c>
      <c r="K7" s="5"/>
      <c r="L7" s="5">
        <v>152</v>
      </c>
      <c r="M7" s="13">
        <v>1</v>
      </c>
      <c r="O7" s="14"/>
    </row>
    <row r="8" spans="1:15" s="4" customFormat="1" ht="15">
      <c r="A8" s="4" t="s">
        <v>100</v>
      </c>
      <c r="C8" s="5">
        <v>68</v>
      </c>
      <c r="D8" s="11">
        <v>35</v>
      </c>
      <c r="E8" s="5"/>
      <c r="F8" s="5">
        <v>487</v>
      </c>
      <c r="G8" s="11">
        <v>25</v>
      </c>
      <c r="H8" s="5"/>
      <c r="I8" s="15">
        <v>2471</v>
      </c>
      <c r="J8" s="11">
        <v>26</v>
      </c>
      <c r="K8" s="5"/>
      <c r="L8" s="15">
        <v>3026</v>
      </c>
      <c r="M8" s="13">
        <v>26</v>
      </c>
      <c r="O8" s="14"/>
    </row>
    <row r="9" spans="1:15" s="4" customFormat="1" ht="15">
      <c r="A9" s="4" t="s">
        <v>101</v>
      </c>
      <c r="C9" s="5">
        <v>194</v>
      </c>
      <c r="D9" s="30">
        <v>99</v>
      </c>
      <c r="E9" s="5"/>
      <c r="F9" s="15">
        <v>1673</v>
      </c>
      <c r="G9" s="11">
        <v>85</v>
      </c>
      <c r="H9" s="5"/>
      <c r="I9" s="15">
        <v>8742</v>
      </c>
      <c r="J9" s="11">
        <v>93</v>
      </c>
      <c r="K9" s="5"/>
      <c r="L9" s="15">
        <v>10609</v>
      </c>
      <c r="M9" s="13">
        <v>92</v>
      </c>
      <c r="O9" s="14"/>
    </row>
    <row r="10" spans="1:15" s="4" customFormat="1" ht="15">
      <c r="A10" s="4" t="s">
        <v>102</v>
      </c>
      <c r="C10" s="5">
        <v>50</v>
      </c>
      <c r="D10" s="11">
        <v>26</v>
      </c>
      <c r="E10" s="5"/>
      <c r="F10" s="5">
        <v>260</v>
      </c>
      <c r="G10" s="11">
        <v>13</v>
      </c>
      <c r="H10" s="5"/>
      <c r="I10" s="5">
        <v>859</v>
      </c>
      <c r="J10" s="11">
        <v>9</v>
      </c>
      <c r="K10" s="5"/>
      <c r="L10" s="15">
        <v>1169</v>
      </c>
      <c r="M10" s="13">
        <v>10</v>
      </c>
      <c r="O10" s="14"/>
    </row>
    <row r="11" spans="1:15" s="4" customFormat="1" ht="15">
      <c r="A11" s="4" t="s">
        <v>103</v>
      </c>
      <c r="C11" s="5">
        <v>71</v>
      </c>
      <c r="D11" s="11">
        <v>36</v>
      </c>
      <c r="E11" s="5"/>
      <c r="F11" s="5">
        <v>509</v>
      </c>
      <c r="G11" s="11">
        <v>26</v>
      </c>
      <c r="H11" s="5"/>
      <c r="I11" s="15">
        <v>1835</v>
      </c>
      <c r="J11" s="11">
        <v>20</v>
      </c>
      <c r="K11" s="5"/>
      <c r="L11" s="15">
        <v>2415</v>
      </c>
      <c r="M11" s="13">
        <v>21</v>
      </c>
      <c r="O11" s="14"/>
    </row>
    <row r="12" spans="1:15" s="4" customFormat="1" ht="15">
      <c r="A12" s="4" t="s">
        <v>70</v>
      </c>
      <c r="C12" s="5">
        <v>16</v>
      </c>
      <c r="D12" s="11">
        <v>8</v>
      </c>
      <c r="E12" s="5"/>
      <c r="F12" s="5">
        <v>177</v>
      </c>
      <c r="G12" s="11">
        <v>9</v>
      </c>
      <c r="H12" s="5"/>
      <c r="I12" s="5">
        <v>839</v>
      </c>
      <c r="J12" s="11">
        <v>9</v>
      </c>
      <c r="K12" s="5"/>
      <c r="L12" s="15">
        <v>1032</v>
      </c>
      <c r="M12" s="13">
        <v>9</v>
      </c>
      <c r="O12" s="14"/>
    </row>
    <row r="13" spans="1:15" s="4" customFormat="1" ht="15">
      <c r="A13" s="4" t="s">
        <v>81</v>
      </c>
      <c r="C13" s="5">
        <v>80</v>
      </c>
      <c r="D13" s="11">
        <v>41</v>
      </c>
      <c r="E13" s="5"/>
      <c r="F13" s="5">
        <v>760</v>
      </c>
      <c r="G13" s="11">
        <v>38</v>
      </c>
      <c r="H13" s="5"/>
      <c r="I13" s="15">
        <v>2095</v>
      </c>
      <c r="J13" s="11">
        <v>22</v>
      </c>
      <c r="K13" s="5"/>
      <c r="L13" s="15">
        <v>2935</v>
      </c>
      <c r="M13" s="13">
        <v>25</v>
      </c>
      <c r="O13" s="14"/>
    </row>
    <row r="14" spans="1:15" s="4" customFormat="1" ht="15">
      <c r="A14" s="4" t="s">
        <v>92</v>
      </c>
      <c r="C14" s="4">
        <v>9</v>
      </c>
      <c r="D14" s="13">
        <v>5</v>
      </c>
      <c r="F14" s="4">
        <v>79</v>
      </c>
      <c r="G14" s="13">
        <v>4</v>
      </c>
      <c r="I14" s="4">
        <v>340</v>
      </c>
      <c r="J14" s="13">
        <v>4</v>
      </c>
      <c r="L14" s="4">
        <v>428</v>
      </c>
      <c r="M14" s="13">
        <v>4</v>
      </c>
      <c r="O14" s="14"/>
    </row>
    <row r="15" spans="1:15" ht="18" thickBot="1">
      <c r="A15" s="1" t="s">
        <v>210</v>
      </c>
      <c r="B15" s="3"/>
      <c r="C15" s="3">
        <v>195</v>
      </c>
      <c r="D15" s="17">
        <v>1</v>
      </c>
      <c r="E15" s="3"/>
      <c r="F15" s="18">
        <v>1979</v>
      </c>
      <c r="G15" s="17">
        <v>1</v>
      </c>
      <c r="H15" s="3"/>
      <c r="I15" s="18">
        <v>9354</v>
      </c>
      <c r="J15" s="17">
        <v>1</v>
      </c>
      <c r="K15" s="3"/>
      <c r="L15" s="18">
        <v>11528</v>
      </c>
      <c r="M15" s="17">
        <v>1</v>
      </c>
      <c r="O15" s="14"/>
    </row>
    <row r="16" ht="14.25" hidden="1"/>
    <row r="17" spans="1:12" ht="14.25" hidden="1">
      <c r="A17" s="5" t="s">
        <v>98</v>
      </c>
      <c r="C17" s="5">
        <v>1</v>
      </c>
      <c r="F17" s="5">
        <v>1</v>
      </c>
      <c r="I17" s="5">
        <v>17</v>
      </c>
      <c r="L17" s="5">
        <v>19</v>
      </c>
    </row>
    <row r="18" ht="14.25" hidden="1"/>
    <row r="19" spans="1:12" ht="14.25" hidden="1">
      <c r="A19" s="5" t="s">
        <v>99</v>
      </c>
      <c r="C19" s="5">
        <v>196</v>
      </c>
      <c r="F19" s="15">
        <v>1980</v>
      </c>
      <c r="I19" s="15">
        <v>9371</v>
      </c>
      <c r="L19" s="15">
        <v>11547</v>
      </c>
    </row>
    <row r="20" ht="14.25" hidden="1"/>
    <row r="21" ht="3.75" customHeight="1"/>
    <row r="22" spans="1:12" ht="16.5">
      <c r="A22" s="19" t="s">
        <v>211</v>
      </c>
      <c r="B22" s="19"/>
      <c r="C22" s="20">
        <v>536</v>
      </c>
      <c r="D22" s="20"/>
      <c r="E22" s="20">
        <v>0</v>
      </c>
      <c r="F22" s="20">
        <v>4421</v>
      </c>
      <c r="G22" s="20"/>
      <c r="H22" s="20">
        <v>0</v>
      </c>
      <c r="I22" s="20">
        <v>19501</v>
      </c>
      <c r="J22" s="20"/>
      <c r="K22" s="20">
        <v>0</v>
      </c>
      <c r="L22" s="20">
        <v>24458</v>
      </c>
    </row>
    <row r="23" spans="1:12" ht="3.75" customHeight="1">
      <c r="A23" s="19"/>
      <c r="B23" s="19"/>
      <c r="C23" s="19"/>
      <c r="D23" s="21"/>
      <c r="E23" s="19"/>
      <c r="F23" s="19"/>
      <c r="G23" s="21"/>
      <c r="H23" s="19"/>
      <c r="I23" s="19"/>
      <c r="J23" s="21"/>
      <c r="K23" s="19"/>
      <c r="L23" s="19"/>
    </row>
    <row r="24" spans="1:13" ht="17.25" thickBot="1">
      <c r="A24" s="22" t="s">
        <v>212</v>
      </c>
      <c r="B24" s="22"/>
      <c r="C24" s="23">
        <v>2.7487179487179487</v>
      </c>
      <c r="D24" s="24"/>
      <c r="E24" s="22"/>
      <c r="F24" s="23">
        <v>2.2339565437089437</v>
      </c>
      <c r="G24" s="24"/>
      <c r="H24" s="22"/>
      <c r="I24" s="23">
        <v>2.0847765661748983</v>
      </c>
      <c r="J24" s="24"/>
      <c r="K24" s="22"/>
      <c r="L24" s="23">
        <v>2.121616932685635</v>
      </c>
      <c r="M24" s="25"/>
    </row>
    <row r="25" ht="16.5">
      <c r="A25" s="26" t="s">
        <v>213</v>
      </c>
    </row>
    <row r="26" ht="16.5">
      <c r="A26" s="26" t="s">
        <v>214</v>
      </c>
    </row>
    <row r="27" ht="16.5">
      <c r="A27" s="26" t="s">
        <v>215</v>
      </c>
    </row>
    <row r="32" ht="15">
      <c r="B32" s="27" t="s">
        <v>104</v>
      </c>
    </row>
  </sheetData>
  <mergeCells count="4">
    <mergeCell ref="C3:D3"/>
    <mergeCell ref="F3:G3"/>
    <mergeCell ref="I3:J3"/>
    <mergeCell ref="L3:M3"/>
  </mergeCells>
  <printOptions/>
  <pageMargins left="0.75" right="0.75" top="1" bottom="1" header="0.5" footer="0.5"/>
  <pageSetup fitToHeight="1" fitToWidth="1" horizontalDpi="200" verticalDpi="2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P23"/>
  <sheetViews>
    <sheetView workbookViewId="0" topLeftCell="A1">
      <selection activeCell="A1" sqref="A1"/>
    </sheetView>
  </sheetViews>
  <sheetFormatPr defaultColWidth="9.140625" defaultRowHeight="12.75"/>
  <cols>
    <col min="2" max="2" width="30.7109375" style="0" customWidth="1"/>
    <col min="5" max="5" width="1.8515625" style="0" customWidth="1"/>
    <col min="8" max="8" width="1.28515625" style="0" customWidth="1"/>
    <col min="11" max="11" width="1.421875" style="0" customWidth="1"/>
    <col min="14" max="14" width="1.1484375" style="0" customWidth="1"/>
  </cols>
  <sheetData>
    <row r="1" spans="1:16" ht="18" thickBot="1">
      <c r="A1" s="31" t="s">
        <v>216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2.75">
      <c r="A2" s="33"/>
      <c r="B2" s="33"/>
      <c r="C2" s="34">
        <v>2005</v>
      </c>
      <c r="D2" s="34"/>
      <c r="E2" s="35"/>
      <c r="F2" s="34">
        <v>2006</v>
      </c>
      <c r="G2" s="34"/>
      <c r="H2" s="33"/>
      <c r="I2" s="34">
        <v>2007</v>
      </c>
      <c r="J2" s="34"/>
      <c r="K2" s="33"/>
      <c r="L2" s="34">
        <v>2008</v>
      </c>
      <c r="M2" s="34"/>
      <c r="N2" s="33"/>
      <c r="O2" s="34">
        <v>2009</v>
      </c>
      <c r="P2" s="34"/>
    </row>
    <row r="3" spans="1:16" ht="13.5">
      <c r="A3" s="36" t="s">
        <v>217</v>
      </c>
      <c r="B3" s="36"/>
      <c r="C3" s="37" t="s">
        <v>11</v>
      </c>
      <c r="D3" s="38" t="s">
        <v>218</v>
      </c>
      <c r="E3" s="37"/>
      <c r="F3" s="37" t="s">
        <v>11</v>
      </c>
      <c r="G3" s="38" t="s">
        <v>218</v>
      </c>
      <c r="H3" s="36"/>
      <c r="I3" s="37" t="s">
        <v>11</v>
      </c>
      <c r="J3" s="38" t="s">
        <v>218</v>
      </c>
      <c r="K3" s="36"/>
      <c r="L3" s="37" t="s">
        <v>11</v>
      </c>
      <c r="M3" s="38" t="s">
        <v>218</v>
      </c>
      <c r="N3" s="36"/>
      <c r="O3" s="37" t="s">
        <v>11</v>
      </c>
      <c r="P3" s="38" t="s">
        <v>218</v>
      </c>
    </row>
    <row r="4" spans="1:16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2.75">
      <c r="A5" s="40" t="s">
        <v>45</v>
      </c>
      <c r="B5" s="41"/>
      <c r="C5" s="42">
        <v>2834</v>
      </c>
      <c r="D5" s="43">
        <f aca="true" t="shared" si="0" ref="D5:D14">(C5/C$16)*100</f>
        <v>21.50553953558962</v>
      </c>
      <c r="E5" s="44"/>
      <c r="F5" s="42">
        <v>3249</v>
      </c>
      <c r="G5" s="43">
        <f aca="true" t="shared" si="1" ref="G5:G14">(F5/F$16)*100</f>
        <v>24.866064595132407</v>
      </c>
      <c r="H5" s="42"/>
      <c r="I5" s="42">
        <v>3343</v>
      </c>
      <c r="J5" s="43">
        <f aca="true" t="shared" si="2" ref="J5:J14">(I5/I$16)*100</f>
        <v>26.776131357629158</v>
      </c>
      <c r="K5" s="42"/>
      <c r="L5" s="42">
        <v>3371</v>
      </c>
      <c r="M5" s="43">
        <f aca="true" t="shared" si="3" ref="M5:M14">(L5/L$16)*100</f>
        <v>27.79518469656992</v>
      </c>
      <c r="N5" s="42"/>
      <c r="O5" s="42">
        <v>3303</v>
      </c>
      <c r="P5" s="43">
        <f aca="true" t="shared" si="4" ref="P5:P14">(O5/O$16)*100</f>
        <v>28.65197779319917</v>
      </c>
    </row>
    <row r="6" spans="1:16" ht="12.75">
      <c r="A6" s="40" t="s">
        <v>50</v>
      </c>
      <c r="B6" s="41"/>
      <c r="C6" s="42">
        <v>2134</v>
      </c>
      <c r="D6" s="43">
        <f t="shared" si="0"/>
        <v>16.193656093489146</v>
      </c>
      <c r="E6" s="44"/>
      <c r="F6" s="42">
        <v>2262</v>
      </c>
      <c r="G6" s="43">
        <f t="shared" si="1"/>
        <v>17.312107760600032</v>
      </c>
      <c r="H6" s="42"/>
      <c r="I6" s="42">
        <v>2280</v>
      </c>
      <c r="J6" s="43">
        <f t="shared" si="2"/>
        <v>18.261914297156586</v>
      </c>
      <c r="K6" s="42"/>
      <c r="L6" s="42">
        <v>2267</v>
      </c>
      <c r="M6" s="43">
        <f t="shared" si="3"/>
        <v>18.692282321899736</v>
      </c>
      <c r="N6" s="42"/>
      <c r="O6" s="42">
        <v>2258</v>
      </c>
      <c r="P6" s="43">
        <f t="shared" si="4"/>
        <v>19.587092297015964</v>
      </c>
    </row>
    <row r="7" spans="1:16" ht="12.75">
      <c r="A7" s="40" t="s">
        <v>46</v>
      </c>
      <c r="B7" s="41"/>
      <c r="C7" s="42">
        <v>1992</v>
      </c>
      <c r="D7" s="43">
        <f t="shared" si="0"/>
        <v>15.116102595234482</v>
      </c>
      <c r="E7" s="44"/>
      <c r="F7" s="42">
        <v>1979</v>
      </c>
      <c r="G7" s="43">
        <f t="shared" si="1"/>
        <v>15.146180927598346</v>
      </c>
      <c r="H7" s="42"/>
      <c r="I7" s="42">
        <v>1881</v>
      </c>
      <c r="J7" s="43">
        <f t="shared" si="2"/>
        <v>15.066079295154186</v>
      </c>
      <c r="K7" s="42"/>
      <c r="L7" s="42">
        <v>1997</v>
      </c>
      <c r="M7" s="43">
        <f t="shared" si="3"/>
        <v>16.4660290237467</v>
      </c>
      <c r="N7" s="42"/>
      <c r="O7" s="42">
        <v>1906</v>
      </c>
      <c r="P7" s="43">
        <f t="shared" si="4"/>
        <v>16.533657182512144</v>
      </c>
    </row>
    <row r="8" spans="1:16" ht="12.75">
      <c r="A8" s="40" t="s">
        <v>15</v>
      </c>
      <c r="B8" s="41"/>
      <c r="C8" s="42">
        <v>1616</v>
      </c>
      <c r="D8" s="43">
        <f t="shared" si="0"/>
        <v>12.262862346334801</v>
      </c>
      <c r="E8" s="44"/>
      <c r="F8" s="42">
        <v>1524</v>
      </c>
      <c r="G8" s="43">
        <f t="shared" si="1"/>
        <v>11.66386040104087</v>
      </c>
      <c r="H8" s="42"/>
      <c r="I8" s="42">
        <v>1479</v>
      </c>
      <c r="J8" s="43">
        <f t="shared" si="2"/>
        <v>11.84621545855026</v>
      </c>
      <c r="K8" s="42"/>
      <c r="L8" s="42">
        <v>1662</v>
      </c>
      <c r="M8" s="43">
        <f t="shared" si="3"/>
        <v>13.703825857519789</v>
      </c>
      <c r="N8" s="42"/>
      <c r="O8" s="42">
        <v>1688</v>
      </c>
      <c r="P8" s="43">
        <f t="shared" si="4"/>
        <v>14.642609299097847</v>
      </c>
    </row>
    <row r="9" spans="1:16" ht="12.75">
      <c r="A9" s="40" t="s">
        <v>43</v>
      </c>
      <c r="B9" s="41"/>
      <c r="C9" s="42">
        <v>1248</v>
      </c>
      <c r="D9" s="43">
        <f t="shared" si="0"/>
        <v>9.47032933677341</v>
      </c>
      <c r="E9" s="44"/>
      <c r="F9" s="42">
        <v>1431</v>
      </c>
      <c r="G9" s="43">
        <f t="shared" si="1"/>
        <v>10.952089392315935</v>
      </c>
      <c r="H9" s="42"/>
      <c r="I9" s="42">
        <v>1413</v>
      </c>
      <c r="J9" s="43">
        <f t="shared" si="2"/>
        <v>11.31758109731678</v>
      </c>
      <c r="K9" s="42"/>
      <c r="L9" s="42">
        <v>1359</v>
      </c>
      <c r="M9" s="43">
        <f t="shared" si="3"/>
        <v>11.205474934036939</v>
      </c>
      <c r="N9" s="42"/>
      <c r="O9" s="42">
        <v>1397</v>
      </c>
      <c r="P9" s="43">
        <f t="shared" si="4"/>
        <v>12.118320610687022</v>
      </c>
    </row>
    <row r="10" spans="1:16" ht="12.75">
      <c r="A10" s="40" t="s">
        <v>64</v>
      </c>
      <c r="B10" s="41"/>
      <c r="C10" s="42">
        <v>1587</v>
      </c>
      <c r="D10" s="43">
        <f t="shared" si="0"/>
        <v>12.042798603733495</v>
      </c>
      <c r="E10" s="44"/>
      <c r="F10" s="42">
        <v>1695</v>
      </c>
      <c r="G10" s="43">
        <f t="shared" si="1"/>
        <v>12.972600642889942</v>
      </c>
      <c r="H10" s="42"/>
      <c r="I10" s="42">
        <v>1664</v>
      </c>
      <c r="J10" s="43">
        <f t="shared" si="2"/>
        <v>13.327993592310772</v>
      </c>
      <c r="K10" s="42"/>
      <c r="L10" s="42">
        <v>1520</v>
      </c>
      <c r="M10" s="43">
        <f t="shared" si="3"/>
        <v>12.532981530343006</v>
      </c>
      <c r="N10" s="42"/>
      <c r="O10" s="42">
        <v>1357</v>
      </c>
      <c r="P10" s="43">
        <f t="shared" si="4"/>
        <v>11.771339347675227</v>
      </c>
    </row>
    <row r="11" spans="1:16" ht="12.75">
      <c r="A11" s="40" t="s">
        <v>36</v>
      </c>
      <c r="B11" s="41"/>
      <c r="C11" s="42">
        <v>1319</v>
      </c>
      <c r="D11" s="43">
        <f t="shared" si="0"/>
        <v>10.009106085900743</v>
      </c>
      <c r="E11" s="44"/>
      <c r="F11" s="42">
        <v>1339</v>
      </c>
      <c r="G11" s="43">
        <f t="shared" si="1"/>
        <v>10.247971835297719</v>
      </c>
      <c r="H11" s="42"/>
      <c r="I11" s="42">
        <v>1224</v>
      </c>
      <c r="J11" s="43">
        <f t="shared" si="2"/>
        <v>9.803764517420905</v>
      </c>
      <c r="K11" s="42"/>
      <c r="L11" s="42">
        <v>1203</v>
      </c>
      <c r="M11" s="43">
        <f t="shared" si="3"/>
        <v>9.91919525065963</v>
      </c>
      <c r="N11" s="42"/>
      <c r="O11" s="42">
        <v>1221</v>
      </c>
      <c r="P11" s="43">
        <f t="shared" si="4"/>
        <v>10.591603053435113</v>
      </c>
    </row>
    <row r="12" spans="1:16" ht="12.75">
      <c r="A12" s="40" t="s">
        <v>83</v>
      </c>
      <c r="B12" s="41"/>
      <c r="C12" s="42">
        <v>1506</v>
      </c>
      <c r="D12" s="43">
        <f t="shared" si="0"/>
        <v>11.428137805433298</v>
      </c>
      <c r="E12" s="44"/>
      <c r="F12" s="42">
        <v>1527</v>
      </c>
      <c r="G12" s="43">
        <f t="shared" si="1"/>
        <v>11.686820756161028</v>
      </c>
      <c r="H12" s="42"/>
      <c r="I12" s="42">
        <v>1460</v>
      </c>
      <c r="J12" s="43">
        <f t="shared" si="2"/>
        <v>11.694032839407289</v>
      </c>
      <c r="K12" s="42"/>
      <c r="L12" s="42">
        <v>1389</v>
      </c>
      <c r="M12" s="43">
        <f t="shared" si="3"/>
        <v>11.452836411609498</v>
      </c>
      <c r="N12" s="42"/>
      <c r="O12" s="42">
        <v>1170</v>
      </c>
      <c r="P12" s="43">
        <f t="shared" si="4"/>
        <v>10.149201943095072</v>
      </c>
    </row>
    <row r="13" spans="1:16" ht="12.75">
      <c r="A13" s="40" t="s">
        <v>48</v>
      </c>
      <c r="B13" s="41"/>
      <c r="C13" s="42">
        <v>840</v>
      </c>
      <c r="D13" s="43">
        <f t="shared" si="0"/>
        <v>6.374260130520565</v>
      </c>
      <c r="E13" s="44"/>
      <c r="F13" s="42">
        <v>796</v>
      </c>
      <c r="G13" s="43">
        <f t="shared" si="1"/>
        <v>6.0921475585489056</v>
      </c>
      <c r="H13" s="42"/>
      <c r="I13" s="42">
        <v>791</v>
      </c>
      <c r="J13" s="43">
        <f t="shared" si="2"/>
        <v>6.335602723267922</v>
      </c>
      <c r="K13" s="42"/>
      <c r="L13" s="42">
        <v>800</v>
      </c>
      <c r="M13" s="43">
        <f t="shared" si="3"/>
        <v>6.596306068601583</v>
      </c>
      <c r="N13" s="42"/>
      <c r="O13" s="42">
        <v>707</v>
      </c>
      <c r="P13" s="43">
        <f t="shared" si="4"/>
        <v>6.132893823733519</v>
      </c>
    </row>
    <row r="14" spans="1:16" ht="12.75">
      <c r="A14" s="40" t="s">
        <v>37</v>
      </c>
      <c r="B14" s="41"/>
      <c r="C14" s="42">
        <v>702</v>
      </c>
      <c r="D14" s="43">
        <f t="shared" si="0"/>
        <v>5.327060251935043</v>
      </c>
      <c r="E14" s="44"/>
      <c r="F14" s="42">
        <v>710</v>
      </c>
      <c r="G14" s="43">
        <f t="shared" si="1"/>
        <v>5.433950711771009</v>
      </c>
      <c r="H14" s="42"/>
      <c r="I14" s="42">
        <v>689</v>
      </c>
      <c r="J14" s="43">
        <f t="shared" si="2"/>
        <v>5.518622346816179</v>
      </c>
      <c r="K14" s="42"/>
      <c r="L14" s="42">
        <v>608</v>
      </c>
      <c r="M14" s="43">
        <f t="shared" si="3"/>
        <v>5.013192612137203</v>
      </c>
      <c r="N14" s="42"/>
      <c r="O14" s="42">
        <v>646</v>
      </c>
      <c r="P14" s="43">
        <f t="shared" si="4"/>
        <v>5.603747397640527</v>
      </c>
    </row>
    <row r="15" spans="1:16" ht="12.75">
      <c r="A15" s="45"/>
      <c r="B15" s="41"/>
      <c r="C15" s="42"/>
      <c r="D15" s="43"/>
      <c r="E15" s="44"/>
      <c r="F15" s="42"/>
      <c r="G15" s="43"/>
      <c r="H15" s="42"/>
      <c r="I15" s="42"/>
      <c r="J15" s="43"/>
      <c r="K15" s="42"/>
      <c r="L15" s="42"/>
      <c r="M15" s="43"/>
      <c r="N15" s="42"/>
      <c r="O15" s="42"/>
      <c r="P15" s="43"/>
    </row>
    <row r="16" spans="1:16" ht="14.25" thickBot="1">
      <c r="A16" s="46" t="s">
        <v>219</v>
      </c>
      <c r="B16" s="46"/>
      <c r="C16" s="47">
        <v>13178</v>
      </c>
      <c r="D16" s="48">
        <f>(C16/C$16)*100</f>
        <v>100</v>
      </c>
      <c r="E16" s="47"/>
      <c r="F16" s="47">
        <v>13066</v>
      </c>
      <c r="G16" s="48">
        <f>(F16/F$16)*100</f>
        <v>100</v>
      </c>
      <c r="H16" s="47"/>
      <c r="I16" s="47">
        <v>12485</v>
      </c>
      <c r="J16" s="48">
        <f>(I16/I$16)*100</f>
        <v>100</v>
      </c>
      <c r="K16" s="47"/>
      <c r="L16" s="47">
        <v>12128</v>
      </c>
      <c r="M16" s="48">
        <f>(L16/L$16)*100</f>
        <v>100</v>
      </c>
      <c r="N16" s="47"/>
      <c r="O16" s="47">
        <v>11528</v>
      </c>
      <c r="P16" s="48">
        <f>(O16/O$16)*100</f>
        <v>100</v>
      </c>
    </row>
    <row r="17" spans="1:16" ht="12.75">
      <c r="A17" s="49" t="s">
        <v>105</v>
      </c>
      <c r="B17" s="50"/>
      <c r="C17" s="50"/>
      <c r="D17" s="50"/>
      <c r="E17" s="50"/>
      <c r="F17" s="50"/>
      <c r="G17" s="50"/>
      <c r="H17" s="51"/>
      <c r="I17" s="50"/>
      <c r="J17" s="50"/>
      <c r="K17" s="51"/>
      <c r="L17" s="50"/>
      <c r="M17" s="50"/>
      <c r="N17" s="51"/>
      <c r="O17" s="50"/>
      <c r="P17" s="50"/>
    </row>
    <row r="18" spans="1:16" ht="12.75">
      <c r="A18" s="52" t="s">
        <v>106</v>
      </c>
      <c r="B18" s="50"/>
      <c r="C18" s="50"/>
      <c r="D18" s="50"/>
      <c r="E18" s="50"/>
      <c r="F18" s="50"/>
      <c r="G18" s="50"/>
      <c r="H18" s="51"/>
      <c r="I18" s="50"/>
      <c r="J18" s="50"/>
      <c r="K18" s="51"/>
      <c r="L18" s="50"/>
      <c r="M18" s="50"/>
      <c r="N18" s="51"/>
      <c r="O18" s="50"/>
      <c r="P18" s="50"/>
    </row>
    <row r="19" ht="12.75">
      <c r="A19" s="49" t="s">
        <v>107</v>
      </c>
    </row>
    <row r="23" ht="12.75">
      <c r="A23" t="s">
        <v>1</v>
      </c>
    </row>
  </sheetData>
  <mergeCells count="5">
    <mergeCell ref="O2:P2"/>
    <mergeCell ref="C2:D2"/>
    <mergeCell ref="F2:G2"/>
    <mergeCell ref="I2:J2"/>
    <mergeCell ref="L2:M2"/>
  </mergeCells>
  <printOptions/>
  <pageMargins left="0.75" right="0.75" top="1" bottom="1" header="0.5" footer="0.5"/>
  <pageSetup fitToHeight="1" fitToWidth="1" horizontalDpi="200" verticalDpi="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2.421875" style="59" customWidth="1"/>
    <col min="2" max="2" width="8.57421875" style="55" bestFit="1" customWidth="1"/>
    <col min="3" max="3" width="14.00390625" style="73" bestFit="1" customWidth="1"/>
    <col min="4" max="4" width="8.57421875" style="55" bestFit="1" customWidth="1"/>
    <col min="5" max="5" width="14.00390625" style="73" bestFit="1" customWidth="1"/>
    <col min="6" max="6" width="9.421875" style="55" bestFit="1" customWidth="1"/>
    <col min="7" max="7" width="14.00390625" style="73" bestFit="1" customWidth="1"/>
    <col min="8" max="8" width="8.57421875" style="55" bestFit="1" customWidth="1"/>
    <col min="9" max="9" width="14.00390625" style="73" bestFit="1" customWidth="1"/>
    <col min="10" max="10" width="8.57421875" style="55" bestFit="1" customWidth="1"/>
    <col min="11" max="11" width="14.00390625" style="73" bestFit="1" customWidth="1"/>
    <col min="12" max="12" width="8.57421875" style="55" bestFit="1" customWidth="1"/>
    <col min="13" max="13" width="14.00390625" style="73" bestFit="1" customWidth="1"/>
    <col min="14" max="14" width="0.5625" style="55" customWidth="1"/>
    <col min="15" max="15" width="9.7109375" style="55" bestFit="1" customWidth="1"/>
    <col min="16" max="16" width="7.28125" style="73" customWidth="1"/>
    <col min="17" max="17" width="5.28125" style="55" customWidth="1"/>
    <col min="18" max="16384" width="9.140625" style="55" customWidth="1"/>
  </cols>
  <sheetData>
    <row r="1" spans="1:16" ht="15.75" thickBot="1">
      <c r="A1" s="1" t="s">
        <v>108</v>
      </c>
      <c r="B1" s="53"/>
      <c r="C1" s="54"/>
      <c r="D1" s="53"/>
      <c r="E1" s="54"/>
      <c r="F1" s="53"/>
      <c r="G1" s="54"/>
      <c r="H1" s="53"/>
      <c r="I1" s="54"/>
      <c r="J1" s="53"/>
      <c r="K1" s="54"/>
      <c r="L1" s="53"/>
      <c r="M1" s="54"/>
      <c r="N1" s="53"/>
      <c r="O1" s="53"/>
      <c r="P1" s="54"/>
    </row>
    <row r="2" spans="1:16" ht="42" customHeight="1">
      <c r="A2" s="56" t="s">
        <v>2</v>
      </c>
      <c r="B2" s="57" t="s">
        <v>109</v>
      </c>
      <c r="C2" s="57"/>
      <c r="D2" s="57" t="s">
        <v>110</v>
      </c>
      <c r="E2" s="57"/>
      <c r="F2" s="57" t="s">
        <v>111</v>
      </c>
      <c r="G2" s="57"/>
      <c r="H2" s="57" t="s">
        <v>112</v>
      </c>
      <c r="I2" s="57"/>
      <c r="J2" s="57" t="s">
        <v>113</v>
      </c>
      <c r="K2" s="57"/>
      <c r="L2" s="57" t="s">
        <v>114</v>
      </c>
      <c r="M2" s="57"/>
      <c r="N2" s="58"/>
      <c r="O2" s="57" t="s">
        <v>115</v>
      </c>
      <c r="P2" s="57"/>
    </row>
    <row r="3" spans="2:16" ht="12.75" customHeight="1">
      <c r="B3" s="60" t="s">
        <v>11</v>
      </c>
      <c r="C3" s="61" t="s">
        <v>116</v>
      </c>
      <c r="D3" s="60" t="s">
        <v>11</v>
      </c>
      <c r="E3" s="60" t="s">
        <v>116</v>
      </c>
      <c r="F3" s="60" t="s">
        <v>11</v>
      </c>
      <c r="G3" s="60" t="s">
        <v>116</v>
      </c>
      <c r="H3" s="60" t="s">
        <v>11</v>
      </c>
      <c r="I3" s="60" t="s">
        <v>116</v>
      </c>
      <c r="J3" s="60" t="s">
        <v>11</v>
      </c>
      <c r="K3" s="60" t="s">
        <v>116</v>
      </c>
      <c r="L3" s="60" t="s">
        <v>11</v>
      </c>
      <c r="M3" s="60" t="s">
        <v>116</v>
      </c>
      <c r="N3" s="62"/>
      <c r="O3" s="60" t="s">
        <v>11</v>
      </c>
      <c r="P3" s="60" t="s">
        <v>116</v>
      </c>
    </row>
    <row r="4" spans="1:16" ht="15">
      <c r="A4" s="63" t="s">
        <v>12</v>
      </c>
      <c r="B4" s="64">
        <f>SUM(B5:B13)</f>
        <v>19</v>
      </c>
      <c r="C4" s="65">
        <f aca="true" t="shared" si="0" ref="C4:C13">B4/B$90*100</f>
        <v>2.3114355231143553</v>
      </c>
      <c r="D4" s="64">
        <f>SUM(D5:D13)</f>
        <v>200</v>
      </c>
      <c r="E4" s="65">
        <f aca="true" t="shared" si="1" ref="E4:E13">D4/D$90*100</f>
        <v>19.305019305019304</v>
      </c>
      <c r="F4" s="64">
        <f>SUM(F5:F13)</f>
        <v>2271</v>
      </c>
      <c r="G4" s="65">
        <f aca="true" t="shared" si="2" ref="G4:G13">F4/F$90*100</f>
        <v>15.18860353130016</v>
      </c>
      <c r="H4" s="64">
        <f>SUM(H5:H13)</f>
        <v>54</v>
      </c>
      <c r="I4" s="65">
        <f aca="true" t="shared" si="3" ref="I4:I13">H4/H$90*100</f>
        <v>6.958762886597938</v>
      </c>
      <c r="J4" s="64">
        <f>SUM(J5:J13)</f>
        <v>147</v>
      </c>
      <c r="K4" s="65">
        <f aca="true" t="shared" si="4" ref="K4:K13">J4/J$90*100</f>
        <v>11.195734958111196</v>
      </c>
      <c r="L4" s="64">
        <f>SUM(L5:L13)</f>
        <v>46</v>
      </c>
      <c r="M4" s="65">
        <f aca="true" t="shared" si="5" ref="M4:M13">L4/L$90*100</f>
        <v>9.808102345415778</v>
      </c>
      <c r="N4" s="66"/>
      <c r="O4" s="64">
        <f>SUM(O5:O13)</f>
        <v>2737</v>
      </c>
      <c r="P4" s="65">
        <f aca="true" t="shared" si="6" ref="P4:P13">O4/O$90*100</f>
        <v>14.118435984731251</v>
      </c>
    </row>
    <row r="5" spans="1:16" ht="14.25">
      <c r="A5" s="67" t="s">
        <v>13</v>
      </c>
      <c r="B5" s="55">
        <v>3</v>
      </c>
      <c r="C5" s="68">
        <f t="shared" si="0"/>
        <v>0.36496350364963503</v>
      </c>
      <c r="D5" s="55">
        <v>19</v>
      </c>
      <c r="E5" s="68">
        <f t="shared" si="1"/>
        <v>1.833976833976834</v>
      </c>
      <c r="F5" s="69">
        <v>54</v>
      </c>
      <c r="G5" s="68">
        <f t="shared" si="2"/>
        <v>0.3611556982343499</v>
      </c>
      <c r="H5" s="55">
        <v>2</v>
      </c>
      <c r="I5" s="68">
        <f t="shared" si="3"/>
        <v>0.25773195876288657</v>
      </c>
      <c r="J5" s="55">
        <v>5</v>
      </c>
      <c r="K5" s="68">
        <f t="shared" si="4"/>
        <v>0.38080731150038083</v>
      </c>
      <c r="L5" s="55">
        <v>1</v>
      </c>
      <c r="M5" s="68">
        <f t="shared" si="5"/>
        <v>0.21321961620469082</v>
      </c>
      <c r="N5" s="70"/>
      <c r="O5" s="69">
        <v>84</v>
      </c>
      <c r="P5" s="68">
        <f t="shared" si="6"/>
        <v>0.4333023831631074</v>
      </c>
    </row>
    <row r="6" spans="1:16" ht="14.25">
      <c r="A6" s="67" t="s">
        <v>14</v>
      </c>
      <c r="B6" s="55">
        <v>1</v>
      </c>
      <c r="C6" s="68">
        <f t="shared" si="0"/>
        <v>0.12165450121654502</v>
      </c>
      <c r="D6" s="55">
        <v>52</v>
      </c>
      <c r="E6" s="68">
        <f t="shared" si="1"/>
        <v>5.019305019305019</v>
      </c>
      <c r="F6" s="69">
        <v>171</v>
      </c>
      <c r="G6" s="68">
        <f t="shared" si="2"/>
        <v>1.1436597110754414</v>
      </c>
      <c r="H6" s="55">
        <v>3</v>
      </c>
      <c r="I6" s="68">
        <f t="shared" si="3"/>
        <v>0.3865979381443299</v>
      </c>
      <c r="J6" s="55">
        <v>13</v>
      </c>
      <c r="K6" s="68">
        <f t="shared" si="4"/>
        <v>0.9900990099009901</v>
      </c>
      <c r="L6" s="55">
        <v>1</v>
      </c>
      <c r="M6" s="68">
        <f t="shared" si="5"/>
        <v>0.21321961620469082</v>
      </c>
      <c r="N6" s="70"/>
      <c r="O6" s="69">
        <v>241</v>
      </c>
      <c r="P6" s="68">
        <f t="shared" si="6"/>
        <v>1.2431651707417724</v>
      </c>
    </row>
    <row r="7" spans="1:16" ht="14.25">
      <c r="A7" s="67" t="s">
        <v>15</v>
      </c>
      <c r="B7" s="55">
        <v>10</v>
      </c>
      <c r="C7" s="68">
        <f t="shared" si="0"/>
        <v>1.2165450121654502</v>
      </c>
      <c r="D7" s="55">
        <v>64</v>
      </c>
      <c r="E7" s="68">
        <f t="shared" si="1"/>
        <v>6.177606177606178</v>
      </c>
      <c r="F7" s="69">
        <v>1497</v>
      </c>
      <c r="G7" s="68">
        <f t="shared" si="2"/>
        <v>10.012038523274478</v>
      </c>
      <c r="H7" s="55">
        <v>24</v>
      </c>
      <c r="I7" s="68">
        <f t="shared" si="3"/>
        <v>3.0927835051546393</v>
      </c>
      <c r="J7" s="55">
        <v>82</v>
      </c>
      <c r="K7" s="68">
        <f t="shared" si="4"/>
        <v>6.245239908606245</v>
      </c>
      <c r="L7" s="55">
        <v>22</v>
      </c>
      <c r="M7" s="68">
        <f t="shared" si="5"/>
        <v>4.690831556503198</v>
      </c>
      <c r="N7" s="70"/>
      <c r="O7" s="69">
        <v>1699</v>
      </c>
      <c r="P7" s="68">
        <f t="shared" si="6"/>
        <v>8.76405653564428</v>
      </c>
    </row>
    <row r="8" spans="1:16" ht="14.25">
      <c r="A8" s="67" t="s">
        <v>16</v>
      </c>
      <c r="B8" s="55">
        <v>0</v>
      </c>
      <c r="C8" s="68">
        <f t="shared" si="0"/>
        <v>0</v>
      </c>
      <c r="D8" s="55">
        <v>2</v>
      </c>
      <c r="E8" s="68">
        <f t="shared" si="1"/>
        <v>0.19305019305019305</v>
      </c>
      <c r="F8" s="69">
        <v>46</v>
      </c>
      <c r="G8" s="68">
        <f t="shared" si="2"/>
        <v>0.30765115034777957</v>
      </c>
      <c r="H8" s="55">
        <v>1</v>
      </c>
      <c r="I8" s="68">
        <f t="shared" si="3"/>
        <v>0.12886597938144329</v>
      </c>
      <c r="J8" s="55">
        <v>2</v>
      </c>
      <c r="K8" s="68">
        <f t="shared" si="4"/>
        <v>0.15232292460015232</v>
      </c>
      <c r="L8" s="55">
        <v>1</v>
      </c>
      <c r="M8" s="68">
        <f t="shared" si="5"/>
        <v>0.21321961620469082</v>
      </c>
      <c r="N8" s="70"/>
      <c r="O8" s="69">
        <v>52</v>
      </c>
      <c r="P8" s="68">
        <f t="shared" si="6"/>
        <v>0.2682348086247808</v>
      </c>
    </row>
    <row r="9" spans="1:16" ht="14.25">
      <c r="A9" s="67" t="s">
        <v>17</v>
      </c>
      <c r="B9" s="55">
        <v>0</v>
      </c>
      <c r="C9" s="68">
        <f t="shared" si="0"/>
        <v>0</v>
      </c>
      <c r="D9" s="55">
        <v>0</v>
      </c>
      <c r="E9" s="68">
        <f t="shared" si="1"/>
        <v>0</v>
      </c>
      <c r="F9" s="69">
        <v>12</v>
      </c>
      <c r="G9" s="68">
        <f t="shared" si="2"/>
        <v>0.08025682182985554</v>
      </c>
      <c r="H9" s="55">
        <v>0</v>
      </c>
      <c r="I9" s="68">
        <f t="shared" si="3"/>
        <v>0</v>
      </c>
      <c r="J9" s="55">
        <v>0</v>
      </c>
      <c r="K9" s="68">
        <f t="shared" si="4"/>
        <v>0</v>
      </c>
      <c r="L9" s="55">
        <v>0</v>
      </c>
      <c r="M9" s="68">
        <f t="shared" si="5"/>
        <v>0</v>
      </c>
      <c r="N9" s="70"/>
      <c r="O9" s="69">
        <v>12</v>
      </c>
      <c r="P9" s="68">
        <f t="shared" si="6"/>
        <v>0.06190034045187248</v>
      </c>
    </row>
    <row r="10" spans="1:16" ht="14.25">
      <c r="A10" s="67" t="s">
        <v>18</v>
      </c>
      <c r="B10" s="55">
        <v>0</v>
      </c>
      <c r="C10" s="68">
        <f t="shared" si="0"/>
        <v>0</v>
      </c>
      <c r="D10" s="55">
        <v>3</v>
      </c>
      <c r="E10" s="68">
        <f t="shared" si="1"/>
        <v>0.28957528957528955</v>
      </c>
      <c r="F10" s="69">
        <v>8</v>
      </c>
      <c r="G10" s="68">
        <f t="shared" si="2"/>
        <v>0.05350454788657035</v>
      </c>
      <c r="H10" s="55">
        <v>1</v>
      </c>
      <c r="I10" s="68">
        <f t="shared" si="3"/>
        <v>0.12886597938144329</v>
      </c>
      <c r="J10" s="55">
        <v>1</v>
      </c>
      <c r="K10" s="68">
        <f t="shared" si="4"/>
        <v>0.07616146230007616</v>
      </c>
      <c r="L10" s="55">
        <v>0</v>
      </c>
      <c r="M10" s="68">
        <f t="shared" si="5"/>
        <v>0</v>
      </c>
      <c r="N10" s="70"/>
      <c r="O10" s="69">
        <v>13</v>
      </c>
      <c r="P10" s="68">
        <f t="shared" si="6"/>
        <v>0.0670587021561952</v>
      </c>
    </row>
    <row r="11" spans="1:16" ht="14.25">
      <c r="A11" s="67" t="s">
        <v>19</v>
      </c>
      <c r="B11" s="55">
        <v>0</v>
      </c>
      <c r="C11" s="68">
        <f t="shared" si="0"/>
        <v>0</v>
      </c>
      <c r="D11" s="55">
        <v>1</v>
      </c>
      <c r="E11" s="68">
        <f t="shared" si="1"/>
        <v>0.09652509652509653</v>
      </c>
      <c r="F11" s="69">
        <v>25</v>
      </c>
      <c r="G11" s="68">
        <f t="shared" si="2"/>
        <v>0.16720171214553237</v>
      </c>
      <c r="H11" s="55">
        <v>3</v>
      </c>
      <c r="I11" s="68">
        <f t="shared" si="3"/>
        <v>0.3865979381443299</v>
      </c>
      <c r="J11" s="55">
        <v>5</v>
      </c>
      <c r="K11" s="68">
        <f t="shared" si="4"/>
        <v>0.38080731150038083</v>
      </c>
      <c r="L11" s="55">
        <v>2</v>
      </c>
      <c r="M11" s="68">
        <f t="shared" si="5"/>
        <v>0.42643923240938164</v>
      </c>
      <c r="N11" s="70"/>
      <c r="O11" s="69">
        <v>36</v>
      </c>
      <c r="P11" s="68">
        <f t="shared" si="6"/>
        <v>0.18570102135561745</v>
      </c>
    </row>
    <row r="12" spans="1:16" ht="14.25">
      <c r="A12" s="67" t="s">
        <v>20</v>
      </c>
      <c r="B12" s="55">
        <v>5</v>
      </c>
      <c r="C12" s="68">
        <f t="shared" si="0"/>
        <v>0.6082725060827251</v>
      </c>
      <c r="D12" s="55">
        <v>42</v>
      </c>
      <c r="E12" s="68">
        <f t="shared" si="1"/>
        <v>4.054054054054054</v>
      </c>
      <c r="F12" s="69">
        <v>335</v>
      </c>
      <c r="G12" s="68">
        <f t="shared" si="2"/>
        <v>2.2405029427501337</v>
      </c>
      <c r="H12" s="55">
        <v>15</v>
      </c>
      <c r="I12" s="68">
        <f t="shared" si="3"/>
        <v>1.9329896907216495</v>
      </c>
      <c r="J12" s="55">
        <v>32</v>
      </c>
      <c r="K12" s="68">
        <f t="shared" si="4"/>
        <v>2.437166793602437</v>
      </c>
      <c r="L12" s="55">
        <v>18</v>
      </c>
      <c r="M12" s="68">
        <f t="shared" si="5"/>
        <v>3.8379530916844353</v>
      </c>
      <c r="N12" s="70"/>
      <c r="O12" s="69">
        <v>447</v>
      </c>
      <c r="P12" s="68">
        <f t="shared" si="6"/>
        <v>2.3057876818322502</v>
      </c>
    </row>
    <row r="13" spans="1:16" ht="14.25">
      <c r="A13" s="67" t="s">
        <v>21</v>
      </c>
      <c r="B13" s="55">
        <v>0</v>
      </c>
      <c r="C13" s="68">
        <f t="shared" si="0"/>
        <v>0</v>
      </c>
      <c r="D13" s="55">
        <v>17</v>
      </c>
      <c r="E13" s="68">
        <f t="shared" si="1"/>
        <v>1.6409266409266408</v>
      </c>
      <c r="F13" s="69">
        <v>123</v>
      </c>
      <c r="G13" s="68">
        <f t="shared" si="2"/>
        <v>0.8226324237560192</v>
      </c>
      <c r="H13" s="55">
        <v>5</v>
      </c>
      <c r="I13" s="68">
        <f t="shared" si="3"/>
        <v>0.6443298969072164</v>
      </c>
      <c r="J13" s="55">
        <v>7</v>
      </c>
      <c r="K13" s="68">
        <f t="shared" si="4"/>
        <v>0.5331302361005331</v>
      </c>
      <c r="L13" s="55">
        <v>1</v>
      </c>
      <c r="M13" s="68">
        <f t="shared" si="5"/>
        <v>0.21321961620469082</v>
      </c>
      <c r="N13" s="70"/>
      <c r="O13" s="69">
        <v>153</v>
      </c>
      <c r="P13" s="68">
        <f t="shared" si="6"/>
        <v>0.7892293407613741</v>
      </c>
    </row>
    <row r="14" spans="2:16" ht="3.75" customHeight="1">
      <c r="B14" s="69"/>
      <c r="C14" s="65"/>
      <c r="D14" s="69"/>
      <c r="E14" s="65"/>
      <c r="F14" s="69"/>
      <c r="G14" s="65"/>
      <c r="H14" s="69"/>
      <c r="I14" s="65"/>
      <c r="J14" s="69"/>
      <c r="K14" s="65"/>
      <c r="L14" s="69"/>
      <c r="M14" s="65"/>
      <c r="N14" s="66"/>
      <c r="O14" s="69"/>
      <c r="P14" s="65"/>
    </row>
    <row r="15" spans="1:16" ht="15">
      <c r="A15" s="63" t="s">
        <v>22</v>
      </c>
      <c r="B15" s="64">
        <f>SUM(B16:B21)</f>
        <v>7</v>
      </c>
      <c r="C15" s="65">
        <f aca="true" t="shared" si="7" ref="C15:C21">B15/B$90*100</f>
        <v>0.851581508515815</v>
      </c>
      <c r="D15" s="64">
        <f>SUM(D16:D21)</f>
        <v>14</v>
      </c>
      <c r="E15" s="65">
        <f aca="true" t="shared" si="8" ref="E15:E21">D15/D$90*100</f>
        <v>1.3513513513513513</v>
      </c>
      <c r="F15" s="64">
        <f>SUM(F16:F21)</f>
        <v>100</v>
      </c>
      <c r="G15" s="65">
        <f aca="true" t="shared" si="9" ref="G15:G21">F15/F$90*100</f>
        <v>0.6688068485821295</v>
      </c>
      <c r="H15" s="64">
        <f>SUM(H16:H21)</f>
        <v>1</v>
      </c>
      <c r="I15" s="65">
        <f aca="true" t="shared" si="10" ref="I15:I21">H15/H$90*100</f>
        <v>0.12886597938144329</v>
      </c>
      <c r="J15" s="64">
        <f>SUM(J16:J21)</f>
        <v>21</v>
      </c>
      <c r="K15" s="65">
        <f aca="true" t="shared" si="11" ref="K15:K21">J15/J$90*100</f>
        <v>1.5993907083015995</v>
      </c>
      <c r="L15" s="64">
        <f>SUM(L16:L21)</f>
        <v>9</v>
      </c>
      <c r="M15" s="65">
        <f aca="true" t="shared" si="12" ref="M15:M21">L15/L$90*100</f>
        <v>1.9189765458422177</v>
      </c>
      <c r="N15" s="66"/>
      <c r="O15" s="64">
        <f>SUM(O16:O21)</f>
        <v>152</v>
      </c>
      <c r="P15" s="65">
        <f aca="true" t="shared" si="13" ref="P15:P21">O15/O$90*100</f>
        <v>0.7840709790570515</v>
      </c>
    </row>
    <row r="16" spans="1:16" ht="14.25">
      <c r="A16" s="67" t="s">
        <v>23</v>
      </c>
      <c r="B16" s="55">
        <v>0</v>
      </c>
      <c r="C16" s="68">
        <f t="shared" si="7"/>
        <v>0</v>
      </c>
      <c r="D16" s="55">
        <v>5</v>
      </c>
      <c r="E16" s="68">
        <f t="shared" si="8"/>
        <v>0.4826254826254826</v>
      </c>
      <c r="F16" s="55">
        <v>49</v>
      </c>
      <c r="G16" s="68">
        <f t="shared" si="9"/>
        <v>0.32771535580524347</v>
      </c>
      <c r="H16" s="55">
        <v>0</v>
      </c>
      <c r="I16" s="68">
        <f t="shared" si="10"/>
        <v>0</v>
      </c>
      <c r="J16" s="55">
        <v>3</v>
      </c>
      <c r="K16" s="68">
        <f t="shared" si="11"/>
        <v>0.2284843869002285</v>
      </c>
      <c r="L16" s="55">
        <v>1</v>
      </c>
      <c r="M16" s="68">
        <f t="shared" si="12"/>
        <v>0.21321961620469082</v>
      </c>
      <c r="N16" s="70"/>
      <c r="O16" s="55">
        <v>58</v>
      </c>
      <c r="P16" s="68">
        <f t="shared" si="13"/>
        <v>0.299184978850717</v>
      </c>
    </row>
    <row r="17" spans="1:16" ht="14.25">
      <c r="A17" s="67" t="s">
        <v>24</v>
      </c>
      <c r="B17" s="55">
        <v>1</v>
      </c>
      <c r="C17" s="68">
        <f t="shared" si="7"/>
        <v>0.12165450121654502</v>
      </c>
      <c r="D17" s="55">
        <v>2</v>
      </c>
      <c r="E17" s="68">
        <f t="shared" si="8"/>
        <v>0.19305019305019305</v>
      </c>
      <c r="F17" s="55">
        <v>3</v>
      </c>
      <c r="G17" s="68">
        <f t="shared" si="9"/>
        <v>0.020064205457463884</v>
      </c>
      <c r="H17" s="55">
        <v>0</v>
      </c>
      <c r="I17" s="68">
        <f t="shared" si="10"/>
        <v>0</v>
      </c>
      <c r="J17" s="55">
        <v>2</v>
      </c>
      <c r="K17" s="68">
        <f t="shared" si="11"/>
        <v>0.15232292460015232</v>
      </c>
      <c r="L17" s="55">
        <v>1</v>
      </c>
      <c r="M17" s="68">
        <f t="shared" si="12"/>
        <v>0.21321961620469082</v>
      </c>
      <c r="N17" s="70"/>
      <c r="O17" s="55">
        <v>9</v>
      </c>
      <c r="P17" s="68">
        <f t="shared" si="13"/>
        <v>0.04642525533890436</v>
      </c>
    </row>
    <row r="18" spans="1:16" ht="14.25">
      <c r="A18" s="67" t="s">
        <v>25</v>
      </c>
      <c r="B18" s="55">
        <v>5</v>
      </c>
      <c r="C18" s="68">
        <f t="shared" si="7"/>
        <v>0.6082725060827251</v>
      </c>
      <c r="D18" s="55">
        <v>5</v>
      </c>
      <c r="E18" s="68">
        <f t="shared" si="8"/>
        <v>0.4826254826254826</v>
      </c>
      <c r="F18" s="55">
        <v>22</v>
      </c>
      <c r="G18" s="68">
        <f t="shared" si="9"/>
        <v>0.1471375066880685</v>
      </c>
      <c r="H18" s="55">
        <v>1</v>
      </c>
      <c r="I18" s="68">
        <f t="shared" si="10"/>
        <v>0.12886597938144329</v>
      </c>
      <c r="J18" s="55">
        <v>3</v>
      </c>
      <c r="K18" s="68">
        <f t="shared" si="11"/>
        <v>0.2284843869002285</v>
      </c>
      <c r="L18" s="55">
        <v>3</v>
      </c>
      <c r="M18" s="68">
        <f t="shared" si="12"/>
        <v>0.6396588486140725</v>
      </c>
      <c r="N18" s="70"/>
      <c r="O18" s="55">
        <v>39</v>
      </c>
      <c r="P18" s="68">
        <f t="shared" si="13"/>
        <v>0.20117610646858555</v>
      </c>
    </row>
    <row r="19" spans="1:16" ht="14.25">
      <c r="A19" s="67" t="s">
        <v>26</v>
      </c>
      <c r="B19" s="55">
        <v>1</v>
      </c>
      <c r="C19" s="68">
        <f t="shared" si="7"/>
        <v>0.12165450121654502</v>
      </c>
      <c r="D19" s="55">
        <v>1</v>
      </c>
      <c r="E19" s="68">
        <f t="shared" si="8"/>
        <v>0.09652509652509653</v>
      </c>
      <c r="F19" s="55">
        <v>18</v>
      </c>
      <c r="G19" s="68">
        <f t="shared" si="9"/>
        <v>0.1203852327447833</v>
      </c>
      <c r="H19" s="55">
        <v>0</v>
      </c>
      <c r="I19" s="68">
        <f t="shared" si="10"/>
        <v>0</v>
      </c>
      <c r="J19" s="55">
        <v>1</v>
      </c>
      <c r="K19" s="68">
        <f t="shared" si="11"/>
        <v>0.07616146230007616</v>
      </c>
      <c r="L19" s="55">
        <v>0</v>
      </c>
      <c r="M19" s="68">
        <f t="shared" si="12"/>
        <v>0</v>
      </c>
      <c r="N19" s="70"/>
      <c r="O19" s="55">
        <v>21</v>
      </c>
      <c r="P19" s="68">
        <f t="shared" si="13"/>
        <v>0.10832559579077684</v>
      </c>
    </row>
    <row r="20" spans="1:16" ht="14.25">
      <c r="A20" s="67" t="s">
        <v>27</v>
      </c>
      <c r="B20" s="55">
        <v>0</v>
      </c>
      <c r="C20" s="68">
        <f t="shared" si="7"/>
        <v>0</v>
      </c>
      <c r="D20" s="55">
        <v>0</v>
      </c>
      <c r="E20" s="68">
        <f t="shared" si="8"/>
        <v>0</v>
      </c>
      <c r="F20" s="55">
        <v>1</v>
      </c>
      <c r="G20" s="68">
        <f t="shared" si="9"/>
        <v>0.006688068485821294</v>
      </c>
      <c r="H20" s="55">
        <v>0</v>
      </c>
      <c r="I20" s="68">
        <f t="shared" si="10"/>
        <v>0</v>
      </c>
      <c r="J20" s="55">
        <v>0</v>
      </c>
      <c r="K20" s="68">
        <f t="shared" si="11"/>
        <v>0</v>
      </c>
      <c r="L20" s="55">
        <v>0</v>
      </c>
      <c r="M20" s="68">
        <f t="shared" si="12"/>
        <v>0</v>
      </c>
      <c r="N20" s="70"/>
      <c r="O20" s="55">
        <v>1</v>
      </c>
      <c r="P20" s="68">
        <f t="shared" si="13"/>
        <v>0.005158361704322707</v>
      </c>
    </row>
    <row r="21" spans="1:16" ht="14.25">
      <c r="A21" s="67" t="s">
        <v>28</v>
      </c>
      <c r="B21" s="55">
        <v>0</v>
      </c>
      <c r="C21" s="68">
        <f t="shared" si="7"/>
        <v>0</v>
      </c>
      <c r="D21" s="55">
        <v>1</v>
      </c>
      <c r="E21" s="68">
        <f t="shared" si="8"/>
        <v>0.09652509652509653</v>
      </c>
      <c r="F21" s="55">
        <v>7</v>
      </c>
      <c r="G21" s="68">
        <f t="shared" si="9"/>
        <v>0.04681647940074907</v>
      </c>
      <c r="H21" s="55">
        <v>0</v>
      </c>
      <c r="I21" s="68">
        <f t="shared" si="10"/>
        <v>0</v>
      </c>
      <c r="J21" s="55">
        <v>12</v>
      </c>
      <c r="K21" s="68">
        <f t="shared" si="11"/>
        <v>0.913937547600914</v>
      </c>
      <c r="L21" s="55">
        <v>4</v>
      </c>
      <c r="M21" s="68">
        <f t="shared" si="12"/>
        <v>0.8528784648187633</v>
      </c>
      <c r="N21" s="70"/>
      <c r="O21" s="55">
        <v>24</v>
      </c>
      <c r="P21" s="68">
        <f t="shared" si="13"/>
        <v>0.12380068090374496</v>
      </c>
    </row>
    <row r="22" spans="1:16" ht="4.5" customHeight="1">
      <c r="A22" s="55"/>
      <c r="B22" s="69"/>
      <c r="C22" s="65"/>
      <c r="D22" s="69"/>
      <c r="E22" s="65"/>
      <c r="F22" s="69"/>
      <c r="G22" s="65"/>
      <c r="H22" s="69"/>
      <c r="I22" s="65"/>
      <c r="J22" s="69"/>
      <c r="K22" s="65"/>
      <c r="L22" s="69"/>
      <c r="M22" s="65"/>
      <c r="N22" s="66"/>
      <c r="O22" s="69"/>
      <c r="P22" s="65"/>
    </row>
    <row r="23" spans="1:16" ht="15">
      <c r="A23" s="63" t="s">
        <v>29</v>
      </c>
      <c r="B23" s="64">
        <f>SUM(B24:B33)</f>
        <v>108</v>
      </c>
      <c r="C23" s="65">
        <f aca="true" t="shared" si="14" ref="C23:C33">B23/B$90*100</f>
        <v>13.138686131386862</v>
      </c>
      <c r="D23" s="64">
        <f>SUM(D24:D33)</f>
        <v>169</v>
      </c>
      <c r="E23" s="65">
        <f aca="true" t="shared" si="15" ref="E23:E33">D23/D$90*100</f>
        <v>16.312741312741313</v>
      </c>
      <c r="F23" s="64">
        <f>SUM(F24:F33)</f>
        <v>2537</v>
      </c>
      <c r="G23" s="65">
        <f aca="true" t="shared" si="16" ref="G23:G33">F23/F$90*100</f>
        <v>16.967629748528626</v>
      </c>
      <c r="H23" s="64">
        <f>SUM(H24:H33)</f>
        <v>54</v>
      </c>
      <c r="I23" s="65">
        <f aca="true" t="shared" si="17" ref="I23:I33">H23/H$90*100</f>
        <v>6.958762886597938</v>
      </c>
      <c r="J23" s="64">
        <f>SUM(J24:J33)</f>
        <v>188</v>
      </c>
      <c r="K23" s="65">
        <f aca="true" t="shared" si="18" ref="K23:K33">J23/J$90*100</f>
        <v>14.31835491241432</v>
      </c>
      <c r="L23" s="64">
        <f>SUM(L24:L33)</f>
        <v>65</v>
      </c>
      <c r="M23" s="65">
        <f aca="true" t="shared" si="19" ref="M23:M33">L23/L$90*100</f>
        <v>13.859275053304904</v>
      </c>
      <c r="N23" s="66"/>
      <c r="O23" s="64">
        <f>SUM(O24:O33)</f>
        <v>3121</v>
      </c>
      <c r="P23" s="65">
        <f aca="true" t="shared" si="20" ref="P23:P33">O23/O$90*100</f>
        <v>16.09924687919117</v>
      </c>
    </row>
    <row r="24" spans="1:16" ht="14.25">
      <c r="A24" s="67" t="s">
        <v>30</v>
      </c>
      <c r="B24" s="69">
        <v>3</v>
      </c>
      <c r="C24" s="68">
        <f t="shared" si="14"/>
        <v>0.36496350364963503</v>
      </c>
      <c r="D24" s="69">
        <v>4</v>
      </c>
      <c r="E24" s="68">
        <f t="shared" si="15"/>
        <v>0.3861003861003861</v>
      </c>
      <c r="F24" s="69">
        <v>125</v>
      </c>
      <c r="G24" s="68">
        <f t="shared" si="16"/>
        <v>0.8360085607276619</v>
      </c>
      <c r="H24" s="69">
        <v>6</v>
      </c>
      <c r="I24" s="68">
        <f t="shared" si="17"/>
        <v>0.7731958762886598</v>
      </c>
      <c r="J24" s="69">
        <v>7</v>
      </c>
      <c r="K24" s="68">
        <f t="shared" si="18"/>
        <v>0.5331302361005331</v>
      </c>
      <c r="L24" s="69">
        <v>4</v>
      </c>
      <c r="M24" s="68">
        <f t="shared" si="19"/>
        <v>0.8528784648187633</v>
      </c>
      <c r="N24" s="70"/>
      <c r="O24" s="69">
        <v>149</v>
      </c>
      <c r="P24" s="68">
        <f t="shared" si="20"/>
        <v>0.7685958939440833</v>
      </c>
    </row>
    <row r="25" spans="1:16" ht="14.25">
      <c r="A25" s="67" t="s">
        <v>31</v>
      </c>
      <c r="B25" s="69">
        <v>12</v>
      </c>
      <c r="C25" s="68">
        <f t="shared" si="14"/>
        <v>1.4598540145985401</v>
      </c>
      <c r="D25" s="69">
        <v>10</v>
      </c>
      <c r="E25" s="68">
        <f t="shared" si="15"/>
        <v>0.9652509652509652</v>
      </c>
      <c r="F25" s="69">
        <v>294</v>
      </c>
      <c r="G25" s="68">
        <f t="shared" si="16"/>
        <v>1.9662921348314606</v>
      </c>
      <c r="H25" s="69">
        <v>6</v>
      </c>
      <c r="I25" s="68">
        <f t="shared" si="17"/>
        <v>0.7731958762886598</v>
      </c>
      <c r="J25" s="69">
        <v>23</v>
      </c>
      <c r="K25" s="68">
        <f t="shared" si="18"/>
        <v>1.7517136329017517</v>
      </c>
      <c r="L25" s="69">
        <v>11</v>
      </c>
      <c r="M25" s="68">
        <f t="shared" si="19"/>
        <v>2.345415778251599</v>
      </c>
      <c r="N25" s="70"/>
      <c r="O25" s="69">
        <v>356</v>
      </c>
      <c r="P25" s="68">
        <f t="shared" si="20"/>
        <v>1.8363767667388837</v>
      </c>
    </row>
    <row r="26" spans="1:16" ht="14.25">
      <c r="A26" s="67" t="s">
        <v>32</v>
      </c>
      <c r="B26" s="55">
        <v>0</v>
      </c>
      <c r="C26" s="68">
        <f t="shared" si="14"/>
        <v>0</v>
      </c>
      <c r="D26" s="69">
        <v>4</v>
      </c>
      <c r="E26" s="68">
        <f t="shared" si="15"/>
        <v>0.3861003861003861</v>
      </c>
      <c r="F26" s="69">
        <v>16</v>
      </c>
      <c r="G26" s="68">
        <f t="shared" si="16"/>
        <v>0.1070090957731407</v>
      </c>
      <c r="H26" s="55">
        <v>0</v>
      </c>
      <c r="I26" s="68">
        <f t="shared" si="17"/>
        <v>0</v>
      </c>
      <c r="J26" s="55">
        <v>1</v>
      </c>
      <c r="K26" s="68">
        <f t="shared" si="18"/>
        <v>0.07616146230007616</v>
      </c>
      <c r="L26" s="69">
        <v>1</v>
      </c>
      <c r="M26" s="68">
        <f t="shared" si="19"/>
        <v>0.21321961620469082</v>
      </c>
      <c r="N26" s="70"/>
      <c r="O26" s="69">
        <v>22</v>
      </c>
      <c r="P26" s="68">
        <f t="shared" si="20"/>
        <v>0.11348395749509955</v>
      </c>
    </row>
    <row r="27" spans="1:16" ht="14.25">
      <c r="A27" s="67" t="s">
        <v>33</v>
      </c>
      <c r="B27" s="69">
        <v>3</v>
      </c>
      <c r="C27" s="68">
        <f t="shared" si="14"/>
        <v>0.36496350364963503</v>
      </c>
      <c r="D27" s="55">
        <v>1</v>
      </c>
      <c r="E27" s="68">
        <f t="shared" si="15"/>
        <v>0.09652509652509653</v>
      </c>
      <c r="F27" s="69">
        <v>36</v>
      </c>
      <c r="G27" s="68">
        <f t="shared" si="16"/>
        <v>0.2407704654895666</v>
      </c>
      <c r="H27" s="55">
        <v>2</v>
      </c>
      <c r="I27" s="68">
        <f t="shared" si="17"/>
        <v>0.25773195876288657</v>
      </c>
      <c r="J27" s="55">
        <v>0</v>
      </c>
      <c r="K27" s="68">
        <f t="shared" si="18"/>
        <v>0</v>
      </c>
      <c r="L27" s="55">
        <v>0</v>
      </c>
      <c r="M27" s="68">
        <f t="shared" si="19"/>
        <v>0</v>
      </c>
      <c r="N27" s="70"/>
      <c r="O27" s="69">
        <v>42</v>
      </c>
      <c r="P27" s="68">
        <f t="shared" si="20"/>
        <v>0.2166511915815537</v>
      </c>
    </row>
    <row r="28" spans="1:16" ht="14.25">
      <c r="A28" s="67" t="s">
        <v>34</v>
      </c>
      <c r="B28" s="69">
        <v>8</v>
      </c>
      <c r="C28" s="68">
        <f t="shared" si="14"/>
        <v>0.9732360097323601</v>
      </c>
      <c r="D28" s="69">
        <v>8</v>
      </c>
      <c r="E28" s="68">
        <f t="shared" si="15"/>
        <v>0.7722007722007722</v>
      </c>
      <c r="F28" s="69">
        <v>52</v>
      </c>
      <c r="G28" s="68">
        <f t="shared" si="16"/>
        <v>0.3477795612627073</v>
      </c>
      <c r="H28" s="55">
        <v>0</v>
      </c>
      <c r="I28" s="68">
        <f t="shared" si="17"/>
        <v>0</v>
      </c>
      <c r="J28" s="69">
        <v>3</v>
      </c>
      <c r="K28" s="68">
        <f t="shared" si="18"/>
        <v>0.2284843869002285</v>
      </c>
      <c r="L28" s="69">
        <v>3</v>
      </c>
      <c r="M28" s="68">
        <f t="shared" si="19"/>
        <v>0.6396588486140725</v>
      </c>
      <c r="N28" s="70"/>
      <c r="O28" s="69">
        <v>74</v>
      </c>
      <c r="P28" s="68">
        <f t="shared" si="20"/>
        <v>0.3817187661198803</v>
      </c>
    </row>
    <row r="29" spans="1:16" ht="14.25">
      <c r="A29" s="67" t="s">
        <v>35</v>
      </c>
      <c r="B29" s="55">
        <v>0</v>
      </c>
      <c r="C29" s="68">
        <f t="shared" si="14"/>
        <v>0</v>
      </c>
      <c r="D29" s="69">
        <v>43</v>
      </c>
      <c r="E29" s="68">
        <f t="shared" si="15"/>
        <v>4.1505791505791505</v>
      </c>
      <c r="F29" s="69">
        <v>378</v>
      </c>
      <c r="G29" s="68">
        <f t="shared" si="16"/>
        <v>2.528089887640449</v>
      </c>
      <c r="H29" s="55">
        <v>3</v>
      </c>
      <c r="I29" s="68">
        <f t="shared" si="17"/>
        <v>0.3865979381443299</v>
      </c>
      <c r="J29" s="69">
        <v>9</v>
      </c>
      <c r="K29" s="68">
        <f t="shared" si="18"/>
        <v>0.6854531607006854</v>
      </c>
      <c r="L29" s="69">
        <v>8</v>
      </c>
      <c r="M29" s="68">
        <f t="shared" si="19"/>
        <v>1.7057569296375266</v>
      </c>
      <c r="N29" s="70"/>
      <c r="O29" s="69">
        <v>441</v>
      </c>
      <c r="P29" s="68">
        <f t="shared" si="20"/>
        <v>2.274837511606314</v>
      </c>
    </row>
    <row r="30" spans="1:16" ht="14.25">
      <c r="A30" s="67" t="s">
        <v>36</v>
      </c>
      <c r="B30" s="69">
        <v>6</v>
      </c>
      <c r="C30" s="68">
        <f t="shared" si="14"/>
        <v>0.7299270072992701</v>
      </c>
      <c r="D30" s="69">
        <v>71</v>
      </c>
      <c r="E30" s="68">
        <f t="shared" si="15"/>
        <v>6.853281853281853</v>
      </c>
      <c r="F30" s="69">
        <v>1072</v>
      </c>
      <c r="G30" s="68">
        <f t="shared" si="16"/>
        <v>7.169609416800428</v>
      </c>
      <c r="H30" s="69">
        <v>13</v>
      </c>
      <c r="I30" s="68">
        <f t="shared" si="17"/>
        <v>1.675257731958763</v>
      </c>
      <c r="J30" s="69">
        <v>63</v>
      </c>
      <c r="K30" s="68">
        <f t="shared" si="18"/>
        <v>4.798172124904799</v>
      </c>
      <c r="L30" s="69">
        <v>22</v>
      </c>
      <c r="M30" s="68">
        <f t="shared" si="19"/>
        <v>4.690831556503198</v>
      </c>
      <c r="N30" s="70"/>
      <c r="O30" s="69">
        <v>1247</v>
      </c>
      <c r="P30" s="68">
        <f t="shared" si="20"/>
        <v>6.432477045290416</v>
      </c>
    </row>
    <row r="31" spans="1:16" ht="14.25">
      <c r="A31" s="67" t="s">
        <v>37</v>
      </c>
      <c r="B31" s="69">
        <v>8</v>
      </c>
      <c r="C31" s="68">
        <f t="shared" si="14"/>
        <v>0.9732360097323601</v>
      </c>
      <c r="D31" s="69">
        <v>26</v>
      </c>
      <c r="E31" s="68">
        <f t="shared" si="15"/>
        <v>2.5096525096525095</v>
      </c>
      <c r="F31" s="69">
        <v>545</v>
      </c>
      <c r="G31" s="68">
        <f t="shared" si="16"/>
        <v>3.6449973247726057</v>
      </c>
      <c r="H31" s="69">
        <v>23</v>
      </c>
      <c r="I31" s="68">
        <f t="shared" si="17"/>
        <v>2.9639175257731956</v>
      </c>
      <c r="J31" s="69">
        <v>81</v>
      </c>
      <c r="K31" s="68">
        <f t="shared" si="18"/>
        <v>6.169078446306169</v>
      </c>
      <c r="L31" s="69">
        <v>14</v>
      </c>
      <c r="M31" s="68">
        <f t="shared" si="19"/>
        <v>2.9850746268656714</v>
      </c>
      <c r="N31" s="70"/>
      <c r="O31" s="69">
        <v>697</v>
      </c>
      <c r="P31" s="68">
        <f t="shared" si="20"/>
        <v>3.595378107912927</v>
      </c>
    </row>
    <row r="32" spans="1:16" ht="14.25">
      <c r="A32" s="67" t="s">
        <v>38</v>
      </c>
      <c r="B32" s="69">
        <v>6</v>
      </c>
      <c r="C32" s="68">
        <f t="shared" si="14"/>
        <v>0.7299270072992701</v>
      </c>
      <c r="D32" s="55">
        <v>2</v>
      </c>
      <c r="E32" s="68">
        <f t="shared" si="15"/>
        <v>0.19305019305019305</v>
      </c>
      <c r="F32" s="69">
        <v>12</v>
      </c>
      <c r="G32" s="68">
        <f t="shared" si="16"/>
        <v>0.08025682182985554</v>
      </c>
      <c r="H32" s="69">
        <v>1</v>
      </c>
      <c r="I32" s="68">
        <f t="shared" si="17"/>
        <v>0.12886597938144329</v>
      </c>
      <c r="J32" s="69">
        <v>1</v>
      </c>
      <c r="K32" s="68">
        <f t="shared" si="18"/>
        <v>0.07616146230007616</v>
      </c>
      <c r="L32" s="69">
        <v>1</v>
      </c>
      <c r="M32" s="68">
        <f t="shared" si="19"/>
        <v>0.21321961620469082</v>
      </c>
      <c r="N32" s="70"/>
      <c r="O32" s="69">
        <v>23</v>
      </c>
      <c r="P32" s="68">
        <f t="shared" si="20"/>
        <v>0.11864231919942227</v>
      </c>
    </row>
    <row r="33" spans="1:16" ht="14.25">
      <c r="A33" s="67" t="s">
        <v>39</v>
      </c>
      <c r="B33" s="69">
        <v>62</v>
      </c>
      <c r="C33" s="68">
        <f t="shared" si="14"/>
        <v>7.542579075425791</v>
      </c>
      <c r="D33" s="55">
        <v>0</v>
      </c>
      <c r="E33" s="68">
        <f t="shared" si="15"/>
        <v>0</v>
      </c>
      <c r="F33" s="69">
        <v>7</v>
      </c>
      <c r="G33" s="68">
        <f t="shared" si="16"/>
        <v>0.04681647940074907</v>
      </c>
      <c r="H33" s="55">
        <v>0</v>
      </c>
      <c r="I33" s="68">
        <f t="shared" si="17"/>
        <v>0</v>
      </c>
      <c r="J33" s="55">
        <v>0</v>
      </c>
      <c r="K33" s="68">
        <f t="shared" si="18"/>
        <v>0</v>
      </c>
      <c r="L33" s="55">
        <v>1</v>
      </c>
      <c r="M33" s="68">
        <f t="shared" si="19"/>
        <v>0.21321961620469082</v>
      </c>
      <c r="N33" s="70"/>
      <c r="O33" s="69">
        <v>70</v>
      </c>
      <c r="P33" s="68">
        <f t="shared" si="20"/>
        <v>0.3610853193025895</v>
      </c>
    </row>
    <row r="34" spans="1:16" ht="5.25" customHeight="1">
      <c r="A34" s="55"/>
      <c r="B34" s="69"/>
      <c r="C34" s="65"/>
      <c r="D34" s="69"/>
      <c r="E34" s="65"/>
      <c r="F34" s="69"/>
      <c r="G34" s="65"/>
      <c r="H34" s="69"/>
      <c r="I34" s="65"/>
      <c r="J34" s="69"/>
      <c r="K34" s="65"/>
      <c r="L34" s="69"/>
      <c r="M34" s="65"/>
      <c r="N34" s="66"/>
      <c r="O34" s="69"/>
      <c r="P34" s="65"/>
    </row>
    <row r="35" spans="1:16" ht="15">
      <c r="A35" s="63" t="s">
        <v>40</v>
      </c>
      <c r="B35" s="64">
        <f>SUM(B36:B45)</f>
        <v>291</v>
      </c>
      <c r="C35" s="65">
        <f aca="true" t="shared" si="21" ref="C35:C45">B35/B$90*100</f>
        <v>35.4014598540146</v>
      </c>
      <c r="D35" s="64">
        <f>SUM(D36:D45)</f>
        <v>659</v>
      </c>
      <c r="E35" s="65">
        <f aca="true" t="shared" si="22" ref="E35:E45">D35/D$90*100</f>
        <v>63.61003861003861</v>
      </c>
      <c r="F35" s="64">
        <f>SUM(F36:F45)</f>
        <v>8466</v>
      </c>
      <c r="G35" s="65">
        <f aca="true" t="shared" si="23" ref="G35:G45">F35/F$90*100</f>
        <v>56.62118780096308</v>
      </c>
      <c r="H35" s="64">
        <f>SUM(H36:H45)</f>
        <v>359</v>
      </c>
      <c r="I35" s="65">
        <f aca="true" t="shared" si="24" ref="I35:I45">H35/H$90*100</f>
        <v>46.26288659793815</v>
      </c>
      <c r="J35" s="64">
        <f>SUM(J36:J45)</f>
        <v>750</v>
      </c>
      <c r="K35" s="65">
        <f aca="true" t="shared" si="25" ref="K35:K45">J35/J$90*100</f>
        <v>57.12109672505712</v>
      </c>
      <c r="L35" s="64">
        <f>SUM(L36:L45)</f>
        <v>293</v>
      </c>
      <c r="M35" s="65">
        <f aca="true" t="shared" si="26" ref="M35:M45">L35/L$90*100</f>
        <v>62.47334754797441</v>
      </c>
      <c r="N35" s="66"/>
      <c r="O35" s="64">
        <f>SUM(O36:O45)</f>
        <v>10818</v>
      </c>
      <c r="P35" s="65">
        <f aca="true" t="shared" si="27" ref="P35:P45">O35/O$90*100</f>
        <v>55.80315691736305</v>
      </c>
    </row>
    <row r="36" spans="1:16" ht="14.25">
      <c r="A36" s="67" t="s">
        <v>41</v>
      </c>
      <c r="B36" s="69">
        <v>12</v>
      </c>
      <c r="C36" s="68">
        <f t="shared" si="21"/>
        <v>1.4598540145985401</v>
      </c>
      <c r="D36" s="69">
        <v>9</v>
      </c>
      <c r="E36" s="68">
        <f t="shared" si="22"/>
        <v>0.8687258687258688</v>
      </c>
      <c r="F36" s="69">
        <v>198</v>
      </c>
      <c r="G36" s="68">
        <f t="shared" si="23"/>
        <v>1.3242375601926164</v>
      </c>
      <c r="H36" s="69">
        <v>3</v>
      </c>
      <c r="I36" s="68">
        <f t="shared" si="24"/>
        <v>0.3865979381443299</v>
      </c>
      <c r="J36" s="69">
        <v>15</v>
      </c>
      <c r="K36" s="68">
        <f t="shared" si="25"/>
        <v>1.1424219345011426</v>
      </c>
      <c r="L36" s="69">
        <v>8</v>
      </c>
      <c r="M36" s="68">
        <f t="shared" si="26"/>
        <v>1.7057569296375266</v>
      </c>
      <c r="N36" s="70"/>
      <c r="O36" s="69">
        <v>245</v>
      </c>
      <c r="P36" s="68">
        <f t="shared" si="27"/>
        <v>1.2637986175590632</v>
      </c>
    </row>
    <row r="37" spans="1:16" ht="14.25">
      <c r="A37" s="67" t="s">
        <v>42</v>
      </c>
      <c r="B37" s="55">
        <v>2</v>
      </c>
      <c r="C37" s="68">
        <f t="shared" si="21"/>
        <v>0.24330900243309003</v>
      </c>
      <c r="D37" s="69">
        <v>1</v>
      </c>
      <c r="E37" s="68">
        <f t="shared" si="22"/>
        <v>0.09652509652509653</v>
      </c>
      <c r="F37" s="69">
        <v>65</v>
      </c>
      <c r="G37" s="68">
        <f t="shared" si="23"/>
        <v>0.4347244515783842</v>
      </c>
      <c r="H37" s="55">
        <v>2</v>
      </c>
      <c r="I37" s="68">
        <f t="shared" si="24"/>
        <v>0.25773195876288657</v>
      </c>
      <c r="J37" s="69">
        <v>3</v>
      </c>
      <c r="K37" s="68">
        <f t="shared" si="25"/>
        <v>0.2284843869002285</v>
      </c>
      <c r="L37" s="55">
        <v>0</v>
      </c>
      <c r="M37" s="68">
        <f t="shared" si="26"/>
        <v>0</v>
      </c>
      <c r="N37" s="70"/>
      <c r="O37" s="69">
        <v>73</v>
      </c>
      <c r="P37" s="68">
        <f t="shared" si="27"/>
        <v>0.3765604044155576</v>
      </c>
    </row>
    <row r="38" spans="1:16" ht="14.25">
      <c r="A38" s="67" t="s">
        <v>43</v>
      </c>
      <c r="B38" s="69">
        <v>30</v>
      </c>
      <c r="C38" s="68">
        <f t="shared" si="21"/>
        <v>3.64963503649635</v>
      </c>
      <c r="D38" s="69">
        <v>124</v>
      </c>
      <c r="E38" s="68">
        <f t="shared" si="22"/>
        <v>11.96911196911197</v>
      </c>
      <c r="F38" s="69">
        <v>1051</v>
      </c>
      <c r="G38" s="68">
        <f t="shared" si="23"/>
        <v>7.02915997859818</v>
      </c>
      <c r="H38" s="69">
        <v>44</v>
      </c>
      <c r="I38" s="68">
        <f t="shared" si="24"/>
        <v>5.670103092783505</v>
      </c>
      <c r="J38" s="69">
        <v>121</v>
      </c>
      <c r="K38" s="68">
        <f t="shared" si="25"/>
        <v>9.215536938309215</v>
      </c>
      <c r="L38" s="69">
        <v>43</v>
      </c>
      <c r="M38" s="68">
        <f t="shared" si="26"/>
        <v>9.168443496801707</v>
      </c>
      <c r="N38" s="70"/>
      <c r="O38" s="69">
        <v>1413</v>
      </c>
      <c r="P38" s="68">
        <f t="shared" si="27"/>
        <v>7.2887650882079855</v>
      </c>
    </row>
    <row r="39" spans="1:16" ht="14.25">
      <c r="A39" s="67" t="s">
        <v>44</v>
      </c>
      <c r="B39" s="69">
        <v>5</v>
      </c>
      <c r="C39" s="68">
        <f t="shared" si="21"/>
        <v>0.6082725060827251</v>
      </c>
      <c r="D39" s="69">
        <v>2</v>
      </c>
      <c r="E39" s="68">
        <f t="shared" si="22"/>
        <v>0.19305019305019305</v>
      </c>
      <c r="F39" s="69">
        <v>90</v>
      </c>
      <c r="G39" s="68">
        <f t="shared" si="23"/>
        <v>0.6019261637239166</v>
      </c>
      <c r="H39" s="69">
        <v>6</v>
      </c>
      <c r="I39" s="68">
        <f t="shared" si="24"/>
        <v>0.7731958762886598</v>
      </c>
      <c r="J39" s="69">
        <v>8</v>
      </c>
      <c r="K39" s="68">
        <f t="shared" si="25"/>
        <v>0.6092916984006093</v>
      </c>
      <c r="L39" s="69">
        <v>9</v>
      </c>
      <c r="M39" s="68">
        <f t="shared" si="26"/>
        <v>1.9189765458422177</v>
      </c>
      <c r="N39" s="70"/>
      <c r="O39" s="69">
        <v>120</v>
      </c>
      <c r="P39" s="68">
        <f t="shared" si="27"/>
        <v>0.6190034045187248</v>
      </c>
    </row>
    <row r="40" spans="1:16" ht="14.25">
      <c r="A40" s="67" t="s">
        <v>45</v>
      </c>
      <c r="B40" s="69">
        <v>138</v>
      </c>
      <c r="C40" s="68">
        <f t="shared" si="21"/>
        <v>16.78832116788321</v>
      </c>
      <c r="D40" s="69">
        <v>90</v>
      </c>
      <c r="E40" s="68">
        <f t="shared" si="22"/>
        <v>8.687258687258687</v>
      </c>
      <c r="F40" s="69">
        <v>2729</v>
      </c>
      <c r="G40" s="68">
        <f t="shared" si="23"/>
        <v>18.251738897806312</v>
      </c>
      <c r="H40" s="69">
        <v>92</v>
      </c>
      <c r="I40" s="68">
        <f t="shared" si="24"/>
        <v>11.855670103092782</v>
      </c>
      <c r="J40" s="69">
        <v>236</v>
      </c>
      <c r="K40" s="68">
        <f t="shared" si="25"/>
        <v>17.974105102817976</v>
      </c>
      <c r="L40" s="69">
        <v>96</v>
      </c>
      <c r="M40" s="68">
        <f t="shared" si="26"/>
        <v>20.46908315565032</v>
      </c>
      <c r="N40" s="70"/>
      <c r="O40" s="69">
        <v>3381</v>
      </c>
      <c r="P40" s="68">
        <f t="shared" si="27"/>
        <v>17.440420922315074</v>
      </c>
    </row>
    <row r="41" spans="1:16" ht="14.25">
      <c r="A41" s="67" t="s">
        <v>46</v>
      </c>
      <c r="B41" s="69">
        <v>51</v>
      </c>
      <c r="C41" s="68">
        <f t="shared" si="21"/>
        <v>6.204379562043796</v>
      </c>
      <c r="D41" s="69">
        <v>80</v>
      </c>
      <c r="E41" s="68">
        <f t="shared" si="22"/>
        <v>7.722007722007722</v>
      </c>
      <c r="F41" s="69">
        <v>1539</v>
      </c>
      <c r="G41" s="68">
        <f t="shared" si="23"/>
        <v>10.292937399678973</v>
      </c>
      <c r="H41" s="69">
        <v>71</v>
      </c>
      <c r="I41" s="68">
        <f t="shared" si="24"/>
        <v>9.149484536082474</v>
      </c>
      <c r="J41" s="69">
        <v>176</v>
      </c>
      <c r="K41" s="68">
        <f t="shared" si="25"/>
        <v>13.404417364813403</v>
      </c>
      <c r="L41" s="69">
        <v>62</v>
      </c>
      <c r="M41" s="68">
        <f t="shared" si="26"/>
        <v>13.219616204690832</v>
      </c>
      <c r="N41" s="70"/>
      <c r="O41" s="69">
        <v>1979</v>
      </c>
      <c r="P41" s="68">
        <f t="shared" si="27"/>
        <v>10.208397812854637</v>
      </c>
    </row>
    <row r="42" spans="1:16" ht="14.25">
      <c r="A42" s="67" t="s">
        <v>47</v>
      </c>
      <c r="B42" s="69">
        <v>5</v>
      </c>
      <c r="C42" s="68">
        <f t="shared" si="21"/>
        <v>0.6082725060827251</v>
      </c>
      <c r="D42" s="69">
        <v>4</v>
      </c>
      <c r="E42" s="68">
        <f t="shared" si="22"/>
        <v>0.3861003861003861</v>
      </c>
      <c r="F42" s="69">
        <v>137</v>
      </c>
      <c r="G42" s="68">
        <f t="shared" si="23"/>
        <v>0.9162653825575174</v>
      </c>
      <c r="H42" s="69">
        <v>20</v>
      </c>
      <c r="I42" s="68">
        <f t="shared" si="24"/>
        <v>2.5773195876288657</v>
      </c>
      <c r="J42" s="69">
        <v>16</v>
      </c>
      <c r="K42" s="68">
        <f t="shared" si="25"/>
        <v>1.2185833968012185</v>
      </c>
      <c r="L42" s="69">
        <v>23</v>
      </c>
      <c r="M42" s="68">
        <f t="shared" si="26"/>
        <v>4.904051172707889</v>
      </c>
      <c r="N42" s="70"/>
      <c r="O42" s="69">
        <v>205</v>
      </c>
      <c r="P42" s="68">
        <f t="shared" si="27"/>
        <v>1.057464149386155</v>
      </c>
    </row>
    <row r="43" spans="1:16" ht="14.25">
      <c r="A43" s="67" t="s">
        <v>48</v>
      </c>
      <c r="B43" s="69">
        <v>14</v>
      </c>
      <c r="C43" s="68">
        <f t="shared" si="21"/>
        <v>1.70316301703163</v>
      </c>
      <c r="D43" s="69">
        <v>53</v>
      </c>
      <c r="E43" s="68">
        <f t="shared" si="22"/>
        <v>5.115830115830116</v>
      </c>
      <c r="F43" s="69">
        <v>523</v>
      </c>
      <c r="G43" s="68">
        <f t="shared" si="23"/>
        <v>3.4978598180845375</v>
      </c>
      <c r="H43" s="69">
        <v>100</v>
      </c>
      <c r="I43" s="68">
        <f t="shared" si="24"/>
        <v>12.886597938144329</v>
      </c>
      <c r="J43" s="69">
        <v>37</v>
      </c>
      <c r="K43" s="68">
        <f t="shared" si="25"/>
        <v>2.817974105102818</v>
      </c>
      <c r="L43" s="69">
        <v>15</v>
      </c>
      <c r="M43" s="68">
        <f t="shared" si="26"/>
        <v>3.1982942430703627</v>
      </c>
      <c r="N43" s="70"/>
      <c r="O43" s="69">
        <v>742</v>
      </c>
      <c r="P43" s="68">
        <f t="shared" si="27"/>
        <v>3.827504384607449</v>
      </c>
    </row>
    <row r="44" spans="1:16" ht="14.25">
      <c r="A44" s="67" t="s">
        <v>49</v>
      </c>
      <c r="B44" s="69">
        <v>8</v>
      </c>
      <c r="C44" s="68">
        <f t="shared" si="21"/>
        <v>0.9732360097323601</v>
      </c>
      <c r="D44" s="69">
        <v>25</v>
      </c>
      <c r="E44" s="68">
        <f t="shared" si="22"/>
        <v>2.413127413127413</v>
      </c>
      <c r="F44" s="69">
        <v>329</v>
      </c>
      <c r="G44" s="68">
        <f t="shared" si="23"/>
        <v>2.200374531835206</v>
      </c>
      <c r="H44" s="69">
        <v>4</v>
      </c>
      <c r="I44" s="68">
        <f t="shared" si="24"/>
        <v>0.5154639175257731</v>
      </c>
      <c r="J44" s="69">
        <v>20</v>
      </c>
      <c r="K44" s="68">
        <f t="shared" si="25"/>
        <v>1.5232292460015233</v>
      </c>
      <c r="L44" s="69">
        <v>11</v>
      </c>
      <c r="M44" s="68">
        <f t="shared" si="26"/>
        <v>2.345415778251599</v>
      </c>
      <c r="N44" s="70"/>
      <c r="O44" s="69">
        <v>397</v>
      </c>
      <c r="P44" s="68">
        <f t="shared" si="27"/>
        <v>2.0478695966161147</v>
      </c>
    </row>
    <row r="45" spans="1:16" ht="14.25">
      <c r="A45" s="67" t="s">
        <v>50</v>
      </c>
      <c r="B45" s="69">
        <v>26</v>
      </c>
      <c r="C45" s="68">
        <f t="shared" si="21"/>
        <v>3.1630170316301705</v>
      </c>
      <c r="D45" s="69">
        <v>271</v>
      </c>
      <c r="E45" s="68">
        <f t="shared" si="22"/>
        <v>26.158301158301157</v>
      </c>
      <c r="F45" s="69">
        <v>1805</v>
      </c>
      <c r="G45" s="68">
        <f t="shared" si="23"/>
        <v>12.071963616907437</v>
      </c>
      <c r="H45" s="69">
        <v>17</v>
      </c>
      <c r="I45" s="68">
        <f t="shared" si="24"/>
        <v>2.190721649484536</v>
      </c>
      <c r="J45" s="69">
        <v>118</v>
      </c>
      <c r="K45" s="68">
        <f t="shared" si="25"/>
        <v>8.987052551408988</v>
      </c>
      <c r="L45" s="69">
        <v>26</v>
      </c>
      <c r="M45" s="68">
        <f t="shared" si="26"/>
        <v>5.543710021321962</v>
      </c>
      <c r="N45" s="70"/>
      <c r="O45" s="69">
        <v>2263</v>
      </c>
      <c r="P45" s="68">
        <f t="shared" si="27"/>
        <v>11.673372536882285</v>
      </c>
    </row>
    <row r="46" spans="1:16" ht="3.75" customHeight="1">
      <c r="A46" s="55"/>
      <c r="B46" s="69"/>
      <c r="C46" s="65"/>
      <c r="D46" s="69"/>
      <c r="E46" s="65"/>
      <c r="F46" s="69"/>
      <c r="G46" s="65"/>
      <c r="H46" s="69"/>
      <c r="I46" s="65"/>
      <c r="J46" s="69"/>
      <c r="K46" s="65"/>
      <c r="L46" s="69"/>
      <c r="M46" s="65"/>
      <c r="N46" s="66"/>
      <c r="O46" s="69"/>
      <c r="P46" s="65"/>
    </row>
    <row r="47" spans="1:16" ht="15">
      <c r="A47" s="63" t="s">
        <v>51</v>
      </c>
      <c r="B47" s="64">
        <f>SUM(B48:B57)</f>
        <v>49</v>
      </c>
      <c r="C47" s="65">
        <f aca="true" t="shared" si="28" ref="C47:C57">B47/B$90*100</f>
        <v>5.961070559610706</v>
      </c>
      <c r="D47" s="64">
        <f>SUM(D48:D57)</f>
        <v>41</v>
      </c>
      <c r="E47" s="65">
        <f aca="true" t="shared" si="29" ref="E47:E57">D47/D$90*100</f>
        <v>3.9575289575289574</v>
      </c>
      <c r="F47" s="64">
        <f>SUM(F48:F57)</f>
        <v>970</v>
      </c>
      <c r="G47" s="65">
        <f aca="true" t="shared" si="30" ref="G47:G57">F47/F$90*100</f>
        <v>6.487426431246655</v>
      </c>
      <c r="H47" s="64">
        <f>SUM(H48:H57)</f>
        <v>11</v>
      </c>
      <c r="I47" s="65">
        <f aca="true" t="shared" si="31" ref="I47:I57">H47/H$90*100</f>
        <v>1.4175257731958764</v>
      </c>
      <c r="J47" s="64">
        <f>SUM(J48:J57)</f>
        <v>68</v>
      </c>
      <c r="K47" s="65">
        <f aca="true" t="shared" si="32" ref="K47:K57">J47/J$90*100</f>
        <v>5.178979436405179</v>
      </c>
      <c r="L47" s="64">
        <f>SUM(L48:L57)</f>
        <v>26</v>
      </c>
      <c r="M47" s="65">
        <f aca="true" t="shared" si="33" ref="M47:M57">L47/L$90*100</f>
        <v>5.543710021321962</v>
      </c>
      <c r="N47" s="66"/>
      <c r="O47" s="64">
        <f>SUM(O48:O57)</f>
        <v>1165</v>
      </c>
      <c r="P47" s="65">
        <f aca="true" t="shared" si="34" ref="P47:P57">O47/O$90*100</f>
        <v>6.009491385535954</v>
      </c>
    </row>
    <row r="48" spans="1:16" ht="14.25">
      <c r="A48" s="67" t="s">
        <v>52</v>
      </c>
      <c r="B48" s="69">
        <v>6</v>
      </c>
      <c r="C48" s="68">
        <f t="shared" si="28"/>
        <v>0.7299270072992701</v>
      </c>
      <c r="D48" s="69">
        <v>18</v>
      </c>
      <c r="E48" s="68">
        <f t="shared" si="29"/>
        <v>1.7374517374517375</v>
      </c>
      <c r="F48" s="69">
        <v>413</v>
      </c>
      <c r="G48" s="68">
        <f t="shared" si="30"/>
        <v>2.762172284644195</v>
      </c>
      <c r="H48" s="69">
        <v>2</v>
      </c>
      <c r="I48" s="68">
        <f t="shared" si="31"/>
        <v>0.25773195876288657</v>
      </c>
      <c r="J48" s="69">
        <v>11</v>
      </c>
      <c r="K48" s="68">
        <f t="shared" si="32"/>
        <v>0.8377760853008377</v>
      </c>
      <c r="L48" s="69">
        <v>8</v>
      </c>
      <c r="M48" s="68">
        <f t="shared" si="33"/>
        <v>1.7057569296375266</v>
      </c>
      <c r="N48" s="70"/>
      <c r="O48" s="69">
        <v>458</v>
      </c>
      <c r="P48" s="68">
        <f t="shared" si="34"/>
        <v>2.3625296605798</v>
      </c>
    </row>
    <row r="49" spans="1:16" ht="14.25">
      <c r="A49" s="67" t="s">
        <v>53</v>
      </c>
      <c r="B49" s="69">
        <v>1</v>
      </c>
      <c r="C49" s="68">
        <f t="shared" si="28"/>
        <v>0.12165450121654502</v>
      </c>
      <c r="D49" s="69">
        <v>1</v>
      </c>
      <c r="E49" s="68">
        <f t="shared" si="29"/>
        <v>0.09652509652509653</v>
      </c>
      <c r="F49" s="69">
        <v>37</v>
      </c>
      <c r="G49" s="68">
        <f t="shared" si="30"/>
        <v>0.24745853397538792</v>
      </c>
      <c r="H49" s="55">
        <v>0</v>
      </c>
      <c r="I49" s="68">
        <f t="shared" si="31"/>
        <v>0</v>
      </c>
      <c r="J49" s="55">
        <v>1</v>
      </c>
      <c r="K49" s="68">
        <f t="shared" si="32"/>
        <v>0.07616146230007616</v>
      </c>
      <c r="L49" s="55">
        <v>0</v>
      </c>
      <c r="M49" s="68">
        <f t="shared" si="33"/>
        <v>0</v>
      </c>
      <c r="N49" s="70"/>
      <c r="O49" s="69">
        <v>40</v>
      </c>
      <c r="P49" s="68">
        <f t="shared" si="34"/>
        <v>0.2063344681729083</v>
      </c>
    </row>
    <row r="50" spans="1:16" ht="14.25">
      <c r="A50" s="67" t="s">
        <v>54</v>
      </c>
      <c r="B50" s="55">
        <v>0</v>
      </c>
      <c r="C50" s="68">
        <f t="shared" si="28"/>
        <v>0</v>
      </c>
      <c r="D50" s="69">
        <v>5</v>
      </c>
      <c r="E50" s="68">
        <f t="shared" si="29"/>
        <v>0.4826254826254826</v>
      </c>
      <c r="F50" s="69">
        <v>98</v>
      </c>
      <c r="G50" s="68">
        <f t="shared" si="30"/>
        <v>0.6554307116104869</v>
      </c>
      <c r="H50" s="69">
        <v>2</v>
      </c>
      <c r="I50" s="68">
        <f t="shared" si="31"/>
        <v>0.25773195876288657</v>
      </c>
      <c r="J50" s="69">
        <v>14</v>
      </c>
      <c r="K50" s="68">
        <f t="shared" si="32"/>
        <v>1.0662604722010662</v>
      </c>
      <c r="L50" s="69">
        <v>3</v>
      </c>
      <c r="M50" s="68">
        <f t="shared" si="33"/>
        <v>0.6396588486140725</v>
      </c>
      <c r="N50" s="70"/>
      <c r="O50" s="69">
        <v>122</v>
      </c>
      <c r="P50" s="68">
        <f t="shared" si="34"/>
        <v>0.6293201279273702</v>
      </c>
    </row>
    <row r="51" spans="1:16" ht="14.25">
      <c r="A51" s="67" t="s">
        <v>55</v>
      </c>
      <c r="B51" s="55">
        <v>0</v>
      </c>
      <c r="C51" s="68">
        <f t="shared" si="28"/>
        <v>0</v>
      </c>
      <c r="D51" s="55">
        <v>0</v>
      </c>
      <c r="E51" s="68">
        <f t="shared" si="29"/>
        <v>0</v>
      </c>
      <c r="F51" s="69">
        <v>12</v>
      </c>
      <c r="G51" s="68">
        <f t="shared" si="30"/>
        <v>0.08025682182985554</v>
      </c>
      <c r="H51" s="55">
        <v>0</v>
      </c>
      <c r="I51" s="68">
        <f t="shared" si="31"/>
        <v>0</v>
      </c>
      <c r="J51" s="55">
        <v>0</v>
      </c>
      <c r="K51" s="68">
        <f t="shared" si="32"/>
        <v>0</v>
      </c>
      <c r="L51" s="55">
        <v>0</v>
      </c>
      <c r="M51" s="68">
        <f t="shared" si="33"/>
        <v>0</v>
      </c>
      <c r="N51" s="70"/>
      <c r="O51" s="69">
        <v>12</v>
      </c>
      <c r="P51" s="68">
        <f t="shared" si="34"/>
        <v>0.06190034045187248</v>
      </c>
    </row>
    <row r="52" spans="1:16" ht="14.25">
      <c r="A52" s="67" t="s">
        <v>56</v>
      </c>
      <c r="B52" s="69">
        <v>2</v>
      </c>
      <c r="C52" s="68">
        <f t="shared" si="28"/>
        <v>0.24330900243309003</v>
      </c>
      <c r="D52" s="55">
        <v>3</v>
      </c>
      <c r="E52" s="68">
        <f t="shared" si="29"/>
        <v>0.28957528957528955</v>
      </c>
      <c r="F52" s="69">
        <v>130</v>
      </c>
      <c r="G52" s="68">
        <f t="shared" si="30"/>
        <v>0.8694489031567684</v>
      </c>
      <c r="H52" s="55">
        <v>0</v>
      </c>
      <c r="I52" s="68">
        <f t="shared" si="31"/>
        <v>0</v>
      </c>
      <c r="J52" s="55">
        <v>11</v>
      </c>
      <c r="K52" s="68">
        <f t="shared" si="32"/>
        <v>0.8377760853008377</v>
      </c>
      <c r="L52" s="69">
        <v>3</v>
      </c>
      <c r="M52" s="68">
        <f t="shared" si="33"/>
        <v>0.6396588486140725</v>
      </c>
      <c r="N52" s="70"/>
      <c r="O52" s="69">
        <v>149</v>
      </c>
      <c r="P52" s="68">
        <f t="shared" si="34"/>
        <v>0.7685958939440833</v>
      </c>
    </row>
    <row r="53" spans="1:16" ht="14.25">
      <c r="A53" s="67" t="s">
        <v>57</v>
      </c>
      <c r="B53" s="69">
        <v>5</v>
      </c>
      <c r="C53" s="68">
        <f t="shared" si="28"/>
        <v>0.6082725060827251</v>
      </c>
      <c r="D53" s="69">
        <v>4</v>
      </c>
      <c r="E53" s="68">
        <f t="shared" si="29"/>
        <v>0.3861003861003861</v>
      </c>
      <c r="F53" s="69">
        <v>8</v>
      </c>
      <c r="G53" s="68">
        <f t="shared" si="30"/>
        <v>0.05350454788657035</v>
      </c>
      <c r="H53" s="55">
        <v>0</v>
      </c>
      <c r="I53" s="68">
        <f t="shared" si="31"/>
        <v>0</v>
      </c>
      <c r="J53" s="55">
        <v>0</v>
      </c>
      <c r="K53" s="68">
        <f t="shared" si="32"/>
        <v>0</v>
      </c>
      <c r="L53" s="55">
        <v>1</v>
      </c>
      <c r="M53" s="68">
        <f t="shared" si="33"/>
        <v>0.21321961620469082</v>
      </c>
      <c r="N53" s="70"/>
      <c r="O53" s="69">
        <v>18</v>
      </c>
      <c r="P53" s="68">
        <f t="shared" si="34"/>
        <v>0.09285051067780872</v>
      </c>
    </row>
    <row r="54" spans="1:16" ht="14.25">
      <c r="A54" s="67" t="s">
        <v>58</v>
      </c>
      <c r="B54" s="69">
        <v>30</v>
      </c>
      <c r="C54" s="68">
        <f t="shared" si="28"/>
        <v>3.64963503649635</v>
      </c>
      <c r="D54" s="55">
        <v>2</v>
      </c>
      <c r="E54" s="68">
        <f t="shared" si="29"/>
        <v>0.19305019305019305</v>
      </c>
      <c r="F54" s="69">
        <v>7</v>
      </c>
      <c r="G54" s="68">
        <f t="shared" si="30"/>
        <v>0.04681647940074907</v>
      </c>
      <c r="H54" s="55">
        <v>0</v>
      </c>
      <c r="I54" s="68">
        <f t="shared" si="31"/>
        <v>0</v>
      </c>
      <c r="J54" s="55">
        <v>0</v>
      </c>
      <c r="K54" s="68">
        <f t="shared" si="32"/>
        <v>0</v>
      </c>
      <c r="L54" s="55">
        <v>1</v>
      </c>
      <c r="M54" s="68">
        <f t="shared" si="33"/>
        <v>0.21321961620469082</v>
      </c>
      <c r="N54" s="70"/>
      <c r="O54" s="69">
        <v>40</v>
      </c>
      <c r="P54" s="68">
        <f t="shared" si="34"/>
        <v>0.2063344681729083</v>
      </c>
    </row>
    <row r="55" spans="1:16" ht="14.25">
      <c r="A55" s="67" t="s">
        <v>59</v>
      </c>
      <c r="B55" s="55">
        <v>1</v>
      </c>
      <c r="C55" s="68">
        <f t="shared" si="28"/>
        <v>0.12165450121654502</v>
      </c>
      <c r="D55" s="55">
        <v>0</v>
      </c>
      <c r="E55" s="68">
        <f t="shared" si="29"/>
        <v>0</v>
      </c>
      <c r="F55" s="69">
        <v>9</v>
      </c>
      <c r="G55" s="68">
        <f t="shared" si="30"/>
        <v>0.06019261637239165</v>
      </c>
      <c r="H55" s="55">
        <v>0</v>
      </c>
      <c r="I55" s="68">
        <f t="shared" si="31"/>
        <v>0</v>
      </c>
      <c r="J55" s="55">
        <v>4</v>
      </c>
      <c r="K55" s="68">
        <f t="shared" si="32"/>
        <v>0.30464584920030463</v>
      </c>
      <c r="L55" s="55">
        <v>1</v>
      </c>
      <c r="M55" s="68">
        <f t="shared" si="33"/>
        <v>0.21321961620469082</v>
      </c>
      <c r="N55" s="70"/>
      <c r="O55" s="69">
        <v>15</v>
      </c>
      <c r="P55" s="68">
        <f t="shared" si="34"/>
        <v>0.0773754255648406</v>
      </c>
    </row>
    <row r="56" spans="1:16" ht="14.25">
      <c r="A56" s="67" t="s">
        <v>60</v>
      </c>
      <c r="B56" s="55">
        <v>1</v>
      </c>
      <c r="C56" s="68">
        <f t="shared" si="28"/>
        <v>0.12165450121654502</v>
      </c>
      <c r="D56" s="69">
        <v>2</v>
      </c>
      <c r="E56" s="68">
        <f t="shared" si="29"/>
        <v>0.19305019305019305</v>
      </c>
      <c r="F56" s="69">
        <v>155</v>
      </c>
      <c r="G56" s="68">
        <f t="shared" si="30"/>
        <v>1.0366506153023007</v>
      </c>
      <c r="H56" s="69">
        <v>4</v>
      </c>
      <c r="I56" s="68">
        <f t="shared" si="31"/>
        <v>0.5154639175257731</v>
      </c>
      <c r="J56" s="69">
        <v>18</v>
      </c>
      <c r="K56" s="68">
        <f t="shared" si="32"/>
        <v>1.3709063214013708</v>
      </c>
      <c r="L56" s="69">
        <v>4</v>
      </c>
      <c r="M56" s="68">
        <f t="shared" si="33"/>
        <v>0.8528784648187633</v>
      </c>
      <c r="N56" s="70"/>
      <c r="O56" s="69">
        <v>184</v>
      </c>
      <c r="P56" s="68">
        <f t="shared" si="34"/>
        <v>0.9491385535953781</v>
      </c>
    </row>
    <row r="57" spans="1:16" ht="14.25">
      <c r="A57" s="67" t="s">
        <v>61</v>
      </c>
      <c r="B57" s="69">
        <v>3</v>
      </c>
      <c r="C57" s="68">
        <f t="shared" si="28"/>
        <v>0.36496350364963503</v>
      </c>
      <c r="D57" s="69">
        <v>6</v>
      </c>
      <c r="E57" s="68">
        <f t="shared" si="29"/>
        <v>0.5791505791505791</v>
      </c>
      <c r="F57" s="69">
        <v>101</v>
      </c>
      <c r="G57" s="68">
        <f t="shared" si="30"/>
        <v>0.6754949170679507</v>
      </c>
      <c r="H57" s="69">
        <v>3</v>
      </c>
      <c r="I57" s="68">
        <f t="shared" si="31"/>
        <v>0.3865979381443299</v>
      </c>
      <c r="J57" s="69">
        <v>9</v>
      </c>
      <c r="K57" s="68">
        <f t="shared" si="32"/>
        <v>0.6854531607006854</v>
      </c>
      <c r="L57" s="69">
        <v>5</v>
      </c>
      <c r="M57" s="68">
        <f t="shared" si="33"/>
        <v>1.0660980810234542</v>
      </c>
      <c r="N57" s="70"/>
      <c r="O57" s="69">
        <v>127</v>
      </c>
      <c r="P57" s="68">
        <f t="shared" si="34"/>
        <v>0.6551119364489838</v>
      </c>
    </row>
    <row r="58" spans="1:16" ht="4.5" customHeight="1">
      <c r="A58" s="55"/>
      <c r="B58" s="69"/>
      <c r="C58" s="65"/>
      <c r="D58" s="69"/>
      <c r="E58" s="65"/>
      <c r="F58" s="69"/>
      <c r="G58" s="65"/>
      <c r="H58" s="69"/>
      <c r="I58" s="65"/>
      <c r="J58" s="69"/>
      <c r="K58" s="65"/>
      <c r="L58" s="69"/>
      <c r="M58" s="65"/>
      <c r="N58" s="66"/>
      <c r="O58" s="69"/>
      <c r="P58" s="65"/>
    </row>
    <row r="59" spans="1:16" ht="15">
      <c r="A59" s="63" t="s">
        <v>62</v>
      </c>
      <c r="B59" s="64">
        <f>SUM(B60:B66)</f>
        <v>45</v>
      </c>
      <c r="C59" s="65">
        <f aca="true" t="shared" si="35" ref="C59:C66">B59/B$90*100</f>
        <v>5.474452554744526</v>
      </c>
      <c r="D59" s="64">
        <f>SUM(D60:D66)</f>
        <v>207</v>
      </c>
      <c r="E59" s="65">
        <f aca="true" t="shared" si="36" ref="E59:E66">D59/D$90*100</f>
        <v>19.98069498069498</v>
      </c>
      <c r="F59" s="64">
        <f>SUM(F60:F66)</f>
        <v>1956</v>
      </c>
      <c r="G59" s="65">
        <f aca="true" t="shared" si="37" ref="G59:G66">F59/F$90*100</f>
        <v>13.081861958266453</v>
      </c>
      <c r="H59" s="64">
        <f>SUM(H60:H66)</f>
        <v>54</v>
      </c>
      <c r="I59" s="65">
        <f aca="true" t="shared" si="38" ref="I59:I66">H59/H$90*100</f>
        <v>6.958762886597938</v>
      </c>
      <c r="J59" s="64">
        <f>SUM(J60:J66)</f>
        <v>111</v>
      </c>
      <c r="K59" s="65">
        <f aca="true" t="shared" si="39" ref="K59:K66">J59/J$90*100</f>
        <v>8.453922315308454</v>
      </c>
      <c r="L59" s="64">
        <f>SUM(L60:L66)</f>
        <v>62</v>
      </c>
      <c r="M59" s="65">
        <f aca="true" t="shared" si="40" ref="M59:M66">L59/L$90*100</f>
        <v>13.219616204690832</v>
      </c>
      <c r="N59" s="66"/>
      <c r="O59" s="64">
        <f>SUM(O60:O66)</f>
        <v>2435</v>
      </c>
      <c r="P59" s="65">
        <f aca="true" t="shared" si="41" ref="P59:P66">O59/O$90*100</f>
        <v>12.560610750025791</v>
      </c>
    </row>
    <row r="60" spans="1:16" ht="14.25">
      <c r="A60" s="67" t="s">
        <v>63</v>
      </c>
      <c r="B60" s="55">
        <v>0</v>
      </c>
      <c r="C60" s="68">
        <f t="shared" si="35"/>
        <v>0</v>
      </c>
      <c r="D60" s="69">
        <v>16</v>
      </c>
      <c r="E60" s="68">
        <f t="shared" si="36"/>
        <v>1.5444015444015444</v>
      </c>
      <c r="F60" s="69">
        <v>210</v>
      </c>
      <c r="G60" s="68">
        <f t="shared" si="37"/>
        <v>1.4044943820224718</v>
      </c>
      <c r="H60" s="69">
        <v>4</v>
      </c>
      <c r="I60" s="68">
        <f t="shared" si="38"/>
        <v>0.5154639175257731</v>
      </c>
      <c r="J60" s="69">
        <v>7</v>
      </c>
      <c r="K60" s="68">
        <f t="shared" si="39"/>
        <v>0.5331302361005331</v>
      </c>
      <c r="L60" s="69">
        <v>8</v>
      </c>
      <c r="M60" s="68">
        <f t="shared" si="40"/>
        <v>1.7057569296375266</v>
      </c>
      <c r="N60" s="70"/>
      <c r="O60" s="69">
        <v>245</v>
      </c>
      <c r="P60" s="68">
        <f t="shared" si="41"/>
        <v>1.2637986175590632</v>
      </c>
    </row>
    <row r="61" spans="1:16" ht="14.25">
      <c r="A61" s="67" t="s">
        <v>64</v>
      </c>
      <c r="B61" s="69">
        <v>35</v>
      </c>
      <c r="C61" s="68">
        <f t="shared" si="35"/>
        <v>4.257907542579075</v>
      </c>
      <c r="D61" s="69">
        <v>60</v>
      </c>
      <c r="E61" s="68">
        <f t="shared" si="36"/>
        <v>5.7915057915057915</v>
      </c>
      <c r="F61" s="69">
        <v>1106</v>
      </c>
      <c r="G61" s="68">
        <f t="shared" si="37"/>
        <v>7.397003745318352</v>
      </c>
      <c r="H61" s="69">
        <v>42</v>
      </c>
      <c r="I61" s="68">
        <f t="shared" si="38"/>
        <v>5.412371134020619</v>
      </c>
      <c r="J61" s="69">
        <v>84</v>
      </c>
      <c r="K61" s="68">
        <f t="shared" si="39"/>
        <v>6.397562833206398</v>
      </c>
      <c r="L61" s="69">
        <v>40</v>
      </c>
      <c r="M61" s="68">
        <f t="shared" si="40"/>
        <v>8.528784648187633</v>
      </c>
      <c r="N61" s="70"/>
      <c r="O61" s="69">
        <v>1367</v>
      </c>
      <c r="P61" s="68">
        <f t="shared" si="41"/>
        <v>7.05148044980914</v>
      </c>
    </row>
    <row r="62" spans="1:16" ht="14.25">
      <c r="A62" s="67" t="s">
        <v>65</v>
      </c>
      <c r="B62" s="55">
        <v>0</v>
      </c>
      <c r="C62" s="68">
        <f t="shared" si="35"/>
        <v>0</v>
      </c>
      <c r="D62" s="69">
        <v>12</v>
      </c>
      <c r="E62" s="68">
        <f t="shared" si="36"/>
        <v>1.1583011583011582</v>
      </c>
      <c r="F62" s="69">
        <v>112</v>
      </c>
      <c r="G62" s="68">
        <f t="shared" si="37"/>
        <v>0.7490636704119851</v>
      </c>
      <c r="H62" s="69">
        <v>1</v>
      </c>
      <c r="I62" s="68">
        <f t="shared" si="38"/>
        <v>0.12886597938144329</v>
      </c>
      <c r="J62" s="69">
        <v>7</v>
      </c>
      <c r="K62" s="68">
        <f t="shared" si="39"/>
        <v>0.5331302361005331</v>
      </c>
      <c r="L62" s="69">
        <v>2</v>
      </c>
      <c r="M62" s="68">
        <f t="shared" si="40"/>
        <v>0.42643923240938164</v>
      </c>
      <c r="N62" s="70"/>
      <c r="O62" s="69">
        <v>134</v>
      </c>
      <c r="P62" s="68">
        <f t="shared" si="41"/>
        <v>0.6912204683792427</v>
      </c>
    </row>
    <row r="63" spans="1:16" ht="14.25">
      <c r="A63" s="67" t="s">
        <v>66</v>
      </c>
      <c r="B63" s="55">
        <v>0</v>
      </c>
      <c r="C63" s="68">
        <f t="shared" si="35"/>
        <v>0</v>
      </c>
      <c r="D63" s="55">
        <v>0</v>
      </c>
      <c r="E63" s="68">
        <f t="shared" si="36"/>
        <v>0</v>
      </c>
      <c r="F63" s="69">
        <v>4</v>
      </c>
      <c r="G63" s="68">
        <f t="shared" si="37"/>
        <v>0.026752273943285176</v>
      </c>
      <c r="H63" s="55">
        <v>0</v>
      </c>
      <c r="I63" s="68">
        <f t="shared" si="38"/>
        <v>0</v>
      </c>
      <c r="J63" s="55">
        <v>0</v>
      </c>
      <c r="K63" s="68">
        <f t="shared" si="39"/>
        <v>0</v>
      </c>
      <c r="L63" s="69">
        <v>1</v>
      </c>
      <c r="M63" s="68">
        <f t="shared" si="40"/>
        <v>0.21321961620469082</v>
      </c>
      <c r="N63" s="70"/>
      <c r="O63" s="69">
        <v>5</v>
      </c>
      <c r="P63" s="68">
        <f t="shared" si="41"/>
        <v>0.025791808521613536</v>
      </c>
    </row>
    <row r="64" spans="1:16" ht="14.25">
      <c r="A64" s="67" t="s">
        <v>67</v>
      </c>
      <c r="B64" s="69">
        <v>9</v>
      </c>
      <c r="C64" s="68">
        <f t="shared" si="35"/>
        <v>1.094890510948905</v>
      </c>
      <c r="D64" s="69">
        <v>68</v>
      </c>
      <c r="E64" s="68">
        <f t="shared" si="36"/>
        <v>6.563706563706563</v>
      </c>
      <c r="F64" s="69">
        <v>417</v>
      </c>
      <c r="G64" s="68">
        <f t="shared" si="37"/>
        <v>2.78892455858748</v>
      </c>
      <c r="H64" s="69">
        <v>2</v>
      </c>
      <c r="I64" s="68">
        <f t="shared" si="38"/>
        <v>0.25773195876288657</v>
      </c>
      <c r="J64" s="69">
        <v>5</v>
      </c>
      <c r="K64" s="68">
        <f t="shared" si="39"/>
        <v>0.38080731150038083</v>
      </c>
      <c r="L64" s="69">
        <v>6</v>
      </c>
      <c r="M64" s="68">
        <f t="shared" si="40"/>
        <v>1.279317697228145</v>
      </c>
      <c r="N64" s="70"/>
      <c r="O64" s="69">
        <v>507</v>
      </c>
      <c r="P64" s="68">
        <f t="shared" si="41"/>
        <v>2.6152893840916125</v>
      </c>
    </row>
    <row r="65" spans="1:16" ht="14.25">
      <c r="A65" s="67" t="s">
        <v>68</v>
      </c>
      <c r="B65" s="55">
        <v>1</v>
      </c>
      <c r="C65" s="68">
        <f t="shared" si="35"/>
        <v>0.12165450121654502</v>
      </c>
      <c r="D65" s="69">
        <v>11</v>
      </c>
      <c r="E65" s="68">
        <f t="shared" si="36"/>
        <v>1.0617760617760617</v>
      </c>
      <c r="F65" s="69">
        <v>60</v>
      </c>
      <c r="G65" s="68">
        <f t="shared" si="37"/>
        <v>0.40128410914927765</v>
      </c>
      <c r="H65" s="69">
        <v>1</v>
      </c>
      <c r="I65" s="68">
        <f t="shared" si="38"/>
        <v>0.12886597938144329</v>
      </c>
      <c r="J65" s="69">
        <v>5</v>
      </c>
      <c r="K65" s="68">
        <f t="shared" si="39"/>
        <v>0.38080731150038083</v>
      </c>
      <c r="L65" s="69">
        <v>2</v>
      </c>
      <c r="M65" s="68">
        <f t="shared" si="40"/>
        <v>0.42643923240938164</v>
      </c>
      <c r="N65" s="70"/>
      <c r="O65" s="69">
        <v>80</v>
      </c>
      <c r="P65" s="68">
        <f t="shared" si="41"/>
        <v>0.4126689363458166</v>
      </c>
    </row>
    <row r="66" spans="1:16" ht="14.25">
      <c r="A66" s="67" t="s">
        <v>69</v>
      </c>
      <c r="B66" s="55">
        <v>0</v>
      </c>
      <c r="C66" s="68">
        <f t="shared" si="35"/>
        <v>0</v>
      </c>
      <c r="D66" s="69">
        <v>40</v>
      </c>
      <c r="E66" s="68">
        <f t="shared" si="36"/>
        <v>3.861003861003861</v>
      </c>
      <c r="F66" s="69">
        <v>47</v>
      </c>
      <c r="G66" s="68">
        <f t="shared" si="37"/>
        <v>0.3143392188336009</v>
      </c>
      <c r="H66" s="69">
        <v>4</v>
      </c>
      <c r="I66" s="68">
        <f t="shared" si="38"/>
        <v>0.5154639175257731</v>
      </c>
      <c r="J66" s="69">
        <v>3</v>
      </c>
      <c r="K66" s="68">
        <f t="shared" si="39"/>
        <v>0.2284843869002285</v>
      </c>
      <c r="L66" s="69">
        <v>3</v>
      </c>
      <c r="M66" s="68">
        <f t="shared" si="40"/>
        <v>0.6396588486140725</v>
      </c>
      <c r="N66" s="70"/>
      <c r="O66" s="69">
        <v>97</v>
      </c>
      <c r="P66" s="68">
        <f t="shared" si="41"/>
        <v>0.5003610853193026</v>
      </c>
    </row>
    <row r="67" spans="1:16" ht="4.5" customHeight="1">
      <c r="A67" s="55"/>
      <c r="B67" s="69"/>
      <c r="C67" s="65"/>
      <c r="D67" s="69"/>
      <c r="E67" s="65"/>
      <c r="F67" s="69"/>
      <c r="G67" s="65"/>
      <c r="H67" s="69"/>
      <c r="I67" s="65"/>
      <c r="J67" s="69"/>
      <c r="K67" s="65"/>
      <c r="L67" s="69"/>
      <c r="M67" s="65"/>
      <c r="N67" s="66"/>
      <c r="O67" s="69"/>
      <c r="P67" s="65"/>
    </row>
    <row r="68" spans="1:16" ht="15">
      <c r="A68" s="63" t="s">
        <v>70</v>
      </c>
      <c r="B68" s="64">
        <f>SUM(B69:B78)</f>
        <v>30</v>
      </c>
      <c r="C68" s="65">
        <f aca="true" t="shared" si="42" ref="C68:C78">B68/B$90*100</f>
        <v>3.64963503649635</v>
      </c>
      <c r="D68" s="64">
        <f>SUM(D69:D78)</f>
        <v>46</v>
      </c>
      <c r="E68" s="65">
        <f aca="true" t="shared" si="43" ref="E68:E78">D68/D$90*100</f>
        <v>4.440154440154441</v>
      </c>
      <c r="F68" s="64">
        <f>SUM(F69:F78)</f>
        <v>877</v>
      </c>
      <c r="G68" s="65">
        <f aca="true" t="shared" si="44" ref="G68:G78">F68/F$90*100</f>
        <v>5.8654360620652755</v>
      </c>
      <c r="H68" s="64">
        <f>SUM(H69:H78)</f>
        <v>19</v>
      </c>
      <c r="I68" s="65">
        <f aca="true" t="shared" si="45" ref="I68:I78">H68/H$90*100</f>
        <v>2.448453608247423</v>
      </c>
      <c r="J68" s="64">
        <f>SUM(J69:J78)</f>
        <v>93</v>
      </c>
      <c r="K68" s="65">
        <f aca="true" t="shared" si="46" ref="K68:K78">J68/J$90*100</f>
        <v>7.0830159939070825</v>
      </c>
      <c r="L68" s="64">
        <f>SUM(L69:L78)</f>
        <v>24</v>
      </c>
      <c r="M68" s="65">
        <f aca="true" t="shared" si="47" ref="M68:M78">L68/L$90*100</f>
        <v>5.11727078891258</v>
      </c>
      <c r="N68" s="66"/>
      <c r="O68" s="64">
        <f>SUM(O69:O78)</f>
        <v>1089</v>
      </c>
      <c r="P68" s="65">
        <f aca="true" t="shared" si="48" ref="P68:P78">O68/O$90*100</f>
        <v>5.617455896007428</v>
      </c>
    </row>
    <row r="69" spans="1:16" ht="14.25">
      <c r="A69" s="67" t="s">
        <v>71</v>
      </c>
      <c r="B69" s="69">
        <v>10</v>
      </c>
      <c r="C69" s="68">
        <f t="shared" si="42"/>
        <v>1.2165450121654502</v>
      </c>
      <c r="D69" s="69">
        <v>3</v>
      </c>
      <c r="E69" s="68">
        <f t="shared" si="43"/>
        <v>0.28957528957528955</v>
      </c>
      <c r="F69" s="69">
        <v>203</v>
      </c>
      <c r="G69" s="68">
        <f t="shared" si="44"/>
        <v>1.357677902621723</v>
      </c>
      <c r="H69" s="69">
        <v>2</v>
      </c>
      <c r="I69" s="68">
        <f t="shared" si="45"/>
        <v>0.25773195876288657</v>
      </c>
      <c r="J69" s="69">
        <v>12</v>
      </c>
      <c r="K69" s="68">
        <f t="shared" si="46"/>
        <v>0.913937547600914</v>
      </c>
      <c r="L69" s="69">
        <v>6</v>
      </c>
      <c r="M69" s="68">
        <f t="shared" si="47"/>
        <v>1.279317697228145</v>
      </c>
      <c r="N69" s="70"/>
      <c r="O69" s="69">
        <v>236</v>
      </c>
      <c r="P69" s="68">
        <f t="shared" si="48"/>
        <v>1.2173733622201588</v>
      </c>
    </row>
    <row r="70" spans="1:16" ht="14.25">
      <c r="A70" s="67" t="s">
        <v>72</v>
      </c>
      <c r="B70" s="55">
        <v>4</v>
      </c>
      <c r="C70" s="68">
        <f t="shared" si="42"/>
        <v>0.48661800486618007</v>
      </c>
      <c r="D70" s="55">
        <v>0</v>
      </c>
      <c r="E70" s="68">
        <f t="shared" si="43"/>
        <v>0</v>
      </c>
      <c r="F70" s="69">
        <v>19</v>
      </c>
      <c r="G70" s="68">
        <f t="shared" si="44"/>
        <v>0.1270733012306046</v>
      </c>
      <c r="H70" s="55">
        <v>0</v>
      </c>
      <c r="I70" s="68">
        <f t="shared" si="45"/>
        <v>0</v>
      </c>
      <c r="J70" s="55">
        <v>2</v>
      </c>
      <c r="K70" s="68">
        <f t="shared" si="46"/>
        <v>0.15232292460015232</v>
      </c>
      <c r="L70" s="69">
        <v>1</v>
      </c>
      <c r="M70" s="68">
        <f t="shared" si="47"/>
        <v>0.21321961620469082</v>
      </c>
      <c r="N70" s="70"/>
      <c r="O70" s="69">
        <v>26</v>
      </c>
      <c r="P70" s="68">
        <f t="shared" si="48"/>
        <v>0.1341174043123904</v>
      </c>
    </row>
    <row r="71" spans="1:16" ht="14.25">
      <c r="A71" s="67" t="s">
        <v>73</v>
      </c>
      <c r="B71" s="69">
        <v>5</v>
      </c>
      <c r="C71" s="68">
        <f t="shared" si="42"/>
        <v>0.6082725060827251</v>
      </c>
      <c r="D71" s="69">
        <v>13</v>
      </c>
      <c r="E71" s="68">
        <f t="shared" si="43"/>
        <v>1.2548262548262548</v>
      </c>
      <c r="F71" s="69">
        <v>131</v>
      </c>
      <c r="G71" s="68">
        <f t="shared" si="44"/>
        <v>0.8761369716425895</v>
      </c>
      <c r="H71" s="69">
        <v>2</v>
      </c>
      <c r="I71" s="68">
        <f t="shared" si="45"/>
        <v>0.25773195876288657</v>
      </c>
      <c r="J71" s="69">
        <v>16</v>
      </c>
      <c r="K71" s="68">
        <f t="shared" si="46"/>
        <v>1.2185833968012185</v>
      </c>
      <c r="L71" s="69">
        <v>5</v>
      </c>
      <c r="M71" s="68">
        <f t="shared" si="47"/>
        <v>1.0660980810234542</v>
      </c>
      <c r="N71" s="70"/>
      <c r="O71" s="69">
        <v>172</v>
      </c>
      <c r="P71" s="68">
        <f t="shared" si="48"/>
        <v>0.8872382131435055</v>
      </c>
    </row>
    <row r="72" spans="1:16" ht="14.25">
      <c r="A72" s="67" t="s">
        <v>74</v>
      </c>
      <c r="B72" s="55">
        <v>3</v>
      </c>
      <c r="C72" s="68">
        <f t="shared" si="42"/>
        <v>0.36496350364963503</v>
      </c>
      <c r="D72" s="55">
        <v>0</v>
      </c>
      <c r="E72" s="68">
        <f t="shared" si="43"/>
        <v>0</v>
      </c>
      <c r="F72" s="69">
        <v>10</v>
      </c>
      <c r="G72" s="68">
        <f t="shared" si="44"/>
        <v>0.06688068485821294</v>
      </c>
      <c r="H72" s="55">
        <v>1</v>
      </c>
      <c r="I72" s="68">
        <f t="shared" si="45"/>
        <v>0.12886597938144329</v>
      </c>
      <c r="J72" s="69">
        <v>1</v>
      </c>
      <c r="K72" s="68">
        <f t="shared" si="46"/>
        <v>0.07616146230007616</v>
      </c>
      <c r="L72" s="55">
        <v>0</v>
      </c>
      <c r="M72" s="68">
        <f t="shared" si="47"/>
        <v>0</v>
      </c>
      <c r="N72" s="70"/>
      <c r="O72" s="69">
        <v>15</v>
      </c>
      <c r="P72" s="68">
        <f t="shared" si="48"/>
        <v>0.0773754255648406</v>
      </c>
    </row>
    <row r="73" spans="1:16" ht="14.25">
      <c r="A73" s="67" t="s">
        <v>75</v>
      </c>
      <c r="B73" s="55">
        <v>0</v>
      </c>
      <c r="C73" s="68">
        <f t="shared" si="42"/>
        <v>0</v>
      </c>
      <c r="D73" s="55">
        <v>0</v>
      </c>
      <c r="E73" s="68">
        <f t="shared" si="43"/>
        <v>0</v>
      </c>
      <c r="F73" s="69">
        <v>16</v>
      </c>
      <c r="G73" s="68">
        <f t="shared" si="44"/>
        <v>0.1070090957731407</v>
      </c>
      <c r="H73" s="55">
        <v>0</v>
      </c>
      <c r="I73" s="68">
        <f t="shared" si="45"/>
        <v>0</v>
      </c>
      <c r="J73" s="55">
        <v>0</v>
      </c>
      <c r="K73" s="68">
        <f t="shared" si="46"/>
        <v>0</v>
      </c>
      <c r="L73" s="55">
        <v>1</v>
      </c>
      <c r="M73" s="68">
        <f t="shared" si="47"/>
        <v>0.21321961620469082</v>
      </c>
      <c r="N73" s="70"/>
      <c r="O73" s="69">
        <v>17</v>
      </c>
      <c r="P73" s="68">
        <f t="shared" si="48"/>
        <v>0.08769214897348603</v>
      </c>
    </row>
    <row r="74" spans="1:16" ht="14.25">
      <c r="A74" s="67" t="s">
        <v>76</v>
      </c>
      <c r="B74" s="69">
        <v>3</v>
      </c>
      <c r="C74" s="68">
        <f t="shared" si="42"/>
        <v>0.36496350364963503</v>
      </c>
      <c r="D74" s="69">
        <v>18</v>
      </c>
      <c r="E74" s="68">
        <f t="shared" si="43"/>
        <v>1.7374517374517375</v>
      </c>
      <c r="F74" s="69">
        <v>177</v>
      </c>
      <c r="G74" s="68">
        <f t="shared" si="44"/>
        <v>1.1837881219903692</v>
      </c>
      <c r="H74" s="69">
        <v>9</v>
      </c>
      <c r="I74" s="68">
        <f t="shared" si="45"/>
        <v>1.1597938144329898</v>
      </c>
      <c r="J74" s="69">
        <v>22</v>
      </c>
      <c r="K74" s="68">
        <f t="shared" si="46"/>
        <v>1.6755521706016754</v>
      </c>
      <c r="L74" s="69">
        <v>3</v>
      </c>
      <c r="M74" s="68">
        <f t="shared" si="47"/>
        <v>0.6396588486140725</v>
      </c>
      <c r="N74" s="70"/>
      <c r="O74" s="69">
        <v>232</v>
      </c>
      <c r="P74" s="68">
        <f t="shared" si="48"/>
        <v>1.196739915402868</v>
      </c>
    </row>
    <row r="75" spans="1:16" ht="14.25">
      <c r="A75" s="67" t="s">
        <v>77</v>
      </c>
      <c r="B75" s="69">
        <v>3</v>
      </c>
      <c r="C75" s="68">
        <f t="shared" si="42"/>
        <v>0.36496350364963503</v>
      </c>
      <c r="D75" s="69">
        <v>6</v>
      </c>
      <c r="E75" s="68">
        <f t="shared" si="43"/>
        <v>0.5791505791505791</v>
      </c>
      <c r="F75" s="69">
        <v>227</v>
      </c>
      <c r="G75" s="68">
        <f t="shared" si="44"/>
        <v>1.518191546281434</v>
      </c>
      <c r="H75" s="69">
        <v>4</v>
      </c>
      <c r="I75" s="68">
        <f t="shared" si="45"/>
        <v>0.5154639175257731</v>
      </c>
      <c r="J75" s="69">
        <v>14</v>
      </c>
      <c r="K75" s="68">
        <f t="shared" si="46"/>
        <v>1.0662604722010662</v>
      </c>
      <c r="L75" s="69">
        <v>5</v>
      </c>
      <c r="M75" s="68">
        <f t="shared" si="47"/>
        <v>1.0660980810234542</v>
      </c>
      <c r="N75" s="70"/>
      <c r="O75" s="69">
        <v>259</v>
      </c>
      <c r="P75" s="68">
        <f t="shared" si="48"/>
        <v>1.3360156814195812</v>
      </c>
    </row>
    <row r="76" spans="1:16" ht="14.25">
      <c r="A76" s="67" t="s">
        <v>78</v>
      </c>
      <c r="B76" s="55">
        <v>0</v>
      </c>
      <c r="C76" s="68">
        <f t="shared" si="42"/>
        <v>0</v>
      </c>
      <c r="D76" s="55">
        <v>3</v>
      </c>
      <c r="E76" s="68">
        <f t="shared" si="43"/>
        <v>0.28957528957528955</v>
      </c>
      <c r="F76" s="69">
        <v>18</v>
      </c>
      <c r="G76" s="68">
        <f t="shared" si="44"/>
        <v>0.1203852327447833</v>
      </c>
      <c r="H76" s="55">
        <v>0</v>
      </c>
      <c r="I76" s="68">
        <f t="shared" si="45"/>
        <v>0</v>
      </c>
      <c r="J76" s="55">
        <v>0</v>
      </c>
      <c r="K76" s="68">
        <f t="shared" si="46"/>
        <v>0</v>
      </c>
      <c r="L76" s="55">
        <v>0</v>
      </c>
      <c r="M76" s="68">
        <f t="shared" si="47"/>
        <v>0</v>
      </c>
      <c r="N76" s="70"/>
      <c r="O76" s="69">
        <v>21</v>
      </c>
      <c r="P76" s="68">
        <f t="shared" si="48"/>
        <v>0.10832559579077684</v>
      </c>
    </row>
    <row r="77" spans="1:16" ht="14.25">
      <c r="A77" s="67" t="s">
        <v>79</v>
      </c>
      <c r="B77" s="55">
        <v>0</v>
      </c>
      <c r="C77" s="68">
        <f t="shared" si="42"/>
        <v>0</v>
      </c>
      <c r="D77" s="69">
        <v>3</v>
      </c>
      <c r="E77" s="68">
        <f t="shared" si="43"/>
        <v>0.28957528957528955</v>
      </c>
      <c r="F77" s="69">
        <v>8</v>
      </c>
      <c r="G77" s="68">
        <f t="shared" si="44"/>
        <v>0.05350454788657035</v>
      </c>
      <c r="H77" s="55">
        <v>0</v>
      </c>
      <c r="I77" s="68">
        <f t="shared" si="45"/>
        <v>0</v>
      </c>
      <c r="J77" s="55">
        <v>0</v>
      </c>
      <c r="K77" s="68">
        <f t="shared" si="46"/>
        <v>0</v>
      </c>
      <c r="L77" s="55">
        <v>0</v>
      </c>
      <c r="M77" s="68">
        <f t="shared" si="47"/>
        <v>0</v>
      </c>
      <c r="N77" s="70"/>
      <c r="O77" s="69">
        <v>11</v>
      </c>
      <c r="P77" s="68">
        <f t="shared" si="48"/>
        <v>0.05674197874754978</v>
      </c>
    </row>
    <row r="78" spans="1:16" ht="14.25">
      <c r="A78" s="67" t="s">
        <v>80</v>
      </c>
      <c r="B78" s="55">
        <v>2</v>
      </c>
      <c r="C78" s="68">
        <f t="shared" si="42"/>
        <v>0.24330900243309003</v>
      </c>
      <c r="D78" s="55">
        <v>0</v>
      </c>
      <c r="E78" s="68">
        <f t="shared" si="43"/>
        <v>0</v>
      </c>
      <c r="F78" s="69">
        <v>68</v>
      </c>
      <c r="G78" s="68">
        <f t="shared" si="44"/>
        <v>0.45478865703584803</v>
      </c>
      <c r="H78" s="69">
        <v>1</v>
      </c>
      <c r="I78" s="68">
        <f t="shared" si="45"/>
        <v>0.12886597938144329</v>
      </c>
      <c r="J78" s="69">
        <v>26</v>
      </c>
      <c r="K78" s="68">
        <f t="shared" si="46"/>
        <v>1.9801980198019802</v>
      </c>
      <c r="L78" s="69">
        <v>3</v>
      </c>
      <c r="M78" s="68">
        <f t="shared" si="47"/>
        <v>0.6396588486140725</v>
      </c>
      <c r="N78" s="70"/>
      <c r="O78" s="69">
        <v>100</v>
      </c>
      <c r="P78" s="68">
        <f t="shared" si="48"/>
        <v>0.5158361704322707</v>
      </c>
    </row>
    <row r="79" spans="1:16" ht="3.75" customHeight="1">
      <c r="A79" s="55"/>
      <c r="B79" s="69"/>
      <c r="C79" s="65"/>
      <c r="D79" s="69"/>
      <c r="E79" s="65"/>
      <c r="F79" s="69"/>
      <c r="G79" s="65"/>
      <c r="H79" s="69"/>
      <c r="I79" s="65"/>
      <c r="J79" s="69"/>
      <c r="K79" s="65"/>
      <c r="L79" s="69"/>
      <c r="M79" s="65"/>
      <c r="N79" s="66"/>
      <c r="O79" s="69"/>
      <c r="P79" s="65"/>
    </row>
    <row r="80" spans="1:16" ht="15">
      <c r="A80" s="63" t="s">
        <v>92</v>
      </c>
      <c r="B80" s="64">
        <f>SUM(B81:B85)</f>
        <v>6</v>
      </c>
      <c r="C80" s="65">
        <f aca="true" t="shared" si="49" ref="C80:C85">B80/B$90*100</f>
        <v>0.7299270072992701</v>
      </c>
      <c r="D80" s="64">
        <f>SUM(D81:D85)</f>
        <v>15</v>
      </c>
      <c r="E80" s="65">
        <f aca="true" t="shared" si="50" ref="E80:E85">D80/D$90*100</f>
        <v>1.4478764478764479</v>
      </c>
      <c r="F80" s="64">
        <f>SUM(F81:F85)</f>
        <v>255</v>
      </c>
      <c r="G80" s="65">
        <f aca="true" t="shared" si="51" ref="G80:G85">F80/F$90*100</f>
        <v>1.7054574638844304</v>
      </c>
      <c r="H80" s="64">
        <f>SUM(H81:H85)</f>
        <v>34</v>
      </c>
      <c r="I80" s="65">
        <f aca="true" t="shared" si="52" ref="I80:I85">H80/H$90*100</f>
        <v>4.381443298969072</v>
      </c>
      <c r="J80" s="64">
        <f>SUM(J81:J85)</f>
        <v>18</v>
      </c>
      <c r="K80" s="65">
        <f aca="true" t="shared" si="53" ref="K80:K85">J80/J$90*100</f>
        <v>1.3709063214013708</v>
      </c>
      <c r="L80" s="64">
        <f>SUM(L81:L85)</f>
        <v>19</v>
      </c>
      <c r="M80" s="65">
        <f aca="true" t="shared" si="54" ref="M80:M85">L80/L$90*100</f>
        <v>4.051172707889126</v>
      </c>
      <c r="N80" s="66"/>
      <c r="O80" s="64">
        <f>SUM(O81:O85)</f>
        <v>347</v>
      </c>
      <c r="P80" s="65">
        <f aca="true" t="shared" si="55" ref="P80:P85">O80/O$90*100</f>
        <v>1.7899515113999793</v>
      </c>
    </row>
    <row r="81" spans="1:16" ht="12.75" customHeight="1">
      <c r="A81" s="67" t="s">
        <v>93</v>
      </c>
      <c r="B81" s="55">
        <v>1</v>
      </c>
      <c r="C81" s="68">
        <f t="shared" si="49"/>
        <v>0.12165450121654502</v>
      </c>
      <c r="D81" s="69">
        <v>4</v>
      </c>
      <c r="E81" s="68">
        <f t="shared" si="50"/>
        <v>0.3861003861003861</v>
      </c>
      <c r="F81" s="69">
        <v>47</v>
      </c>
      <c r="G81" s="68">
        <f t="shared" si="51"/>
        <v>0.3143392188336009</v>
      </c>
      <c r="H81" s="55">
        <v>0</v>
      </c>
      <c r="I81" s="68">
        <f t="shared" si="52"/>
        <v>0</v>
      </c>
      <c r="J81" s="69">
        <v>3</v>
      </c>
      <c r="K81" s="68">
        <f t="shared" si="53"/>
        <v>0.2284843869002285</v>
      </c>
      <c r="L81" s="69">
        <v>2</v>
      </c>
      <c r="M81" s="68">
        <f t="shared" si="54"/>
        <v>0.42643923240938164</v>
      </c>
      <c r="N81" s="70"/>
      <c r="O81" s="69">
        <v>57</v>
      </c>
      <c r="P81" s="68">
        <f t="shared" si="55"/>
        <v>0.2940266171463943</v>
      </c>
    </row>
    <row r="82" spans="1:16" ht="14.25">
      <c r="A82" s="67" t="s">
        <v>94</v>
      </c>
      <c r="B82" s="55">
        <v>0</v>
      </c>
      <c r="C82" s="68">
        <f t="shared" si="49"/>
        <v>0</v>
      </c>
      <c r="D82" s="55">
        <v>0</v>
      </c>
      <c r="E82" s="68">
        <f t="shared" si="50"/>
        <v>0</v>
      </c>
      <c r="F82" s="69">
        <v>23</v>
      </c>
      <c r="G82" s="68">
        <f t="shared" si="51"/>
        <v>0.15382557517388978</v>
      </c>
      <c r="H82" s="55">
        <v>0</v>
      </c>
      <c r="I82" s="68">
        <f t="shared" si="52"/>
        <v>0</v>
      </c>
      <c r="J82" s="55">
        <v>1</v>
      </c>
      <c r="K82" s="68">
        <f t="shared" si="53"/>
        <v>0.07616146230007616</v>
      </c>
      <c r="L82" s="69">
        <v>2</v>
      </c>
      <c r="M82" s="68">
        <f t="shared" si="54"/>
        <v>0.42643923240938164</v>
      </c>
      <c r="N82" s="70"/>
      <c r="O82" s="69">
        <v>26</v>
      </c>
      <c r="P82" s="68">
        <f t="shared" si="55"/>
        <v>0.1341174043123904</v>
      </c>
    </row>
    <row r="83" spans="1:16" ht="14.25">
      <c r="A83" s="67" t="s">
        <v>95</v>
      </c>
      <c r="B83" s="55">
        <v>0</v>
      </c>
      <c r="C83" s="68">
        <f t="shared" si="49"/>
        <v>0</v>
      </c>
      <c r="D83" s="55">
        <v>1</v>
      </c>
      <c r="E83" s="68">
        <f t="shared" si="50"/>
        <v>0.09652509652509653</v>
      </c>
      <c r="F83" s="69">
        <v>23</v>
      </c>
      <c r="G83" s="68">
        <f t="shared" si="51"/>
        <v>0.15382557517388978</v>
      </c>
      <c r="H83" s="55">
        <v>0</v>
      </c>
      <c r="I83" s="68">
        <f t="shared" si="52"/>
        <v>0</v>
      </c>
      <c r="J83" s="69">
        <v>1</v>
      </c>
      <c r="K83" s="68">
        <f t="shared" si="53"/>
        <v>0.07616146230007616</v>
      </c>
      <c r="L83" s="69">
        <v>8</v>
      </c>
      <c r="M83" s="68">
        <f t="shared" si="54"/>
        <v>1.7057569296375266</v>
      </c>
      <c r="N83" s="70"/>
      <c r="O83" s="69">
        <v>33</v>
      </c>
      <c r="P83" s="68">
        <f t="shared" si="55"/>
        <v>0.17022593624264934</v>
      </c>
    </row>
    <row r="84" spans="1:16" ht="14.25">
      <c r="A84" s="67" t="s">
        <v>96</v>
      </c>
      <c r="B84" s="55">
        <v>0</v>
      </c>
      <c r="C84" s="68">
        <f t="shared" si="49"/>
        <v>0</v>
      </c>
      <c r="D84" s="55">
        <v>0</v>
      </c>
      <c r="E84" s="68">
        <f t="shared" si="50"/>
        <v>0</v>
      </c>
      <c r="F84" s="69">
        <v>26</v>
      </c>
      <c r="G84" s="68">
        <f t="shared" si="51"/>
        <v>0.17388978063135366</v>
      </c>
      <c r="H84" s="55">
        <v>0</v>
      </c>
      <c r="I84" s="68">
        <f t="shared" si="52"/>
        <v>0</v>
      </c>
      <c r="J84" s="69">
        <v>3</v>
      </c>
      <c r="K84" s="68">
        <f t="shared" si="53"/>
        <v>0.2284843869002285</v>
      </c>
      <c r="L84" s="69">
        <v>1</v>
      </c>
      <c r="M84" s="68">
        <f t="shared" si="54"/>
        <v>0.21321961620469082</v>
      </c>
      <c r="N84" s="70"/>
      <c r="O84" s="69">
        <v>30</v>
      </c>
      <c r="P84" s="68">
        <f t="shared" si="55"/>
        <v>0.1547508511296812</v>
      </c>
    </row>
    <row r="85" spans="1:16" ht="14.25">
      <c r="A85" s="67" t="s">
        <v>97</v>
      </c>
      <c r="B85" s="69">
        <v>5</v>
      </c>
      <c r="C85" s="68">
        <f t="shared" si="49"/>
        <v>0.6082725060827251</v>
      </c>
      <c r="D85" s="69">
        <v>10</v>
      </c>
      <c r="E85" s="68">
        <f t="shared" si="50"/>
        <v>0.9652509652509652</v>
      </c>
      <c r="F85" s="69">
        <v>136</v>
      </c>
      <c r="G85" s="68">
        <f t="shared" si="51"/>
        <v>0.9095773140716961</v>
      </c>
      <c r="H85" s="69">
        <v>34</v>
      </c>
      <c r="I85" s="68">
        <f t="shared" si="52"/>
        <v>4.381443298969072</v>
      </c>
      <c r="J85" s="69">
        <v>10</v>
      </c>
      <c r="K85" s="68">
        <f t="shared" si="53"/>
        <v>0.7616146230007617</v>
      </c>
      <c r="L85" s="69">
        <v>6</v>
      </c>
      <c r="M85" s="65">
        <f t="shared" si="54"/>
        <v>1.279317697228145</v>
      </c>
      <c r="N85" s="70"/>
      <c r="O85" s="69">
        <v>201</v>
      </c>
      <c r="P85" s="68">
        <f t="shared" si="55"/>
        <v>1.0368307025688641</v>
      </c>
    </row>
    <row r="86" spans="1:16" ht="3" customHeight="1">
      <c r="A86" s="55"/>
      <c r="B86" s="69"/>
      <c r="C86" s="65"/>
      <c r="D86" s="69"/>
      <c r="E86" s="65"/>
      <c r="F86" s="69"/>
      <c r="G86" s="65"/>
      <c r="H86" s="69"/>
      <c r="I86" s="65"/>
      <c r="J86" s="69"/>
      <c r="K86" s="65"/>
      <c r="L86" s="69"/>
      <c r="M86" s="65"/>
      <c r="N86" s="66"/>
      <c r="O86" s="69"/>
      <c r="P86" s="71">
        <f>O86/O$88*100</f>
        <v>0</v>
      </c>
    </row>
    <row r="87" spans="2:15" ht="4.5" customHeight="1">
      <c r="B87" s="64"/>
      <c r="C87" s="72"/>
      <c r="D87" s="64"/>
      <c r="E87" s="72"/>
      <c r="F87" s="64"/>
      <c r="G87" s="72"/>
      <c r="H87" s="64"/>
      <c r="I87" s="72"/>
      <c r="J87" s="64"/>
      <c r="K87" s="72"/>
      <c r="L87" s="64"/>
      <c r="M87" s="72"/>
      <c r="N87" s="64"/>
      <c r="O87" s="64"/>
    </row>
    <row r="88" spans="1:16" ht="18" thickBot="1">
      <c r="A88" s="74" t="s">
        <v>220</v>
      </c>
      <c r="B88" s="75">
        <f>B80+B68+B59+B47+B35+B23+B15+B4</f>
        <v>555</v>
      </c>
      <c r="C88" s="76"/>
      <c r="D88" s="75">
        <f>D80+D68+D59+D47+D35+D23+D15+D4</f>
        <v>1351</v>
      </c>
      <c r="E88" s="76"/>
      <c r="F88" s="75">
        <f>F80+F68+F59+F47+F35+F23+F15+F4</f>
        <v>17432</v>
      </c>
      <c r="G88" s="76"/>
      <c r="H88" s="75">
        <f>H80+H68+H59+H47+H35+H23+H15+H4</f>
        <v>586</v>
      </c>
      <c r="I88" s="76"/>
      <c r="J88" s="75">
        <f>J80+J68+J59+J47+J35+J23+J15+J4</f>
        <v>1396</v>
      </c>
      <c r="K88" s="76"/>
      <c r="L88" s="75">
        <f>L80+L68+L59+L47+L35+L23+L15+L4</f>
        <v>544</v>
      </c>
      <c r="M88" s="76"/>
      <c r="N88" s="77"/>
      <c r="O88" s="75">
        <f>O80+O68+O59+O47+O35+O23+O15+O4</f>
        <v>21864</v>
      </c>
      <c r="P88" s="78"/>
    </row>
    <row r="89" spans="1:16" ht="3.75" customHeight="1">
      <c r="A89" s="79"/>
      <c r="B89" s="80"/>
      <c r="C89" s="65"/>
      <c r="D89" s="80"/>
      <c r="E89" s="65"/>
      <c r="F89" s="80"/>
      <c r="G89" s="65"/>
      <c r="H89" s="80"/>
      <c r="I89" s="65"/>
      <c r="J89" s="80"/>
      <c r="K89" s="65"/>
      <c r="L89" s="80"/>
      <c r="M89" s="65"/>
      <c r="N89" s="66"/>
      <c r="O89" s="80"/>
      <c r="P89" s="81"/>
    </row>
    <row r="90" spans="1:18" ht="17.25">
      <c r="A90" s="79" t="s">
        <v>221</v>
      </c>
      <c r="B90" s="82">
        <v>822</v>
      </c>
      <c r="C90" s="83">
        <f>B90/B90</f>
        <v>1</v>
      </c>
      <c r="D90" s="82">
        <v>1036</v>
      </c>
      <c r="E90" s="83">
        <f>D90/D90</f>
        <v>1</v>
      </c>
      <c r="F90" s="82">
        <v>14952</v>
      </c>
      <c r="G90" s="83">
        <f>F90/F90</f>
        <v>1</v>
      </c>
      <c r="H90" s="82">
        <v>776</v>
      </c>
      <c r="I90" s="83">
        <f>H90/H90</f>
        <v>1</v>
      </c>
      <c r="J90" s="82">
        <v>1313</v>
      </c>
      <c r="K90" s="83">
        <f>J90/J90</f>
        <v>1</v>
      </c>
      <c r="L90" s="82">
        <v>469</v>
      </c>
      <c r="M90" s="83">
        <f>L90/L90</f>
        <v>1</v>
      </c>
      <c r="N90" s="82"/>
      <c r="O90" s="84">
        <v>19386</v>
      </c>
      <c r="P90" s="83">
        <f>O90/O90</f>
        <v>1</v>
      </c>
      <c r="R90" s="85"/>
    </row>
    <row r="91" spans="1:18" ht="2.25" customHeight="1">
      <c r="A91" s="55"/>
      <c r="R91" s="85"/>
    </row>
    <row r="92" spans="1:18" ht="18" thickBot="1">
      <c r="A92" s="1" t="s">
        <v>222</v>
      </c>
      <c r="B92" s="86">
        <f>B88/B90</f>
        <v>0.6751824817518248</v>
      </c>
      <c r="C92" s="87"/>
      <c r="D92" s="86">
        <f>D88/D90</f>
        <v>1.304054054054054</v>
      </c>
      <c r="E92" s="87"/>
      <c r="F92" s="86">
        <f>F88/F90</f>
        <v>1.1658640984483681</v>
      </c>
      <c r="G92" s="87"/>
      <c r="H92" s="86">
        <f>H88/H90</f>
        <v>0.7551546391752577</v>
      </c>
      <c r="I92" s="87"/>
      <c r="J92" s="86">
        <f>J88/J90</f>
        <v>1.0632140137090633</v>
      </c>
      <c r="K92" s="87"/>
      <c r="L92" s="86">
        <f>L88/L90</f>
        <v>1.159914712153518</v>
      </c>
      <c r="M92" s="87"/>
      <c r="N92" s="86"/>
      <c r="O92" s="86">
        <f>O88/O90</f>
        <v>1.1278242030331167</v>
      </c>
      <c r="P92" s="54"/>
      <c r="R92" s="85"/>
    </row>
    <row r="93" spans="1:18" ht="14.25">
      <c r="A93" s="59" t="s">
        <v>117</v>
      </c>
      <c r="B93" s="88"/>
      <c r="C93" s="89"/>
      <c r="D93" s="88"/>
      <c r="E93" s="89"/>
      <c r="F93" s="88"/>
      <c r="G93" s="89"/>
      <c r="H93" s="88"/>
      <c r="I93" s="89"/>
      <c r="J93" s="88"/>
      <c r="K93" s="89"/>
      <c r="L93" s="88"/>
      <c r="M93" s="89"/>
      <c r="N93" s="88"/>
      <c r="O93" s="88"/>
      <c r="R93" s="85"/>
    </row>
    <row r="94" spans="1:18" ht="14.25">
      <c r="A94" s="90" t="s">
        <v>118</v>
      </c>
      <c r="R94" s="85"/>
    </row>
    <row r="95" spans="1:18" ht="14.25">
      <c r="A95" s="90"/>
      <c r="R95" s="85"/>
    </row>
    <row r="96" spans="1:15" ht="15">
      <c r="A96" s="55"/>
      <c r="B96" s="91"/>
      <c r="D96" s="64"/>
      <c r="E96" s="72"/>
      <c r="F96" s="64"/>
      <c r="G96" s="72"/>
      <c r="H96" s="64"/>
      <c r="I96" s="72"/>
      <c r="J96" s="64"/>
      <c r="K96" s="72"/>
      <c r="L96" s="64"/>
      <c r="M96" s="72"/>
      <c r="N96" s="64"/>
      <c r="O96" s="69"/>
    </row>
    <row r="98" spans="4:15" ht="14.25">
      <c r="D98" s="69"/>
      <c r="E98" s="92"/>
      <c r="L98" s="69"/>
      <c r="M98" s="92"/>
      <c r="N98" s="69"/>
      <c r="O98" s="69"/>
    </row>
    <row r="99" spans="1:15" ht="15">
      <c r="A99" s="64"/>
      <c r="B99" s="64"/>
      <c r="C99" s="72"/>
      <c r="D99" s="69"/>
      <c r="E99" s="92"/>
      <c r="L99" s="69"/>
      <c r="M99" s="92"/>
      <c r="N99" s="69"/>
      <c r="O99" s="69"/>
    </row>
    <row r="100" spans="1:15" ht="14.25">
      <c r="A100" s="55"/>
      <c r="B100" s="82"/>
      <c r="C100" s="93"/>
      <c r="O100" s="69"/>
    </row>
    <row r="101" spans="1:15" ht="14.25">
      <c r="A101" s="55"/>
      <c r="B101" s="82"/>
      <c r="C101" s="93"/>
      <c r="D101" s="69"/>
      <c r="E101" s="92"/>
      <c r="L101" s="69"/>
      <c r="M101" s="92"/>
      <c r="N101" s="69"/>
      <c r="O101" s="69"/>
    </row>
    <row r="102" spans="1:15" ht="14.25">
      <c r="A102" s="55"/>
      <c r="B102" s="82"/>
      <c r="C102" s="93"/>
      <c r="D102" s="69"/>
      <c r="E102" s="92"/>
      <c r="L102" s="69"/>
      <c r="M102" s="92"/>
      <c r="N102" s="69"/>
      <c r="O102" s="69"/>
    </row>
    <row r="103" spans="1:15" ht="14.25">
      <c r="A103" s="55"/>
      <c r="B103" s="82"/>
      <c r="C103" s="93"/>
      <c r="D103" s="69"/>
      <c r="E103" s="92"/>
      <c r="L103" s="69"/>
      <c r="M103" s="92"/>
      <c r="N103" s="69"/>
      <c r="O103" s="69"/>
    </row>
    <row r="104" spans="1:15" ht="14.25">
      <c r="A104" s="55"/>
      <c r="B104" s="82"/>
      <c r="C104" s="93"/>
      <c r="L104" s="69"/>
      <c r="M104" s="92"/>
      <c r="N104" s="69"/>
      <c r="O104" s="69"/>
    </row>
    <row r="105" spans="1:15" ht="14.25">
      <c r="A105" s="55"/>
      <c r="B105" s="82"/>
      <c r="C105" s="93"/>
      <c r="D105" s="82"/>
      <c r="E105" s="93"/>
      <c r="L105" s="82"/>
      <c r="M105" s="93"/>
      <c r="N105" s="82"/>
      <c r="O105" s="69"/>
    </row>
    <row r="106" spans="1:3" ht="14.25">
      <c r="A106" s="55"/>
      <c r="B106" s="82"/>
      <c r="C106" s="93"/>
    </row>
    <row r="107" spans="1:3" ht="14.25">
      <c r="A107" s="55"/>
      <c r="B107" s="82"/>
      <c r="C107" s="93"/>
    </row>
    <row r="108" spans="1:3" ht="14.25">
      <c r="A108" s="55"/>
      <c r="B108" s="82"/>
      <c r="C108" s="93"/>
    </row>
    <row r="109" spans="1:3" ht="14.25">
      <c r="A109" s="55"/>
      <c r="B109" s="82"/>
      <c r="C109" s="93"/>
    </row>
    <row r="110" spans="2:3" ht="14.25">
      <c r="B110" s="82"/>
      <c r="C110" s="93"/>
    </row>
  </sheetData>
  <mergeCells count="7">
    <mergeCell ref="O2:P2"/>
    <mergeCell ref="J2:K2"/>
    <mergeCell ref="L2:M2"/>
    <mergeCell ref="B2:C2"/>
    <mergeCell ref="D2:E2"/>
    <mergeCell ref="F2:G2"/>
    <mergeCell ref="H2:I2"/>
  </mergeCells>
  <printOptions/>
  <pageMargins left="0.75" right="0.75" top="1" bottom="1" header="0.5" footer="0.5"/>
  <pageSetup fitToHeight="1" fitToWidth="1" horizontalDpi="200" verticalDpi="200" orientation="portrait" paperSize="9" scale="44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D20"/>
  <sheetViews>
    <sheetView workbookViewId="0" topLeftCell="A1">
      <selection activeCell="A1" sqref="A1"/>
    </sheetView>
  </sheetViews>
  <sheetFormatPr defaultColWidth="9.140625" defaultRowHeight="12.75"/>
  <cols>
    <col min="2" max="2" width="39.57421875" style="0" customWidth="1"/>
    <col min="3" max="3" width="10.140625" style="0" customWidth="1"/>
    <col min="4" max="4" width="13.421875" style="0" bestFit="1" customWidth="1"/>
  </cols>
  <sheetData>
    <row r="1" spans="1:4" ht="18" thickBot="1">
      <c r="A1" s="94" t="s">
        <v>223</v>
      </c>
      <c r="B1" s="95"/>
      <c r="C1" s="96"/>
      <c r="D1" s="96" t="s">
        <v>1</v>
      </c>
    </row>
    <row r="2" spans="1:4" ht="15">
      <c r="A2" s="97"/>
      <c r="B2" s="98"/>
      <c r="C2" s="99" t="s">
        <v>11</v>
      </c>
      <c r="D2" s="100" t="s">
        <v>116</v>
      </c>
    </row>
    <row r="3" spans="1:4" ht="14.25">
      <c r="A3" s="101" t="s">
        <v>83</v>
      </c>
      <c r="B3" s="101"/>
      <c r="C3" s="102">
        <v>1172</v>
      </c>
      <c r="D3" s="103">
        <f aca="true" t="shared" si="0" ref="D3:D12">(C3/C$16)*100</f>
        <v>48.99665551839465</v>
      </c>
    </row>
    <row r="4" spans="1:4" ht="14.25">
      <c r="A4" s="101" t="s">
        <v>89</v>
      </c>
      <c r="B4" s="101"/>
      <c r="C4" s="102">
        <v>437</v>
      </c>
      <c r="D4" s="103">
        <f t="shared" si="0"/>
        <v>18.269230769230766</v>
      </c>
    </row>
    <row r="5" spans="1:4" ht="14.25">
      <c r="A5" s="101" t="s">
        <v>87</v>
      </c>
      <c r="B5" s="101"/>
      <c r="C5" s="102">
        <v>304</v>
      </c>
      <c r="D5" s="103">
        <f t="shared" si="0"/>
        <v>12.709030100334449</v>
      </c>
    </row>
    <row r="6" spans="1:4" ht="14.25">
      <c r="A6" s="101" t="s">
        <v>84</v>
      </c>
      <c r="B6" s="101"/>
      <c r="C6" s="102">
        <v>303</v>
      </c>
      <c r="D6" s="103">
        <f t="shared" si="0"/>
        <v>12.667224080267559</v>
      </c>
    </row>
    <row r="7" spans="1:4" ht="14.25">
      <c r="A7" s="101" t="s">
        <v>82</v>
      </c>
      <c r="B7" s="101"/>
      <c r="C7" s="102">
        <v>297</v>
      </c>
      <c r="D7" s="103">
        <f t="shared" si="0"/>
        <v>12.41638795986622</v>
      </c>
    </row>
    <row r="8" spans="1:4" ht="14.25">
      <c r="A8" s="101" t="s">
        <v>119</v>
      </c>
      <c r="B8" s="101"/>
      <c r="C8" s="102">
        <v>138</v>
      </c>
      <c r="D8" s="103">
        <f t="shared" si="0"/>
        <v>5.769230769230769</v>
      </c>
    </row>
    <row r="9" spans="1:4" ht="14.25">
      <c r="A9" s="101" t="s">
        <v>90</v>
      </c>
      <c r="B9" s="101"/>
      <c r="C9" s="102">
        <v>100</v>
      </c>
      <c r="D9" s="103">
        <f t="shared" si="0"/>
        <v>4.1806020066889635</v>
      </c>
    </row>
    <row r="10" spans="1:4" ht="14.25">
      <c r="A10" s="101" t="s">
        <v>85</v>
      </c>
      <c r="B10" s="101"/>
      <c r="C10" s="102">
        <v>93</v>
      </c>
      <c r="D10" s="103">
        <f t="shared" si="0"/>
        <v>3.887959866220736</v>
      </c>
    </row>
    <row r="11" spans="1:4" ht="14.25">
      <c r="A11" s="101" t="s">
        <v>91</v>
      </c>
      <c r="B11" s="101"/>
      <c r="C11" s="102">
        <v>51</v>
      </c>
      <c r="D11" s="103">
        <f t="shared" si="0"/>
        <v>2.132107023411371</v>
      </c>
    </row>
    <row r="12" spans="1:4" ht="14.25">
      <c r="A12" s="101" t="s">
        <v>88</v>
      </c>
      <c r="B12" s="101"/>
      <c r="C12" s="102">
        <v>38</v>
      </c>
      <c r="D12" s="103">
        <f t="shared" si="0"/>
        <v>1.588628762541806</v>
      </c>
    </row>
    <row r="13" spans="1:4" ht="13.5" thickBot="1">
      <c r="A13" s="96"/>
      <c r="B13" s="96"/>
      <c r="C13" s="96"/>
      <c r="D13" s="104"/>
    </row>
    <row r="14" spans="1:4" ht="16.5">
      <c r="A14" s="55" t="s">
        <v>224</v>
      </c>
      <c r="B14" s="105"/>
      <c r="C14" s="106">
        <f>SUM(C3:C12)</f>
        <v>2933</v>
      </c>
      <c r="D14" s="107"/>
    </row>
    <row r="15" spans="1:4" ht="6" customHeight="1">
      <c r="A15" s="55"/>
      <c r="B15" s="105"/>
      <c r="C15" s="106"/>
      <c r="D15" s="107"/>
    </row>
    <row r="16" spans="1:3" ht="17.25">
      <c r="A16" s="108" t="s">
        <v>225</v>
      </c>
      <c r="C16" s="102">
        <v>2392</v>
      </c>
    </row>
    <row r="17" ht="6.75" customHeight="1">
      <c r="A17" s="109"/>
    </row>
    <row r="18" spans="1:4" ht="15.75" thickBot="1">
      <c r="A18" s="1" t="s">
        <v>120</v>
      </c>
      <c r="B18" s="96"/>
      <c r="C18" s="110">
        <f>C14/C16</f>
        <v>1.226170568561873</v>
      </c>
      <c r="D18" s="96"/>
    </row>
    <row r="19" ht="12.75">
      <c r="A19" s="111" t="s">
        <v>121</v>
      </c>
    </row>
    <row r="20" ht="12.75">
      <c r="A20" t="s">
        <v>122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105"/>
  <sheetViews>
    <sheetView workbookViewId="0" topLeftCell="A1">
      <selection activeCell="A1" sqref="A1"/>
    </sheetView>
  </sheetViews>
  <sheetFormatPr defaultColWidth="9.140625" defaultRowHeight="12.75"/>
  <cols>
    <col min="1" max="1" width="44.421875" style="115" customWidth="1"/>
    <col min="2" max="2" width="42.7109375" style="115" customWidth="1"/>
    <col min="3" max="3" width="9.8515625" style="115" customWidth="1"/>
    <col min="4" max="4" width="28.7109375" style="115" customWidth="1"/>
    <col min="5" max="16384" width="9.140625" style="115" customWidth="1"/>
  </cols>
  <sheetData>
    <row r="1" spans="1:15" ht="13.5" thickBot="1">
      <c r="A1" s="112" t="s">
        <v>123</v>
      </c>
      <c r="B1" s="113"/>
      <c r="C1" s="114"/>
      <c r="O1" s="116"/>
    </row>
    <row r="2" spans="1:3" ht="24" customHeight="1">
      <c r="A2" s="117" t="s">
        <v>3</v>
      </c>
      <c r="B2" s="117" t="s">
        <v>124</v>
      </c>
      <c r="C2" s="118" t="s">
        <v>11</v>
      </c>
    </row>
    <row r="3" spans="1:3" ht="12.75">
      <c r="A3" s="119"/>
      <c r="B3" s="119"/>
      <c r="C3" s="119"/>
    </row>
    <row r="4" spans="1:3" ht="12.75">
      <c r="A4" s="115" t="s">
        <v>45</v>
      </c>
      <c r="B4" s="115" t="s">
        <v>46</v>
      </c>
      <c r="C4" s="120">
        <v>768</v>
      </c>
    </row>
    <row r="5" spans="1:3" ht="12.75">
      <c r="A5" s="115" t="s">
        <v>15</v>
      </c>
      <c r="B5" s="115" t="s">
        <v>50</v>
      </c>
      <c r="C5" s="120">
        <v>580</v>
      </c>
    </row>
    <row r="6" spans="1:3" ht="12.75">
      <c r="A6" s="115" t="s">
        <v>36</v>
      </c>
      <c r="B6" s="115" t="s">
        <v>50</v>
      </c>
      <c r="C6" s="120">
        <v>561</v>
      </c>
    </row>
    <row r="7" spans="1:3" ht="12.75">
      <c r="A7" s="115" t="s">
        <v>43</v>
      </c>
      <c r="B7" s="115" t="s">
        <v>45</v>
      </c>
      <c r="C7" s="120">
        <v>560</v>
      </c>
    </row>
    <row r="8" spans="1:3" ht="12.75">
      <c r="A8" s="115" t="s">
        <v>15</v>
      </c>
      <c r="B8" s="115" t="s">
        <v>36</v>
      </c>
      <c r="C8" s="120">
        <v>478</v>
      </c>
    </row>
    <row r="9" spans="1:3" ht="12.75">
      <c r="A9" s="115" t="s">
        <v>45</v>
      </c>
      <c r="B9" s="115" t="s">
        <v>64</v>
      </c>
      <c r="C9" s="120">
        <v>437</v>
      </c>
    </row>
    <row r="10" spans="1:3" ht="12.75">
      <c r="A10" s="115" t="s">
        <v>50</v>
      </c>
      <c r="B10" s="115" t="s">
        <v>64</v>
      </c>
      <c r="C10" s="120">
        <v>321</v>
      </c>
    </row>
    <row r="11" spans="1:3" ht="12.75">
      <c r="A11" s="115" t="s">
        <v>83</v>
      </c>
      <c r="B11" s="115" t="s">
        <v>89</v>
      </c>
      <c r="C11" s="120">
        <v>305</v>
      </c>
    </row>
    <row r="12" spans="1:3" ht="12.75">
      <c r="A12" s="115" t="s">
        <v>43</v>
      </c>
      <c r="B12" s="115" t="s">
        <v>46</v>
      </c>
      <c r="C12" s="120">
        <v>275</v>
      </c>
    </row>
    <row r="13" spans="1:3" ht="12.75">
      <c r="A13" s="115" t="s">
        <v>46</v>
      </c>
      <c r="B13" s="115" t="s">
        <v>64</v>
      </c>
      <c r="C13" s="120">
        <v>235</v>
      </c>
    </row>
    <row r="14" spans="1:3" ht="12.75">
      <c r="A14" s="115" t="s">
        <v>43</v>
      </c>
      <c r="B14" s="115" t="s">
        <v>50</v>
      </c>
      <c r="C14" s="120">
        <v>231</v>
      </c>
    </row>
    <row r="15" spans="1:3" ht="12.75">
      <c r="A15" s="115" t="s">
        <v>37</v>
      </c>
      <c r="B15" s="115" t="s">
        <v>46</v>
      </c>
      <c r="C15" s="120">
        <v>224</v>
      </c>
    </row>
    <row r="16" spans="1:3" ht="12.75">
      <c r="A16" s="115" t="s">
        <v>31</v>
      </c>
      <c r="B16" s="115" t="s">
        <v>45</v>
      </c>
      <c r="C16" s="120">
        <v>214</v>
      </c>
    </row>
    <row r="17" spans="1:3" ht="12.75">
      <c r="A17" s="115" t="s">
        <v>82</v>
      </c>
      <c r="B17" s="115" t="s">
        <v>83</v>
      </c>
      <c r="C17" s="120">
        <v>211</v>
      </c>
    </row>
    <row r="18" spans="1:3" ht="12.75">
      <c r="A18" s="115" t="s">
        <v>50</v>
      </c>
      <c r="B18" s="115" t="s">
        <v>67</v>
      </c>
      <c r="C18" s="120">
        <v>205</v>
      </c>
    </row>
    <row r="19" spans="1:3" ht="12.75">
      <c r="A19" s="115" t="s">
        <v>83</v>
      </c>
      <c r="B19" s="115" t="s">
        <v>84</v>
      </c>
      <c r="C19" s="120">
        <v>197</v>
      </c>
    </row>
    <row r="20" spans="1:3" ht="12.75">
      <c r="A20" s="115" t="s">
        <v>36</v>
      </c>
      <c r="B20" s="115" t="s">
        <v>64</v>
      </c>
      <c r="C20" s="120">
        <v>194</v>
      </c>
    </row>
    <row r="21" spans="1:3" ht="12.75">
      <c r="A21" s="115" t="s">
        <v>49</v>
      </c>
      <c r="B21" s="115" t="s">
        <v>50</v>
      </c>
      <c r="C21" s="120">
        <v>187</v>
      </c>
    </row>
    <row r="22" spans="1:3" ht="12.75">
      <c r="A22" s="115" t="s">
        <v>35</v>
      </c>
      <c r="B22" s="115" t="s">
        <v>50</v>
      </c>
      <c r="C22" s="120">
        <v>186</v>
      </c>
    </row>
    <row r="23" spans="1:3" ht="12.75">
      <c r="A23" s="115" t="s">
        <v>43</v>
      </c>
      <c r="B23" s="115" t="s">
        <v>64</v>
      </c>
      <c r="C23" s="120">
        <v>178</v>
      </c>
    </row>
    <row r="24" spans="1:3" ht="12.75">
      <c r="A24" s="115" t="s">
        <v>37</v>
      </c>
      <c r="B24" s="115" t="s">
        <v>45</v>
      </c>
      <c r="C24" s="120">
        <v>167</v>
      </c>
    </row>
    <row r="25" spans="1:3" ht="12.75">
      <c r="A25" s="115" t="s">
        <v>50</v>
      </c>
      <c r="B25" s="115" t="s">
        <v>52</v>
      </c>
      <c r="C25" s="120">
        <v>165</v>
      </c>
    </row>
    <row r="26" spans="1:3" ht="12.75">
      <c r="A26" s="115" t="s">
        <v>15</v>
      </c>
      <c r="B26" s="115" t="s">
        <v>20</v>
      </c>
      <c r="C26" s="120">
        <v>160</v>
      </c>
    </row>
    <row r="27" spans="1:3" ht="12.75">
      <c r="A27" s="115" t="s">
        <v>83</v>
      </c>
      <c r="B27" s="115" t="s">
        <v>87</v>
      </c>
      <c r="C27" s="120">
        <v>159</v>
      </c>
    </row>
    <row r="28" spans="1:3" ht="12.75">
      <c r="A28" s="115" t="s">
        <v>48</v>
      </c>
      <c r="B28" s="115" t="s">
        <v>50</v>
      </c>
      <c r="C28" s="120">
        <v>159</v>
      </c>
    </row>
    <row r="29" spans="1:3" ht="12.75">
      <c r="A29" s="115" t="s">
        <v>35</v>
      </c>
      <c r="B29" s="115" t="s">
        <v>64</v>
      </c>
      <c r="C29" s="120">
        <v>149</v>
      </c>
    </row>
    <row r="30" spans="1:3" ht="12.75">
      <c r="A30" s="115" t="s">
        <v>20</v>
      </c>
      <c r="B30" s="115" t="s">
        <v>50</v>
      </c>
      <c r="C30" s="120">
        <v>134</v>
      </c>
    </row>
    <row r="31" spans="1:3" ht="12.75">
      <c r="A31" s="115" t="s">
        <v>15</v>
      </c>
      <c r="B31" s="115" t="s">
        <v>48</v>
      </c>
      <c r="C31" s="120">
        <v>128</v>
      </c>
    </row>
    <row r="32" spans="1:3" ht="12.75">
      <c r="A32" s="115" t="s">
        <v>15</v>
      </c>
      <c r="B32" s="115" t="s">
        <v>64</v>
      </c>
      <c r="C32" s="120">
        <v>114</v>
      </c>
    </row>
    <row r="33" spans="1:3" ht="12.75">
      <c r="A33" s="115" t="s">
        <v>52</v>
      </c>
      <c r="B33" s="115" t="s">
        <v>64</v>
      </c>
      <c r="C33" s="120">
        <v>114</v>
      </c>
    </row>
    <row r="34" spans="1:3" ht="12.75">
      <c r="A34" s="115" t="s">
        <v>15</v>
      </c>
      <c r="B34" s="115" t="s">
        <v>77</v>
      </c>
      <c r="C34" s="120">
        <v>112</v>
      </c>
    </row>
    <row r="35" spans="1:3" ht="12.75">
      <c r="A35" s="115" t="s">
        <v>64</v>
      </c>
      <c r="B35" s="115" t="s">
        <v>67</v>
      </c>
      <c r="C35" s="120">
        <v>107</v>
      </c>
    </row>
    <row r="36" spans="1:3" ht="12.75">
      <c r="A36" s="115" t="s">
        <v>15</v>
      </c>
      <c r="B36" s="115" t="s">
        <v>67</v>
      </c>
      <c r="C36" s="120">
        <v>106</v>
      </c>
    </row>
    <row r="37" spans="1:3" ht="12.75">
      <c r="A37" s="115" t="s">
        <v>20</v>
      </c>
      <c r="B37" s="115" t="s">
        <v>36</v>
      </c>
      <c r="C37" s="120">
        <v>105</v>
      </c>
    </row>
    <row r="38" spans="1:3" ht="13.5" thickBot="1">
      <c r="A38" s="113" t="s">
        <v>35</v>
      </c>
      <c r="B38" s="113" t="s">
        <v>36</v>
      </c>
      <c r="C38" s="121">
        <v>100</v>
      </c>
    </row>
    <row r="39" ht="12.75">
      <c r="C39" s="120"/>
    </row>
    <row r="40" ht="12.75">
      <c r="C40" s="120"/>
    </row>
    <row r="41" ht="12.75">
      <c r="C41" s="120"/>
    </row>
    <row r="42" spans="1:3" ht="12.75">
      <c r="A42" s="122" t="s">
        <v>125</v>
      </c>
      <c r="B42" s="123"/>
      <c r="C42" s="124"/>
    </row>
    <row r="43" spans="1:3" ht="12.75">
      <c r="A43" s="125" t="s">
        <v>126</v>
      </c>
      <c r="B43" s="126"/>
      <c r="C43" s="127"/>
    </row>
    <row r="44" spans="1:3" ht="12.75">
      <c r="A44" s="125" t="s">
        <v>127</v>
      </c>
      <c r="B44" s="126"/>
      <c r="C44" s="127"/>
    </row>
    <row r="45" spans="1:3" ht="12.75">
      <c r="A45" s="125" t="s">
        <v>128</v>
      </c>
      <c r="B45" s="126"/>
      <c r="C45" s="127"/>
    </row>
    <row r="46" spans="1:3" ht="12.75">
      <c r="A46" s="125" t="s">
        <v>129</v>
      </c>
      <c r="B46" s="126"/>
      <c r="C46" s="127"/>
    </row>
    <row r="47" spans="1:3" ht="12.75">
      <c r="A47" s="125" t="s">
        <v>130</v>
      </c>
      <c r="B47" s="126"/>
      <c r="C47" s="127"/>
    </row>
    <row r="48" spans="1:3" ht="12.75">
      <c r="A48" s="125"/>
      <c r="B48" s="126" t="s">
        <v>131</v>
      </c>
      <c r="C48" s="127"/>
    </row>
    <row r="49" spans="1:3" ht="12.75">
      <c r="A49" s="125"/>
      <c r="B49" s="126" t="s">
        <v>132</v>
      </c>
      <c r="C49" s="127"/>
    </row>
    <row r="50" spans="1:3" ht="12.75">
      <c r="A50" s="125"/>
      <c r="B50" s="126" t="s">
        <v>133</v>
      </c>
      <c r="C50" s="127"/>
    </row>
    <row r="51" spans="1:3" ht="12.75">
      <c r="A51" s="128"/>
      <c r="B51" s="129" t="s">
        <v>134</v>
      </c>
      <c r="C51" s="130"/>
    </row>
    <row r="52" spans="1:2" ht="12.75">
      <c r="A52" s="131"/>
      <c r="B52" s="131"/>
    </row>
    <row r="53" spans="1:2" ht="114.75" customHeight="1">
      <c r="A53" s="131"/>
      <c r="B53" s="131"/>
    </row>
    <row r="66" spans="1:3" ht="12.75">
      <c r="A66" s="132" t="s">
        <v>135</v>
      </c>
      <c r="B66" s="132" t="s">
        <v>136</v>
      </c>
      <c r="C66" s="133" t="s">
        <v>137</v>
      </c>
    </row>
    <row r="67" spans="1:3" ht="12.75">
      <c r="A67" s="132" t="s">
        <v>45</v>
      </c>
      <c r="B67" s="132" t="s">
        <v>46</v>
      </c>
      <c r="C67" s="132" t="s">
        <v>138</v>
      </c>
    </row>
    <row r="68" spans="1:3" ht="12.75">
      <c r="A68" s="132" t="s">
        <v>36</v>
      </c>
      <c r="B68" s="132" t="s">
        <v>50</v>
      </c>
      <c r="C68" s="132" t="s">
        <v>139</v>
      </c>
    </row>
    <row r="69" spans="1:3" ht="12.75">
      <c r="A69" s="132" t="s">
        <v>43</v>
      </c>
      <c r="B69" s="132" t="s">
        <v>45</v>
      </c>
      <c r="C69" s="132" t="s">
        <v>140</v>
      </c>
    </row>
    <row r="70" spans="1:3" ht="12.75">
      <c r="A70" s="132" t="s">
        <v>15</v>
      </c>
      <c r="B70" s="132" t="s">
        <v>50</v>
      </c>
      <c r="C70" s="132" t="s">
        <v>141</v>
      </c>
    </row>
    <row r="71" spans="1:3" ht="12.75">
      <c r="A71" s="132" t="s">
        <v>45</v>
      </c>
      <c r="B71" s="132" t="s">
        <v>64</v>
      </c>
      <c r="C71" s="132" t="s">
        <v>142</v>
      </c>
    </row>
    <row r="72" spans="1:3" ht="12.75">
      <c r="A72" s="132" t="s">
        <v>15</v>
      </c>
      <c r="B72" s="132" t="s">
        <v>36</v>
      </c>
      <c r="C72" s="132" t="s">
        <v>143</v>
      </c>
    </row>
    <row r="73" spans="1:3" ht="12.75">
      <c r="A73" s="132" t="s">
        <v>83</v>
      </c>
      <c r="B73" s="132" t="s">
        <v>89</v>
      </c>
      <c r="C73" s="132" t="s">
        <v>144</v>
      </c>
    </row>
    <row r="74" spans="1:3" ht="12.75">
      <c r="A74" s="132" t="s">
        <v>50</v>
      </c>
      <c r="B74" s="132" t="s">
        <v>64</v>
      </c>
      <c r="C74" s="132" t="s">
        <v>145</v>
      </c>
    </row>
    <row r="75" spans="1:3" ht="12.75">
      <c r="A75" s="132" t="s">
        <v>82</v>
      </c>
      <c r="B75" s="132" t="s">
        <v>83</v>
      </c>
      <c r="C75" s="132" t="s">
        <v>146</v>
      </c>
    </row>
    <row r="76" spans="1:3" ht="12.75">
      <c r="A76" s="132" t="s">
        <v>46</v>
      </c>
      <c r="B76" s="132" t="s">
        <v>64</v>
      </c>
      <c r="C76" s="132" t="s">
        <v>147</v>
      </c>
    </row>
    <row r="77" spans="1:3" ht="12.75">
      <c r="A77" s="132" t="s">
        <v>31</v>
      </c>
      <c r="B77" s="132" t="s">
        <v>45</v>
      </c>
      <c r="C77" s="132" t="s">
        <v>148</v>
      </c>
    </row>
    <row r="78" spans="1:3" ht="12.75">
      <c r="A78" s="132" t="s">
        <v>43</v>
      </c>
      <c r="B78" s="132" t="s">
        <v>46</v>
      </c>
      <c r="C78" s="132" t="s">
        <v>149</v>
      </c>
    </row>
    <row r="79" spans="1:3" ht="12.75">
      <c r="A79" s="132" t="s">
        <v>36</v>
      </c>
      <c r="B79" s="132" t="s">
        <v>64</v>
      </c>
      <c r="C79" s="132" t="s">
        <v>150</v>
      </c>
    </row>
    <row r="80" spans="1:3" ht="12.75">
      <c r="A80" s="132" t="s">
        <v>83</v>
      </c>
      <c r="B80" s="132" t="s">
        <v>87</v>
      </c>
      <c r="C80" s="132" t="s">
        <v>151</v>
      </c>
    </row>
    <row r="81" spans="1:3" ht="12.75">
      <c r="A81" s="132" t="s">
        <v>83</v>
      </c>
      <c r="B81" s="132" t="s">
        <v>84</v>
      </c>
      <c r="C81" s="132" t="s">
        <v>152</v>
      </c>
    </row>
    <row r="82" spans="1:3" ht="12.75">
      <c r="A82" s="132" t="s">
        <v>50</v>
      </c>
      <c r="B82" s="132" t="s">
        <v>52</v>
      </c>
      <c r="C82" s="132" t="s">
        <v>153</v>
      </c>
    </row>
    <row r="83" spans="1:3" ht="12.75">
      <c r="A83" s="132" t="s">
        <v>50</v>
      </c>
      <c r="B83" s="132" t="s">
        <v>67</v>
      </c>
      <c r="C83" s="132" t="s">
        <v>154</v>
      </c>
    </row>
    <row r="84" spans="1:3" ht="12.75">
      <c r="A84" s="132" t="s">
        <v>37</v>
      </c>
      <c r="B84" s="132" t="s">
        <v>46</v>
      </c>
      <c r="C84" s="132" t="s">
        <v>155</v>
      </c>
    </row>
    <row r="85" spans="1:3" ht="12.75">
      <c r="A85" s="132" t="s">
        <v>43</v>
      </c>
      <c r="B85" s="132" t="s">
        <v>64</v>
      </c>
      <c r="C85" s="132" t="s">
        <v>156</v>
      </c>
    </row>
    <row r="86" spans="1:3" ht="12.75">
      <c r="A86" s="132" t="s">
        <v>35</v>
      </c>
      <c r="B86" s="132" t="s">
        <v>50</v>
      </c>
      <c r="C86" s="132" t="s">
        <v>156</v>
      </c>
    </row>
    <row r="87" spans="1:3" ht="12.75">
      <c r="A87" s="132" t="s">
        <v>49</v>
      </c>
      <c r="B87" s="132" t="s">
        <v>50</v>
      </c>
      <c r="C87" s="132" t="s">
        <v>157</v>
      </c>
    </row>
    <row r="88" spans="1:3" ht="12.75">
      <c r="A88" s="132" t="s">
        <v>35</v>
      </c>
      <c r="B88" s="132" t="s">
        <v>64</v>
      </c>
      <c r="C88" s="132" t="s">
        <v>158</v>
      </c>
    </row>
    <row r="89" spans="1:3" ht="12.75">
      <c r="A89" s="132" t="s">
        <v>52</v>
      </c>
      <c r="B89" s="132" t="s">
        <v>64</v>
      </c>
      <c r="C89" s="132" t="s">
        <v>159</v>
      </c>
    </row>
    <row r="90" spans="1:3" ht="12.75">
      <c r="A90" s="132" t="s">
        <v>15</v>
      </c>
      <c r="B90" s="132" t="s">
        <v>48</v>
      </c>
      <c r="C90" s="132" t="s">
        <v>160</v>
      </c>
    </row>
    <row r="91" spans="1:3" ht="12.75">
      <c r="A91" s="132" t="s">
        <v>37</v>
      </c>
      <c r="B91" s="132" t="s">
        <v>45</v>
      </c>
      <c r="C91" s="132" t="s">
        <v>161</v>
      </c>
    </row>
    <row r="92" spans="1:3" ht="12.75">
      <c r="A92" s="132" t="s">
        <v>48</v>
      </c>
      <c r="B92" s="132" t="s">
        <v>50</v>
      </c>
      <c r="C92" s="132" t="s">
        <v>162</v>
      </c>
    </row>
    <row r="93" spans="1:3" ht="12.75">
      <c r="A93" s="132" t="s">
        <v>43</v>
      </c>
      <c r="B93" s="132" t="s">
        <v>50</v>
      </c>
      <c r="C93" s="132" t="s">
        <v>163</v>
      </c>
    </row>
    <row r="94" spans="1:3" ht="12.75">
      <c r="A94" s="132" t="s">
        <v>15</v>
      </c>
      <c r="B94" s="132" t="s">
        <v>20</v>
      </c>
      <c r="C94" s="132" t="s">
        <v>164</v>
      </c>
    </row>
    <row r="95" spans="1:3" ht="12.75">
      <c r="A95" s="132" t="s">
        <v>20</v>
      </c>
      <c r="B95" s="132" t="s">
        <v>50</v>
      </c>
      <c r="C95" s="132" t="s">
        <v>164</v>
      </c>
    </row>
    <row r="96" spans="1:3" ht="12.75">
      <c r="A96" s="132" t="s">
        <v>64</v>
      </c>
      <c r="B96" s="132" t="s">
        <v>67</v>
      </c>
      <c r="C96" s="132" t="s">
        <v>165</v>
      </c>
    </row>
    <row r="97" spans="1:3" ht="12.75">
      <c r="A97" s="132" t="s">
        <v>15</v>
      </c>
      <c r="B97" s="132" t="s">
        <v>67</v>
      </c>
      <c r="C97" s="132" t="s">
        <v>166</v>
      </c>
    </row>
    <row r="98" spans="1:3" ht="12.75">
      <c r="A98" s="132" t="s">
        <v>15</v>
      </c>
      <c r="B98" s="132" t="s">
        <v>77</v>
      </c>
      <c r="C98" s="132" t="s">
        <v>167</v>
      </c>
    </row>
    <row r="99" spans="1:3" ht="12.75">
      <c r="A99" s="132" t="s">
        <v>36</v>
      </c>
      <c r="B99" s="132" t="s">
        <v>45</v>
      </c>
      <c r="C99" s="132" t="s">
        <v>168</v>
      </c>
    </row>
    <row r="100" spans="1:3" ht="12.75">
      <c r="A100" s="132" t="s">
        <v>36</v>
      </c>
      <c r="B100" s="132" t="s">
        <v>67</v>
      </c>
      <c r="C100" s="132" t="s">
        <v>169</v>
      </c>
    </row>
    <row r="101" spans="1:3" ht="12.75">
      <c r="A101" s="132" t="s">
        <v>84</v>
      </c>
      <c r="B101" s="132" t="s">
        <v>89</v>
      </c>
      <c r="C101" s="132" t="s">
        <v>169</v>
      </c>
    </row>
    <row r="102" spans="1:3" ht="12.75">
      <c r="A102" s="132" t="s">
        <v>15</v>
      </c>
      <c r="B102" s="132" t="s">
        <v>64</v>
      </c>
      <c r="C102" s="132" t="s">
        <v>170</v>
      </c>
    </row>
    <row r="103" spans="1:3" ht="12.75">
      <c r="A103" s="132" t="s">
        <v>82</v>
      </c>
      <c r="B103" s="132" t="s">
        <v>89</v>
      </c>
      <c r="C103" s="132" t="s">
        <v>170</v>
      </c>
    </row>
    <row r="104" spans="1:3" ht="12.75">
      <c r="A104" s="132" t="s">
        <v>36</v>
      </c>
      <c r="B104" s="132" t="s">
        <v>48</v>
      </c>
      <c r="C104" s="132" t="s">
        <v>171</v>
      </c>
    </row>
    <row r="105" spans="1:3" ht="12.75">
      <c r="A105" s="132" t="s">
        <v>45</v>
      </c>
      <c r="B105" s="132" t="s">
        <v>67</v>
      </c>
      <c r="C105" s="132" t="s">
        <v>172</v>
      </c>
    </row>
  </sheetData>
  <printOptions/>
  <pageMargins left="0.75" right="0.75" top="0.64" bottom="0.67" header="0.5" footer="0.5"/>
  <pageSetup fitToHeight="1" fitToWidth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84"/>
  <sheetViews>
    <sheetView zoomScale="75" zoomScaleNormal="75" zoomScaleSheetLayoutView="75" workbookViewId="0" topLeftCell="A1">
      <selection activeCell="B1" sqref="B1"/>
    </sheetView>
  </sheetViews>
  <sheetFormatPr defaultColWidth="9.140625" defaultRowHeight="12.75"/>
  <cols>
    <col min="1" max="1" width="1.28515625" style="137" customWidth="1"/>
    <col min="2" max="2" width="60.421875" style="137" customWidth="1"/>
    <col min="3" max="3" width="14.421875" style="137" bestFit="1" customWidth="1"/>
    <col min="4" max="4" width="15.7109375" style="137" bestFit="1" customWidth="1"/>
    <col min="5" max="5" width="16.00390625" style="137" bestFit="1" customWidth="1"/>
    <col min="6" max="6" width="15.421875" style="137" bestFit="1" customWidth="1"/>
    <col min="7" max="7" width="8.00390625" style="137" bestFit="1" customWidth="1"/>
    <col min="8" max="8" width="8.7109375" style="137" customWidth="1"/>
    <col min="9" max="9" width="1.421875" style="137" customWidth="1"/>
    <col min="10" max="10" width="20.421875" style="137" customWidth="1"/>
    <col min="11" max="11" width="1.57421875" style="137" customWidth="1"/>
    <col min="12" max="12" width="22.7109375" style="138" customWidth="1"/>
    <col min="13" max="16384" width="9.140625" style="137" customWidth="1"/>
  </cols>
  <sheetData>
    <row r="1" spans="1:10" ht="17.25" thickBot="1">
      <c r="A1" s="134" t="s">
        <v>173</v>
      </c>
      <c r="B1" s="135"/>
      <c r="C1" s="135"/>
      <c r="D1" s="135"/>
      <c r="E1" s="135"/>
      <c r="F1" s="135"/>
      <c r="G1" s="135"/>
      <c r="H1" s="136"/>
      <c r="I1" s="136"/>
      <c r="J1" s="136"/>
    </row>
    <row r="2" spans="2:10" ht="22.5" customHeight="1">
      <c r="B2" s="139" t="s">
        <v>4</v>
      </c>
      <c r="C2" s="140" t="s">
        <v>174</v>
      </c>
      <c r="D2" s="140"/>
      <c r="E2" s="140"/>
      <c r="F2" s="140"/>
      <c r="G2" s="140"/>
      <c r="H2" s="140"/>
      <c r="I2" s="139"/>
      <c r="J2" s="141" t="s">
        <v>175</v>
      </c>
    </row>
    <row r="3" spans="1:10" ht="33.75" thickBot="1">
      <c r="A3" s="135"/>
      <c r="B3" s="135"/>
      <c r="C3" s="142" t="s">
        <v>176</v>
      </c>
      <c r="D3" s="142" t="s">
        <v>177</v>
      </c>
      <c r="E3" s="142" t="s">
        <v>178</v>
      </c>
      <c r="F3" s="142" t="s">
        <v>179</v>
      </c>
      <c r="G3" s="142" t="s">
        <v>97</v>
      </c>
      <c r="H3" s="142" t="s">
        <v>180</v>
      </c>
      <c r="I3" s="142"/>
      <c r="J3" s="143"/>
    </row>
    <row r="4" spans="1:10" ht="16.5">
      <c r="A4" s="144" t="s">
        <v>12</v>
      </c>
      <c r="H4" s="144"/>
      <c r="I4" s="144"/>
      <c r="J4" s="145"/>
    </row>
    <row r="5" spans="2:10" ht="16.5">
      <c r="B5" s="137" t="s">
        <v>13</v>
      </c>
      <c r="C5" s="137">
        <v>1</v>
      </c>
      <c r="D5" s="137">
        <v>0</v>
      </c>
      <c r="E5" s="137">
        <v>1</v>
      </c>
      <c r="F5" s="137">
        <v>3</v>
      </c>
      <c r="G5" s="137">
        <v>0</v>
      </c>
      <c r="H5" s="144">
        <v>5</v>
      </c>
      <c r="I5" s="144"/>
      <c r="J5" s="146">
        <f>H5/$H$78*100</f>
        <v>2.314814814814815</v>
      </c>
    </row>
    <row r="6" spans="2:10" ht="16.5">
      <c r="B6" s="137" t="s">
        <v>14</v>
      </c>
      <c r="C6" s="137">
        <v>0</v>
      </c>
      <c r="D6" s="137">
        <v>0</v>
      </c>
      <c r="E6" s="137">
        <v>0</v>
      </c>
      <c r="F6" s="137">
        <v>1</v>
      </c>
      <c r="G6" s="137">
        <v>0</v>
      </c>
      <c r="H6" s="144">
        <v>1</v>
      </c>
      <c r="I6" s="144"/>
      <c r="J6" s="146">
        <f>H6/$H$78*100</f>
        <v>0.4629629629629629</v>
      </c>
    </row>
    <row r="7" spans="2:10" ht="16.5">
      <c r="B7" s="137" t="s">
        <v>15</v>
      </c>
      <c r="C7" s="137">
        <v>1</v>
      </c>
      <c r="D7" s="137">
        <v>0</v>
      </c>
      <c r="E7" s="137">
        <v>1</v>
      </c>
      <c r="F7" s="137">
        <v>27</v>
      </c>
      <c r="G7" s="137">
        <v>0</v>
      </c>
      <c r="H7" s="144">
        <v>29</v>
      </c>
      <c r="I7" s="144"/>
      <c r="J7" s="146">
        <f>H7/$H$78*100</f>
        <v>13.425925925925927</v>
      </c>
    </row>
    <row r="8" spans="2:10" ht="16.5">
      <c r="B8" s="137" t="s">
        <v>20</v>
      </c>
      <c r="C8" s="137">
        <v>0</v>
      </c>
      <c r="D8" s="137">
        <v>0</v>
      </c>
      <c r="E8" s="137">
        <v>5</v>
      </c>
      <c r="F8" s="137">
        <v>6</v>
      </c>
      <c r="G8" s="137">
        <v>0</v>
      </c>
      <c r="H8" s="144">
        <v>11</v>
      </c>
      <c r="I8" s="144"/>
      <c r="J8" s="146">
        <f>H8/$H$78*100</f>
        <v>5.092592592592593</v>
      </c>
    </row>
    <row r="9" spans="2:10" ht="16.5">
      <c r="B9" s="137" t="s">
        <v>21</v>
      </c>
      <c r="C9" s="137">
        <v>0</v>
      </c>
      <c r="D9" s="137">
        <v>0</v>
      </c>
      <c r="E9" s="137">
        <v>0</v>
      </c>
      <c r="F9" s="137">
        <v>2</v>
      </c>
      <c r="G9" s="137">
        <v>0</v>
      </c>
      <c r="H9" s="144">
        <v>2</v>
      </c>
      <c r="I9" s="144"/>
      <c r="J9" s="146">
        <f>H9/$H$78*100</f>
        <v>0.9259259259259258</v>
      </c>
    </row>
    <row r="10" spans="8:10" ht="3" customHeight="1">
      <c r="H10" s="144"/>
      <c r="I10" s="144"/>
      <c r="J10" s="146"/>
    </row>
    <row r="11" spans="1:10" ht="16.5">
      <c r="A11" s="144" t="s">
        <v>22</v>
      </c>
      <c r="B11" s="147"/>
      <c r="H11" s="144"/>
      <c r="I11" s="144"/>
      <c r="J11" s="146"/>
    </row>
    <row r="12" spans="2:10" ht="16.5">
      <c r="B12" s="147" t="s">
        <v>23</v>
      </c>
      <c r="C12" s="137">
        <v>0</v>
      </c>
      <c r="D12" s="137">
        <v>0</v>
      </c>
      <c r="E12" s="137">
        <v>1</v>
      </c>
      <c r="F12" s="137">
        <v>6</v>
      </c>
      <c r="G12" s="137">
        <v>0</v>
      </c>
      <c r="H12" s="144">
        <v>7</v>
      </c>
      <c r="I12" s="144"/>
      <c r="J12" s="146">
        <f>H12/$H$78*100</f>
        <v>3.2407407407407405</v>
      </c>
    </row>
    <row r="13" spans="2:10" ht="16.5">
      <c r="B13" s="137" t="s">
        <v>25</v>
      </c>
      <c r="C13" s="137">
        <v>0</v>
      </c>
      <c r="D13" s="137">
        <v>0</v>
      </c>
      <c r="E13" s="137">
        <v>0</v>
      </c>
      <c r="F13" s="137">
        <v>1</v>
      </c>
      <c r="G13" s="137">
        <v>0</v>
      </c>
      <c r="H13" s="144">
        <v>1</v>
      </c>
      <c r="I13" s="144"/>
      <c r="J13" s="146">
        <f>H13/$H$78*100</f>
        <v>0.4629629629629629</v>
      </c>
    </row>
    <row r="14" spans="2:10" ht="16.5">
      <c r="B14" s="137" t="s">
        <v>28</v>
      </c>
      <c r="C14" s="137">
        <v>0</v>
      </c>
      <c r="D14" s="137">
        <v>0</v>
      </c>
      <c r="E14" s="137">
        <v>1</v>
      </c>
      <c r="F14" s="137">
        <v>0</v>
      </c>
      <c r="G14" s="137">
        <v>0</v>
      </c>
      <c r="H14" s="144">
        <v>1</v>
      </c>
      <c r="I14" s="144"/>
      <c r="J14" s="146">
        <f>H14/$H$78*100</f>
        <v>0.4629629629629629</v>
      </c>
    </row>
    <row r="15" spans="8:10" ht="3" customHeight="1">
      <c r="H15" s="144"/>
      <c r="I15" s="144"/>
      <c r="J15" s="146"/>
    </row>
    <row r="16" spans="1:10" ht="16.5">
      <c r="A16" s="144" t="s">
        <v>29</v>
      </c>
      <c r="H16" s="144"/>
      <c r="I16" s="144"/>
      <c r="J16" s="146"/>
    </row>
    <row r="17" spans="2:10" ht="16.5">
      <c r="B17" s="137" t="s">
        <v>31</v>
      </c>
      <c r="C17" s="137">
        <v>0</v>
      </c>
      <c r="D17" s="137">
        <v>0</v>
      </c>
      <c r="E17" s="137">
        <v>0</v>
      </c>
      <c r="F17" s="137">
        <v>3</v>
      </c>
      <c r="G17" s="137">
        <v>0</v>
      </c>
      <c r="H17" s="144">
        <v>3</v>
      </c>
      <c r="I17" s="144"/>
      <c r="J17" s="146">
        <f>H17/$H$78*100</f>
        <v>1.3888888888888888</v>
      </c>
    </row>
    <row r="18" spans="2:10" ht="16.5">
      <c r="B18" s="137" t="s">
        <v>34</v>
      </c>
      <c r="C18" s="137">
        <v>0</v>
      </c>
      <c r="D18" s="137">
        <v>0</v>
      </c>
      <c r="E18" s="137">
        <v>1</v>
      </c>
      <c r="F18" s="137">
        <v>1</v>
      </c>
      <c r="G18" s="137">
        <v>0</v>
      </c>
      <c r="H18" s="144">
        <v>2</v>
      </c>
      <c r="I18" s="144"/>
      <c r="J18" s="146">
        <f>H18/$H$78*100</f>
        <v>0.9259259259259258</v>
      </c>
    </row>
    <row r="19" spans="2:10" ht="16.5">
      <c r="B19" s="137" t="s">
        <v>35</v>
      </c>
      <c r="C19" s="137">
        <v>2</v>
      </c>
      <c r="D19" s="137">
        <v>0</v>
      </c>
      <c r="E19" s="137">
        <v>7</v>
      </c>
      <c r="F19" s="137">
        <v>20</v>
      </c>
      <c r="G19" s="137">
        <v>1</v>
      </c>
      <c r="H19" s="144">
        <v>30</v>
      </c>
      <c r="I19" s="144"/>
      <c r="J19" s="146">
        <f>H19/$H$78*100</f>
        <v>13.88888888888889</v>
      </c>
    </row>
    <row r="20" spans="2:10" ht="16.5">
      <c r="B20" s="137" t="s">
        <v>36</v>
      </c>
      <c r="C20" s="137">
        <v>3</v>
      </c>
      <c r="D20" s="137">
        <v>0</v>
      </c>
      <c r="E20" s="137">
        <v>10</v>
      </c>
      <c r="F20" s="137">
        <v>32</v>
      </c>
      <c r="G20" s="137">
        <v>0</v>
      </c>
      <c r="H20" s="144">
        <v>45</v>
      </c>
      <c r="I20" s="144"/>
      <c r="J20" s="146">
        <f>H20/$H$78*100</f>
        <v>20.833333333333336</v>
      </c>
    </row>
    <row r="21" spans="2:10" ht="16.5">
      <c r="B21" s="137" t="s">
        <v>37</v>
      </c>
      <c r="C21" s="137">
        <v>0</v>
      </c>
      <c r="D21" s="137">
        <v>0</v>
      </c>
      <c r="E21" s="137">
        <v>0</v>
      </c>
      <c r="F21" s="137">
        <v>0</v>
      </c>
      <c r="G21" s="137">
        <v>1</v>
      </c>
      <c r="H21" s="144">
        <v>1</v>
      </c>
      <c r="I21" s="144"/>
      <c r="J21" s="146">
        <f>H21/$H$78*100</f>
        <v>0.4629629629629629</v>
      </c>
    </row>
    <row r="22" spans="8:10" ht="3" customHeight="1">
      <c r="H22" s="144"/>
      <c r="I22" s="144"/>
      <c r="J22" s="146"/>
    </row>
    <row r="23" spans="1:10" ht="16.5">
      <c r="A23" s="144" t="s">
        <v>40</v>
      </c>
      <c r="H23" s="144"/>
      <c r="I23" s="144"/>
      <c r="J23" s="146"/>
    </row>
    <row r="24" spans="2:10" ht="16.5">
      <c r="B24" s="137" t="s">
        <v>41</v>
      </c>
      <c r="C24" s="137">
        <v>0</v>
      </c>
      <c r="D24" s="137">
        <v>0</v>
      </c>
      <c r="E24" s="137">
        <v>1</v>
      </c>
      <c r="F24" s="137">
        <v>2</v>
      </c>
      <c r="G24" s="137">
        <v>0</v>
      </c>
      <c r="H24" s="144">
        <v>3</v>
      </c>
      <c r="I24" s="144"/>
      <c r="J24" s="146">
        <f aca="true" t="shared" si="0" ref="J24:J31">H24/$H$78*100</f>
        <v>1.3888888888888888</v>
      </c>
    </row>
    <row r="25" spans="2:10" ht="16.5">
      <c r="B25" s="137" t="s">
        <v>43</v>
      </c>
      <c r="C25" s="137">
        <v>2</v>
      </c>
      <c r="D25" s="137">
        <v>1</v>
      </c>
      <c r="E25" s="137">
        <v>11</v>
      </c>
      <c r="F25" s="137">
        <v>13</v>
      </c>
      <c r="G25" s="137">
        <v>0</v>
      </c>
      <c r="H25" s="144">
        <v>27</v>
      </c>
      <c r="I25" s="144"/>
      <c r="J25" s="146">
        <f t="shared" si="0"/>
        <v>12.5</v>
      </c>
    </row>
    <row r="26" spans="2:10" ht="16.5">
      <c r="B26" s="137" t="s">
        <v>45</v>
      </c>
      <c r="C26" s="137">
        <v>14</v>
      </c>
      <c r="D26" s="137">
        <v>3</v>
      </c>
      <c r="E26" s="137">
        <v>11</v>
      </c>
      <c r="F26" s="137">
        <v>8</v>
      </c>
      <c r="G26" s="137">
        <v>2</v>
      </c>
      <c r="H26" s="144">
        <v>38</v>
      </c>
      <c r="I26" s="144"/>
      <c r="J26" s="146">
        <f t="shared" si="0"/>
        <v>17.59259259259259</v>
      </c>
    </row>
    <row r="27" spans="2:10" ht="16.5">
      <c r="B27" s="137" t="s">
        <v>46</v>
      </c>
      <c r="C27" s="137">
        <v>5</v>
      </c>
      <c r="D27" s="137">
        <v>0</v>
      </c>
      <c r="E27" s="137">
        <v>8</v>
      </c>
      <c r="F27" s="137">
        <v>7</v>
      </c>
      <c r="G27" s="137">
        <v>1</v>
      </c>
      <c r="H27" s="144">
        <v>21</v>
      </c>
      <c r="I27" s="144"/>
      <c r="J27" s="146">
        <f t="shared" si="0"/>
        <v>9.722222222222223</v>
      </c>
    </row>
    <row r="28" spans="2:10" ht="16.5">
      <c r="B28" s="137" t="s">
        <v>47</v>
      </c>
      <c r="C28" s="137">
        <v>1</v>
      </c>
      <c r="D28" s="137">
        <v>0</v>
      </c>
      <c r="E28" s="137">
        <v>0</v>
      </c>
      <c r="F28" s="137">
        <v>0</v>
      </c>
      <c r="G28" s="137">
        <v>0</v>
      </c>
      <c r="H28" s="144">
        <v>1</v>
      </c>
      <c r="I28" s="144"/>
      <c r="J28" s="146">
        <f t="shared" si="0"/>
        <v>0.4629629629629629</v>
      </c>
    </row>
    <row r="29" spans="2:10" ht="16.5">
      <c r="B29" s="137" t="s">
        <v>48</v>
      </c>
      <c r="C29" s="137">
        <v>0</v>
      </c>
      <c r="D29" s="137">
        <v>0</v>
      </c>
      <c r="E29" s="137">
        <v>4</v>
      </c>
      <c r="F29" s="137">
        <v>2</v>
      </c>
      <c r="G29" s="137">
        <v>0</v>
      </c>
      <c r="H29" s="144">
        <v>6</v>
      </c>
      <c r="I29" s="144"/>
      <c r="J29" s="146">
        <f t="shared" si="0"/>
        <v>2.7777777777777777</v>
      </c>
    </row>
    <row r="30" spans="2:10" ht="16.5">
      <c r="B30" s="137" t="s">
        <v>49</v>
      </c>
      <c r="C30" s="137">
        <v>0</v>
      </c>
      <c r="D30" s="137">
        <v>0</v>
      </c>
      <c r="E30" s="137">
        <v>1</v>
      </c>
      <c r="F30" s="137">
        <v>10</v>
      </c>
      <c r="G30" s="137">
        <v>1</v>
      </c>
      <c r="H30" s="144">
        <v>12</v>
      </c>
      <c r="I30" s="144"/>
      <c r="J30" s="146">
        <f t="shared" si="0"/>
        <v>5.555555555555555</v>
      </c>
    </row>
    <row r="31" spans="2:10" ht="16.5">
      <c r="B31" s="137" t="s">
        <v>50</v>
      </c>
      <c r="C31" s="137">
        <v>2</v>
      </c>
      <c r="D31" s="137">
        <v>0</v>
      </c>
      <c r="E31" s="137">
        <v>25</v>
      </c>
      <c r="F31" s="137">
        <v>77</v>
      </c>
      <c r="G31" s="137">
        <v>3</v>
      </c>
      <c r="H31" s="144">
        <v>107</v>
      </c>
      <c r="I31" s="144"/>
      <c r="J31" s="146">
        <f t="shared" si="0"/>
        <v>49.53703703703704</v>
      </c>
    </row>
    <row r="32" spans="8:10" ht="3" customHeight="1">
      <c r="H32" s="144"/>
      <c r="I32" s="144"/>
      <c r="J32" s="146"/>
    </row>
    <row r="33" spans="1:10" ht="16.5">
      <c r="A33" s="144" t="s">
        <v>51</v>
      </c>
      <c r="H33" s="144"/>
      <c r="I33" s="144"/>
      <c r="J33" s="146"/>
    </row>
    <row r="34" spans="2:10" ht="16.5">
      <c r="B34" s="137" t="s">
        <v>52</v>
      </c>
      <c r="C34" s="137">
        <v>2</v>
      </c>
      <c r="D34" s="137">
        <v>1</v>
      </c>
      <c r="E34" s="137">
        <v>2</v>
      </c>
      <c r="F34" s="137">
        <v>20</v>
      </c>
      <c r="G34" s="137">
        <v>0</v>
      </c>
      <c r="H34" s="144">
        <v>25</v>
      </c>
      <c r="I34" s="144"/>
      <c r="J34" s="146">
        <f aca="true" t="shared" si="1" ref="J34:J42">H34/$H$78*100</f>
        <v>11.574074074074074</v>
      </c>
    </row>
    <row r="35" spans="2:10" ht="16.5">
      <c r="B35" s="137" t="s">
        <v>53</v>
      </c>
      <c r="C35" s="137">
        <v>1</v>
      </c>
      <c r="D35" s="137">
        <v>0</v>
      </c>
      <c r="E35" s="137">
        <v>1</v>
      </c>
      <c r="F35" s="137">
        <v>4</v>
      </c>
      <c r="G35" s="137">
        <v>0</v>
      </c>
      <c r="H35" s="144">
        <v>6</v>
      </c>
      <c r="I35" s="144"/>
      <c r="J35" s="146">
        <f t="shared" si="1"/>
        <v>2.7777777777777777</v>
      </c>
    </row>
    <row r="36" spans="2:10" ht="16.5">
      <c r="B36" s="137" t="s">
        <v>54</v>
      </c>
      <c r="C36" s="137">
        <v>0</v>
      </c>
      <c r="D36" s="137">
        <v>0</v>
      </c>
      <c r="E36" s="137">
        <v>1</v>
      </c>
      <c r="F36" s="137">
        <v>6</v>
      </c>
      <c r="G36" s="137">
        <v>0</v>
      </c>
      <c r="H36" s="144">
        <v>7</v>
      </c>
      <c r="I36" s="144"/>
      <c r="J36" s="146">
        <f t="shared" si="1"/>
        <v>3.2407407407407405</v>
      </c>
    </row>
    <row r="37" spans="2:10" ht="16.5">
      <c r="B37" s="137" t="s">
        <v>56</v>
      </c>
      <c r="C37" s="137">
        <v>0</v>
      </c>
      <c r="D37" s="137">
        <v>1</v>
      </c>
      <c r="E37" s="137">
        <v>0</v>
      </c>
      <c r="F37" s="137">
        <v>7</v>
      </c>
      <c r="G37" s="137">
        <v>1</v>
      </c>
      <c r="H37" s="144">
        <v>9</v>
      </c>
      <c r="I37" s="144"/>
      <c r="J37" s="146">
        <f t="shared" si="1"/>
        <v>4.166666666666666</v>
      </c>
    </row>
    <row r="38" spans="2:10" ht="16.5">
      <c r="B38" s="137" t="s">
        <v>57</v>
      </c>
      <c r="C38" s="137">
        <v>0</v>
      </c>
      <c r="D38" s="137">
        <v>1</v>
      </c>
      <c r="E38" s="137">
        <v>1</v>
      </c>
      <c r="F38" s="137">
        <v>0</v>
      </c>
      <c r="G38" s="137">
        <v>0</v>
      </c>
      <c r="H38" s="144">
        <v>2</v>
      </c>
      <c r="I38" s="144"/>
      <c r="J38" s="146">
        <f t="shared" si="1"/>
        <v>0.9259259259259258</v>
      </c>
    </row>
    <row r="39" spans="2:10" ht="16.5">
      <c r="B39" s="137" t="s">
        <v>58</v>
      </c>
      <c r="C39" s="137">
        <v>0</v>
      </c>
      <c r="D39" s="137">
        <v>1</v>
      </c>
      <c r="E39" s="137">
        <v>0</v>
      </c>
      <c r="F39" s="137">
        <v>0</v>
      </c>
      <c r="G39" s="137">
        <v>0</v>
      </c>
      <c r="H39" s="144">
        <v>1</v>
      </c>
      <c r="I39" s="144"/>
      <c r="J39" s="146">
        <f t="shared" si="1"/>
        <v>0.4629629629629629</v>
      </c>
    </row>
    <row r="40" spans="2:10" ht="16.5">
      <c r="B40" s="137" t="s">
        <v>59</v>
      </c>
      <c r="C40" s="137">
        <v>0</v>
      </c>
      <c r="D40" s="137">
        <v>0</v>
      </c>
      <c r="E40" s="137">
        <v>0</v>
      </c>
      <c r="F40" s="137">
        <v>1</v>
      </c>
      <c r="G40" s="137">
        <v>0</v>
      </c>
      <c r="H40" s="144">
        <v>1</v>
      </c>
      <c r="I40" s="144"/>
      <c r="J40" s="146">
        <f t="shared" si="1"/>
        <v>0.4629629629629629</v>
      </c>
    </row>
    <row r="41" spans="2:10" ht="16.5">
      <c r="B41" s="137" t="s">
        <v>60</v>
      </c>
      <c r="C41" s="137">
        <v>0</v>
      </c>
      <c r="D41" s="137">
        <v>1</v>
      </c>
      <c r="E41" s="137">
        <v>0</v>
      </c>
      <c r="F41" s="137">
        <v>5</v>
      </c>
      <c r="G41" s="137">
        <v>0</v>
      </c>
      <c r="H41" s="144">
        <v>6</v>
      </c>
      <c r="I41" s="144"/>
      <c r="J41" s="146">
        <f t="shared" si="1"/>
        <v>2.7777777777777777</v>
      </c>
    </row>
    <row r="42" spans="2:10" ht="16.5">
      <c r="B42" s="137" t="s">
        <v>61</v>
      </c>
      <c r="C42" s="137">
        <v>1</v>
      </c>
      <c r="D42" s="137">
        <v>0</v>
      </c>
      <c r="E42" s="137">
        <v>1</v>
      </c>
      <c r="F42" s="137">
        <v>0</v>
      </c>
      <c r="G42" s="137">
        <v>0</v>
      </c>
      <c r="H42" s="144">
        <v>2</v>
      </c>
      <c r="I42" s="144"/>
      <c r="J42" s="146">
        <f t="shared" si="1"/>
        <v>0.9259259259259258</v>
      </c>
    </row>
    <row r="43" spans="8:10" ht="2.25" customHeight="1">
      <c r="H43" s="144"/>
      <c r="I43" s="144"/>
      <c r="J43" s="146"/>
    </row>
    <row r="44" spans="1:10" ht="16.5">
      <c r="A44" s="144" t="s">
        <v>62</v>
      </c>
      <c r="H44" s="144"/>
      <c r="I44" s="144"/>
      <c r="J44" s="146"/>
    </row>
    <row r="45" spans="2:10" ht="16.5">
      <c r="B45" s="137" t="s">
        <v>63</v>
      </c>
      <c r="C45" s="137">
        <v>1</v>
      </c>
      <c r="D45" s="137">
        <v>0</v>
      </c>
      <c r="E45" s="137">
        <v>6</v>
      </c>
      <c r="F45" s="137">
        <v>9</v>
      </c>
      <c r="G45" s="137">
        <v>1</v>
      </c>
      <c r="H45" s="144">
        <v>17</v>
      </c>
      <c r="I45" s="144"/>
      <c r="J45" s="146">
        <f>H45/$H$78*100</f>
        <v>7.87037037037037</v>
      </c>
    </row>
    <row r="46" spans="2:10" ht="16.5">
      <c r="B46" s="137" t="s">
        <v>64</v>
      </c>
      <c r="C46" s="137">
        <v>4</v>
      </c>
      <c r="D46" s="137">
        <v>2</v>
      </c>
      <c r="E46" s="137">
        <v>4</v>
      </c>
      <c r="F46" s="137">
        <v>27</v>
      </c>
      <c r="G46" s="137">
        <v>0</v>
      </c>
      <c r="H46" s="144">
        <v>37</v>
      </c>
      <c r="I46" s="144"/>
      <c r="J46" s="146">
        <f>H46/$H$78*100</f>
        <v>17.12962962962963</v>
      </c>
    </row>
    <row r="47" spans="2:10" ht="16.5">
      <c r="B47" s="137" t="s">
        <v>67</v>
      </c>
      <c r="C47" s="137">
        <v>3</v>
      </c>
      <c r="D47" s="137">
        <v>0</v>
      </c>
      <c r="E47" s="137">
        <v>0</v>
      </c>
      <c r="F47" s="137">
        <v>10</v>
      </c>
      <c r="G47" s="137">
        <v>0</v>
      </c>
      <c r="H47" s="144">
        <v>13</v>
      </c>
      <c r="I47" s="144"/>
      <c r="J47" s="146">
        <f>H47/$H$78*100</f>
        <v>6.018518518518518</v>
      </c>
    </row>
    <row r="48" spans="2:10" ht="16.5">
      <c r="B48" s="137" t="s">
        <v>68</v>
      </c>
      <c r="C48" s="137">
        <v>0</v>
      </c>
      <c r="D48" s="137">
        <v>0</v>
      </c>
      <c r="E48" s="137">
        <v>0</v>
      </c>
      <c r="F48" s="137">
        <v>1</v>
      </c>
      <c r="G48" s="137">
        <v>0</v>
      </c>
      <c r="H48" s="144">
        <v>1</v>
      </c>
      <c r="I48" s="144"/>
      <c r="J48" s="146">
        <f>H48/$H$78*100</f>
        <v>0.4629629629629629</v>
      </c>
    </row>
    <row r="49" spans="2:10" ht="16.5">
      <c r="B49" s="137" t="s">
        <v>69</v>
      </c>
      <c r="C49" s="137">
        <v>0</v>
      </c>
      <c r="D49" s="137">
        <v>0</v>
      </c>
      <c r="E49" s="137">
        <v>6</v>
      </c>
      <c r="F49" s="137">
        <v>3</v>
      </c>
      <c r="G49" s="137">
        <v>0</v>
      </c>
      <c r="H49" s="144">
        <v>9</v>
      </c>
      <c r="I49" s="144"/>
      <c r="J49" s="146">
        <f>H49/$H$78*100</f>
        <v>4.166666666666666</v>
      </c>
    </row>
    <row r="50" spans="1:10" ht="2.25" customHeight="1">
      <c r="A50" s="144"/>
      <c r="H50" s="144"/>
      <c r="I50" s="144"/>
      <c r="J50" s="146"/>
    </row>
    <row r="51" spans="1:10" ht="16.5">
      <c r="A51" s="144" t="s">
        <v>70</v>
      </c>
      <c r="H51" s="144"/>
      <c r="I51" s="144"/>
      <c r="J51" s="146"/>
    </row>
    <row r="52" spans="2:10" ht="16.5">
      <c r="B52" s="137" t="s">
        <v>73</v>
      </c>
      <c r="C52" s="137">
        <v>0</v>
      </c>
      <c r="D52" s="137">
        <v>0</v>
      </c>
      <c r="E52" s="137">
        <v>1</v>
      </c>
      <c r="F52" s="137">
        <v>6</v>
      </c>
      <c r="G52" s="137">
        <v>0</v>
      </c>
      <c r="H52" s="144">
        <v>7</v>
      </c>
      <c r="I52" s="144"/>
      <c r="J52" s="146">
        <f aca="true" t="shared" si="2" ref="J52:J57">H52/$H$78*100</f>
        <v>3.2407407407407405</v>
      </c>
    </row>
    <row r="53" spans="2:10" ht="16.5">
      <c r="B53" s="137" t="s">
        <v>75</v>
      </c>
      <c r="C53" s="137">
        <v>1</v>
      </c>
      <c r="D53" s="137">
        <v>0</v>
      </c>
      <c r="E53" s="137">
        <v>0</v>
      </c>
      <c r="F53" s="137">
        <v>0</v>
      </c>
      <c r="G53" s="137">
        <v>0</v>
      </c>
      <c r="H53" s="144">
        <v>1</v>
      </c>
      <c r="I53" s="144"/>
      <c r="J53" s="146">
        <f t="shared" si="2"/>
        <v>0.4629629629629629</v>
      </c>
    </row>
    <row r="54" spans="2:10" ht="16.5">
      <c r="B54" s="137" t="s">
        <v>76</v>
      </c>
      <c r="C54" s="137">
        <v>0</v>
      </c>
      <c r="D54" s="137">
        <v>0</v>
      </c>
      <c r="E54" s="137">
        <v>1</v>
      </c>
      <c r="F54" s="137">
        <v>1</v>
      </c>
      <c r="G54" s="137">
        <v>0</v>
      </c>
      <c r="H54" s="144">
        <v>2</v>
      </c>
      <c r="I54" s="144"/>
      <c r="J54" s="146">
        <f t="shared" si="2"/>
        <v>0.9259259259259258</v>
      </c>
    </row>
    <row r="55" spans="2:10" ht="16.5">
      <c r="B55" s="137" t="s">
        <v>77</v>
      </c>
      <c r="C55" s="137">
        <v>2</v>
      </c>
      <c r="D55" s="137">
        <v>0</v>
      </c>
      <c r="E55" s="137">
        <v>1</v>
      </c>
      <c r="F55" s="137">
        <v>1</v>
      </c>
      <c r="G55" s="137">
        <v>0</v>
      </c>
      <c r="H55" s="144">
        <v>4</v>
      </c>
      <c r="I55" s="144"/>
      <c r="J55" s="146">
        <f t="shared" si="2"/>
        <v>1.8518518518518516</v>
      </c>
    </row>
    <row r="56" spans="2:10" ht="16.5">
      <c r="B56" s="137" t="s">
        <v>79</v>
      </c>
      <c r="C56" s="137">
        <v>0</v>
      </c>
      <c r="D56" s="137">
        <v>0</v>
      </c>
      <c r="E56" s="137">
        <v>2</v>
      </c>
      <c r="F56" s="137">
        <v>0</v>
      </c>
      <c r="G56" s="137">
        <v>0</v>
      </c>
      <c r="H56" s="144">
        <v>2</v>
      </c>
      <c r="I56" s="144"/>
      <c r="J56" s="146">
        <f t="shared" si="2"/>
        <v>0.9259259259259258</v>
      </c>
    </row>
    <row r="57" spans="2:10" ht="16.5">
      <c r="B57" s="137" t="s">
        <v>80</v>
      </c>
      <c r="C57" s="137">
        <v>2</v>
      </c>
      <c r="D57" s="137">
        <v>0</v>
      </c>
      <c r="E57" s="137">
        <v>0</v>
      </c>
      <c r="F57" s="137">
        <v>0</v>
      </c>
      <c r="G57" s="137">
        <v>0</v>
      </c>
      <c r="H57" s="144">
        <v>2</v>
      </c>
      <c r="I57" s="144"/>
      <c r="J57" s="146">
        <f t="shared" si="2"/>
        <v>0.9259259259259258</v>
      </c>
    </row>
    <row r="58" spans="8:10" ht="3" customHeight="1">
      <c r="H58" s="144"/>
      <c r="I58" s="144"/>
      <c r="J58" s="146"/>
    </row>
    <row r="59" spans="1:10" ht="16.5">
      <c r="A59" s="144" t="s">
        <v>81</v>
      </c>
      <c r="H59" s="144"/>
      <c r="I59" s="144"/>
      <c r="J59" s="146"/>
    </row>
    <row r="60" spans="2:10" ht="16.5">
      <c r="B60" s="137" t="s">
        <v>82</v>
      </c>
      <c r="C60" s="137">
        <v>1</v>
      </c>
      <c r="D60" s="137">
        <v>0</v>
      </c>
      <c r="E60" s="137">
        <v>0</v>
      </c>
      <c r="F60" s="137">
        <v>0</v>
      </c>
      <c r="G60" s="137">
        <v>0</v>
      </c>
      <c r="H60" s="144">
        <v>1</v>
      </c>
      <c r="I60" s="144"/>
      <c r="J60" s="146">
        <f aca="true" t="shared" si="3" ref="J60:J69">H60/$H$78*100</f>
        <v>0.4629629629629629</v>
      </c>
    </row>
    <row r="61" spans="2:10" ht="16.5">
      <c r="B61" s="137" t="s">
        <v>83</v>
      </c>
      <c r="C61" s="137">
        <v>17</v>
      </c>
      <c r="D61" s="137">
        <v>0</v>
      </c>
      <c r="E61" s="137">
        <v>0</v>
      </c>
      <c r="F61" s="137">
        <v>0</v>
      </c>
      <c r="G61" s="137">
        <v>0</v>
      </c>
      <c r="H61" s="144">
        <v>17</v>
      </c>
      <c r="I61" s="144"/>
      <c r="J61" s="146">
        <f t="shared" si="3"/>
        <v>7.87037037037037</v>
      </c>
    </row>
    <row r="62" spans="2:10" ht="16.5">
      <c r="B62" s="137" t="s">
        <v>84</v>
      </c>
      <c r="C62" s="137">
        <v>12</v>
      </c>
      <c r="D62" s="137">
        <v>0</v>
      </c>
      <c r="E62" s="137">
        <v>0</v>
      </c>
      <c r="F62" s="137">
        <v>1</v>
      </c>
      <c r="G62" s="137">
        <v>0</v>
      </c>
      <c r="H62" s="144">
        <v>13</v>
      </c>
      <c r="I62" s="144"/>
      <c r="J62" s="146">
        <f t="shared" si="3"/>
        <v>6.018518518518518</v>
      </c>
    </row>
    <row r="63" spans="2:10" ht="16.5">
      <c r="B63" s="137" t="s">
        <v>85</v>
      </c>
      <c r="C63" s="137">
        <v>3</v>
      </c>
      <c r="D63" s="137">
        <v>0</v>
      </c>
      <c r="E63" s="137">
        <v>0</v>
      </c>
      <c r="F63" s="137">
        <v>0</v>
      </c>
      <c r="G63" s="137">
        <v>0</v>
      </c>
      <c r="H63" s="144">
        <v>3</v>
      </c>
      <c r="I63" s="144"/>
      <c r="J63" s="146">
        <f t="shared" si="3"/>
        <v>1.3888888888888888</v>
      </c>
    </row>
    <row r="64" spans="2:10" ht="16.5">
      <c r="B64" s="137" t="s">
        <v>86</v>
      </c>
      <c r="C64" s="137">
        <v>3</v>
      </c>
      <c r="D64" s="137">
        <v>0</v>
      </c>
      <c r="E64" s="137">
        <v>0</v>
      </c>
      <c r="F64" s="137">
        <v>0</v>
      </c>
      <c r="G64" s="137">
        <v>0</v>
      </c>
      <c r="H64" s="144">
        <v>3</v>
      </c>
      <c r="I64" s="144"/>
      <c r="J64" s="146">
        <f t="shared" si="3"/>
        <v>1.3888888888888888</v>
      </c>
    </row>
    <row r="65" spans="2:10" ht="16.5">
      <c r="B65" s="137" t="s">
        <v>87</v>
      </c>
      <c r="C65" s="137">
        <v>14</v>
      </c>
      <c r="D65" s="137">
        <v>0</v>
      </c>
      <c r="E65" s="137">
        <v>1</v>
      </c>
      <c r="F65" s="137">
        <v>1</v>
      </c>
      <c r="G65" s="137">
        <v>0</v>
      </c>
      <c r="H65" s="144">
        <v>16</v>
      </c>
      <c r="I65" s="144"/>
      <c r="J65" s="146">
        <f t="shared" si="3"/>
        <v>7.4074074074074066</v>
      </c>
    </row>
    <row r="66" spans="2:10" ht="16.5">
      <c r="B66" s="137" t="s">
        <v>88</v>
      </c>
      <c r="C66" s="137">
        <v>1</v>
      </c>
      <c r="D66" s="137">
        <v>0</v>
      </c>
      <c r="E66" s="137">
        <v>0</v>
      </c>
      <c r="F66" s="137">
        <v>0</v>
      </c>
      <c r="G66" s="137">
        <v>0</v>
      </c>
      <c r="H66" s="144">
        <v>1</v>
      </c>
      <c r="I66" s="144"/>
      <c r="J66" s="146">
        <f t="shared" si="3"/>
        <v>0.4629629629629629</v>
      </c>
    </row>
    <row r="67" spans="2:10" ht="16.5">
      <c r="B67" s="137" t="s">
        <v>89</v>
      </c>
      <c r="C67" s="137">
        <v>8</v>
      </c>
      <c r="D67" s="137">
        <v>0</v>
      </c>
      <c r="E67" s="137">
        <v>0</v>
      </c>
      <c r="F67" s="137">
        <v>0</v>
      </c>
      <c r="G67" s="137">
        <v>0</v>
      </c>
      <c r="H67" s="144">
        <v>8</v>
      </c>
      <c r="I67" s="144"/>
      <c r="J67" s="146">
        <f t="shared" si="3"/>
        <v>3.7037037037037033</v>
      </c>
    </row>
    <row r="68" spans="2:10" ht="16.5">
      <c r="B68" s="137" t="s">
        <v>90</v>
      </c>
      <c r="C68" s="137">
        <v>13</v>
      </c>
      <c r="D68" s="137">
        <v>0</v>
      </c>
      <c r="E68" s="137">
        <v>0</v>
      </c>
      <c r="F68" s="137">
        <v>0</v>
      </c>
      <c r="G68" s="137">
        <v>0</v>
      </c>
      <c r="H68" s="144">
        <v>13</v>
      </c>
      <c r="I68" s="144"/>
      <c r="J68" s="146">
        <f t="shared" si="3"/>
        <v>6.018518518518518</v>
      </c>
    </row>
    <row r="69" spans="2:10" ht="16.5">
      <c r="B69" s="137" t="s">
        <v>91</v>
      </c>
      <c r="C69" s="137">
        <v>5</v>
      </c>
      <c r="D69" s="137">
        <v>0</v>
      </c>
      <c r="E69" s="137">
        <v>0</v>
      </c>
      <c r="F69" s="137">
        <v>2</v>
      </c>
      <c r="G69" s="137">
        <v>0</v>
      </c>
      <c r="H69" s="144">
        <v>7</v>
      </c>
      <c r="I69" s="144"/>
      <c r="J69" s="146">
        <f t="shared" si="3"/>
        <v>3.2407407407407405</v>
      </c>
    </row>
    <row r="70" spans="8:10" ht="3.75" customHeight="1">
      <c r="H70" s="144"/>
      <c r="I70" s="144"/>
      <c r="J70" s="146"/>
    </row>
    <row r="71" spans="1:10" ht="16.5">
      <c r="A71" s="144" t="s">
        <v>92</v>
      </c>
      <c r="H71" s="144"/>
      <c r="I71" s="144"/>
      <c r="J71" s="146"/>
    </row>
    <row r="72" spans="2:10" ht="16.5">
      <c r="B72" s="137" t="s">
        <v>93</v>
      </c>
      <c r="C72" s="137">
        <v>0</v>
      </c>
      <c r="D72" s="137">
        <v>0</v>
      </c>
      <c r="E72" s="137">
        <v>0</v>
      </c>
      <c r="F72" s="137">
        <v>1</v>
      </c>
      <c r="G72" s="137">
        <v>0</v>
      </c>
      <c r="H72" s="144">
        <v>1</v>
      </c>
      <c r="I72" s="144"/>
      <c r="J72" s="146">
        <f>H72/$H$78*100</f>
        <v>0.4629629629629629</v>
      </c>
    </row>
    <row r="73" spans="2:10" ht="16.5">
      <c r="B73" s="137" t="s">
        <v>96</v>
      </c>
      <c r="C73" s="137">
        <v>0</v>
      </c>
      <c r="D73" s="137">
        <v>0</v>
      </c>
      <c r="E73" s="137">
        <v>1</v>
      </c>
      <c r="F73" s="137">
        <v>0</v>
      </c>
      <c r="G73" s="137">
        <v>0</v>
      </c>
      <c r="H73" s="144">
        <v>1</v>
      </c>
      <c r="I73" s="144"/>
      <c r="J73" s="146">
        <f>H73/$H$78*100</f>
        <v>0.4629629629629629</v>
      </c>
    </row>
    <row r="74" spans="1:10" ht="17.25" thickBot="1">
      <c r="A74" s="135"/>
      <c r="B74" s="135" t="s">
        <v>97</v>
      </c>
      <c r="C74" s="135">
        <v>1</v>
      </c>
      <c r="D74" s="135">
        <v>0</v>
      </c>
      <c r="E74" s="135">
        <v>2</v>
      </c>
      <c r="F74" s="135">
        <v>4</v>
      </c>
      <c r="G74" s="135">
        <v>0</v>
      </c>
      <c r="H74" s="134">
        <v>7</v>
      </c>
      <c r="I74" s="134"/>
      <c r="J74" s="148">
        <f>H74/$H$78*100</f>
        <v>3.2407407407407405</v>
      </c>
    </row>
    <row r="75" spans="1:10" ht="17.25" hidden="1" thickBot="1">
      <c r="A75" s="134" t="s">
        <v>181</v>
      </c>
      <c r="B75" s="135"/>
      <c r="C75" s="149">
        <f aca="true" t="shared" si="4" ref="C75:H75">SUM(C5:C74)</f>
        <v>126</v>
      </c>
      <c r="D75" s="149">
        <f t="shared" si="4"/>
        <v>11</v>
      </c>
      <c r="E75" s="149">
        <f t="shared" si="4"/>
        <v>119</v>
      </c>
      <c r="F75" s="149">
        <f t="shared" si="4"/>
        <v>331</v>
      </c>
      <c r="G75" s="149">
        <f t="shared" si="4"/>
        <v>11</v>
      </c>
      <c r="H75" s="150">
        <f t="shared" si="4"/>
        <v>598</v>
      </c>
      <c r="I75" s="134"/>
      <c r="J75" s="151"/>
    </row>
    <row r="76" spans="1:10" ht="16.5" hidden="1">
      <c r="A76" s="144"/>
      <c r="C76" s="152"/>
      <c r="D76" s="152"/>
      <c r="E76" s="152"/>
      <c r="F76" s="152"/>
      <c r="G76" s="152"/>
      <c r="H76" s="153"/>
      <c r="I76" s="144"/>
      <c r="J76" s="145"/>
    </row>
    <row r="77" spans="8:10" ht="3.75" customHeight="1">
      <c r="H77" s="144"/>
      <c r="I77" s="144"/>
      <c r="J77" s="145"/>
    </row>
    <row r="78" spans="1:10" ht="20.25" thickBot="1">
      <c r="A78" s="135"/>
      <c r="B78" s="134" t="s">
        <v>226</v>
      </c>
      <c r="C78" s="135">
        <v>47</v>
      </c>
      <c r="D78" s="135">
        <v>5</v>
      </c>
      <c r="E78" s="135">
        <v>43</v>
      </c>
      <c r="F78" s="135">
        <v>116</v>
      </c>
      <c r="G78" s="135">
        <v>5</v>
      </c>
      <c r="H78" s="154">
        <v>216</v>
      </c>
      <c r="I78" s="134"/>
      <c r="J78" s="155">
        <v>1</v>
      </c>
    </row>
    <row r="79" spans="2:10" ht="16.5">
      <c r="B79" s="137" t="s">
        <v>182</v>
      </c>
      <c r="I79" s="147"/>
      <c r="J79" s="156"/>
    </row>
    <row r="80" spans="9:10" ht="16.5">
      <c r="I80" s="147"/>
      <c r="J80" s="156"/>
    </row>
    <row r="81" spans="2:10" ht="16.5">
      <c r="B81" s="157" t="s">
        <v>183</v>
      </c>
      <c r="C81" s="158"/>
      <c r="D81" s="158"/>
      <c r="E81" s="158"/>
      <c r="F81" s="158"/>
      <c r="G81" s="158"/>
      <c r="H81" s="158"/>
      <c r="I81" s="159"/>
      <c r="J81" s="160"/>
    </row>
    <row r="82" spans="2:10" ht="16.5">
      <c r="B82" s="161" t="s">
        <v>184</v>
      </c>
      <c r="C82" s="162"/>
      <c r="D82" s="162"/>
      <c r="E82" s="162"/>
      <c r="F82" s="162"/>
      <c r="G82" s="162"/>
      <c r="H82" s="162"/>
      <c r="I82" s="163"/>
      <c r="J82" s="160"/>
    </row>
    <row r="83" spans="2:10" ht="16.5">
      <c r="B83" s="161" t="s">
        <v>185</v>
      </c>
      <c r="C83" s="162"/>
      <c r="D83" s="162"/>
      <c r="E83" s="162"/>
      <c r="F83" s="162"/>
      <c r="G83" s="162"/>
      <c r="H83" s="162"/>
      <c r="I83" s="163"/>
      <c r="J83" s="160"/>
    </row>
    <row r="84" spans="2:10" ht="16.5">
      <c r="B84" s="164" t="s">
        <v>186</v>
      </c>
      <c r="C84" s="165"/>
      <c r="D84" s="165"/>
      <c r="E84" s="165"/>
      <c r="F84" s="165"/>
      <c r="G84" s="165"/>
      <c r="H84" s="165"/>
      <c r="I84" s="166"/>
      <c r="J84" s="160"/>
    </row>
  </sheetData>
  <mergeCells count="2">
    <mergeCell ref="C2:H2"/>
    <mergeCell ref="J2:J3"/>
  </mergeCells>
  <printOptions/>
  <pageMargins left="0.75" right="0.75" top="0.64" bottom="0.67" header="0.5" footer="0.5"/>
  <pageSetup fitToHeight="2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L10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137" customWidth="1"/>
    <col min="2" max="2" width="58.421875" style="137" customWidth="1"/>
    <col min="3" max="3" width="14.421875" style="137" bestFit="1" customWidth="1"/>
    <col min="4" max="4" width="15.7109375" style="137" bestFit="1" customWidth="1"/>
    <col min="5" max="5" width="16.00390625" style="137" bestFit="1" customWidth="1"/>
    <col min="6" max="6" width="16.7109375" style="137" customWidth="1"/>
    <col min="7" max="7" width="10.421875" style="137" customWidth="1"/>
    <col min="8" max="8" width="11.57421875" style="137" customWidth="1"/>
    <col min="9" max="9" width="2.00390625" style="137" customWidth="1"/>
    <col min="10" max="10" width="21.140625" style="137" customWidth="1"/>
    <col min="11" max="11" width="1.57421875" style="137" customWidth="1"/>
    <col min="12" max="12" width="22.7109375" style="137" customWidth="1"/>
    <col min="13" max="16384" width="9.140625" style="137" customWidth="1"/>
  </cols>
  <sheetData>
    <row r="1" spans="1:10" ht="17.25" thickBot="1">
      <c r="A1" s="134" t="s">
        <v>187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36" customHeight="1">
      <c r="A2" s="139"/>
      <c r="B2" s="139" t="s">
        <v>5</v>
      </c>
      <c r="C2" s="140" t="s">
        <v>188</v>
      </c>
      <c r="D2" s="140"/>
      <c r="E2" s="140"/>
      <c r="F2" s="140"/>
      <c r="G2" s="140"/>
      <c r="H2" s="140"/>
      <c r="I2" s="139"/>
      <c r="J2" s="167" t="s">
        <v>189</v>
      </c>
    </row>
    <row r="3" spans="1:10" ht="17.25" thickBot="1">
      <c r="A3" s="135"/>
      <c r="B3" s="135"/>
      <c r="C3" s="142" t="s">
        <v>176</v>
      </c>
      <c r="D3" s="142" t="s">
        <v>177</v>
      </c>
      <c r="E3" s="142" t="s">
        <v>178</v>
      </c>
      <c r="F3" s="142" t="s">
        <v>179</v>
      </c>
      <c r="G3" s="142" t="s">
        <v>97</v>
      </c>
      <c r="H3" s="142" t="s">
        <v>180</v>
      </c>
      <c r="I3" s="168"/>
      <c r="J3" s="169"/>
    </row>
    <row r="4" ht="3.75" customHeight="1"/>
    <row r="5" spans="1:10" ht="16.5">
      <c r="A5" s="144" t="s">
        <v>12</v>
      </c>
      <c r="H5" s="170"/>
      <c r="I5" s="170"/>
      <c r="J5" s="145"/>
    </row>
    <row r="6" spans="2:12" ht="16.5">
      <c r="B6" s="137" t="s">
        <v>13</v>
      </c>
      <c r="C6" s="171">
        <v>2</v>
      </c>
      <c r="D6" s="171">
        <v>1</v>
      </c>
      <c r="E6" s="171">
        <v>10</v>
      </c>
      <c r="F6" s="171">
        <v>12</v>
      </c>
      <c r="G6" s="171">
        <v>1</v>
      </c>
      <c r="H6" s="170">
        <v>26</v>
      </c>
      <c r="I6" s="170"/>
      <c r="J6" s="146">
        <f aca="true" t="shared" si="0" ref="J6:J37">H6/$H$98*100</f>
        <v>1.1458792419568091</v>
      </c>
      <c r="L6" s="146"/>
    </row>
    <row r="7" spans="2:12" ht="16.5">
      <c r="B7" s="137" t="s">
        <v>190</v>
      </c>
      <c r="C7" s="171">
        <v>0</v>
      </c>
      <c r="D7" s="171">
        <v>0</v>
      </c>
      <c r="E7" s="171">
        <v>20</v>
      </c>
      <c r="F7" s="171">
        <v>40</v>
      </c>
      <c r="G7" s="171">
        <v>5</v>
      </c>
      <c r="H7" s="170">
        <v>65</v>
      </c>
      <c r="I7" s="170"/>
      <c r="J7" s="146">
        <f t="shared" si="0"/>
        <v>2.8646981048920233</v>
      </c>
      <c r="L7" s="146"/>
    </row>
    <row r="8" spans="2:12" ht="16.5">
      <c r="B8" s="137" t="s">
        <v>15</v>
      </c>
      <c r="C8" s="171">
        <v>12</v>
      </c>
      <c r="D8" s="171">
        <v>3</v>
      </c>
      <c r="E8" s="171">
        <v>18</v>
      </c>
      <c r="F8" s="171">
        <v>250</v>
      </c>
      <c r="G8" s="171">
        <v>11</v>
      </c>
      <c r="H8" s="170">
        <v>294</v>
      </c>
      <c r="I8" s="170"/>
      <c r="J8" s="146">
        <f t="shared" si="0"/>
        <v>12.957249889819304</v>
      </c>
      <c r="L8" s="146"/>
    </row>
    <row r="9" spans="2:12" ht="16.5">
      <c r="B9" s="137" t="s">
        <v>16</v>
      </c>
      <c r="C9" s="171">
        <v>0</v>
      </c>
      <c r="D9" s="171">
        <v>0</v>
      </c>
      <c r="E9" s="171">
        <v>0</v>
      </c>
      <c r="F9" s="171">
        <v>5</v>
      </c>
      <c r="G9" s="171">
        <v>0</v>
      </c>
      <c r="H9" s="170">
        <v>5</v>
      </c>
      <c r="I9" s="170"/>
      <c r="J9" s="146">
        <f t="shared" si="0"/>
        <v>0.22036139268400176</v>
      </c>
      <c r="L9" s="146"/>
    </row>
    <row r="10" spans="2:12" ht="16.5">
      <c r="B10" s="137" t="s">
        <v>17</v>
      </c>
      <c r="C10" s="171">
        <v>0</v>
      </c>
      <c r="D10" s="171">
        <v>0</v>
      </c>
      <c r="E10" s="171">
        <v>0</v>
      </c>
      <c r="F10" s="171">
        <v>2</v>
      </c>
      <c r="G10" s="171">
        <v>0</v>
      </c>
      <c r="H10" s="170">
        <v>2</v>
      </c>
      <c r="I10" s="170"/>
      <c r="J10" s="146">
        <f t="shared" si="0"/>
        <v>0.08814455707360071</v>
      </c>
      <c r="L10" s="146"/>
    </row>
    <row r="11" spans="2:12" ht="16.5">
      <c r="B11" s="137" t="s">
        <v>191</v>
      </c>
      <c r="C11" s="171">
        <v>0</v>
      </c>
      <c r="D11" s="171">
        <v>0</v>
      </c>
      <c r="E11" s="171">
        <v>0</v>
      </c>
      <c r="F11" s="171">
        <v>2</v>
      </c>
      <c r="G11" s="171">
        <v>0</v>
      </c>
      <c r="H11" s="170">
        <v>2</v>
      </c>
      <c r="I11" s="170"/>
      <c r="J11" s="146">
        <f t="shared" si="0"/>
        <v>0.08814455707360071</v>
      </c>
      <c r="L11" s="146"/>
    </row>
    <row r="12" spans="2:12" ht="16.5">
      <c r="B12" s="137" t="s">
        <v>192</v>
      </c>
      <c r="C12" s="171">
        <v>1</v>
      </c>
      <c r="D12" s="171">
        <v>0</v>
      </c>
      <c r="E12" s="171">
        <v>0</v>
      </c>
      <c r="F12" s="171">
        <v>4</v>
      </c>
      <c r="G12" s="171">
        <v>0</v>
      </c>
      <c r="H12" s="170">
        <v>5</v>
      </c>
      <c r="I12" s="170"/>
      <c r="J12" s="146">
        <f t="shared" si="0"/>
        <v>0.22036139268400176</v>
      </c>
      <c r="L12" s="146"/>
    </row>
    <row r="13" spans="2:12" ht="16.5">
      <c r="B13" s="137" t="s">
        <v>193</v>
      </c>
      <c r="C13" s="171">
        <v>6</v>
      </c>
      <c r="D13" s="171">
        <v>3</v>
      </c>
      <c r="E13" s="171">
        <v>25</v>
      </c>
      <c r="F13" s="171">
        <v>66</v>
      </c>
      <c r="G13" s="171">
        <v>7</v>
      </c>
      <c r="H13" s="170">
        <v>107</v>
      </c>
      <c r="I13" s="170"/>
      <c r="J13" s="146">
        <f t="shared" si="0"/>
        <v>4.7157338034376375</v>
      </c>
      <c r="L13" s="146"/>
    </row>
    <row r="14" spans="2:12" ht="16.5">
      <c r="B14" s="137" t="s">
        <v>21</v>
      </c>
      <c r="C14" s="171">
        <v>1</v>
      </c>
      <c r="D14" s="171">
        <v>0</v>
      </c>
      <c r="E14" s="171">
        <v>7</v>
      </c>
      <c r="F14" s="171">
        <v>21</v>
      </c>
      <c r="G14" s="171">
        <v>2</v>
      </c>
      <c r="H14" s="170">
        <v>31</v>
      </c>
      <c r="I14" s="170"/>
      <c r="J14" s="146">
        <f t="shared" si="0"/>
        <v>1.366240634640811</v>
      </c>
      <c r="L14" s="146"/>
    </row>
    <row r="15" spans="2:12" ht="5.25" customHeight="1">
      <c r="B15" s="147"/>
      <c r="C15" s="171"/>
      <c r="D15" s="171"/>
      <c r="E15" s="171"/>
      <c r="F15" s="171"/>
      <c r="G15" s="171"/>
      <c r="H15" s="170"/>
      <c r="I15" s="170"/>
      <c r="J15" s="146">
        <f t="shared" si="0"/>
        <v>0</v>
      </c>
      <c r="L15" s="146"/>
    </row>
    <row r="16" spans="1:12" ht="16.5">
      <c r="A16" s="144" t="s">
        <v>22</v>
      </c>
      <c r="B16" s="147"/>
      <c r="H16" s="170"/>
      <c r="I16" s="170"/>
      <c r="J16" s="146">
        <f t="shared" si="0"/>
        <v>0</v>
      </c>
      <c r="L16" s="146"/>
    </row>
    <row r="17" spans="2:12" ht="16.5">
      <c r="B17" s="137" t="s">
        <v>23</v>
      </c>
      <c r="C17" s="171">
        <v>1</v>
      </c>
      <c r="D17" s="171">
        <v>0</v>
      </c>
      <c r="E17" s="171">
        <v>3</v>
      </c>
      <c r="F17" s="171">
        <v>12</v>
      </c>
      <c r="G17" s="171">
        <v>1</v>
      </c>
      <c r="H17" s="170">
        <v>17</v>
      </c>
      <c r="I17" s="170"/>
      <c r="J17" s="146">
        <f t="shared" si="0"/>
        <v>0.7492287351256061</v>
      </c>
      <c r="L17" s="146"/>
    </row>
    <row r="18" spans="2:12" ht="16.5">
      <c r="B18" s="137" t="s">
        <v>25</v>
      </c>
      <c r="C18" s="171">
        <v>2</v>
      </c>
      <c r="D18" s="171">
        <v>0</v>
      </c>
      <c r="E18" s="171">
        <v>3</v>
      </c>
      <c r="F18" s="171">
        <v>0</v>
      </c>
      <c r="G18" s="171">
        <v>1</v>
      </c>
      <c r="H18" s="170">
        <v>6</v>
      </c>
      <c r="I18" s="170"/>
      <c r="J18" s="146">
        <f t="shared" si="0"/>
        <v>0.2644336712208021</v>
      </c>
      <c r="L18" s="146"/>
    </row>
    <row r="19" spans="2:12" ht="16.5">
      <c r="B19" s="137" t="s">
        <v>26</v>
      </c>
      <c r="C19" s="171">
        <v>0</v>
      </c>
      <c r="D19" s="171">
        <v>0</v>
      </c>
      <c r="E19" s="171">
        <v>0</v>
      </c>
      <c r="F19" s="171">
        <v>4</v>
      </c>
      <c r="G19" s="171">
        <v>0</v>
      </c>
      <c r="H19" s="170">
        <v>4</v>
      </c>
      <c r="I19" s="170"/>
      <c r="J19" s="146">
        <f t="shared" si="0"/>
        <v>0.17628911414720141</v>
      </c>
      <c r="L19" s="146"/>
    </row>
    <row r="20" spans="2:12" ht="16.5">
      <c r="B20" s="137" t="s">
        <v>28</v>
      </c>
      <c r="C20" s="171">
        <v>1</v>
      </c>
      <c r="D20" s="171">
        <v>0</v>
      </c>
      <c r="E20" s="171">
        <v>0</v>
      </c>
      <c r="F20" s="171">
        <v>0</v>
      </c>
      <c r="G20" s="171">
        <v>3</v>
      </c>
      <c r="H20" s="170">
        <v>4</v>
      </c>
      <c r="I20" s="170"/>
      <c r="J20" s="146">
        <f t="shared" si="0"/>
        <v>0.17628911414720141</v>
      </c>
      <c r="L20" s="146"/>
    </row>
    <row r="21" spans="3:12" ht="5.25" customHeight="1">
      <c r="C21" s="171"/>
      <c r="D21" s="171"/>
      <c r="E21" s="171"/>
      <c r="F21" s="171"/>
      <c r="G21" s="171"/>
      <c r="H21" s="170"/>
      <c r="I21" s="170"/>
      <c r="J21" s="146">
        <f t="shared" si="0"/>
        <v>0</v>
      </c>
      <c r="L21" s="146"/>
    </row>
    <row r="22" spans="1:12" ht="16.5">
      <c r="A22" s="144" t="s">
        <v>29</v>
      </c>
      <c r="C22" s="171"/>
      <c r="D22" s="171"/>
      <c r="E22" s="171"/>
      <c r="F22" s="171"/>
      <c r="G22" s="171"/>
      <c r="H22" s="170"/>
      <c r="I22" s="170"/>
      <c r="J22" s="146">
        <f t="shared" si="0"/>
        <v>0</v>
      </c>
      <c r="L22" s="146"/>
    </row>
    <row r="23" spans="2:12" ht="16.5">
      <c r="B23" s="137" t="s">
        <v>30</v>
      </c>
      <c r="C23" s="171">
        <v>7</v>
      </c>
      <c r="D23" s="171">
        <v>2</v>
      </c>
      <c r="E23" s="171">
        <v>2</v>
      </c>
      <c r="F23" s="171">
        <v>8</v>
      </c>
      <c r="G23" s="171">
        <v>0</v>
      </c>
      <c r="H23" s="170">
        <v>19</v>
      </c>
      <c r="I23" s="170"/>
      <c r="J23" s="146">
        <f t="shared" si="0"/>
        <v>0.8373732921992068</v>
      </c>
      <c r="L23" s="146"/>
    </row>
    <row r="24" spans="2:12" ht="16.5">
      <c r="B24" s="137" t="s">
        <v>31</v>
      </c>
      <c r="C24" s="171">
        <v>1</v>
      </c>
      <c r="D24" s="171">
        <v>8</v>
      </c>
      <c r="E24" s="171">
        <v>10</v>
      </c>
      <c r="F24" s="171">
        <v>40</v>
      </c>
      <c r="G24" s="171">
        <v>6</v>
      </c>
      <c r="H24" s="170">
        <v>65</v>
      </c>
      <c r="I24" s="170"/>
      <c r="J24" s="146">
        <f t="shared" si="0"/>
        <v>2.8646981048920233</v>
      </c>
      <c r="L24" s="146"/>
    </row>
    <row r="25" spans="2:12" ht="16.5">
      <c r="B25" s="137" t="s">
        <v>32</v>
      </c>
      <c r="C25" s="171">
        <v>0</v>
      </c>
      <c r="D25" s="171">
        <v>0</v>
      </c>
      <c r="E25" s="171">
        <v>3</v>
      </c>
      <c r="F25" s="171">
        <v>10</v>
      </c>
      <c r="G25" s="171">
        <v>0</v>
      </c>
      <c r="H25" s="170">
        <v>13</v>
      </c>
      <c r="I25" s="170"/>
      <c r="J25" s="146">
        <f t="shared" si="0"/>
        <v>0.5729396209784046</v>
      </c>
      <c r="L25" s="146"/>
    </row>
    <row r="26" spans="2:12" ht="16.5">
      <c r="B26" s="137" t="s">
        <v>33</v>
      </c>
      <c r="C26" s="171">
        <v>12</v>
      </c>
      <c r="D26" s="171">
        <v>0</v>
      </c>
      <c r="E26" s="171">
        <v>0</v>
      </c>
      <c r="F26" s="171">
        <v>0</v>
      </c>
      <c r="G26" s="171">
        <v>0</v>
      </c>
      <c r="H26" s="170">
        <v>12</v>
      </c>
      <c r="I26" s="170"/>
      <c r="J26" s="146">
        <f t="shared" si="0"/>
        <v>0.5288673424416042</v>
      </c>
      <c r="L26" s="146"/>
    </row>
    <row r="27" spans="2:12" ht="16.5">
      <c r="B27" s="137" t="s">
        <v>34</v>
      </c>
      <c r="C27" s="171">
        <v>2</v>
      </c>
      <c r="D27" s="171">
        <v>2</v>
      </c>
      <c r="E27" s="171">
        <v>3</v>
      </c>
      <c r="F27" s="171">
        <v>8</v>
      </c>
      <c r="G27" s="171">
        <v>0</v>
      </c>
      <c r="H27" s="170">
        <v>15</v>
      </c>
      <c r="I27" s="170"/>
      <c r="J27" s="146">
        <f t="shared" si="0"/>
        <v>0.6610841780520054</v>
      </c>
      <c r="L27" s="146"/>
    </row>
    <row r="28" spans="2:12" ht="16.5">
      <c r="B28" s="137" t="s">
        <v>35</v>
      </c>
      <c r="C28" s="171">
        <v>7</v>
      </c>
      <c r="D28" s="171">
        <v>2</v>
      </c>
      <c r="E28" s="171">
        <v>23</v>
      </c>
      <c r="F28" s="171">
        <v>103</v>
      </c>
      <c r="G28" s="171">
        <v>4</v>
      </c>
      <c r="H28" s="170">
        <v>139</v>
      </c>
      <c r="I28" s="170"/>
      <c r="J28" s="146">
        <f t="shared" si="0"/>
        <v>6.1260467166152495</v>
      </c>
      <c r="L28" s="146"/>
    </row>
    <row r="29" spans="2:12" ht="16.5">
      <c r="B29" s="137" t="s">
        <v>36</v>
      </c>
      <c r="C29" s="171">
        <v>6</v>
      </c>
      <c r="D29" s="171">
        <v>5</v>
      </c>
      <c r="E29" s="171">
        <v>36</v>
      </c>
      <c r="F29" s="171">
        <v>226</v>
      </c>
      <c r="G29" s="171">
        <v>10</v>
      </c>
      <c r="H29" s="170">
        <v>283</v>
      </c>
      <c r="I29" s="170"/>
      <c r="J29" s="146">
        <f t="shared" si="0"/>
        <v>12.4724548259145</v>
      </c>
      <c r="L29" s="146"/>
    </row>
    <row r="30" spans="2:12" ht="16.5">
      <c r="B30" s="137" t="s">
        <v>37</v>
      </c>
      <c r="C30" s="171">
        <v>2</v>
      </c>
      <c r="D30" s="171">
        <v>4</v>
      </c>
      <c r="E30" s="171">
        <v>5</v>
      </c>
      <c r="F30" s="171">
        <v>20</v>
      </c>
      <c r="G30" s="171">
        <v>6</v>
      </c>
      <c r="H30" s="170">
        <v>37</v>
      </c>
      <c r="I30" s="170"/>
      <c r="J30" s="146">
        <f t="shared" si="0"/>
        <v>1.630674305861613</v>
      </c>
      <c r="L30" s="146"/>
    </row>
    <row r="31" spans="2:12" ht="16.5">
      <c r="B31" s="137" t="s">
        <v>38</v>
      </c>
      <c r="C31" s="171">
        <v>1</v>
      </c>
      <c r="D31" s="171">
        <v>1</v>
      </c>
      <c r="E31" s="171">
        <v>2</v>
      </c>
      <c r="F31" s="171">
        <v>0</v>
      </c>
      <c r="G31" s="171">
        <v>0</v>
      </c>
      <c r="H31" s="170">
        <v>4</v>
      </c>
      <c r="I31" s="170"/>
      <c r="J31" s="146">
        <f t="shared" si="0"/>
        <v>0.17628911414720141</v>
      </c>
      <c r="L31" s="146"/>
    </row>
    <row r="32" spans="2:12" ht="16.5">
      <c r="B32" s="137" t="s">
        <v>39</v>
      </c>
      <c r="C32" s="171">
        <v>0</v>
      </c>
      <c r="D32" s="171">
        <v>11</v>
      </c>
      <c r="E32" s="171">
        <v>0</v>
      </c>
      <c r="F32" s="171">
        <v>0</v>
      </c>
      <c r="G32" s="171">
        <v>0</v>
      </c>
      <c r="H32" s="170">
        <v>11</v>
      </c>
      <c r="I32" s="170"/>
      <c r="J32" s="146">
        <f t="shared" si="0"/>
        <v>0.48479506390480387</v>
      </c>
      <c r="L32" s="146"/>
    </row>
    <row r="33" spans="3:12" ht="3.75" customHeight="1">
      <c r="C33" s="171"/>
      <c r="D33" s="171"/>
      <c r="E33" s="171"/>
      <c r="F33" s="171"/>
      <c r="G33" s="171"/>
      <c r="H33" s="170"/>
      <c r="I33" s="170"/>
      <c r="J33" s="146">
        <f t="shared" si="0"/>
        <v>0</v>
      </c>
      <c r="L33" s="146"/>
    </row>
    <row r="34" spans="1:12" ht="16.5">
      <c r="A34" s="144" t="s">
        <v>40</v>
      </c>
      <c r="C34" s="171"/>
      <c r="D34" s="171"/>
      <c r="E34" s="171"/>
      <c r="F34" s="171"/>
      <c r="G34" s="171"/>
      <c r="H34" s="170"/>
      <c r="I34" s="170"/>
      <c r="J34" s="146">
        <f t="shared" si="0"/>
        <v>0</v>
      </c>
      <c r="L34" s="146"/>
    </row>
    <row r="35" spans="1:12" ht="16.5">
      <c r="A35" s="144"/>
      <c r="B35" s="137" t="s">
        <v>41</v>
      </c>
      <c r="C35" s="171">
        <v>1</v>
      </c>
      <c r="D35" s="171">
        <v>4</v>
      </c>
      <c r="E35" s="171">
        <v>7</v>
      </c>
      <c r="F35" s="171">
        <v>21</v>
      </c>
      <c r="G35" s="171">
        <v>7</v>
      </c>
      <c r="H35" s="170">
        <v>40</v>
      </c>
      <c r="I35" s="170"/>
      <c r="J35" s="146">
        <f t="shared" si="0"/>
        <v>1.762891141472014</v>
      </c>
      <c r="L35" s="146"/>
    </row>
    <row r="36" spans="2:12" ht="16.5">
      <c r="B36" s="137" t="s">
        <v>42</v>
      </c>
      <c r="C36" s="171">
        <v>0</v>
      </c>
      <c r="D36" s="171">
        <v>2</v>
      </c>
      <c r="E36" s="171">
        <v>4</v>
      </c>
      <c r="F36" s="171">
        <v>10</v>
      </c>
      <c r="G36" s="171">
        <v>1</v>
      </c>
      <c r="H36" s="170">
        <v>17</v>
      </c>
      <c r="I36" s="170"/>
      <c r="J36" s="146">
        <f t="shared" si="0"/>
        <v>0.7492287351256061</v>
      </c>
      <c r="L36" s="146"/>
    </row>
    <row r="37" spans="2:12" ht="16.5">
      <c r="B37" s="137" t="s">
        <v>43</v>
      </c>
      <c r="C37" s="171">
        <v>11</v>
      </c>
      <c r="D37" s="171">
        <v>25</v>
      </c>
      <c r="E37" s="171">
        <v>82</v>
      </c>
      <c r="F37" s="171">
        <v>139</v>
      </c>
      <c r="G37" s="171">
        <v>12</v>
      </c>
      <c r="H37" s="170">
        <v>269</v>
      </c>
      <c r="I37" s="170"/>
      <c r="J37" s="146">
        <f t="shared" si="0"/>
        <v>11.855442926399295</v>
      </c>
      <c r="L37" s="146"/>
    </row>
    <row r="38" spans="2:12" ht="16.5">
      <c r="B38" s="137" t="s">
        <v>44</v>
      </c>
      <c r="C38" s="171">
        <v>1</v>
      </c>
      <c r="D38" s="171">
        <v>2</v>
      </c>
      <c r="E38" s="171">
        <v>4</v>
      </c>
      <c r="F38" s="171">
        <v>11</v>
      </c>
      <c r="G38" s="171">
        <v>2</v>
      </c>
      <c r="H38" s="170">
        <v>20</v>
      </c>
      <c r="I38" s="170"/>
      <c r="J38" s="146">
        <f aca="true" t="shared" si="1" ref="J38:J69">H38/$H$98*100</f>
        <v>0.881445570736007</v>
      </c>
      <c r="L38" s="146"/>
    </row>
    <row r="39" spans="2:12" ht="16.5">
      <c r="B39" s="137" t="s">
        <v>45</v>
      </c>
      <c r="C39" s="171">
        <v>102</v>
      </c>
      <c r="D39" s="171">
        <v>93</v>
      </c>
      <c r="E39" s="171">
        <v>85</v>
      </c>
      <c r="F39" s="171">
        <v>214</v>
      </c>
      <c r="G39" s="171">
        <v>29</v>
      </c>
      <c r="H39" s="170">
        <v>523</v>
      </c>
      <c r="I39" s="170"/>
      <c r="J39" s="146">
        <f t="shared" si="1"/>
        <v>23.049801674746583</v>
      </c>
      <c r="L39" s="146"/>
    </row>
    <row r="40" spans="2:12" ht="16.5">
      <c r="B40" s="137" t="s">
        <v>46</v>
      </c>
      <c r="C40" s="171">
        <v>17</v>
      </c>
      <c r="D40" s="171">
        <v>25</v>
      </c>
      <c r="E40" s="171">
        <v>51</v>
      </c>
      <c r="F40" s="171">
        <v>138</v>
      </c>
      <c r="G40" s="171">
        <v>20</v>
      </c>
      <c r="H40" s="170">
        <v>251</v>
      </c>
      <c r="I40" s="170"/>
      <c r="J40" s="146">
        <f t="shared" si="1"/>
        <v>11.06214191273689</v>
      </c>
      <c r="L40" s="146"/>
    </row>
    <row r="41" spans="2:12" ht="16.5">
      <c r="B41" s="137" t="s">
        <v>47</v>
      </c>
      <c r="C41" s="171">
        <v>17</v>
      </c>
      <c r="D41" s="171">
        <v>13</v>
      </c>
      <c r="E41" s="171">
        <v>4</v>
      </c>
      <c r="F41" s="171">
        <v>0</v>
      </c>
      <c r="G41" s="171">
        <v>1</v>
      </c>
      <c r="H41" s="170">
        <v>35</v>
      </c>
      <c r="I41" s="170"/>
      <c r="J41" s="146">
        <f t="shared" si="1"/>
        <v>1.5425297487880123</v>
      </c>
      <c r="L41" s="146"/>
    </row>
    <row r="42" spans="2:12" ht="16.5">
      <c r="B42" s="137" t="s">
        <v>48</v>
      </c>
      <c r="C42" s="171">
        <v>3</v>
      </c>
      <c r="D42" s="171">
        <v>7</v>
      </c>
      <c r="E42" s="171">
        <v>21</v>
      </c>
      <c r="F42" s="171">
        <v>38</v>
      </c>
      <c r="G42" s="171">
        <v>20</v>
      </c>
      <c r="H42" s="170">
        <v>89</v>
      </c>
      <c r="I42" s="170"/>
      <c r="J42" s="146">
        <f t="shared" si="1"/>
        <v>3.922432789775231</v>
      </c>
      <c r="L42" s="146"/>
    </row>
    <row r="43" spans="2:12" ht="16.5">
      <c r="B43" s="137" t="s">
        <v>49</v>
      </c>
      <c r="C43" s="171">
        <v>4</v>
      </c>
      <c r="D43" s="171">
        <v>3</v>
      </c>
      <c r="E43" s="171">
        <v>19</v>
      </c>
      <c r="F43" s="171">
        <v>67</v>
      </c>
      <c r="G43" s="171">
        <v>10</v>
      </c>
      <c r="H43" s="170">
        <v>103</v>
      </c>
      <c r="I43" s="170"/>
      <c r="J43" s="146">
        <f t="shared" si="1"/>
        <v>4.539444689290437</v>
      </c>
      <c r="L43" s="146"/>
    </row>
    <row r="44" spans="2:12" ht="16.5">
      <c r="B44" s="137" t="s">
        <v>50</v>
      </c>
      <c r="C44" s="171">
        <v>8</v>
      </c>
      <c r="D44" s="171">
        <v>12</v>
      </c>
      <c r="E44" s="171">
        <v>118</v>
      </c>
      <c r="F44" s="171">
        <v>417</v>
      </c>
      <c r="G44" s="171">
        <v>46</v>
      </c>
      <c r="H44" s="170">
        <v>601</v>
      </c>
      <c r="I44" s="170"/>
      <c r="J44" s="146">
        <f t="shared" si="1"/>
        <v>26.487439400617014</v>
      </c>
      <c r="L44" s="146"/>
    </row>
    <row r="45" spans="3:12" ht="6" customHeight="1">
      <c r="C45" s="171"/>
      <c r="D45" s="171"/>
      <c r="E45" s="171"/>
      <c r="F45" s="171"/>
      <c r="G45" s="171"/>
      <c r="H45" s="170"/>
      <c r="I45" s="170"/>
      <c r="J45" s="146">
        <f t="shared" si="1"/>
        <v>0</v>
      </c>
      <c r="L45" s="146"/>
    </row>
    <row r="46" spans="1:12" ht="16.5">
      <c r="A46" s="144" t="s">
        <v>51</v>
      </c>
      <c r="C46" s="171"/>
      <c r="D46" s="171"/>
      <c r="E46" s="171"/>
      <c r="F46" s="171"/>
      <c r="G46" s="171"/>
      <c r="H46" s="170"/>
      <c r="I46" s="170"/>
      <c r="J46" s="146">
        <f t="shared" si="1"/>
        <v>0</v>
      </c>
      <c r="L46" s="146"/>
    </row>
    <row r="47" spans="2:12" ht="16.5">
      <c r="B47" s="137" t="s">
        <v>52</v>
      </c>
      <c r="C47" s="171">
        <v>7</v>
      </c>
      <c r="D47" s="171">
        <v>1</v>
      </c>
      <c r="E47" s="171">
        <v>10</v>
      </c>
      <c r="F47" s="171">
        <v>119</v>
      </c>
      <c r="G47" s="171">
        <v>7</v>
      </c>
      <c r="H47" s="170">
        <v>144</v>
      </c>
      <c r="I47" s="170"/>
      <c r="J47" s="146">
        <f t="shared" si="1"/>
        <v>6.346408109299251</v>
      </c>
      <c r="L47" s="146"/>
    </row>
    <row r="48" spans="2:12" ht="16.5">
      <c r="B48" s="137" t="s">
        <v>53</v>
      </c>
      <c r="C48" s="171">
        <v>0</v>
      </c>
      <c r="D48" s="171">
        <v>0</v>
      </c>
      <c r="E48" s="171">
        <v>0</v>
      </c>
      <c r="F48" s="171">
        <v>13</v>
      </c>
      <c r="G48" s="171">
        <v>1</v>
      </c>
      <c r="H48" s="170">
        <v>14</v>
      </c>
      <c r="I48" s="170"/>
      <c r="J48" s="146">
        <f t="shared" si="1"/>
        <v>0.617011899515205</v>
      </c>
      <c r="L48" s="146"/>
    </row>
    <row r="49" spans="2:12" ht="16.5">
      <c r="B49" s="137" t="s">
        <v>54</v>
      </c>
      <c r="C49" s="171">
        <v>1</v>
      </c>
      <c r="D49" s="171">
        <v>0</v>
      </c>
      <c r="E49" s="171">
        <v>3</v>
      </c>
      <c r="F49" s="171">
        <v>30</v>
      </c>
      <c r="G49" s="171">
        <v>3</v>
      </c>
      <c r="H49" s="170">
        <v>37</v>
      </c>
      <c r="I49" s="170"/>
      <c r="J49" s="146">
        <f t="shared" si="1"/>
        <v>1.630674305861613</v>
      </c>
      <c r="L49" s="146"/>
    </row>
    <row r="50" spans="2:12" ht="16.5">
      <c r="B50" s="137" t="s">
        <v>55</v>
      </c>
      <c r="C50" s="171">
        <v>0</v>
      </c>
      <c r="D50" s="171">
        <v>0</v>
      </c>
      <c r="E50" s="171">
        <v>0</v>
      </c>
      <c r="F50" s="171">
        <v>2</v>
      </c>
      <c r="G50" s="171">
        <v>0</v>
      </c>
      <c r="H50" s="170">
        <v>2</v>
      </c>
      <c r="I50" s="170"/>
      <c r="J50" s="146">
        <f t="shared" si="1"/>
        <v>0.08814455707360071</v>
      </c>
      <c r="L50" s="146"/>
    </row>
    <row r="51" spans="2:12" ht="16.5">
      <c r="B51" s="137" t="s">
        <v>56</v>
      </c>
      <c r="C51" s="171">
        <v>1</v>
      </c>
      <c r="D51" s="171">
        <v>1</v>
      </c>
      <c r="E51" s="171">
        <v>2</v>
      </c>
      <c r="F51" s="171">
        <v>33</v>
      </c>
      <c r="G51" s="171">
        <v>2</v>
      </c>
      <c r="H51" s="170">
        <v>39</v>
      </c>
      <c r="I51" s="170"/>
      <c r="J51" s="146">
        <f t="shared" si="1"/>
        <v>1.7188188629352137</v>
      </c>
      <c r="L51" s="146"/>
    </row>
    <row r="52" spans="2:12" ht="16.5">
      <c r="B52" s="137" t="s">
        <v>194</v>
      </c>
      <c r="C52" s="171">
        <v>1</v>
      </c>
      <c r="D52" s="171">
        <v>2</v>
      </c>
      <c r="E52" s="171">
        <v>3</v>
      </c>
      <c r="F52" s="171">
        <v>3</v>
      </c>
      <c r="G52" s="171">
        <v>1</v>
      </c>
      <c r="H52" s="170">
        <v>10</v>
      </c>
      <c r="I52" s="170"/>
      <c r="J52" s="146">
        <f t="shared" si="1"/>
        <v>0.4407227853680035</v>
      </c>
      <c r="L52" s="146"/>
    </row>
    <row r="53" spans="2:12" ht="16.5">
      <c r="B53" s="137" t="s">
        <v>58</v>
      </c>
      <c r="C53" s="171">
        <v>1</v>
      </c>
      <c r="D53" s="171">
        <v>8</v>
      </c>
      <c r="E53" s="171">
        <v>1</v>
      </c>
      <c r="F53" s="171">
        <v>0</v>
      </c>
      <c r="G53" s="171">
        <v>0</v>
      </c>
      <c r="H53" s="170">
        <v>10</v>
      </c>
      <c r="I53" s="170"/>
      <c r="J53" s="146">
        <f t="shared" si="1"/>
        <v>0.4407227853680035</v>
      </c>
      <c r="L53" s="146"/>
    </row>
    <row r="54" spans="2:12" ht="16.5">
      <c r="B54" s="137" t="s">
        <v>59</v>
      </c>
      <c r="C54" s="171">
        <v>1</v>
      </c>
      <c r="D54" s="171">
        <v>0</v>
      </c>
      <c r="E54" s="171">
        <v>0</v>
      </c>
      <c r="F54" s="171">
        <v>4</v>
      </c>
      <c r="G54" s="171">
        <v>1</v>
      </c>
      <c r="H54" s="170">
        <v>6</v>
      </c>
      <c r="I54" s="170"/>
      <c r="J54" s="146">
        <f t="shared" si="1"/>
        <v>0.2644336712208021</v>
      </c>
      <c r="L54" s="146"/>
    </row>
    <row r="55" spans="2:12" ht="16.5">
      <c r="B55" s="137" t="s">
        <v>60</v>
      </c>
      <c r="C55" s="171">
        <v>1</v>
      </c>
      <c r="D55" s="171">
        <v>1</v>
      </c>
      <c r="E55" s="171">
        <v>3</v>
      </c>
      <c r="F55" s="171">
        <v>33</v>
      </c>
      <c r="G55" s="171">
        <v>7</v>
      </c>
      <c r="H55" s="170">
        <v>45</v>
      </c>
      <c r="I55" s="170"/>
      <c r="J55" s="146">
        <f t="shared" si="1"/>
        <v>1.9832525341560159</v>
      </c>
      <c r="L55" s="146"/>
    </row>
    <row r="56" spans="2:12" ht="16.5">
      <c r="B56" s="137" t="s">
        <v>61</v>
      </c>
      <c r="C56" s="171">
        <v>8</v>
      </c>
      <c r="D56" s="171">
        <v>0</v>
      </c>
      <c r="E56" s="171">
        <v>1</v>
      </c>
      <c r="F56" s="171">
        <v>5</v>
      </c>
      <c r="G56" s="171">
        <v>0</v>
      </c>
      <c r="H56" s="170">
        <v>14</v>
      </c>
      <c r="I56" s="170"/>
      <c r="J56" s="146">
        <f t="shared" si="1"/>
        <v>0.617011899515205</v>
      </c>
      <c r="L56" s="146"/>
    </row>
    <row r="57" spans="3:12" ht="2.25" customHeight="1">
      <c r="C57" s="171"/>
      <c r="D57" s="171"/>
      <c r="E57" s="171"/>
      <c r="F57" s="171"/>
      <c r="G57" s="171"/>
      <c r="H57" s="170"/>
      <c r="I57" s="170"/>
      <c r="J57" s="146">
        <f t="shared" si="1"/>
        <v>0</v>
      </c>
      <c r="L57" s="146"/>
    </row>
    <row r="58" spans="1:12" ht="16.5">
      <c r="A58" s="144" t="s">
        <v>62</v>
      </c>
      <c r="C58" s="171"/>
      <c r="D58" s="171"/>
      <c r="E58" s="171"/>
      <c r="F58" s="171"/>
      <c r="G58" s="171"/>
      <c r="H58" s="170"/>
      <c r="I58" s="170"/>
      <c r="J58" s="146">
        <f t="shared" si="1"/>
        <v>0</v>
      </c>
      <c r="L58" s="146"/>
    </row>
    <row r="59" spans="2:12" ht="16.5">
      <c r="B59" s="137" t="s">
        <v>63</v>
      </c>
      <c r="C59" s="171">
        <v>7</v>
      </c>
      <c r="D59" s="171">
        <v>1</v>
      </c>
      <c r="E59" s="171">
        <v>6</v>
      </c>
      <c r="F59" s="171">
        <v>56</v>
      </c>
      <c r="G59" s="171">
        <v>2</v>
      </c>
      <c r="H59" s="170">
        <v>72</v>
      </c>
      <c r="I59" s="170"/>
      <c r="J59" s="146">
        <f t="shared" si="1"/>
        <v>3.1732040546496254</v>
      </c>
      <c r="L59" s="146"/>
    </row>
    <row r="60" spans="2:12" ht="16.5">
      <c r="B60" s="137" t="s">
        <v>64</v>
      </c>
      <c r="C60" s="171">
        <v>33</v>
      </c>
      <c r="D60" s="171">
        <v>15</v>
      </c>
      <c r="E60" s="171">
        <v>53</v>
      </c>
      <c r="F60" s="171">
        <v>234</v>
      </c>
      <c r="G60" s="171">
        <v>20</v>
      </c>
      <c r="H60" s="170">
        <v>355</v>
      </c>
      <c r="I60" s="170"/>
      <c r="J60" s="146">
        <f t="shared" si="1"/>
        <v>15.645658880564126</v>
      </c>
      <c r="L60" s="146"/>
    </row>
    <row r="61" spans="2:12" ht="16.5">
      <c r="B61" s="137" t="s">
        <v>65</v>
      </c>
      <c r="C61" s="171">
        <v>1</v>
      </c>
      <c r="D61" s="171">
        <v>1</v>
      </c>
      <c r="E61" s="171">
        <v>8</v>
      </c>
      <c r="F61" s="171">
        <v>13</v>
      </c>
      <c r="G61" s="171">
        <v>2</v>
      </c>
      <c r="H61" s="170">
        <v>25</v>
      </c>
      <c r="I61" s="170"/>
      <c r="J61" s="146">
        <f t="shared" si="1"/>
        <v>1.101806963420009</v>
      </c>
      <c r="L61" s="146"/>
    </row>
    <row r="62" spans="2:12" ht="16.5">
      <c r="B62" s="137" t="s">
        <v>66</v>
      </c>
      <c r="C62" s="171">
        <v>1</v>
      </c>
      <c r="D62" s="171">
        <v>0</v>
      </c>
      <c r="E62" s="171">
        <v>0</v>
      </c>
      <c r="F62" s="171">
        <v>1</v>
      </c>
      <c r="G62" s="171">
        <v>0</v>
      </c>
      <c r="H62" s="170">
        <v>2</v>
      </c>
      <c r="I62" s="170"/>
      <c r="J62" s="146">
        <f t="shared" si="1"/>
        <v>0.08814455707360071</v>
      </c>
      <c r="L62" s="146"/>
    </row>
    <row r="63" spans="2:12" ht="16.5">
      <c r="B63" s="137" t="s">
        <v>67</v>
      </c>
      <c r="C63" s="171">
        <v>10</v>
      </c>
      <c r="D63" s="171">
        <v>5</v>
      </c>
      <c r="E63" s="171">
        <v>32</v>
      </c>
      <c r="F63" s="171">
        <v>71</v>
      </c>
      <c r="G63" s="171">
        <v>6</v>
      </c>
      <c r="H63" s="170">
        <v>124</v>
      </c>
      <c r="I63" s="170"/>
      <c r="J63" s="146">
        <f t="shared" si="1"/>
        <v>5.464962538563244</v>
      </c>
      <c r="L63" s="146"/>
    </row>
    <row r="64" spans="2:12" ht="16.5">
      <c r="B64" s="137" t="s">
        <v>68</v>
      </c>
      <c r="C64" s="171">
        <v>0</v>
      </c>
      <c r="D64" s="171">
        <v>0</v>
      </c>
      <c r="E64" s="171">
        <v>7</v>
      </c>
      <c r="F64" s="171">
        <v>24</v>
      </c>
      <c r="G64" s="171">
        <v>1</v>
      </c>
      <c r="H64" s="170">
        <v>32</v>
      </c>
      <c r="I64" s="170"/>
      <c r="J64" s="146">
        <f t="shared" si="1"/>
        <v>1.4103129131776113</v>
      </c>
      <c r="L64" s="146"/>
    </row>
    <row r="65" spans="1:12" ht="16.5">
      <c r="A65" s="144"/>
      <c r="B65" s="137" t="s">
        <v>69</v>
      </c>
      <c r="C65" s="171">
        <v>0</v>
      </c>
      <c r="D65" s="171">
        <v>0</v>
      </c>
      <c r="E65" s="171">
        <v>15</v>
      </c>
      <c r="F65" s="171">
        <v>20</v>
      </c>
      <c r="G65" s="171">
        <v>3</v>
      </c>
      <c r="H65" s="170">
        <v>38</v>
      </c>
      <c r="I65" s="170"/>
      <c r="J65" s="146">
        <f t="shared" si="1"/>
        <v>1.6747465843984135</v>
      </c>
      <c r="L65" s="146"/>
    </row>
    <row r="66" spans="1:12" ht="3" customHeight="1">
      <c r="A66" s="144"/>
      <c r="C66" s="171"/>
      <c r="D66" s="171"/>
      <c r="E66" s="171"/>
      <c r="F66" s="171"/>
      <c r="G66" s="171"/>
      <c r="H66" s="170"/>
      <c r="I66" s="170"/>
      <c r="J66" s="146">
        <f t="shared" si="1"/>
        <v>0</v>
      </c>
      <c r="L66" s="146"/>
    </row>
    <row r="67" spans="1:12" ht="16.5">
      <c r="A67" s="144" t="s">
        <v>70</v>
      </c>
      <c r="C67" s="171"/>
      <c r="D67" s="171"/>
      <c r="E67" s="171"/>
      <c r="F67" s="171"/>
      <c r="G67" s="171"/>
      <c r="H67" s="170"/>
      <c r="I67" s="170"/>
      <c r="J67" s="146">
        <f t="shared" si="1"/>
        <v>0</v>
      </c>
      <c r="L67" s="146"/>
    </row>
    <row r="68" spans="2:12" ht="16.5">
      <c r="B68" s="137" t="s">
        <v>71</v>
      </c>
      <c r="C68" s="171">
        <v>21</v>
      </c>
      <c r="D68" s="171">
        <v>4</v>
      </c>
      <c r="E68" s="171">
        <v>3</v>
      </c>
      <c r="F68" s="171">
        <v>6</v>
      </c>
      <c r="G68" s="171">
        <v>0</v>
      </c>
      <c r="H68" s="170">
        <v>34</v>
      </c>
      <c r="I68" s="170"/>
      <c r="J68" s="146">
        <f t="shared" si="1"/>
        <v>1.4984574702512121</v>
      </c>
      <c r="L68" s="146"/>
    </row>
    <row r="69" spans="2:12" ht="16.5">
      <c r="B69" s="137" t="s">
        <v>72</v>
      </c>
      <c r="C69" s="171">
        <v>0</v>
      </c>
      <c r="D69" s="171">
        <v>1</v>
      </c>
      <c r="E69" s="171">
        <v>0</v>
      </c>
      <c r="F69" s="171">
        <v>4</v>
      </c>
      <c r="G69" s="171">
        <v>1</v>
      </c>
      <c r="H69" s="170">
        <v>6</v>
      </c>
      <c r="I69" s="170"/>
      <c r="J69" s="146">
        <f t="shared" si="1"/>
        <v>0.2644336712208021</v>
      </c>
      <c r="L69" s="146"/>
    </row>
    <row r="70" spans="2:12" ht="16.5">
      <c r="B70" s="137" t="s">
        <v>195</v>
      </c>
      <c r="C70" s="171">
        <v>2</v>
      </c>
      <c r="D70" s="171">
        <v>1</v>
      </c>
      <c r="E70" s="171">
        <v>13</v>
      </c>
      <c r="F70" s="171">
        <v>21</v>
      </c>
      <c r="G70" s="171">
        <v>1</v>
      </c>
      <c r="H70" s="170">
        <v>38</v>
      </c>
      <c r="I70" s="170"/>
      <c r="J70" s="146">
        <f aca="true" t="shared" si="2" ref="J70:J96">H70/$H$98*100</f>
        <v>1.6747465843984135</v>
      </c>
      <c r="L70" s="146"/>
    </row>
    <row r="71" spans="2:12" ht="16.5">
      <c r="B71" s="137" t="s">
        <v>74</v>
      </c>
      <c r="C71" s="171">
        <v>0</v>
      </c>
      <c r="D71" s="171">
        <v>1</v>
      </c>
      <c r="E71" s="171">
        <v>1</v>
      </c>
      <c r="F71" s="171">
        <v>1</v>
      </c>
      <c r="G71" s="171">
        <v>0</v>
      </c>
      <c r="H71" s="170">
        <v>3</v>
      </c>
      <c r="I71" s="170"/>
      <c r="J71" s="146">
        <f t="shared" si="2"/>
        <v>0.13221683561040104</v>
      </c>
      <c r="L71" s="146"/>
    </row>
    <row r="72" spans="2:12" ht="16.5">
      <c r="B72" s="137" t="s">
        <v>75</v>
      </c>
      <c r="C72" s="171">
        <v>1</v>
      </c>
      <c r="D72" s="171">
        <v>0</v>
      </c>
      <c r="E72" s="171">
        <v>0</v>
      </c>
      <c r="F72" s="171">
        <v>4</v>
      </c>
      <c r="G72" s="171">
        <v>0</v>
      </c>
      <c r="H72" s="170">
        <v>5</v>
      </c>
      <c r="I72" s="170"/>
      <c r="J72" s="146">
        <f t="shared" si="2"/>
        <v>0.22036139268400176</v>
      </c>
      <c r="L72" s="146"/>
    </row>
    <row r="73" spans="2:12" ht="16.5">
      <c r="B73" s="137" t="s">
        <v>76</v>
      </c>
      <c r="C73" s="171">
        <v>5</v>
      </c>
      <c r="D73" s="171">
        <v>5</v>
      </c>
      <c r="E73" s="171">
        <v>11</v>
      </c>
      <c r="F73" s="171">
        <v>17</v>
      </c>
      <c r="G73" s="171">
        <v>1</v>
      </c>
      <c r="H73" s="170">
        <v>39</v>
      </c>
      <c r="I73" s="170"/>
      <c r="J73" s="146">
        <f t="shared" si="2"/>
        <v>1.7188188629352137</v>
      </c>
      <c r="L73" s="146"/>
    </row>
    <row r="74" spans="2:12" ht="16.5">
      <c r="B74" s="137" t="s">
        <v>77</v>
      </c>
      <c r="C74" s="171">
        <v>11</v>
      </c>
      <c r="D74" s="171">
        <v>3</v>
      </c>
      <c r="E74" s="171">
        <v>4</v>
      </c>
      <c r="F74" s="171">
        <v>18</v>
      </c>
      <c r="G74" s="171">
        <v>4</v>
      </c>
      <c r="H74" s="170">
        <v>40</v>
      </c>
      <c r="I74" s="170"/>
      <c r="J74" s="146">
        <f t="shared" si="2"/>
        <v>1.762891141472014</v>
      </c>
      <c r="L74" s="146"/>
    </row>
    <row r="75" spans="2:12" ht="16.5">
      <c r="B75" s="137" t="s">
        <v>78</v>
      </c>
      <c r="C75" s="171">
        <v>0</v>
      </c>
      <c r="D75" s="171">
        <v>1</v>
      </c>
      <c r="E75" s="171">
        <v>1</v>
      </c>
      <c r="F75" s="171">
        <v>2</v>
      </c>
      <c r="G75" s="171">
        <v>0</v>
      </c>
      <c r="H75" s="170">
        <v>4</v>
      </c>
      <c r="I75" s="170"/>
      <c r="J75" s="146">
        <f t="shared" si="2"/>
        <v>0.17628911414720141</v>
      </c>
      <c r="L75" s="146"/>
    </row>
    <row r="76" spans="2:12" ht="16.5">
      <c r="B76" s="137" t="s">
        <v>79</v>
      </c>
      <c r="C76" s="171">
        <v>2</v>
      </c>
      <c r="D76" s="171">
        <v>0</v>
      </c>
      <c r="E76" s="171">
        <v>1</v>
      </c>
      <c r="F76" s="171">
        <v>0</v>
      </c>
      <c r="G76" s="171">
        <v>0</v>
      </c>
      <c r="H76" s="170">
        <v>3</v>
      </c>
      <c r="I76" s="170"/>
      <c r="J76" s="146">
        <f t="shared" si="2"/>
        <v>0.13221683561040104</v>
      </c>
      <c r="L76" s="146"/>
    </row>
    <row r="77" spans="2:12" ht="16.5">
      <c r="B77" s="137" t="s">
        <v>80</v>
      </c>
      <c r="C77" s="171">
        <v>6</v>
      </c>
      <c r="D77" s="171">
        <v>2</v>
      </c>
      <c r="E77" s="171">
        <v>2</v>
      </c>
      <c r="F77" s="171">
        <v>6</v>
      </c>
      <c r="G77" s="171">
        <v>1</v>
      </c>
      <c r="H77" s="170">
        <v>17</v>
      </c>
      <c r="I77" s="170"/>
      <c r="J77" s="146">
        <f t="shared" si="2"/>
        <v>0.7492287351256061</v>
      </c>
      <c r="L77" s="146"/>
    </row>
    <row r="78" spans="3:12" ht="3.75" customHeight="1">
      <c r="C78" s="171"/>
      <c r="D78" s="171"/>
      <c r="E78" s="171"/>
      <c r="F78" s="171"/>
      <c r="G78" s="171"/>
      <c r="H78" s="170"/>
      <c r="I78" s="170"/>
      <c r="J78" s="146">
        <f t="shared" si="2"/>
        <v>0</v>
      </c>
      <c r="L78" s="146"/>
    </row>
    <row r="79" spans="1:12" ht="16.5">
      <c r="A79" s="144" t="s">
        <v>81</v>
      </c>
      <c r="C79" s="171"/>
      <c r="D79" s="171"/>
      <c r="E79" s="171"/>
      <c r="F79" s="171"/>
      <c r="G79" s="171"/>
      <c r="H79" s="170"/>
      <c r="I79" s="170"/>
      <c r="J79" s="146">
        <f t="shared" si="2"/>
        <v>0</v>
      </c>
      <c r="L79" s="146"/>
    </row>
    <row r="80" spans="2:12" ht="16.5">
      <c r="B80" s="137" t="s">
        <v>82</v>
      </c>
      <c r="C80" s="171">
        <v>75</v>
      </c>
      <c r="D80" s="171">
        <v>1</v>
      </c>
      <c r="E80" s="171">
        <v>0</v>
      </c>
      <c r="F80" s="171">
        <v>1</v>
      </c>
      <c r="G80" s="171">
        <v>0</v>
      </c>
      <c r="H80" s="170">
        <v>77</v>
      </c>
      <c r="I80" s="170"/>
      <c r="J80" s="146">
        <f t="shared" si="2"/>
        <v>3.3935654473336268</v>
      </c>
      <c r="L80" s="146"/>
    </row>
    <row r="81" spans="2:12" ht="16.5">
      <c r="B81" s="137" t="s">
        <v>83</v>
      </c>
      <c r="C81" s="171">
        <v>285</v>
      </c>
      <c r="D81" s="171">
        <v>5</v>
      </c>
      <c r="E81" s="171">
        <v>2</v>
      </c>
      <c r="F81" s="171">
        <v>1</v>
      </c>
      <c r="G81" s="171">
        <v>0</v>
      </c>
      <c r="H81" s="170">
        <v>293</v>
      </c>
      <c r="I81" s="170"/>
      <c r="J81" s="146">
        <f t="shared" si="2"/>
        <v>12.913177611282503</v>
      </c>
      <c r="L81" s="146"/>
    </row>
    <row r="82" spans="2:12" ht="16.5">
      <c r="B82" s="137" t="s">
        <v>84</v>
      </c>
      <c r="C82" s="171">
        <v>79</v>
      </c>
      <c r="D82" s="171">
        <v>0</v>
      </c>
      <c r="E82" s="171">
        <v>2</v>
      </c>
      <c r="F82" s="171">
        <v>0</v>
      </c>
      <c r="G82" s="171">
        <v>0</v>
      </c>
      <c r="H82" s="170">
        <v>81</v>
      </c>
      <c r="I82" s="170"/>
      <c r="J82" s="146">
        <f t="shared" si="2"/>
        <v>3.5698545614808284</v>
      </c>
      <c r="L82" s="146"/>
    </row>
    <row r="83" spans="2:12" ht="16.5">
      <c r="B83" s="137" t="s">
        <v>85</v>
      </c>
      <c r="C83" s="171">
        <v>27</v>
      </c>
      <c r="D83" s="171">
        <v>1</v>
      </c>
      <c r="E83" s="171">
        <v>0</v>
      </c>
      <c r="F83" s="171">
        <v>0</v>
      </c>
      <c r="G83" s="171">
        <v>0</v>
      </c>
      <c r="H83" s="170">
        <v>28</v>
      </c>
      <c r="I83" s="170"/>
      <c r="J83" s="146">
        <f t="shared" si="2"/>
        <v>1.23402379903041</v>
      </c>
      <c r="L83" s="146"/>
    </row>
    <row r="84" spans="2:12" ht="16.5">
      <c r="B84" s="137" t="s">
        <v>119</v>
      </c>
      <c r="C84" s="171">
        <v>33</v>
      </c>
      <c r="D84" s="171">
        <v>0</v>
      </c>
      <c r="E84" s="171">
        <v>0</v>
      </c>
      <c r="F84" s="171">
        <v>1</v>
      </c>
      <c r="G84" s="171">
        <v>0</v>
      </c>
      <c r="H84" s="170">
        <v>34</v>
      </c>
      <c r="I84" s="170"/>
      <c r="J84" s="146">
        <f t="shared" si="2"/>
        <v>1.4984574702512121</v>
      </c>
      <c r="L84" s="146"/>
    </row>
    <row r="85" spans="2:12" ht="16.5">
      <c r="B85" s="137" t="s">
        <v>87</v>
      </c>
      <c r="C85" s="171">
        <v>71</v>
      </c>
      <c r="D85" s="171">
        <v>1</v>
      </c>
      <c r="E85" s="171">
        <v>0</v>
      </c>
      <c r="F85" s="171">
        <v>3</v>
      </c>
      <c r="G85" s="171">
        <v>1</v>
      </c>
      <c r="H85" s="170">
        <v>76</v>
      </c>
      <c r="I85" s="170"/>
      <c r="J85" s="146">
        <f t="shared" si="2"/>
        <v>3.349493168796827</v>
      </c>
      <c r="L85" s="146"/>
    </row>
    <row r="86" spans="2:12" ht="16.5">
      <c r="B86" s="137" t="s">
        <v>88</v>
      </c>
      <c r="C86" s="171">
        <v>8</v>
      </c>
      <c r="D86" s="171">
        <v>0</v>
      </c>
      <c r="E86" s="171">
        <v>0</v>
      </c>
      <c r="F86" s="171">
        <v>0</v>
      </c>
      <c r="G86" s="171">
        <v>0</v>
      </c>
      <c r="H86" s="170">
        <v>8</v>
      </c>
      <c r="I86" s="170"/>
      <c r="J86" s="146">
        <f t="shared" si="2"/>
        <v>0.35257822829440283</v>
      </c>
      <c r="L86" s="146"/>
    </row>
    <row r="87" spans="2:12" ht="16.5">
      <c r="B87" s="137" t="s">
        <v>89</v>
      </c>
      <c r="C87" s="171">
        <v>117</v>
      </c>
      <c r="D87" s="171">
        <v>1</v>
      </c>
      <c r="E87" s="171">
        <v>1</v>
      </c>
      <c r="F87" s="171">
        <v>0</v>
      </c>
      <c r="G87" s="171">
        <v>1</v>
      </c>
      <c r="H87" s="170">
        <v>120</v>
      </c>
      <c r="I87" s="170"/>
      <c r="J87" s="146">
        <f t="shared" si="2"/>
        <v>5.288673424416043</v>
      </c>
      <c r="L87" s="146"/>
    </row>
    <row r="88" spans="2:12" ht="16.5">
      <c r="B88" s="137" t="s">
        <v>90</v>
      </c>
      <c r="C88" s="171">
        <v>29</v>
      </c>
      <c r="D88" s="171">
        <v>0</v>
      </c>
      <c r="E88" s="171">
        <v>0</v>
      </c>
      <c r="F88" s="171">
        <v>0</v>
      </c>
      <c r="G88" s="171">
        <v>0</v>
      </c>
      <c r="H88" s="170">
        <v>29</v>
      </c>
      <c r="I88" s="170"/>
      <c r="J88" s="146">
        <f t="shared" si="2"/>
        <v>1.27809607756721</v>
      </c>
      <c r="L88" s="146"/>
    </row>
    <row r="89" spans="2:12" ht="16.5">
      <c r="B89" s="137" t="s">
        <v>91</v>
      </c>
      <c r="C89" s="171">
        <v>17</v>
      </c>
      <c r="D89" s="171">
        <v>0</v>
      </c>
      <c r="E89" s="171">
        <v>0</v>
      </c>
      <c r="F89" s="171">
        <v>1</v>
      </c>
      <c r="G89" s="171">
        <v>1</v>
      </c>
      <c r="H89" s="170">
        <v>19</v>
      </c>
      <c r="I89" s="170"/>
      <c r="J89" s="146">
        <f t="shared" si="2"/>
        <v>0.8373732921992068</v>
      </c>
      <c r="L89" s="146"/>
    </row>
    <row r="90" spans="3:12" ht="5.25" customHeight="1">
      <c r="C90" s="171"/>
      <c r="D90" s="171"/>
      <c r="E90" s="171"/>
      <c r="F90" s="171"/>
      <c r="G90" s="171"/>
      <c r="H90" s="170"/>
      <c r="I90" s="170"/>
      <c r="J90" s="146">
        <f t="shared" si="2"/>
        <v>0</v>
      </c>
      <c r="L90" s="146"/>
    </row>
    <row r="91" spans="1:12" ht="16.5">
      <c r="A91" s="144" t="s">
        <v>92</v>
      </c>
      <c r="C91" s="171"/>
      <c r="D91" s="171"/>
      <c r="E91" s="171"/>
      <c r="F91" s="171"/>
      <c r="G91" s="171"/>
      <c r="H91" s="170"/>
      <c r="I91" s="170"/>
      <c r="J91" s="146">
        <f t="shared" si="2"/>
        <v>0</v>
      </c>
      <c r="L91" s="146"/>
    </row>
    <row r="92" spans="2:12" ht="16.5">
      <c r="B92" s="137" t="s">
        <v>93</v>
      </c>
      <c r="C92" s="171">
        <v>0</v>
      </c>
      <c r="D92" s="171">
        <v>0</v>
      </c>
      <c r="E92" s="171">
        <v>3</v>
      </c>
      <c r="F92" s="171">
        <v>13</v>
      </c>
      <c r="G92" s="171">
        <v>0</v>
      </c>
      <c r="H92" s="170">
        <v>16</v>
      </c>
      <c r="I92" s="170"/>
      <c r="J92" s="146">
        <f t="shared" si="2"/>
        <v>0.7051564565888057</v>
      </c>
      <c r="L92" s="146"/>
    </row>
    <row r="93" spans="2:12" ht="16.5">
      <c r="B93" s="137" t="s">
        <v>94</v>
      </c>
      <c r="C93" s="171">
        <v>4</v>
      </c>
      <c r="D93" s="171">
        <v>0</v>
      </c>
      <c r="E93" s="171">
        <v>0</v>
      </c>
      <c r="F93" s="171">
        <v>7</v>
      </c>
      <c r="G93" s="171">
        <v>0</v>
      </c>
      <c r="H93" s="170">
        <v>11</v>
      </c>
      <c r="I93" s="170"/>
      <c r="J93" s="146">
        <f t="shared" si="2"/>
        <v>0.48479506390480387</v>
      </c>
      <c r="L93" s="146"/>
    </row>
    <row r="94" spans="2:12" ht="16.5">
      <c r="B94" s="137" t="s">
        <v>95</v>
      </c>
      <c r="C94" s="171">
        <v>0</v>
      </c>
      <c r="D94" s="171">
        <v>0</v>
      </c>
      <c r="E94" s="171">
        <v>0</v>
      </c>
      <c r="F94" s="171">
        <v>6</v>
      </c>
      <c r="G94" s="171">
        <v>0</v>
      </c>
      <c r="H94" s="170">
        <v>6</v>
      </c>
      <c r="I94" s="170"/>
      <c r="J94" s="146">
        <f t="shared" si="2"/>
        <v>0.2644336712208021</v>
      </c>
      <c r="L94" s="146"/>
    </row>
    <row r="95" spans="2:12" ht="16.5">
      <c r="B95" s="137" t="s">
        <v>96</v>
      </c>
      <c r="C95" s="171">
        <v>0</v>
      </c>
      <c r="D95" s="171">
        <v>1</v>
      </c>
      <c r="E95" s="171">
        <v>0</v>
      </c>
      <c r="F95" s="171">
        <v>1</v>
      </c>
      <c r="G95" s="171">
        <v>1</v>
      </c>
      <c r="H95" s="170">
        <v>3</v>
      </c>
      <c r="I95" s="170"/>
      <c r="J95" s="146">
        <f t="shared" si="2"/>
        <v>0.13221683561040104</v>
      </c>
      <c r="L95" s="146"/>
    </row>
    <row r="96" spans="1:12" ht="17.25" thickBot="1">
      <c r="A96" s="135"/>
      <c r="B96" s="135" t="s">
        <v>97</v>
      </c>
      <c r="C96" s="168">
        <v>14</v>
      </c>
      <c r="D96" s="168">
        <v>3</v>
      </c>
      <c r="E96" s="168">
        <v>7</v>
      </c>
      <c r="F96" s="168">
        <v>16</v>
      </c>
      <c r="G96" s="168">
        <v>11</v>
      </c>
      <c r="H96" s="154">
        <v>51</v>
      </c>
      <c r="I96" s="154"/>
      <c r="J96" s="148">
        <f t="shared" si="2"/>
        <v>2.247686205376818</v>
      </c>
      <c r="L96" s="146"/>
    </row>
    <row r="97" spans="1:10" ht="3.75" customHeight="1">
      <c r="A97" s="139"/>
      <c r="B97" s="139"/>
      <c r="C97" s="172"/>
      <c r="D97" s="172"/>
      <c r="E97" s="172"/>
      <c r="F97" s="172"/>
      <c r="G97" s="172"/>
      <c r="H97" s="173"/>
      <c r="I97" s="173"/>
      <c r="J97" s="174"/>
    </row>
    <row r="98" spans="1:10" ht="20.25" thickBot="1">
      <c r="A98" s="154"/>
      <c r="B98" s="154" t="s">
        <v>227</v>
      </c>
      <c r="C98" s="175">
        <v>505</v>
      </c>
      <c r="D98" s="175">
        <v>151</v>
      </c>
      <c r="E98" s="175">
        <v>328</v>
      </c>
      <c r="F98" s="175">
        <v>1136</v>
      </c>
      <c r="G98" s="175">
        <v>149</v>
      </c>
      <c r="H98" s="176">
        <v>2269</v>
      </c>
      <c r="I98" s="154"/>
      <c r="J98" s="177">
        <f>H98/H98</f>
        <v>1</v>
      </c>
    </row>
    <row r="99" spans="1:10" ht="19.5">
      <c r="A99" s="178" t="s">
        <v>228</v>
      </c>
      <c r="C99" s="171"/>
      <c r="D99" s="171"/>
      <c r="E99" s="171"/>
      <c r="F99" s="171"/>
      <c r="G99" s="171"/>
      <c r="H99" s="170"/>
      <c r="I99" s="170"/>
      <c r="J99" s="145"/>
    </row>
    <row r="100" spans="1:10" ht="16.5" hidden="1">
      <c r="A100" s="144" t="s">
        <v>181</v>
      </c>
      <c r="C100" s="179">
        <f aca="true" t="shared" si="3" ref="C100:H100">SUM(C6:C96)</f>
        <v>1108</v>
      </c>
      <c r="D100" s="179">
        <f t="shared" si="3"/>
        <v>294</v>
      </c>
      <c r="E100" s="179">
        <f t="shared" si="3"/>
        <v>760</v>
      </c>
      <c r="F100" s="179">
        <f t="shared" si="3"/>
        <v>2678</v>
      </c>
      <c r="G100" s="179">
        <f t="shared" si="3"/>
        <v>284</v>
      </c>
      <c r="H100" s="180">
        <f t="shared" si="3"/>
        <v>5124</v>
      </c>
      <c r="J100" s="156"/>
    </row>
    <row r="101" ht="16.5" hidden="1">
      <c r="A101" s="147" t="s">
        <v>229</v>
      </c>
    </row>
    <row r="102" spans="1:10" ht="16.5" hidden="1">
      <c r="A102" s="147" t="s">
        <v>230</v>
      </c>
      <c r="C102" s="171"/>
      <c r="D102" s="171"/>
      <c r="E102" s="171"/>
      <c r="F102" s="171"/>
      <c r="G102" s="171"/>
      <c r="H102" s="170"/>
      <c r="I102" s="170"/>
      <c r="J102" s="145"/>
    </row>
    <row r="103" ht="19.5" customHeight="1">
      <c r="A103" s="144"/>
    </row>
    <row r="104" spans="1:9" ht="16.5">
      <c r="A104" s="157" t="s">
        <v>196</v>
      </c>
      <c r="B104" s="158"/>
      <c r="C104" s="158"/>
      <c r="D104" s="158"/>
      <c r="E104" s="158"/>
      <c r="F104" s="158"/>
      <c r="G104" s="158"/>
      <c r="H104" s="158"/>
      <c r="I104" s="159"/>
    </row>
    <row r="105" spans="1:9" ht="16.5">
      <c r="A105" s="161" t="s">
        <v>197</v>
      </c>
      <c r="B105" s="162"/>
      <c r="C105" s="162"/>
      <c r="D105" s="162"/>
      <c r="E105" s="162"/>
      <c r="F105" s="162"/>
      <c r="G105" s="162"/>
      <c r="H105" s="162"/>
      <c r="I105" s="163"/>
    </row>
    <row r="106" spans="1:9" ht="16.5">
      <c r="A106" s="161" t="s">
        <v>185</v>
      </c>
      <c r="B106" s="162"/>
      <c r="C106" s="162"/>
      <c r="D106" s="162"/>
      <c r="E106" s="162"/>
      <c r="F106" s="162"/>
      <c r="G106" s="162"/>
      <c r="H106" s="162"/>
      <c r="I106" s="163"/>
    </row>
    <row r="107" spans="1:9" ht="16.5">
      <c r="A107" s="164" t="s">
        <v>198</v>
      </c>
      <c r="B107" s="165"/>
      <c r="C107" s="165"/>
      <c r="D107" s="165"/>
      <c r="E107" s="165"/>
      <c r="F107" s="165"/>
      <c r="G107" s="165"/>
      <c r="H107" s="165"/>
      <c r="I107" s="166"/>
    </row>
  </sheetData>
  <mergeCells count="2">
    <mergeCell ref="C2:H2"/>
    <mergeCell ref="J2:J3"/>
  </mergeCells>
  <printOptions/>
  <pageMargins left="0.75" right="0.75" top="0.64" bottom="0.67" header="0.5" footer="0.5"/>
  <pageSetup fitToHeight="2"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O16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98" customWidth="1"/>
    <col min="2" max="2" width="43.00390625" style="40" customWidth="1"/>
    <col min="3" max="4" width="11.8515625" style="197" customWidth="1"/>
    <col min="5" max="5" width="1.28515625" style="197" customWidth="1"/>
    <col min="6" max="6" width="11.8515625" style="197" customWidth="1"/>
    <col min="7" max="7" width="1.421875" style="197" customWidth="1"/>
    <col min="8" max="8" width="7.140625" style="197" hidden="1" customWidth="1"/>
    <col min="9" max="9" width="11.57421875" style="197" customWidth="1"/>
    <col min="10" max="10" width="2.421875" style="197" customWidth="1"/>
    <col min="11" max="12" width="9.7109375" style="197" customWidth="1"/>
    <col min="13" max="13" width="6.57421875" style="197" customWidth="1"/>
    <col min="14" max="14" width="2.7109375" style="197" customWidth="1"/>
    <col min="15" max="15" width="21.7109375" style="40" customWidth="1"/>
    <col min="16" max="16" width="1.8515625" style="40" customWidth="1"/>
    <col min="17" max="17" width="2.00390625" style="40" customWidth="1"/>
    <col min="18" max="18" width="1.7109375" style="40" customWidth="1"/>
    <col min="19" max="19" width="2.00390625" style="40" customWidth="1"/>
    <col min="20" max="16384" width="9.140625" style="40" customWidth="1"/>
  </cols>
  <sheetData>
    <row r="1" spans="1:15" ht="15" thickBot="1">
      <c r="A1" s="181" t="s">
        <v>231</v>
      </c>
      <c r="B1" s="113"/>
      <c r="C1" s="182"/>
      <c r="D1" s="182"/>
      <c r="E1" s="182"/>
      <c r="F1" s="182"/>
      <c r="G1" s="182"/>
      <c r="H1" s="182"/>
      <c r="I1" s="182"/>
      <c r="J1" s="183"/>
      <c r="K1" s="183"/>
      <c r="L1" s="183"/>
      <c r="M1" s="183"/>
      <c r="N1" s="183"/>
      <c r="O1" s="184"/>
    </row>
    <row r="2" spans="1:15" ht="12.75">
      <c r="A2" s="185" t="s">
        <v>4</v>
      </c>
      <c r="B2" s="186"/>
      <c r="C2" s="187" t="s">
        <v>11</v>
      </c>
      <c r="D2" s="187"/>
      <c r="E2" s="187"/>
      <c r="F2" s="187"/>
      <c r="G2" s="188"/>
      <c r="H2" s="188"/>
      <c r="I2" s="189" t="s">
        <v>232</v>
      </c>
      <c r="J2" s="183"/>
      <c r="K2" s="190"/>
      <c r="L2" s="183"/>
      <c r="M2" s="183"/>
      <c r="N2" s="183"/>
      <c r="O2" s="191"/>
    </row>
    <row r="3" spans="1:15" ht="39" thickBot="1">
      <c r="A3" s="192" t="s">
        <v>199</v>
      </c>
      <c r="B3" s="112" t="s">
        <v>200</v>
      </c>
      <c r="C3" s="192" t="s">
        <v>201</v>
      </c>
      <c r="D3" s="192" t="s">
        <v>202</v>
      </c>
      <c r="E3" s="192"/>
      <c r="F3" s="192" t="s">
        <v>203</v>
      </c>
      <c r="G3" s="193"/>
      <c r="H3" s="194" t="s">
        <v>204</v>
      </c>
      <c r="I3" s="195"/>
      <c r="J3" s="196"/>
      <c r="N3" s="183"/>
      <c r="O3" s="191"/>
    </row>
    <row r="4" spans="1:14" ht="12.75">
      <c r="A4" s="198">
        <v>1</v>
      </c>
      <c r="B4" s="40" t="s">
        <v>45</v>
      </c>
      <c r="C4" s="199">
        <v>2484</v>
      </c>
      <c r="D4" s="199">
        <v>901</v>
      </c>
      <c r="E4" s="199"/>
      <c r="F4" s="199">
        <v>3385</v>
      </c>
      <c r="G4" s="199"/>
      <c r="H4" s="200">
        <f aca="true" t="shared" si="0" ref="H4:H35">C4/F4</f>
        <v>0.7338257016248153</v>
      </c>
      <c r="I4" s="201">
        <f aca="true" t="shared" si="1" ref="I4:I35">F4/F$81</f>
        <v>0.135253925760179</v>
      </c>
      <c r="J4" s="199"/>
      <c r="N4" s="199"/>
    </row>
    <row r="5" spans="1:14" ht="12.75">
      <c r="A5" s="198">
        <v>2</v>
      </c>
      <c r="B5" s="40" t="s">
        <v>50</v>
      </c>
      <c r="C5" s="199">
        <v>1889</v>
      </c>
      <c r="D5" s="199">
        <v>375</v>
      </c>
      <c r="E5" s="199"/>
      <c r="F5" s="199">
        <v>2264</v>
      </c>
      <c r="G5" s="199"/>
      <c r="H5" s="200">
        <f t="shared" si="0"/>
        <v>0.8343639575971732</v>
      </c>
      <c r="I5" s="201">
        <f t="shared" si="1"/>
        <v>0.09046230071522755</v>
      </c>
      <c r="J5" s="199"/>
      <c r="N5" s="199"/>
    </row>
    <row r="6" spans="1:14" ht="12.75">
      <c r="A6" s="198">
        <v>3</v>
      </c>
      <c r="B6" s="40" t="s">
        <v>46</v>
      </c>
      <c r="C6" s="199">
        <v>1284</v>
      </c>
      <c r="D6" s="199">
        <v>696</v>
      </c>
      <c r="E6" s="199"/>
      <c r="F6" s="199">
        <v>1980</v>
      </c>
      <c r="G6" s="199"/>
      <c r="H6" s="200">
        <f t="shared" si="0"/>
        <v>0.6484848484848484</v>
      </c>
      <c r="I6" s="201">
        <f t="shared" si="1"/>
        <v>0.07911455627921844</v>
      </c>
      <c r="J6" s="199"/>
      <c r="N6" s="199"/>
    </row>
    <row r="7" spans="1:14" ht="12.75">
      <c r="A7" s="202">
        <v>4</v>
      </c>
      <c r="B7" s="40" t="s">
        <v>15</v>
      </c>
      <c r="C7" s="199">
        <v>1305</v>
      </c>
      <c r="D7" s="199">
        <v>455</v>
      </c>
      <c r="E7" s="199"/>
      <c r="F7" s="199">
        <v>1760</v>
      </c>
      <c r="G7" s="199"/>
      <c r="H7" s="200">
        <f t="shared" si="0"/>
        <v>0.7414772727272727</v>
      </c>
      <c r="I7" s="201">
        <f t="shared" si="1"/>
        <v>0.07032405002597195</v>
      </c>
      <c r="J7" s="199"/>
      <c r="N7" s="199"/>
    </row>
    <row r="8" spans="1:14" ht="12.75">
      <c r="A8" s="202">
        <v>5</v>
      </c>
      <c r="B8" s="40" t="s">
        <v>43</v>
      </c>
      <c r="C8" s="199">
        <v>1008</v>
      </c>
      <c r="D8" s="199">
        <v>405</v>
      </c>
      <c r="E8" s="199"/>
      <c r="F8" s="199">
        <v>1413</v>
      </c>
      <c r="G8" s="199"/>
      <c r="H8" s="200">
        <f t="shared" si="0"/>
        <v>0.7133757961783439</v>
      </c>
      <c r="I8" s="201">
        <f t="shared" si="1"/>
        <v>0.05645902425380589</v>
      </c>
      <c r="J8" s="199"/>
      <c r="N8" s="199"/>
    </row>
    <row r="9" spans="1:14" ht="12.75">
      <c r="A9" s="202">
        <v>6</v>
      </c>
      <c r="B9" s="40" t="s">
        <v>64</v>
      </c>
      <c r="C9" s="199">
        <v>856</v>
      </c>
      <c r="D9" s="199">
        <v>511</v>
      </c>
      <c r="E9" s="199"/>
      <c r="F9" s="199">
        <v>1367</v>
      </c>
      <c r="G9" s="199"/>
      <c r="H9" s="200">
        <f t="shared" si="0"/>
        <v>0.626188734455011</v>
      </c>
      <c r="I9" s="201">
        <f t="shared" si="1"/>
        <v>0.05462100930994526</v>
      </c>
      <c r="J9" s="199"/>
      <c r="N9" s="199"/>
    </row>
    <row r="10" spans="1:14" ht="12.75">
      <c r="A10" s="198">
        <v>7</v>
      </c>
      <c r="B10" s="40" t="s">
        <v>36</v>
      </c>
      <c r="C10" s="199">
        <v>659</v>
      </c>
      <c r="D10" s="199">
        <v>588</v>
      </c>
      <c r="E10" s="199"/>
      <c r="F10" s="199">
        <v>1247</v>
      </c>
      <c r="G10" s="199"/>
      <c r="H10" s="200">
        <f t="shared" si="0"/>
        <v>0.5284683239775461</v>
      </c>
      <c r="I10" s="201">
        <f t="shared" si="1"/>
        <v>0.04982618771726535</v>
      </c>
      <c r="J10" s="199"/>
      <c r="N10" s="199"/>
    </row>
    <row r="11" spans="1:14" ht="12.75">
      <c r="A11" s="198">
        <v>8</v>
      </c>
      <c r="B11" s="40" t="s">
        <v>83</v>
      </c>
      <c r="C11" s="199">
        <v>971</v>
      </c>
      <c r="D11" s="199">
        <v>207</v>
      </c>
      <c r="E11" s="199"/>
      <c r="F11" s="199">
        <v>1178</v>
      </c>
      <c r="G11" s="199"/>
      <c r="H11" s="200">
        <f t="shared" si="0"/>
        <v>0.8242784380305602</v>
      </c>
      <c r="I11" s="201">
        <f t="shared" si="1"/>
        <v>0.04706916530147441</v>
      </c>
      <c r="J11" s="199"/>
      <c r="N11" s="199"/>
    </row>
    <row r="12" spans="1:14" ht="12.75">
      <c r="A12" s="198">
        <v>9</v>
      </c>
      <c r="B12" s="40" t="s">
        <v>48</v>
      </c>
      <c r="C12" s="199">
        <v>499</v>
      </c>
      <c r="D12" s="199">
        <v>244</v>
      </c>
      <c r="E12" s="199"/>
      <c r="F12" s="199">
        <v>743</v>
      </c>
      <c r="G12" s="199"/>
      <c r="H12" s="200">
        <f t="shared" si="0"/>
        <v>0.6716016150740243</v>
      </c>
      <c r="I12" s="201">
        <f t="shared" si="1"/>
        <v>0.02968793702800975</v>
      </c>
      <c r="J12" s="199"/>
      <c r="N12" s="199"/>
    </row>
    <row r="13" spans="1:14" ht="12.75">
      <c r="A13" s="203">
        <v>10</v>
      </c>
      <c r="B13" s="204" t="s">
        <v>37</v>
      </c>
      <c r="C13" s="205">
        <v>400</v>
      </c>
      <c r="D13" s="205">
        <v>297</v>
      </c>
      <c r="E13" s="205"/>
      <c r="F13" s="205">
        <v>697</v>
      </c>
      <c r="G13" s="205"/>
      <c r="H13" s="206">
        <f t="shared" si="0"/>
        <v>0.5738880918220947</v>
      </c>
      <c r="I13" s="207">
        <f t="shared" si="1"/>
        <v>0.027849922084149117</v>
      </c>
      <c r="J13" s="199"/>
      <c r="N13" s="199"/>
    </row>
    <row r="14" spans="1:14" ht="12.75">
      <c r="A14" s="202">
        <v>11</v>
      </c>
      <c r="B14" s="40" t="s">
        <v>67</v>
      </c>
      <c r="C14" s="199">
        <v>322</v>
      </c>
      <c r="D14" s="199">
        <v>185</v>
      </c>
      <c r="E14" s="199"/>
      <c r="F14" s="199">
        <v>507</v>
      </c>
      <c r="G14" s="199"/>
      <c r="H14" s="200">
        <f t="shared" si="0"/>
        <v>0.6351084812623274</v>
      </c>
      <c r="I14" s="201">
        <f t="shared" si="1"/>
        <v>0.0202581212290726</v>
      </c>
      <c r="J14" s="199"/>
      <c r="N14" s="199"/>
    </row>
    <row r="15" spans="1:14" ht="12.75">
      <c r="A15" s="202">
        <v>12</v>
      </c>
      <c r="B15" s="40" t="s">
        <v>52</v>
      </c>
      <c r="C15" s="199">
        <v>404</v>
      </c>
      <c r="D15" s="199">
        <v>61</v>
      </c>
      <c r="E15" s="199"/>
      <c r="F15" s="199">
        <v>465</v>
      </c>
      <c r="G15" s="199"/>
      <c r="H15" s="200">
        <f t="shared" si="0"/>
        <v>0.8688172043010752</v>
      </c>
      <c r="I15" s="201">
        <f t="shared" si="1"/>
        <v>0.018579933671634633</v>
      </c>
      <c r="J15" s="199"/>
      <c r="N15" s="199"/>
    </row>
    <row r="16" spans="1:14" ht="12.75">
      <c r="A16" s="198">
        <v>13</v>
      </c>
      <c r="B16" s="40" t="s">
        <v>193</v>
      </c>
      <c r="C16" s="199">
        <v>261</v>
      </c>
      <c r="D16" s="199">
        <v>190</v>
      </c>
      <c r="E16" s="199"/>
      <c r="F16" s="199">
        <v>451</v>
      </c>
      <c r="G16" s="199"/>
      <c r="H16" s="200">
        <f t="shared" si="0"/>
        <v>0.5787139689578714</v>
      </c>
      <c r="I16" s="201">
        <f t="shared" si="1"/>
        <v>0.018020537819155313</v>
      </c>
      <c r="J16" s="199"/>
      <c r="N16" s="199"/>
    </row>
    <row r="17" spans="1:14" ht="12.75">
      <c r="A17" s="198">
        <v>14</v>
      </c>
      <c r="B17" s="40" t="s">
        <v>35</v>
      </c>
      <c r="C17" s="199">
        <v>235</v>
      </c>
      <c r="D17" s="199">
        <v>206</v>
      </c>
      <c r="E17" s="199"/>
      <c r="F17" s="199">
        <v>441</v>
      </c>
      <c r="G17" s="199"/>
      <c r="H17" s="200">
        <f t="shared" si="0"/>
        <v>0.5328798185941043</v>
      </c>
      <c r="I17" s="201">
        <f t="shared" si="1"/>
        <v>0.017620969353098655</v>
      </c>
      <c r="J17" s="199"/>
      <c r="N17" s="199"/>
    </row>
    <row r="18" spans="1:14" ht="12.75">
      <c r="A18" s="198">
        <v>15</v>
      </c>
      <c r="B18" s="40" t="s">
        <v>89</v>
      </c>
      <c r="C18" s="199">
        <v>318</v>
      </c>
      <c r="D18" s="199">
        <v>121</v>
      </c>
      <c r="E18" s="199"/>
      <c r="F18" s="199">
        <v>439</v>
      </c>
      <c r="G18" s="199"/>
      <c r="H18" s="200">
        <f t="shared" si="0"/>
        <v>0.724373576309795</v>
      </c>
      <c r="I18" s="201">
        <f t="shared" si="1"/>
        <v>0.01754105565988732</v>
      </c>
      <c r="J18" s="199"/>
      <c r="N18" s="199"/>
    </row>
    <row r="19" spans="1:14" ht="12.75">
      <c r="A19" s="202">
        <v>16</v>
      </c>
      <c r="B19" s="40" t="s">
        <v>49</v>
      </c>
      <c r="C19" s="199">
        <v>291</v>
      </c>
      <c r="D19" s="199">
        <v>106</v>
      </c>
      <c r="E19" s="199"/>
      <c r="F19" s="199">
        <v>397</v>
      </c>
      <c r="G19" s="199"/>
      <c r="H19" s="200">
        <f t="shared" si="0"/>
        <v>0.7329974811083123</v>
      </c>
      <c r="I19" s="201">
        <f t="shared" si="1"/>
        <v>0.015862868102449353</v>
      </c>
      <c r="J19" s="199"/>
      <c r="N19" s="199"/>
    </row>
    <row r="20" spans="1:14" ht="12.75">
      <c r="A20" s="202">
        <v>17</v>
      </c>
      <c r="B20" s="40" t="s">
        <v>31</v>
      </c>
      <c r="C20" s="199">
        <v>297</v>
      </c>
      <c r="D20" s="199">
        <v>59</v>
      </c>
      <c r="E20" s="199"/>
      <c r="F20" s="199">
        <v>356</v>
      </c>
      <c r="G20" s="199"/>
      <c r="H20" s="200">
        <f t="shared" si="0"/>
        <v>0.8342696629213483</v>
      </c>
      <c r="I20" s="201">
        <f t="shared" si="1"/>
        <v>0.014224637391617053</v>
      </c>
      <c r="J20" s="199"/>
      <c r="N20" s="199"/>
    </row>
    <row r="21" spans="1:14" ht="12.75">
      <c r="A21" s="202">
        <v>18</v>
      </c>
      <c r="B21" s="40" t="s">
        <v>87</v>
      </c>
      <c r="C21" s="199">
        <v>253</v>
      </c>
      <c r="D21" s="199">
        <v>52</v>
      </c>
      <c r="E21" s="199"/>
      <c r="F21" s="199">
        <v>305</v>
      </c>
      <c r="G21" s="199"/>
      <c r="H21" s="200">
        <f t="shared" si="0"/>
        <v>0.8295081967213115</v>
      </c>
      <c r="I21" s="201">
        <f t="shared" si="1"/>
        <v>0.012186838214728093</v>
      </c>
      <c r="J21" s="199"/>
      <c r="N21" s="199"/>
    </row>
    <row r="22" spans="1:14" ht="12.75">
      <c r="A22" s="198">
        <v>19</v>
      </c>
      <c r="B22" s="40" t="s">
        <v>84</v>
      </c>
      <c r="C22" s="199">
        <v>179</v>
      </c>
      <c r="D22" s="199">
        <v>126</v>
      </c>
      <c r="E22" s="199"/>
      <c r="F22" s="199">
        <v>305</v>
      </c>
      <c r="G22" s="199"/>
      <c r="H22" s="200">
        <f t="shared" si="0"/>
        <v>0.5868852459016394</v>
      </c>
      <c r="I22" s="201">
        <f t="shared" si="1"/>
        <v>0.012186838214728093</v>
      </c>
      <c r="J22" s="199"/>
      <c r="N22" s="199"/>
    </row>
    <row r="23" spans="1:14" ht="12.75">
      <c r="A23" s="208">
        <v>20</v>
      </c>
      <c r="B23" s="204" t="s">
        <v>82</v>
      </c>
      <c r="C23" s="205">
        <v>265</v>
      </c>
      <c r="D23" s="205">
        <v>36</v>
      </c>
      <c r="E23" s="205"/>
      <c r="F23" s="205">
        <v>301</v>
      </c>
      <c r="G23" s="205"/>
      <c r="H23" s="206">
        <f t="shared" si="0"/>
        <v>0.8803986710963455</v>
      </c>
      <c r="I23" s="207">
        <f t="shared" si="1"/>
        <v>0.01202701082830543</v>
      </c>
      <c r="J23" s="199"/>
      <c r="N23" s="199"/>
    </row>
    <row r="24" spans="1:14" ht="12.75">
      <c r="A24" s="198">
        <v>21</v>
      </c>
      <c r="B24" s="40" t="s">
        <v>97</v>
      </c>
      <c r="C24" s="199">
        <v>243</v>
      </c>
      <c r="D24" s="199">
        <v>52</v>
      </c>
      <c r="E24" s="199"/>
      <c r="F24" s="199">
        <v>295</v>
      </c>
      <c r="G24" s="199"/>
      <c r="H24" s="200">
        <f t="shared" si="0"/>
        <v>0.823728813559322</v>
      </c>
      <c r="I24" s="201">
        <f t="shared" si="1"/>
        <v>0.011787269748671435</v>
      </c>
      <c r="J24" s="199"/>
      <c r="N24" s="199"/>
    </row>
    <row r="25" spans="1:14" ht="12.75">
      <c r="A25" s="202">
        <v>22</v>
      </c>
      <c r="B25" s="40" t="s">
        <v>77</v>
      </c>
      <c r="C25" s="199">
        <v>143</v>
      </c>
      <c r="D25" s="199">
        <v>116</v>
      </c>
      <c r="E25" s="199"/>
      <c r="F25" s="199">
        <v>259</v>
      </c>
      <c r="G25" s="199"/>
      <c r="H25" s="200">
        <f t="shared" si="0"/>
        <v>0.5521235521235521</v>
      </c>
      <c r="I25" s="201">
        <f t="shared" si="1"/>
        <v>0.010348823270867464</v>
      </c>
      <c r="J25" s="199"/>
      <c r="N25" s="199"/>
    </row>
    <row r="26" spans="1:14" ht="12.75">
      <c r="A26" s="202">
        <v>23</v>
      </c>
      <c r="B26" s="40" t="s">
        <v>190</v>
      </c>
      <c r="C26" s="199">
        <v>173</v>
      </c>
      <c r="D26" s="199">
        <v>74</v>
      </c>
      <c r="E26" s="199"/>
      <c r="F26" s="199">
        <v>247</v>
      </c>
      <c r="G26" s="199"/>
      <c r="H26" s="200">
        <f t="shared" si="0"/>
        <v>0.7004048582995951</v>
      </c>
      <c r="I26" s="201">
        <f t="shared" si="1"/>
        <v>0.009869341111599473</v>
      </c>
      <c r="J26" s="199"/>
      <c r="N26" s="199"/>
    </row>
    <row r="27" spans="1:14" ht="12.75">
      <c r="A27" s="202">
        <v>24</v>
      </c>
      <c r="B27" s="40" t="s">
        <v>63</v>
      </c>
      <c r="C27" s="199">
        <v>173</v>
      </c>
      <c r="D27" s="199">
        <v>72</v>
      </c>
      <c r="E27" s="199"/>
      <c r="F27" s="199">
        <v>245</v>
      </c>
      <c r="G27" s="199"/>
      <c r="H27" s="200">
        <f t="shared" si="0"/>
        <v>0.7061224489795919</v>
      </c>
      <c r="I27" s="201">
        <f t="shared" si="1"/>
        <v>0.00978942741838814</v>
      </c>
      <c r="J27" s="199"/>
      <c r="N27" s="199"/>
    </row>
    <row r="28" spans="1:14" ht="12.75">
      <c r="A28" s="198">
        <v>25</v>
      </c>
      <c r="B28" s="40" t="s">
        <v>41</v>
      </c>
      <c r="C28" s="199">
        <v>170</v>
      </c>
      <c r="D28" s="199">
        <v>75</v>
      </c>
      <c r="E28" s="199"/>
      <c r="F28" s="199">
        <v>245</v>
      </c>
      <c r="G28" s="199"/>
      <c r="H28" s="200">
        <f t="shared" si="0"/>
        <v>0.6938775510204082</v>
      </c>
      <c r="I28" s="201">
        <f t="shared" si="1"/>
        <v>0.00978942741838814</v>
      </c>
      <c r="J28" s="199"/>
      <c r="N28" s="199"/>
    </row>
    <row r="29" spans="1:14" ht="12.75">
      <c r="A29" s="198">
        <v>26</v>
      </c>
      <c r="B29" s="40" t="s">
        <v>71</v>
      </c>
      <c r="C29" s="199">
        <v>162</v>
      </c>
      <c r="D29" s="199">
        <v>77</v>
      </c>
      <c r="E29" s="199"/>
      <c r="F29" s="199">
        <v>239</v>
      </c>
      <c r="G29" s="199"/>
      <c r="H29" s="200">
        <f t="shared" si="0"/>
        <v>0.6778242677824268</v>
      </c>
      <c r="I29" s="201">
        <f t="shared" si="1"/>
        <v>0.009549686338754146</v>
      </c>
      <c r="J29" s="199"/>
      <c r="N29" s="199"/>
    </row>
    <row r="30" spans="1:14" ht="12.75">
      <c r="A30" s="198">
        <v>27</v>
      </c>
      <c r="B30" s="40" t="s">
        <v>76</v>
      </c>
      <c r="C30" s="199">
        <v>136</v>
      </c>
      <c r="D30" s="199">
        <v>96</v>
      </c>
      <c r="E30" s="199"/>
      <c r="F30" s="199">
        <v>232</v>
      </c>
      <c r="G30" s="199"/>
      <c r="H30" s="200">
        <f t="shared" si="0"/>
        <v>0.5862068965517241</v>
      </c>
      <c r="I30" s="201">
        <f t="shared" si="1"/>
        <v>0.009269988412514484</v>
      </c>
      <c r="J30" s="199"/>
      <c r="N30" s="199"/>
    </row>
    <row r="31" spans="1:14" ht="12.75">
      <c r="A31" s="202">
        <v>28</v>
      </c>
      <c r="B31" s="40" t="s">
        <v>47</v>
      </c>
      <c r="C31" s="199">
        <v>161</v>
      </c>
      <c r="D31" s="199">
        <v>44</v>
      </c>
      <c r="E31" s="199"/>
      <c r="F31" s="199">
        <v>205</v>
      </c>
      <c r="G31" s="199"/>
      <c r="H31" s="200">
        <f t="shared" si="0"/>
        <v>0.7853658536585366</v>
      </c>
      <c r="I31" s="201">
        <f t="shared" si="1"/>
        <v>0.008191153554161506</v>
      </c>
      <c r="J31" s="199"/>
      <c r="N31" s="199"/>
    </row>
    <row r="32" spans="1:14" ht="12.75">
      <c r="A32" s="202">
        <v>29</v>
      </c>
      <c r="B32" s="40" t="s">
        <v>60</v>
      </c>
      <c r="C32" s="199">
        <v>71</v>
      </c>
      <c r="D32" s="199">
        <v>113</v>
      </c>
      <c r="E32" s="199"/>
      <c r="F32" s="199">
        <v>184</v>
      </c>
      <c r="G32" s="199"/>
      <c r="H32" s="200">
        <f t="shared" si="0"/>
        <v>0.3858695652173913</v>
      </c>
      <c r="I32" s="201">
        <f t="shared" si="1"/>
        <v>0.007352059775442522</v>
      </c>
      <c r="J32" s="199"/>
      <c r="N32" s="199"/>
    </row>
    <row r="33" spans="1:14" ht="12.75">
      <c r="A33" s="203">
        <v>30</v>
      </c>
      <c r="B33" s="204" t="s">
        <v>73</v>
      </c>
      <c r="C33" s="205">
        <v>85</v>
      </c>
      <c r="D33" s="205">
        <v>87</v>
      </c>
      <c r="E33" s="205"/>
      <c r="F33" s="205">
        <v>172</v>
      </c>
      <c r="G33" s="205"/>
      <c r="H33" s="206">
        <f t="shared" si="0"/>
        <v>0.4941860465116279</v>
      </c>
      <c r="I33" s="207">
        <f t="shared" si="1"/>
        <v>0.006872577616174532</v>
      </c>
      <c r="J33" s="199"/>
      <c r="N33" s="199"/>
    </row>
    <row r="34" spans="1:14" ht="12.75">
      <c r="A34" s="198">
        <v>31</v>
      </c>
      <c r="B34" s="40" t="s">
        <v>21</v>
      </c>
      <c r="C34" s="199">
        <v>133</v>
      </c>
      <c r="D34" s="199">
        <v>35</v>
      </c>
      <c r="E34" s="199"/>
      <c r="F34" s="199">
        <v>168</v>
      </c>
      <c r="G34" s="199"/>
      <c r="H34" s="200">
        <f t="shared" si="0"/>
        <v>0.7916666666666666</v>
      </c>
      <c r="I34" s="201">
        <f t="shared" si="1"/>
        <v>0.006712750229751868</v>
      </c>
      <c r="J34" s="199"/>
      <c r="N34" s="199"/>
    </row>
    <row r="35" spans="1:14" ht="12.75">
      <c r="A35" s="198">
        <v>32</v>
      </c>
      <c r="B35" s="40" t="s">
        <v>30</v>
      </c>
      <c r="C35" s="199">
        <v>103</v>
      </c>
      <c r="D35" s="199">
        <v>46</v>
      </c>
      <c r="E35" s="199"/>
      <c r="F35" s="199">
        <v>149</v>
      </c>
      <c r="G35" s="199"/>
      <c r="H35" s="200">
        <f t="shared" si="0"/>
        <v>0.6912751677852349</v>
      </c>
      <c r="I35" s="201">
        <f t="shared" si="1"/>
        <v>0.0059535701442442164</v>
      </c>
      <c r="J35" s="199"/>
      <c r="N35" s="199"/>
    </row>
    <row r="36" spans="1:14" ht="12.75">
      <c r="A36" s="198">
        <v>33</v>
      </c>
      <c r="B36" s="40" t="s">
        <v>56</v>
      </c>
      <c r="C36" s="199">
        <v>93</v>
      </c>
      <c r="D36" s="199">
        <v>56</v>
      </c>
      <c r="E36" s="199"/>
      <c r="F36" s="199">
        <v>149</v>
      </c>
      <c r="G36" s="199"/>
      <c r="H36" s="200">
        <f aca="true" t="shared" si="2" ref="H36:H67">C36/F36</f>
        <v>0.6241610738255033</v>
      </c>
      <c r="I36" s="201">
        <f aca="true" t="shared" si="3" ref="I36:I67">F36/F$81</f>
        <v>0.0059535701442442164</v>
      </c>
      <c r="J36" s="199"/>
      <c r="N36" s="199"/>
    </row>
    <row r="37" spans="1:14" ht="12.75">
      <c r="A37" s="202">
        <v>34</v>
      </c>
      <c r="B37" s="40" t="s">
        <v>119</v>
      </c>
      <c r="C37" s="199">
        <v>114</v>
      </c>
      <c r="D37" s="199">
        <v>24</v>
      </c>
      <c r="E37" s="199"/>
      <c r="F37" s="199">
        <v>138</v>
      </c>
      <c r="G37" s="199"/>
      <c r="H37" s="200">
        <f t="shared" si="2"/>
        <v>0.8260869565217391</v>
      </c>
      <c r="I37" s="201">
        <f t="shared" si="3"/>
        <v>0.005514044831581892</v>
      </c>
      <c r="J37" s="199"/>
      <c r="N37" s="199"/>
    </row>
    <row r="38" spans="1:14" ht="12.75">
      <c r="A38" s="202">
        <v>35</v>
      </c>
      <c r="B38" s="40" t="s">
        <v>65</v>
      </c>
      <c r="C38" s="199">
        <v>67</v>
      </c>
      <c r="D38" s="199">
        <v>67</v>
      </c>
      <c r="E38" s="199"/>
      <c r="F38" s="199">
        <v>134</v>
      </c>
      <c r="G38" s="199"/>
      <c r="H38" s="200">
        <f t="shared" si="2"/>
        <v>0.5</v>
      </c>
      <c r="I38" s="201">
        <f t="shared" si="3"/>
        <v>0.005354217445159228</v>
      </c>
      <c r="J38" s="199"/>
      <c r="N38" s="199"/>
    </row>
    <row r="39" spans="1:14" ht="12.75">
      <c r="A39" s="202">
        <v>36</v>
      </c>
      <c r="B39" s="40" t="s">
        <v>61</v>
      </c>
      <c r="C39" s="199">
        <v>65</v>
      </c>
      <c r="D39" s="199">
        <v>62</v>
      </c>
      <c r="E39" s="199"/>
      <c r="F39" s="199">
        <v>127</v>
      </c>
      <c r="G39" s="199"/>
      <c r="H39" s="200">
        <f t="shared" si="2"/>
        <v>0.5118110236220472</v>
      </c>
      <c r="I39" s="201">
        <f t="shared" si="3"/>
        <v>0.005074519518919567</v>
      </c>
      <c r="J39" s="199"/>
      <c r="N39" s="199"/>
    </row>
    <row r="40" spans="1:14" ht="12.75">
      <c r="A40" s="198">
        <v>37</v>
      </c>
      <c r="B40" s="40" t="s">
        <v>54</v>
      </c>
      <c r="C40" s="199">
        <v>53</v>
      </c>
      <c r="D40" s="199">
        <v>69</v>
      </c>
      <c r="E40" s="199"/>
      <c r="F40" s="199">
        <v>122</v>
      </c>
      <c r="G40" s="199"/>
      <c r="H40" s="200">
        <f t="shared" si="2"/>
        <v>0.4344262295081967</v>
      </c>
      <c r="I40" s="201">
        <f t="shared" si="3"/>
        <v>0.004874735285891238</v>
      </c>
      <c r="J40" s="199"/>
      <c r="N40" s="199"/>
    </row>
    <row r="41" spans="1:14" ht="12.75">
      <c r="A41" s="198">
        <v>38</v>
      </c>
      <c r="B41" s="40" t="s">
        <v>44</v>
      </c>
      <c r="C41" s="199">
        <v>64</v>
      </c>
      <c r="D41" s="199">
        <v>56</v>
      </c>
      <c r="E41" s="199"/>
      <c r="F41" s="199">
        <v>120</v>
      </c>
      <c r="G41" s="199"/>
      <c r="H41" s="200">
        <f t="shared" si="2"/>
        <v>0.5333333333333333</v>
      </c>
      <c r="I41" s="201">
        <f t="shared" si="3"/>
        <v>0.0047948215926799055</v>
      </c>
      <c r="J41" s="199"/>
      <c r="N41" s="199"/>
    </row>
    <row r="42" spans="1:14" ht="12.75">
      <c r="A42" s="198">
        <v>39</v>
      </c>
      <c r="B42" s="40" t="s">
        <v>90</v>
      </c>
      <c r="C42" s="199">
        <v>78</v>
      </c>
      <c r="D42" s="199">
        <v>23</v>
      </c>
      <c r="E42" s="199"/>
      <c r="F42" s="199">
        <v>101</v>
      </c>
      <c r="G42" s="199"/>
      <c r="H42" s="200">
        <f t="shared" si="2"/>
        <v>0.7722772277227723</v>
      </c>
      <c r="I42" s="201">
        <f t="shared" si="3"/>
        <v>0.004035641507172254</v>
      </c>
      <c r="J42" s="199"/>
      <c r="N42" s="199"/>
    </row>
    <row r="43" spans="1:14" ht="12.75">
      <c r="A43" s="203">
        <v>40</v>
      </c>
      <c r="B43" s="204" t="s">
        <v>80</v>
      </c>
      <c r="C43" s="205">
        <v>45</v>
      </c>
      <c r="D43" s="205">
        <v>55</v>
      </c>
      <c r="E43" s="205"/>
      <c r="F43" s="205">
        <v>100</v>
      </c>
      <c r="G43" s="205"/>
      <c r="H43" s="206">
        <f t="shared" si="2"/>
        <v>0.45</v>
      </c>
      <c r="I43" s="207">
        <f t="shared" si="3"/>
        <v>0.003995684660566588</v>
      </c>
      <c r="J43" s="199"/>
      <c r="N43" s="199"/>
    </row>
    <row r="44" spans="1:14" ht="12.75">
      <c r="A44" s="202">
        <v>41</v>
      </c>
      <c r="B44" s="40" t="s">
        <v>69</v>
      </c>
      <c r="C44" s="199">
        <v>53</v>
      </c>
      <c r="D44" s="199">
        <v>45</v>
      </c>
      <c r="E44" s="199"/>
      <c r="F44" s="199">
        <v>98</v>
      </c>
      <c r="G44" s="199"/>
      <c r="H44" s="200">
        <f t="shared" si="2"/>
        <v>0.5408163265306123</v>
      </c>
      <c r="I44" s="201">
        <f t="shared" si="3"/>
        <v>0.0039157709673552565</v>
      </c>
      <c r="J44" s="199"/>
      <c r="N44" s="199"/>
    </row>
    <row r="45" spans="1:14" ht="12.75">
      <c r="A45" s="202">
        <v>42</v>
      </c>
      <c r="B45" s="40" t="s">
        <v>85</v>
      </c>
      <c r="C45" s="199">
        <v>80</v>
      </c>
      <c r="D45" s="199">
        <v>14</v>
      </c>
      <c r="E45" s="199"/>
      <c r="F45" s="199">
        <v>94</v>
      </c>
      <c r="G45" s="199"/>
      <c r="H45" s="200">
        <f t="shared" si="2"/>
        <v>0.851063829787234</v>
      </c>
      <c r="I45" s="201">
        <f t="shared" si="3"/>
        <v>0.0037559435809325927</v>
      </c>
      <c r="J45" s="199"/>
      <c r="N45" s="199"/>
    </row>
    <row r="46" spans="1:14" ht="12.75">
      <c r="A46" s="198">
        <v>43</v>
      </c>
      <c r="B46" s="40" t="s">
        <v>13</v>
      </c>
      <c r="C46" s="199">
        <v>51</v>
      </c>
      <c r="D46" s="199">
        <v>38</v>
      </c>
      <c r="E46" s="199"/>
      <c r="F46" s="199">
        <v>89</v>
      </c>
      <c r="G46" s="199"/>
      <c r="H46" s="200">
        <f t="shared" si="2"/>
        <v>0.5730337078651685</v>
      </c>
      <c r="I46" s="201">
        <f t="shared" si="3"/>
        <v>0.0035561593479042633</v>
      </c>
      <c r="J46" s="199"/>
      <c r="N46" s="199"/>
    </row>
    <row r="47" spans="1:14" ht="12.75">
      <c r="A47" s="198">
        <v>44</v>
      </c>
      <c r="B47" s="40" t="s">
        <v>68</v>
      </c>
      <c r="C47" s="199">
        <v>52</v>
      </c>
      <c r="D47" s="199">
        <v>28</v>
      </c>
      <c r="E47" s="199"/>
      <c r="F47" s="199">
        <v>80</v>
      </c>
      <c r="G47" s="199"/>
      <c r="H47" s="200">
        <f t="shared" si="2"/>
        <v>0.65</v>
      </c>
      <c r="I47" s="201">
        <f t="shared" si="3"/>
        <v>0.0031965477284532705</v>
      </c>
      <c r="J47" s="199"/>
      <c r="N47" s="199"/>
    </row>
    <row r="48" spans="1:14" ht="12.75">
      <c r="A48" s="198">
        <v>45</v>
      </c>
      <c r="B48" s="40" t="s">
        <v>34</v>
      </c>
      <c r="C48" s="199">
        <v>64</v>
      </c>
      <c r="D48" s="199">
        <v>10</v>
      </c>
      <c r="E48" s="199"/>
      <c r="F48" s="199">
        <v>74</v>
      </c>
      <c r="G48" s="199"/>
      <c r="H48" s="200">
        <f t="shared" si="2"/>
        <v>0.8648648648648649</v>
      </c>
      <c r="I48" s="201">
        <f t="shared" si="3"/>
        <v>0.002956806648819275</v>
      </c>
      <c r="J48" s="199"/>
      <c r="N48" s="199"/>
    </row>
    <row r="49" spans="1:14" ht="12.75">
      <c r="A49" s="202">
        <v>46</v>
      </c>
      <c r="B49" s="40" t="s">
        <v>42</v>
      </c>
      <c r="C49" s="199">
        <v>60</v>
      </c>
      <c r="D49" s="199">
        <v>13</v>
      </c>
      <c r="E49" s="199"/>
      <c r="F49" s="199">
        <v>73</v>
      </c>
      <c r="G49" s="199"/>
      <c r="H49" s="200">
        <f t="shared" si="2"/>
        <v>0.821917808219178</v>
      </c>
      <c r="I49" s="201">
        <f t="shared" si="3"/>
        <v>0.0029168498022136093</v>
      </c>
      <c r="J49" s="199"/>
      <c r="N49" s="199"/>
    </row>
    <row r="50" spans="1:14" ht="12.75">
      <c r="A50" s="202">
        <v>47</v>
      </c>
      <c r="B50" s="40" t="s">
        <v>39</v>
      </c>
      <c r="C50" s="199">
        <v>64</v>
      </c>
      <c r="D50" s="199">
        <v>8</v>
      </c>
      <c r="E50" s="199"/>
      <c r="F50" s="199">
        <v>72</v>
      </c>
      <c r="G50" s="199"/>
      <c r="H50" s="200">
        <f t="shared" si="2"/>
        <v>0.8888888888888888</v>
      </c>
      <c r="I50" s="201">
        <f t="shared" si="3"/>
        <v>0.0028768929556079433</v>
      </c>
      <c r="J50" s="199"/>
      <c r="N50" s="199"/>
    </row>
    <row r="51" spans="1:14" ht="12.75">
      <c r="A51" s="202">
        <v>48</v>
      </c>
      <c r="B51" s="40" t="s">
        <v>23</v>
      </c>
      <c r="C51" s="199">
        <v>35</v>
      </c>
      <c r="D51" s="199">
        <v>23</v>
      </c>
      <c r="E51" s="199"/>
      <c r="F51" s="199">
        <v>58</v>
      </c>
      <c r="G51" s="199"/>
      <c r="H51" s="200">
        <f t="shared" si="2"/>
        <v>0.603448275862069</v>
      </c>
      <c r="I51" s="201">
        <f t="shared" si="3"/>
        <v>0.002317497103128621</v>
      </c>
      <c r="J51" s="199"/>
      <c r="N51" s="199"/>
    </row>
    <row r="52" spans="1:14" ht="12.75">
      <c r="A52" s="198">
        <v>49</v>
      </c>
      <c r="B52" s="40" t="s">
        <v>93</v>
      </c>
      <c r="C52" s="199">
        <v>53</v>
      </c>
      <c r="D52" s="199">
        <v>4</v>
      </c>
      <c r="E52" s="199"/>
      <c r="F52" s="199">
        <v>57</v>
      </c>
      <c r="G52" s="199"/>
      <c r="H52" s="200">
        <f t="shared" si="2"/>
        <v>0.9298245614035088</v>
      </c>
      <c r="I52" s="201">
        <f t="shared" si="3"/>
        <v>0.002277540256522955</v>
      </c>
      <c r="J52" s="199"/>
      <c r="N52" s="199"/>
    </row>
    <row r="53" spans="1:14" ht="12.75">
      <c r="A53" s="208">
        <v>50</v>
      </c>
      <c r="B53" s="204" t="s">
        <v>91</v>
      </c>
      <c r="C53" s="205">
        <v>35</v>
      </c>
      <c r="D53" s="205">
        <v>18</v>
      </c>
      <c r="E53" s="205"/>
      <c r="F53" s="205">
        <v>53</v>
      </c>
      <c r="G53" s="205"/>
      <c r="H53" s="206">
        <f t="shared" si="2"/>
        <v>0.660377358490566</v>
      </c>
      <c r="I53" s="207">
        <f t="shared" si="3"/>
        <v>0.0021177128701002916</v>
      </c>
      <c r="J53" s="199"/>
      <c r="N53" s="199"/>
    </row>
    <row r="54" spans="1:14" ht="12.75">
      <c r="A54" s="198">
        <v>51</v>
      </c>
      <c r="B54" s="40" t="s">
        <v>16</v>
      </c>
      <c r="C54" s="199">
        <v>33</v>
      </c>
      <c r="D54" s="199">
        <v>19</v>
      </c>
      <c r="E54" s="199"/>
      <c r="F54" s="199">
        <v>52</v>
      </c>
      <c r="G54" s="199"/>
      <c r="H54" s="200">
        <f t="shared" si="2"/>
        <v>0.6346153846153846</v>
      </c>
      <c r="I54" s="201">
        <f t="shared" si="3"/>
        <v>0.002077756023494626</v>
      </c>
      <c r="J54" s="199"/>
      <c r="N54" s="199"/>
    </row>
    <row r="55" spans="1:14" ht="12.75">
      <c r="A55" s="202">
        <v>52</v>
      </c>
      <c r="B55" s="40" t="s">
        <v>33</v>
      </c>
      <c r="C55" s="199">
        <v>35</v>
      </c>
      <c r="D55" s="199">
        <v>7</v>
      </c>
      <c r="E55" s="199"/>
      <c r="F55" s="199">
        <v>42</v>
      </c>
      <c r="G55" s="199"/>
      <c r="H55" s="200">
        <f t="shared" si="2"/>
        <v>0.8333333333333334</v>
      </c>
      <c r="I55" s="201">
        <f t="shared" si="3"/>
        <v>0.001678187557437967</v>
      </c>
      <c r="J55" s="199"/>
      <c r="N55" s="199"/>
    </row>
    <row r="56" spans="1:14" ht="12.75">
      <c r="A56" s="202">
        <v>53</v>
      </c>
      <c r="B56" s="40" t="s">
        <v>58</v>
      </c>
      <c r="C56" s="199">
        <v>31</v>
      </c>
      <c r="D56" s="199">
        <v>10</v>
      </c>
      <c r="E56" s="199"/>
      <c r="F56" s="199">
        <v>41</v>
      </c>
      <c r="G56" s="199"/>
      <c r="H56" s="200">
        <f t="shared" si="2"/>
        <v>0.7560975609756098</v>
      </c>
      <c r="I56" s="201">
        <f t="shared" si="3"/>
        <v>0.001638230710832301</v>
      </c>
      <c r="J56" s="199"/>
      <c r="N56" s="199"/>
    </row>
    <row r="57" spans="1:14" ht="12.75">
      <c r="A57" s="202">
        <v>54</v>
      </c>
      <c r="B57" s="40" t="s">
        <v>53</v>
      </c>
      <c r="C57" s="199">
        <v>28</v>
      </c>
      <c r="D57" s="199">
        <v>12</v>
      </c>
      <c r="E57" s="199"/>
      <c r="F57" s="199">
        <v>40</v>
      </c>
      <c r="G57" s="199"/>
      <c r="H57" s="200">
        <f t="shared" si="2"/>
        <v>0.7</v>
      </c>
      <c r="I57" s="201">
        <f t="shared" si="3"/>
        <v>0.0015982738642266352</v>
      </c>
      <c r="J57" s="199"/>
      <c r="N57" s="199"/>
    </row>
    <row r="58" spans="1:14" ht="12.75">
      <c r="A58" s="198">
        <v>55</v>
      </c>
      <c r="B58" s="40" t="s">
        <v>88</v>
      </c>
      <c r="C58" s="199">
        <v>16</v>
      </c>
      <c r="D58" s="199">
        <v>23</v>
      </c>
      <c r="E58" s="199"/>
      <c r="F58" s="199">
        <v>39</v>
      </c>
      <c r="G58" s="199"/>
      <c r="H58" s="200">
        <f t="shared" si="2"/>
        <v>0.41025641025641024</v>
      </c>
      <c r="I58" s="201">
        <f t="shared" si="3"/>
        <v>0.0015583170176209694</v>
      </c>
      <c r="J58" s="199"/>
      <c r="N58" s="199"/>
    </row>
    <row r="59" spans="1:14" ht="12.75">
      <c r="A59" s="198">
        <v>56</v>
      </c>
      <c r="B59" s="40" t="s">
        <v>25</v>
      </c>
      <c r="C59" s="199">
        <v>18</v>
      </c>
      <c r="D59" s="199">
        <v>21</v>
      </c>
      <c r="E59" s="199"/>
      <c r="F59" s="199">
        <v>39</v>
      </c>
      <c r="G59" s="199"/>
      <c r="H59" s="200">
        <f t="shared" si="2"/>
        <v>0.46153846153846156</v>
      </c>
      <c r="I59" s="201">
        <f t="shared" si="3"/>
        <v>0.0015583170176209694</v>
      </c>
      <c r="J59" s="199"/>
      <c r="N59" s="199"/>
    </row>
    <row r="60" spans="1:14" ht="12.75">
      <c r="A60" s="198">
        <v>57</v>
      </c>
      <c r="B60" s="40" t="s">
        <v>19</v>
      </c>
      <c r="C60" s="199">
        <v>23</v>
      </c>
      <c r="D60" s="199">
        <v>15</v>
      </c>
      <c r="E60" s="199"/>
      <c r="F60" s="199">
        <v>38</v>
      </c>
      <c r="G60" s="199"/>
      <c r="H60" s="200">
        <f t="shared" si="2"/>
        <v>0.6052631578947368</v>
      </c>
      <c r="I60" s="201">
        <f t="shared" si="3"/>
        <v>0.0015183601710153035</v>
      </c>
      <c r="J60" s="199"/>
      <c r="N60" s="199"/>
    </row>
    <row r="61" spans="1:14" ht="12.75">
      <c r="A61" s="202">
        <v>58</v>
      </c>
      <c r="B61" s="40" t="s">
        <v>95</v>
      </c>
      <c r="C61" s="199">
        <v>28</v>
      </c>
      <c r="D61" s="199">
        <v>5</v>
      </c>
      <c r="E61" s="199"/>
      <c r="F61" s="199">
        <v>33</v>
      </c>
      <c r="G61" s="199"/>
      <c r="H61" s="200">
        <f t="shared" si="2"/>
        <v>0.8484848484848485</v>
      </c>
      <c r="I61" s="201">
        <f t="shared" si="3"/>
        <v>0.0013185759379869741</v>
      </c>
      <c r="J61" s="199"/>
      <c r="N61" s="199"/>
    </row>
    <row r="62" spans="1:14" ht="12.75">
      <c r="A62" s="202">
        <v>59</v>
      </c>
      <c r="B62" s="40" t="s">
        <v>96</v>
      </c>
      <c r="C62" s="199">
        <v>28</v>
      </c>
      <c r="D62" s="199">
        <v>2</v>
      </c>
      <c r="E62" s="199"/>
      <c r="F62" s="199">
        <v>30</v>
      </c>
      <c r="G62" s="199"/>
      <c r="H62" s="200">
        <f t="shared" si="2"/>
        <v>0.9333333333333333</v>
      </c>
      <c r="I62" s="201">
        <f t="shared" si="3"/>
        <v>0.0011987053981699764</v>
      </c>
      <c r="J62" s="199"/>
      <c r="N62" s="199"/>
    </row>
    <row r="63" spans="1:14" ht="12.75">
      <c r="A63" s="203">
        <v>60</v>
      </c>
      <c r="B63" s="204" t="s">
        <v>94</v>
      </c>
      <c r="C63" s="205">
        <v>24</v>
      </c>
      <c r="D63" s="205">
        <v>2</v>
      </c>
      <c r="E63" s="205"/>
      <c r="F63" s="205">
        <v>26</v>
      </c>
      <c r="G63" s="205"/>
      <c r="H63" s="206">
        <f t="shared" si="2"/>
        <v>0.9230769230769231</v>
      </c>
      <c r="I63" s="207">
        <f t="shared" si="3"/>
        <v>0.001038878011747313</v>
      </c>
      <c r="J63" s="199"/>
      <c r="N63" s="199"/>
    </row>
    <row r="64" spans="1:14" ht="12.75">
      <c r="A64" s="202">
        <v>61</v>
      </c>
      <c r="B64" s="131" t="s">
        <v>72</v>
      </c>
      <c r="C64" s="209">
        <v>12</v>
      </c>
      <c r="D64" s="209">
        <v>14</v>
      </c>
      <c r="E64" s="209"/>
      <c r="F64" s="209">
        <v>26</v>
      </c>
      <c r="G64" s="209"/>
      <c r="H64" s="210">
        <f t="shared" si="2"/>
        <v>0.46153846153846156</v>
      </c>
      <c r="I64" s="211">
        <f t="shared" si="3"/>
        <v>0.001038878011747313</v>
      </c>
      <c r="J64" s="199"/>
      <c r="N64" s="199"/>
    </row>
    <row r="65" spans="1:14" ht="12.75">
      <c r="A65" s="202">
        <v>62</v>
      </c>
      <c r="B65" s="131" t="s">
        <v>28</v>
      </c>
      <c r="C65" s="209">
        <v>15</v>
      </c>
      <c r="D65" s="209">
        <v>9</v>
      </c>
      <c r="E65" s="209"/>
      <c r="F65" s="209">
        <v>24</v>
      </c>
      <c r="G65" s="209"/>
      <c r="H65" s="210">
        <f t="shared" si="2"/>
        <v>0.625</v>
      </c>
      <c r="I65" s="211">
        <f t="shared" si="3"/>
        <v>0.0009589643185359811</v>
      </c>
      <c r="J65" s="199"/>
      <c r="N65" s="199"/>
    </row>
    <row r="66" spans="1:14" ht="12.75">
      <c r="A66" s="202">
        <v>63</v>
      </c>
      <c r="B66" s="131" t="s">
        <v>38</v>
      </c>
      <c r="C66" s="209">
        <v>22</v>
      </c>
      <c r="D66" s="209">
        <v>2</v>
      </c>
      <c r="E66" s="209"/>
      <c r="F66" s="209">
        <v>24</v>
      </c>
      <c r="G66" s="209"/>
      <c r="H66" s="210">
        <f t="shared" si="2"/>
        <v>0.9166666666666666</v>
      </c>
      <c r="I66" s="211">
        <f t="shared" si="3"/>
        <v>0.0009589643185359811</v>
      </c>
      <c r="J66" s="199"/>
      <c r="N66" s="199"/>
    </row>
    <row r="67" spans="1:14" ht="12.75">
      <c r="A67" s="202">
        <v>64</v>
      </c>
      <c r="B67" s="131" t="s">
        <v>32</v>
      </c>
      <c r="C67" s="209">
        <v>20</v>
      </c>
      <c r="D67" s="209">
        <v>2</v>
      </c>
      <c r="E67" s="209"/>
      <c r="F67" s="209">
        <v>22</v>
      </c>
      <c r="G67" s="209"/>
      <c r="H67" s="210">
        <f t="shared" si="2"/>
        <v>0.9090909090909091</v>
      </c>
      <c r="I67" s="211">
        <f t="shared" si="3"/>
        <v>0.0008790506253246494</v>
      </c>
      <c r="J67" s="199"/>
      <c r="N67" s="199"/>
    </row>
    <row r="68" spans="1:14" ht="12.75">
      <c r="A68" s="202">
        <v>65</v>
      </c>
      <c r="B68" s="131" t="s">
        <v>26</v>
      </c>
      <c r="C68" s="209">
        <v>10</v>
      </c>
      <c r="D68" s="209">
        <v>11</v>
      </c>
      <c r="E68" s="209"/>
      <c r="F68" s="209">
        <v>21</v>
      </c>
      <c r="G68" s="209"/>
      <c r="H68" s="210">
        <f aca="true" t="shared" si="4" ref="H68:H81">C68/F68</f>
        <v>0.47619047619047616</v>
      </c>
      <c r="I68" s="211">
        <f aca="true" t="shared" si="5" ref="I68:I81">F68/F$81</f>
        <v>0.0008390937787189835</v>
      </c>
      <c r="J68" s="199"/>
      <c r="N68" s="199"/>
    </row>
    <row r="69" spans="1:14" ht="12.75">
      <c r="A69" s="202">
        <v>66</v>
      </c>
      <c r="B69" s="131" t="s">
        <v>78</v>
      </c>
      <c r="C69" s="209">
        <v>9</v>
      </c>
      <c r="D69" s="209">
        <v>12</v>
      </c>
      <c r="E69" s="209"/>
      <c r="F69" s="209">
        <v>21</v>
      </c>
      <c r="G69" s="209"/>
      <c r="H69" s="210">
        <f t="shared" si="4"/>
        <v>0.42857142857142855</v>
      </c>
      <c r="I69" s="211">
        <f t="shared" si="5"/>
        <v>0.0008390937787189835</v>
      </c>
      <c r="J69" s="199"/>
      <c r="N69" s="199"/>
    </row>
    <row r="70" spans="1:14" ht="12.75">
      <c r="A70" s="202">
        <v>67</v>
      </c>
      <c r="B70" s="131" t="s">
        <v>57</v>
      </c>
      <c r="C70" s="209">
        <v>13</v>
      </c>
      <c r="D70" s="209">
        <v>5</v>
      </c>
      <c r="E70" s="209"/>
      <c r="F70" s="209">
        <v>18</v>
      </c>
      <c r="G70" s="209"/>
      <c r="H70" s="210">
        <f t="shared" si="4"/>
        <v>0.7222222222222222</v>
      </c>
      <c r="I70" s="211">
        <f t="shared" si="5"/>
        <v>0.0007192232389019858</v>
      </c>
      <c r="J70" s="199"/>
      <c r="N70" s="199"/>
    </row>
    <row r="71" spans="1:14" ht="12.75">
      <c r="A71" s="202">
        <v>68</v>
      </c>
      <c r="B71" s="131" t="s">
        <v>75</v>
      </c>
      <c r="C71" s="209">
        <v>8</v>
      </c>
      <c r="D71" s="209">
        <v>9</v>
      </c>
      <c r="E71" s="209"/>
      <c r="F71" s="209">
        <v>17</v>
      </c>
      <c r="G71" s="209"/>
      <c r="H71" s="210">
        <f t="shared" si="4"/>
        <v>0.47058823529411764</v>
      </c>
      <c r="I71" s="211">
        <f t="shared" si="5"/>
        <v>0.00067926639229632</v>
      </c>
      <c r="J71" s="199"/>
      <c r="N71" s="199"/>
    </row>
    <row r="72" spans="1:14" ht="12.75">
      <c r="A72" s="202">
        <v>69</v>
      </c>
      <c r="B72" s="131" t="s">
        <v>74</v>
      </c>
      <c r="C72" s="209">
        <v>9</v>
      </c>
      <c r="D72" s="209">
        <v>6</v>
      </c>
      <c r="E72" s="209"/>
      <c r="F72" s="209">
        <v>15</v>
      </c>
      <c r="G72" s="209"/>
      <c r="H72" s="210">
        <f t="shared" si="4"/>
        <v>0.6</v>
      </c>
      <c r="I72" s="211">
        <f t="shared" si="5"/>
        <v>0.0005993526990849882</v>
      </c>
      <c r="J72" s="199"/>
      <c r="N72" s="199"/>
    </row>
    <row r="73" spans="1:14" ht="12.75">
      <c r="A73" s="203">
        <v>70</v>
      </c>
      <c r="B73" s="212" t="s">
        <v>59</v>
      </c>
      <c r="C73" s="213">
        <v>8</v>
      </c>
      <c r="D73" s="213">
        <v>7</v>
      </c>
      <c r="E73" s="213"/>
      <c r="F73" s="213">
        <v>15</v>
      </c>
      <c r="G73" s="213"/>
      <c r="H73" s="214">
        <f t="shared" si="4"/>
        <v>0.5333333333333333</v>
      </c>
      <c r="I73" s="215">
        <f t="shared" si="5"/>
        <v>0.0005993526990849882</v>
      </c>
      <c r="J73" s="199"/>
      <c r="N73" s="199"/>
    </row>
    <row r="74" spans="1:14" ht="12.75">
      <c r="A74" s="202">
        <v>71</v>
      </c>
      <c r="B74" s="40" t="s">
        <v>17</v>
      </c>
      <c r="C74" s="199">
        <v>10</v>
      </c>
      <c r="D74" s="199">
        <v>3</v>
      </c>
      <c r="E74" s="199"/>
      <c r="F74" s="199">
        <v>13</v>
      </c>
      <c r="G74" s="199"/>
      <c r="H74" s="200">
        <f t="shared" si="4"/>
        <v>0.7692307692307693</v>
      </c>
      <c r="I74" s="201">
        <f t="shared" si="5"/>
        <v>0.0005194390058736565</v>
      </c>
      <c r="J74" s="199"/>
      <c r="N74" s="199"/>
    </row>
    <row r="75" spans="1:14" ht="12.75">
      <c r="A75" s="202">
        <v>72</v>
      </c>
      <c r="B75" s="40" t="s">
        <v>191</v>
      </c>
      <c r="C75" s="199">
        <v>6</v>
      </c>
      <c r="D75" s="199">
        <v>7</v>
      </c>
      <c r="E75" s="199"/>
      <c r="F75" s="199">
        <v>13</v>
      </c>
      <c r="G75" s="199"/>
      <c r="H75" s="200">
        <f t="shared" si="4"/>
        <v>0.46153846153846156</v>
      </c>
      <c r="I75" s="201">
        <f t="shared" si="5"/>
        <v>0.0005194390058736565</v>
      </c>
      <c r="J75" s="199"/>
      <c r="N75" s="199"/>
    </row>
    <row r="76" spans="1:14" ht="12.75">
      <c r="A76" s="198">
        <v>73</v>
      </c>
      <c r="B76" s="40" t="s">
        <v>55</v>
      </c>
      <c r="C76" s="199">
        <v>3</v>
      </c>
      <c r="D76" s="199">
        <v>9</v>
      </c>
      <c r="E76" s="199"/>
      <c r="F76" s="199">
        <v>12</v>
      </c>
      <c r="G76" s="199"/>
      <c r="H76" s="200">
        <f t="shared" si="4"/>
        <v>0.25</v>
      </c>
      <c r="I76" s="201">
        <f t="shared" si="5"/>
        <v>0.00047948215926799055</v>
      </c>
      <c r="J76" s="199"/>
      <c r="N76" s="199"/>
    </row>
    <row r="77" spans="1:14" ht="12.75">
      <c r="A77" s="198">
        <v>74</v>
      </c>
      <c r="B77" s="40" t="s">
        <v>79</v>
      </c>
      <c r="C77" s="199">
        <v>8</v>
      </c>
      <c r="D77" s="199">
        <v>3</v>
      </c>
      <c r="E77" s="199"/>
      <c r="F77" s="199">
        <v>11</v>
      </c>
      <c r="G77" s="199"/>
      <c r="H77" s="200">
        <f t="shared" si="4"/>
        <v>0.7272727272727273</v>
      </c>
      <c r="I77" s="201">
        <f t="shared" si="5"/>
        <v>0.0004395253126623247</v>
      </c>
      <c r="J77" s="199"/>
      <c r="N77" s="199"/>
    </row>
    <row r="78" spans="1:14" ht="12.75">
      <c r="A78" s="198">
        <v>75</v>
      </c>
      <c r="B78" s="40" t="s">
        <v>24</v>
      </c>
      <c r="C78" s="199">
        <v>6</v>
      </c>
      <c r="D78" s="199">
        <v>3</v>
      </c>
      <c r="E78" s="199"/>
      <c r="F78" s="199">
        <v>9</v>
      </c>
      <c r="G78" s="199"/>
      <c r="H78" s="200">
        <f t="shared" si="4"/>
        <v>0.6666666666666666</v>
      </c>
      <c r="I78" s="201">
        <f t="shared" si="5"/>
        <v>0.0003596116194509929</v>
      </c>
      <c r="J78" s="199"/>
      <c r="N78" s="199"/>
    </row>
    <row r="79" spans="1:14" ht="12.75">
      <c r="A79" s="202">
        <v>76</v>
      </c>
      <c r="B79" s="40" t="s">
        <v>66</v>
      </c>
      <c r="C79" s="199">
        <v>3</v>
      </c>
      <c r="D79" s="199">
        <v>2</v>
      </c>
      <c r="E79" s="199"/>
      <c r="F79" s="199">
        <v>5</v>
      </c>
      <c r="G79" s="199"/>
      <c r="H79" s="200">
        <f t="shared" si="4"/>
        <v>0.6</v>
      </c>
      <c r="I79" s="201">
        <f t="shared" si="5"/>
        <v>0.0001997842330283294</v>
      </c>
      <c r="J79" s="199"/>
      <c r="N79" s="199"/>
    </row>
    <row r="80" spans="1:14" ht="12.75">
      <c r="A80" s="202">
        <v>77</v>
      </c>
      <c r="B80" s="40" t="s">
        <v>27</v>
      </c>
      <c r="C80" s="199">
        <v>0</v>
      </c>
      <c r="D80" s="199">
        <v>1</v>
      </c>
      <c r="E80" s="199"/>
      <c r="F80" s="199">
        <v>1</v>
      </c>
      <c r="G80" s="199"/>
      <c r="H80" s="200">
        <f t="shared" si="4"/>
        <v>0</v>
      </c>
      <c r="I80" s="201">
        <f t="shared" si="5"/>
        <v>3.9956846605665884E-05</v>
      </c>
      <c r="J80" s="199"/>
      <c r="N80" s="199"/>
    </row>
    <row r="81" spans="1:14" ht="15" thickBot="1">
      <c r="A81" s="121"/>
      <c r="B81" s="112" t="s">
        <v>233</v>
      </c>
      <c r="C81" s="216">
        <f>SUM(C4:C80)</f>
        <v>17485</v>
      </c>
      <c r="D81" s="216">
        <f>SUM(D4:D80)</f>
        <v>7542</v>
      </c>
      <c r="E81" s="216"/>
      <c r="F81" s="216">
        <f>SUM(F4:F80)</f>
        <v>25027</v>
      </c>
      <c r="G81" s="217"/>
      <c r="H81" s="218">
        <f t="shared" si="4"/>
        <v>0.6986454629000679</v>
      </c>
      <c r="I81" s="219">
        <f t="shared" si="5"/>
        <v>1</v>
      </c>
      <c r="J81" s="220"/>
      <c r="N81" s="220"/>
    </row>
    <row r="82" spans="1:14" ht="12.75">
      <c r="A82" s="197" t="s">
        <v>205</v>
      </c>
      <c r="C82" s="220"/>
      <c r="D82" s="220"/>
      <c r="E82" s="220"/>
      <c r="F82" s="220"/>
      <c r="G82" s="220"/>
      <c r="H82" s="221"/>
      <c r="I82" s="222"/>
      <c r="J82" s="220"/>
      <c r="N82" s="220"/>
    </row>
    <row r="83" spans="1:15" s="197" customFormat="1" ht="12.75">
      <c r="A83" s="197" t="s">
        <v>206</v>
      </c>
      <c r="C83" s="223"/>
      <c r="D83" s="223"/>
      <c r="E83" s="223"/>
      <c r="F83" s="223"/>
      <c r="G83" s="223"/>
      <c r="H83" s="223"/>
      <c r="I83" s="224"/>
      <c r="J83" s="223"/>
      <c r="K83" s="223"/>
      <c r="L83" s="223"/>
      <c r="M83" s="223"/>
      <c r="N83" s="223"/>
      <c r="O83" s="225"/>
    </row>
    <row r="84" spans="1:9" ht="12.75">
      <c r="A84" s="226" t="s">
        <v>207</v>
      </c>
      <c r="I84" s="224"/>
    </row>
    <row r="85" ht="12.75">
      <c r="I85" s="224"/>
    </row>
    <row r="86" ht="12.75">
      <c r="I86" s="224"/>
    </row>
    <row r="87" spans="2:9" ht="12.75">
      <c r="B87" s="227"/>
      <c r="C87" s="227"/>
      <c r="D87" s="227"/>
      <c r="E87" s="227"/>
      <c r="F87" s="227"/>
      <c r="I87" s="224"/>
    </row>
    <row r="88" spans="2:9" ht="12.75">
      <c r="B88" s="227"/>
      <c r="C88" s="227"/>
      <c r="D88" s="227"/>
      <c r="E88" s="227"/>
      <c r="F88" s="227"/>
      <c r="I88" s="224"/>
    </row>
    <row r="89" spans="2:9" ht="12.75">
      <c r="B89" s="227"/>
      <c r="C89" s="227"/>
      <c r="D89" s="227"/>
      <c r="E89" s="227"/>
      <c r="F89" s="227"/>
      <c r="I89" s="224"/>
    </row>
    <row r="90" spans="2:9" ht="12.75">
      <c r="B90" s="228"/>
      <c r="I90" s="224"/>
    </row>
    <row r="91" spans="2:9" ht="12.75">
      <c r="B91" s="228"/>
      <c r="C91" s="229"/>
      <c r="D91" s="229"/>
      <c r="E91" s="229"/>
      <c r="F91" s="229"/>
      <c r="I91" s="224"/>
    </row>
    <row r="92" spans="2:9" ht="12.75">
      <c r="B92" s="228"/>
      <c r="C92" s="229"/>
      <c r="D92" s="229"/>
      <c r="E92" s="229"/>
      <c r="F92" s="229"/>
      <c r="I92" s="224"/>
    </row>
    <row r="93" spans="2:9" ht="12.75">
      <c r="B93" s="228"/>
      <c r="C93" s="229"/>
      <c r="D93" s="229"/>
      <c r="E93" s="229"/>
      <c r="F93" s="229"/>
      <c r="I93" s="224"/>
    </row>
    <row r="94" spans="2:9" ht="12.75">
      <c r="B94" s="228"/>
      <c r="C94" s="229"/>
      <c r="D94" s="229"/>
      <c r="E94" s="229"/>
      <c r="F94" s="229"/>
      <c r="I94" s="224"/>
    </row>
    <row r="95" spans="2:9" ht="12.75">
      <c r="B95" s="228"/>
      <c r="C95" s="229"/>
      <c r="D95" s="229"/>
      <c r="E95" s="229"/>
      <c r="F95" s="229"/>
      <c r="I95" s="224"/>
    </row>
    <row r="96" spans="2:9" ht="12.75">
      <c r="B96" s="228"/>
      <c r="C96" s="229"/>
      <c r="D96" s="229"/>
      <c r="E96" s="229"/>
      <c r="F96" s="229"/>
      <c r="I96" s="224"/>
    </row>
    <row r="97" spans="2:9" ht="12.75">
      <c r="B97" s="228"/>
      <c r="C97" s="229"/>
      <c r="D97" s="229"/>
      <c r="E97" s="229"/>
      <c r="F97" s="229"/>
      <c r="I97" s="224"/>
    </row>
    <row r="98" spans="2:9" ht="12.75">
      <c r="B98" s="228"/>
      <c r="C98" s="229"/>
      <c r="D98" s="229"/>
      <c r="E98" s="229"/>
      <c r="F98" s="229"/>
      <c r="I98" s="224"/>
    </row>
    <row r="99" spans="2:9" ht="12.75">
      <c r="B99" s="228"/>
      <c r="C99" s="229"/>
      <c r="D99" s="229"/>
      <c r="E99" s="229"/>
      <c r="F99" s="229"/>
      <c r="I99" s="224"/>
    </row>
    <row r="100" spans="2:9" ht="12.75">
      <c r="B100" s="228"/>
      <c r="C100" s="229"/>
      <c r="D100" s="229"/>
      <c r="E100" s="229"/>
      <c r="F100" s="229"/>
      <c r="I100" s="224"/>
    </row>
    <row r="101" spans="2:9" ht="12.75">
      <c r="B101" s="228"/>
      <c r="C101" s="229"/>
      <c r="D101" s="229"/>
      <c r="E101" s="229"/>
      <c r="F101" s="229"/>
      <c r="I101" s="224"/>
    </row>
    <row r="102" spans="2:9" ht="12.75">
      <c r="B102" s="228"/>
      <c r="C102" s="229"/>
      <c r="D102" s="229"/>
      <c r="E102" s="229"/>
      <c r="F102" s="229"/>
      <c r="I102" s="224"/>
    </row>
    <row r="103" spans="2:9" ht="12.75">
      <c r="B103" s="228"/>
      <c r="C103" s="229"/>
      <c r="D103" s="229"/>
      <c r="E103" s="229"/>
      <c r="F103" s="229"/>
      <c r="I103" s="224"/>
    </row>
    <row r="104" spans="2:9" ht="12.75">
      <c r="B104" s="228"/>
      <c r="C104" s="229"/>
      <c r="D104" s="229"/>
      <c r="E104" s="229"/>
      <c r="F104" s="229"/>
      <c r="I104" s="224"/>
    </row>
    <row r="105" spans="2:9" ht="12.75">
      <c r="B105" s="228"/>
      <c r="C105" s="229"/>
      <c r="D105" s="229"/>
      <c r="E105" s="229"/>
      <c r="F105" s="229"/>
      <c r="I105" s="224"/>
    </row>
    <row r="106" spans="2:9" ht="12.75">
      <c r="B106" s="228"/>
      <c r="C106" s="229"/>
      <c r="D106" s="229"/>
      <c r="E106" s="229"/>
      <c r="F106" s="229"/>
      <c r="I106" s="224"/>
    </row>
    <row r="107" spans="2:9" ht="12.75">
      <c r="B107" s="228"/>
      <c r="C107" s="229"/>
      <c r="D107" s="229"/>
      <c r="E107" s="229"/>
      <c r="F107" s="229"/>
      <c r="I107" s="224"/>
    </row>
    <row r="108" spans="2:9" ht="12.75">
      <c r="B108" s="228"/>
      <c r="C108" s="229"/>
      <c r="D108" s="229"/>
      <c r="E108" s="229"/>
      <c r="F108" s="229"/>
      <c r="I108" s="224"/>
    </row>
    <row r="109" spans="2:9" ht="12.75">
      <c r="B109" s="228"/>
      <c r="C109" s="229"/>
      <c r="D109" s="229"/>
      <c r="E109" s="229"/>
      <c r="F109" s="229"/>
      <c r="I109" s="224"/>
    </row>
    <row r="110" spans="2:9" ht="12.75">
      <c r="B110" s="228"/>
      <c r="C110" s="229"/>
      <c r="D110" s="229"/>
      <c r="E110" s="229"/>
      <c r="F110" s="229"/>
      <c r="I110" s="224"/>
    </row>
    <row r="111" spans="2:9" ht="12.75">
      <c r="B111" s="228"/>
      <c r="C111" s="229"/>
      <c r="D111" s="229"/>
      <c r="E111" s="229"/>
      <c r="F111" s="229"/>
      <c r="I111" s="224"/>
    </row>
    <row r="112" spans="2:9" ht="12.75">
      <c r="B112" s="228"/>
      <c r="C112" s="229"/>
      <c r="D112" s="229"/>
      <c r="E112" s="229"/>
      <c r="F112" s="229"/>
      <c r="I112" s="224"/>
    </row>
    <row r="113" spans="2:9" ht="12.75">
      <c r="B113" s="228"/>
      <c r="C113" s="229"/>
      <c r="D113" s="229"/>
      <c r="E113" s="229"/>
      <c r="F113" s="229"/>
      <c r="I113" s="224"/>
    </row>
    <row r="114" spans="2:9" ht="12.75">
      <c r="B114" s="228"/>
      <c r="C114" s="229"/>
      <c r="D114" s="229"/>
      <c r="E114" s="229"/>
      <c r="F114" s="229"/>
      <c r="I114" s="224"/>
    </row>
    <row r="115" spans="2:9" ht="12.75">
      <c r="B115" s="228"/>
      <c r="C115" s="229"/>
      <c r="D115" s="229"/>
      <c r="E115" s="229"/>
      <c r="F115" s="229"/>
      <c r="I115" s="224"/>
    </row>
    <row r="116" spans="2:9" ht="12.75">
      <c r="B116" s="228"/>
      <c r="C116" s="229"/>
      <c r="D116" s="229"/>
      <c r="E116" s="229"/>
      <c r="F116" s="229"/>
      <c r="I116" s="224"/>
    </row>
    <row r="117" spans="2:9" ht="12.75">
      <c r="B117" s="228"/>
      <c r="C117" s="229"/>
      <c r="D117" s="229"/>
      <c r="E117" s="229"/>
      <c r="F117" s="229"/>
      <c r="I117" s="224"/>
    </row>
    <row r="118" spans="2:9" ht="12.75">
      <c r="B118" s="228"/>
      <c r="C118" s="229"/>
      <c r="D118" s="229"/>
      <c r="E118" s="229"/>
      <c r="F118" s="229"/>
      <c r="I118" s="224"/>
    </row>
    <row r="119" spans="2:9" ht="12.75">
      <c r="B119" s="228"/>
      <c r="C119" s="229"/>
      <c r="D119" s="229"/>
      <c r="E119" s="229"/>
      <c r="F119" s="229"/>
      <c r="I119" s="224"/>
    </row>
    <row r="120" spans="2:9" ht="12.75">
      <c r="B120" s="228"/>
      <c r="C120" s="229"/>
      <c r="D120" s="229"/>
      <c r="E120" s="229"/>
      <c r="F120" s="229"/>
      <c r="I120" s="224"/>
    </row>
    <row r="121" spans="2:9" ht="12.75">
      <c r="B121" s="228"/>
      <c r="C121" s="229"/>
      <c r="D121" s="229"/>
      <c r="E121" s="229"/>
      <c r="F121" s="229"/>
      <c r="I121" s="224"/>
    </row>
    <row r="122" spans="2:9" ht="12.75">
      <c r="B122" s="228"/>
      <c r="C122" s="229"/>
      <c r="D122" s="229"/>
      <c r="E122" s="229"/>
      <c r="F122" s="229"/>
      <c r="I122" s="224"/>
    </row>
    <row r="123" spans="2:9" ht="12.75">
      <c r="B123" s="228"/>
      <c r="C123" s="229"/>
      <c r="D123" s="229"/>
      <c r="E123" s="229"/>
      <c r="F123" s="229"/>
      <c r="I123" s="224"/>
    </row>
    <row r="124" spans="2:9" ht="12.75">
      <c r="B124" s="228"/>
      <c r="C124" s="229"/>
      <c r="D124" s="229"/>
      <c r="E124" s="229"/>
      <c r="F124" s="229"/>
      <c r="I124" s="224"/>
    </row>
    <row r="125" spans="2:9" ht="12.75">
      <c r="B125" s="228"/>
      <c r="C125" s="229"/>
      <c r="D125" s="229"/>
      <c r="E125" s="229"/>
      <c r="F125" s="229"/>
      <c r="I125" s="224"/>
    </row>
    <row r="126" spans="2:9" ht="12.75">
      <c r="B126" s="228"/>
      <c r="C126" s="229"/>
      <c r="D126" s="229"/>
      <c r="E126" s="229"/>
      <c r="F126" s="229"/>
      <c r="H126" s="224"/>
      <c r="I126" s="224"/>
    </row>
    <row r="127" spans="2:8" ht="12.75">
      <c r="B127" s="228"/>
      <c r="C127" s="229"/>
      <c r="D127" s="229"/>
      <c r="E127" s="229"/>
      <c r="F127" s="229"/>
      <c r="H127" s="224"/>
    </row>
    <row r="128" spans="2:8" ht="12.75">
      <c r="B128" s="228"/>
      <c r="C128" s="229"/>
      <c r="D128" s="229"/>
      <c r="E128" s="229"/>
      <c r="F128" s="229"/>
      <c r="H128" s="224"/>
    </row>
    <row r="129" spans="2:8" ht="12.75">
      <c r="B129" s="228"/>
      <c r="C129" s="229"/>
      <c r="D129" s="229"/>
      <c r="E129" s="229"/>
      <c r="F129" s="229"/>
      <c r="H129" s="224"/>
    </row>
    <row r="130" spans="2:8" ht="12.75">
      <c r="B130" s="228"/>
      <c r="C130" s="229"/>
      <c r="D130" s="229"/>
      <c r="E130" s="229"/>
      <c r="F130" s="229"/>
      <c r="H130" s="224"/>
    </row>
    <row r="131" spans="2:8" ht="12.75">
      <c r="B131" s="228"/>
      <c r="C131" s="229"/>
      <c r="D131" s="229"/>
      <c r="E131" s="229"/>
      <c r="F131" s="229"/>
      <c r="H131" s="224"/>
    </row>
    <row r="132" spans="2:8" ht="12.75">
      <c r="B132" s="228"/>
      <c r="C132" s="229"/>
      <c r="D132" s="229"/>
      <c r="E132" s="229"/>
      <c r="F132" s="229"/>
      <c r="H132" s="224"/>
    </row>
    <row r="133" spans="2:8" ht="12.75">
      <c r="B133" s="228"/>
      <c r="C133" s="229"/>
      <c r="D133" s="229"/>
      <c r="E133" s="229"/>
      <c r="F133" s="229"/>
      <c r="H133" s="224"/>
    </row>
    <row r="134" spans="2:8" ht="12.75">
      <c r="B134" s="228"/>
      <c r="C134" s="229"/>
      <c r="D134" s="229"/>
      <c r="E134" s="229"/>
      <c r="F134" s="229"/>
      <c r="H134" s="224"/>
    </row>
    <row r="135" spans="2:8" ht="12.75">
      <c r="B135" s="228"/>
      <c r="C135" s="229"/>
      <c r="D135" s="229"/>
      <c r="E135" s="229"/>
      <c r="F135" s="229"/>
      <c r="H135" s="224"/>
    </row>
    <row r="136" spans="2:8" ht="12.75">
      <c r="B136" s="228"/>
      <c r="C136" s="229"/>
      <c r="D136" s="229"/>
      <c r="E136" s="229"/>
      <c r="F136" s="229"/>
      <c r="H136" s="224"/>
    </row>
    <row r="137" spans="2:8" ht="12.75">
      <c r="B137" s="228"/>
      <c r="C137" s="229"/>
      <c r="D137" s="229"/>
      <c r="E137" s="229"/>
      <c r="F137" s="229"/>
      <c r="H137" s="224"/>
    </row>
    <row r="138" spans="2:8" ht="12.75">
      <c r="B138" s="228"/>
      <c r="C138" s="229"/>
      <c r="D138" s="229"/>
      <c r="E138" s="229"/>
      <c r="F138" s="229"/>
      <c r="H138" s="224"/>
    </row>
    <row r="139" spans="2:8" ht="12.75">
      <c r="B139" s="228"/>
      <c r="C139" s="229"/>
      <c r="D139" s="229"/>
      <c r="E139" s="229"/>
      <c r="F139" s="229"/>
      <c r="H139" s="224"/>
    </row>
    <row r="140" spans="2:8" ht="12.75">
      <c r="B140" s="228"/>
      <c r="C140" s="229"/>
      <c r="D140" s="229"/>
      <c r="E140" s="229"/>
      <c r="F140" s="229"/>
      <c r="H140" s="224"/>
    </row>
    <row r="141" spans="2:8" ht="12.75">
      <c r="B141" s="228"/>
      <c r="C141" s="229"/>
      <c r="D141" s="229"/>
      <c r="E141" s="229"/>
      <c r="F141" s="229"/>
      <c r="H141" s="224"/>
    </row>
    <row r="142" spans="2:8" ht="12.75">
      <c r="B142" s="228"/>
      <c r="C142" s="229"/>
      <c r="D142" s="229"/>
      <c r="E142" s="229"/>
      <c r="F142" s="229"/>
      <c r="H142" s="224"/>
    </row>
    <row r="143" spans="2:8" ht="12.75">
      <c r="B143" s="228"/>
      <c r="C143" s="229"/>
      <c r="D143" s="229"/>
      <c r="E143" s="229"/>
      <c r="F143" s="229"/>
      <c r="H143" s="224"/>
    </row>
    <row r="144" spans="2:8" ht="12.75">
      <c r="B144" s="228"/>
      <c r="C144" s="229"/>
      <c r="D144" s="229"/>
      <c r="E144" s="229"/>
      <c r="F144" s="229"/>
      <c r="H144" s="224"/>
    </row>
    <row r="145" spans="2:8" ht="12.75">
      <c r="B145" s="228"/>
      <c r="C145" s="229"/>
      <c r="D145" s="229"/>
      <c r="E145" s="229"/>
      <c r="F145" s="229"/>
      <c r="H145" s="224"/>
    </row>
    <row r="146" spans="2:8" ht="12.75">
      <c r="B146" s="228"/>
      <c r="C146" s="229"/>
      <c r="D146" s="229"/>
      <c r="E146" s="229"/>
      <c r="F146" s="229"/>
      <c r="H146" s="224"/>
    </row>
    <row r="147" spans="2:8" ht="12.75">
      <c r="B147" s="228"/>
      <c r="C147" s="229"/>
      <c r="D147" s="229"/>
      <c r="E147" s="229"/>
      <c r="F147" s="229"/>
      <c r="H147" s="224"/>
    </row>
    <row r="148" spans="2:8" ht="12.75">
      <c r="B148" s="228"/>
      <c r="C148" s="229"/>
      <c r="D148" s="229"/>
      <c r="E148" s="229"/>
      <c r="F148" s="229"/>
      <c r="H148" s="224"/>
    </row>
    <row r="149" spans="2:8" ht="12.75">
      <c r="B149" s="228"/>
      <c r="C149" s="229"/>
      <c r="D149" s="229"/>
      <c r="E149" s="229"/>
      <c r="F149" s="229"/>
      <c r="H149" s="224"/>
    </row>
    <row r="150" spans="2:8" ht="12.75">
      <c r="B150" s="228"/>
      <c r="C150" s="229"/>
      <c r="D150" s="229"/>
      <c r="E150" s="229"/>
      <c r="F150" s="229"/>
      <c r="H150" s="224"/>
    </row>
    <row r="151" spans="2:8" ht="12.75">
      <c r="B151" s="228"/>
      <c r="C151" s="229"/>
      <c r="D151" s="229"/>
      <c r="E151" s="229"/>
      <c r="F151" s="229"/>
      <c r="H151" s="224"/>
    </row>
    <row r="152" spans="2:8" ht="12.75">
      <c r="B152" s="228"/>
      <c r="C152" s="229"/>
      <c r="D152" s="229"/>
      <c r="E152" s="229"/>
      <c r="F152" s="229"/>
      <c r="H152" s="224"/>
    </row>
    <row r="153" spans="2:8" ht="12.75">
      <c r="B153" s="228"/>
      <c r="C153" s="229"/>
      <c r="D153" s="229"/>
      <c r="E153" s="229"/>
      <c r="F153" s="229"/>
      <c r="H153" s="224"/>
    </row>
    <row r="154" spans="2:8" ht="12.75">
      <c r="B154" s="228"/>
      <c r="C154" s="229"/>
      <c r="D154" s="229"/>
      <c r="E154" s="229"/>
      <c r="F154" s="229"/>
      <c r="H154" s="224"/>
    </row>
    <row r="155" spans="2:8" ht="12.75">
      <c r="B155" s="228"/>
      <c r="C155" s="229"/>
      <c r="D155" s="229"/>
      <c r="E155" s="229"/>
      <c r="F155" s="229"/>
      <c r="H155" s="224"/>
    </row>
    <row r="156" spans="2:8" ht="12.75">
      <c r="B156" s="228"/>
      <c r="C156" s="229"/>
      <c r="D156" s="229"/>
      <c r="E156" s="229"/>
      <c r="F156" s="229"/>
      <c r="H156" s="224"/>
    </row>
    <row r="157" spans="2:8" ht="12.75">
      <c r="B157" s="228"/>
      <c r="C157" s="229"/>
      <c r="D157" s="229"/>
      <c r="E157" s="229"/>
      <c r="F157" s="229"/>
      <c r="H157" s="224"/>
    </row>
    <row r="158" spans="2:6" ht="12.75">
      <c r="B158" s="228"/>
      <c r="C158" s="229"/>
      <c r="D158" s="229"/>
      <c r="E158" s="229"/>
      <c r="F158" s="229"/>
    </row>
    <row r="159" spans="2:6" ht="12.75">
      <c r="B159" s="228"/>
      <c r="C159" s="229"/>
      <c r="D159" s="229"/>
      <c r="E159" s="229"/>
      <c r="F159" s="229"/>
    </row>
    <row r="160" spans="2:6" ht="12.75">
      <c r="B160" s="228"/>
      <c r="C160" s="229"/>
      <c r="D160" s="229"/>
      <c r="E160" s="229"/>
      <c r="F160" s="229"/>
    </row>
    <row r="161" spans="2:6" ht="12.75">
      <c r="B161" s="228"/>
      <c r="C161" s="229"/>
      <c r="D161" s="229"/>
      <c r="E161" s="229"/>
      <c r="F161" s="229"/>
    </row>
    <row r="162" spans="2:6" ht="12.75">
      <c r="B162" s="228"/>
      <c r="C162" s="229"/>
      <c r="D162" s="229"/>
      <c r="E162" s="229"/>
      <c r="F162" s="229"/>
    </row>
    <row r="163" spans="2:6" ht="12.75">
      <c r="B163" s="228"/>
      <c r="C163" s="229"/>
      <c r="D163" s="229"/>
      <c r="E163" s="229"/>
      <c r="F163" s="229"/>
    </row>
    <row r="164" spans="2:6" ht="12.75">
      <c r="B164" s="228"/>
      <c r="C164" s="229"/>
      <c r="D164" s="229"/>
      <c r="E164" s="229"/>
      <c r="F164" s="229"/>
    </row>
    <row r="165" spans="2:6" ht="12.75">
      <c r="B165" s="228"/>
      <c r="C165" s="229"/>
      <c r="D165" s="229"/>
      <c r="E165" s="229"/>
      <c r="F165" s="229"/>
    </row>
    <row r="166" spans="2:6" ht="12.75">
      <c r="B166" s="228"/>
      <c r="C166" s="229"/>
      <c r="D166" s="229"/>
      <c r="E166" s="229"/>
      <c r="F166" s="229"/>
    </row>
    <row r="167" spans="2:6" ht="12.75">
      <c r="B167" s="228"/>
      <c r="C167" s="229"/>
      <c r="D167" s="229"/>
      <c r="E167" s="229"/>
      <c r="F167" s="229"/>
    </row>
    <row r="168" spans="2:6" ht="12.75">
      <c r="B168" s="228"/>
      <c r="C168" s="229"/>
      <c r="D168" s="229"/>
      <c r="E168" s="229"/>
      <c r="F168" s="229"/>
    </row>
  </sheetData>
  <mergeCells count="2">
    <mergeCell ref="C2:F2"/>
    <mergeCell ref="I2:I3"/>
  </mergeCells>
  <printOptions/>
  <pageMargins left="0.7480314960629921" right="0.7480314960629921" top="0.6299212598425197" bottom="0.6692913385826772" header="0.5118110236220472" footer="0.5118110236220472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2010-10-27T09:59:09Z</dcterms:created>
  <dcterms:modified xsi:type="dcterms:W3CDTF">2010-10-27T10:01:13Z</dcterms:modified>
  <cp:category/>
  <cp:version/>
  <cp:contentType/>
  <cp:contentStatus/>
</cp:coreProperties>
</file>