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910" tabRatio="601" activeTab="1"/>
  </bookViews>
  <sheets>
    <sheet name="comments" sheetId="1" r:id="rId1"/>
    <sheet name="T5.1" sheetId="2" r:id="rId2"/>
    <sheet name="T5.2-5.3" sheetId="3" r:id="rId3"/>
    <sheet name="T5.4" sheetId="4" r:id="rId4"/>
    <sheet name="T5.5 page 1" sheetId="5" r:id="rId5"/>
    <sheet name="T5.5 page 2" sheetId="6" r:id="rId6"/>
    <sheet name="T5.6" sheetId="7" r:id="rId7"/>
    <sheet name="T5.7a" sheetId="8" r:id="rId8"/>
    <sheet name="T5.7b" sheetId="9" r:id="rId9"/>
    <sheet name="T5.8" sheetId="10" r:id="rId10"/>
    <sheet name="T5.9 -5.10" sheetId="11" r:id="rId11"/>
  </sheets>
  <externalReferences>
    <externalReference r:id="rId14"/>
  </externalReferences>
  <definedNames>
    <definedName name="_xlnm.Print_Area" localSheetId="1">'T5.1'!$A$1:$U$45</definedName>
    <definedName name="_xlnm.Print_Area" localSheetId="2">'T5.2-5.3'!$A$1:$U$62</definedName>
    <definedName name="_xlnm.Print_Area" localSheetId="4">'T5.5 page 1'!$A$1:$U$80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'T5.8'!$A$1:$N$82</definedName>
    <definedName name="_xlnm.Print_Area" localSheetId="10">'T5.9 -5.10'!$A$1:$M$70</definedName>
    <definedName name="STAT2_Crosstab1">#REF!</definedName>
  </definedNames>
  <calcPr fullCalcOnLoad="1"/>
</workbook>
</file>

<file path=xl/sharedStrings.xml><?xml version="1.0" encoding="utf-8"?>
<sst xmlns="http://schemas.openxmlformats.org/spreadsheetml/2006/main" count="744" uniqueCount="334">
  <si>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</si>
  <si>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</si>
  <si>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</si>
  <si>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</si>
  <si>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</si>
  <si>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</si>
  <si>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</si>
  <si>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</si>
  <si>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</si>
  <si>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</si>
  <si>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</si>
  <si>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</si>
  <si>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</si>
  <si>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</si>
  <si>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</si>
  <si>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</si>
  <si>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</si>
  <si>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</si>
  <si>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</si>
  <si>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</si>
  <si>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</si>
  <si>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</si>
  <si>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</si>
  <si>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</si>
  <si>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</si>
  <si>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</si>
  <si>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</si>
  <si>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</si>
  <si>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</si>
  <si>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</si>
  <si>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</si>
  <si>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</si>
  <si>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</si>
  <si>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</si>
  <si>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</si>
  <si>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</si>
  <si>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</si>
  <si>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</si>
  <si>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</si>
  <si>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</si>
  <si>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</si>
  <si>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</si>
  <si>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</si>
  <si>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</si>
  <si>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</si>
  <si>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A77 Glen App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</si>
  <si>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</si>
  <si>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</si>
  <si>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</si>
  <si>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</si>
  <si>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</si>
  <si>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</si>
  <si>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</si>
  <si>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</si>
  <si>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</si>
  <si>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</si>
  <si>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</si>
  <si>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</si>
  <si>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</si>
  <si>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</si>
  <si>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</si>
  <si>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</si>
  <si>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</si>
  <si>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</si>
  <si>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</si>
  <si>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</si>
  <si>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</si>
  <si>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</si>
  <si>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</si>
  <si>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</si>
  <si>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</si>
  <si>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</si>
  <si>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</si>
  <si>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</si>
  <si>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</si>
  <si>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</si>
  <si>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</si>
  <si>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</si>
  <si>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</si>
  <si>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</si>
  <si>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</si>
  <si>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</si>
  <si>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</si>
  <si>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</si>
  <si>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</si>
  <si>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</si>
  <si>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*formerly Western Isles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</si>
  <si>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</si>
  <si>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</si>
  <si>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</si>
  <si>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</si>
  <si>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</si>
  <si>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</si>
  <si>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</si>
  <si>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</si>
  <si>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</si>
  <si>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</si>
  <si>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</si>
  <si>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</si>
  <si>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</si>
  <si>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</si>
  <si>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</si>
  <si>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</si>
  <si>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C roads</t>
  </si>
  <si>
    <t>Unclassified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</si>
  <si>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</si>
  <si>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</si>
  <si>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</si>
  <si>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</si>
  <si>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</si>
  <si>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</si>
  <si>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</si>
  <si>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</si>
  <si>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</si>
  <si>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</si>
  <si>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</si>
  <si>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</si>
  <si>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</si>
  <si>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</si>
  <si>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</si>
  <si>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</si>
  <si>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</si>
  <si>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</si>
  <si>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</si>
  <si>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</si>
  <si>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</si>
  <si>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</si>
  <si>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</si>
  <si>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</si>
  <si>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</si>
  <si>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</si>
  <si>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</si>
  <si>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</si>
  <si>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</si>
  <si>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</si>
  <si>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</si>
  <si>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</si>
  <si>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</si>
  <si>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</si>
  <si>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</si>
  <si>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</si>
  <si>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</si>
  <si>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</si>
  <si>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</si>
  <si>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</si>
  <si>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</si>
  <si>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</si>
  <si>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</si>
  <si>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</si>
  <si>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</si>
  <si>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</si>
  <si>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</si>
  <si>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20 mins</t>
  </si>
  <si>
    <t>(18-22)</t>
  </si>
  <si>
    <t>25 to</t>
  </si>
  <si>
    <t>30 mins</t>
  </si>
  <si>
    <t>(23-32)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</si>
  <si>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</si>
  <si>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</si>
  <si>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</si>
  <si>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</si>
  <si>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</si>
  <si>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</si>
  <si>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</si>
  <si>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</si>
  <si>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</si>
  <si>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</si>
  <si>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</si>
  <si>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</si>
  <si>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</si>
  <si>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</si>
  <si>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</si>
  <si>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</si>
  <si>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</si>
  <si>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</si>
  <si>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</si>
  <si>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</si>
  <si>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</si>
  <si>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</si>
  <si>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</si>
  <si>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</si>
  <si>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Eating / drinking</t>
  </si>
  <si>
    <t>Shopping</t>
  </si>
  <si>
    <t>Sport / entertainment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</si>
  <si>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</si>
  <si>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</si>
  <si>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</si>
  <si>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</si>
  <si>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</si>
  <si>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</si>
  <si>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</si>
  <si>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</si>
  <si>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</si>
  <si>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</si>
  <si>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</si>
  <si>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</si>
  <si>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</si>
  <si>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</si>
  <si>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</si>
  <si>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</si>
  <si>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</si>
  <si>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</si>
  <si>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</si>
  <si>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</si>
  <si>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</si>
  <si>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</si>
  <si>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</si>
  <si>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</si>
  <si>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</si>
  <si>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</si>
  <si>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</si>
  <si>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</si>
  <si>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</si>
  <si>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</si>
  <si>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</si>
  <si>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</si>
  <si>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</si>
  <si>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</si>
  <si>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</si>
  <si>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</si>
  <si>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</si>
  <si>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</si>
  <si>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</si>
  <si>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</si>
  <si>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</si>
  <si>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</si>
  <si>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</si>
  <si>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</si>
  <si>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</si>
  <si>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</si>
  <si>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</si>
  <si>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</si>
  <si>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</si>
  <si>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</si>
  <si>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</si>
  <si>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</si>
  <si>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</si>
  <si>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</si>
  <si>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</si>
  <si>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>set this to, say, +5 to show any "big" discrepancies, which should be resolved before the tables are finalised</t>
  </si>
  <si>
    <t>set this to, say, -10 to see all the cells which contain formulas that check for discrepancies</t>
  </si>
  <si>
    <t>set this to, say, +100000 to "suppress" all indications of discrepancies</t>
  </si>
  <si>
    <t>**** WARNING **** the top part of Table 6.5 page 1 has hidden rows for Councils which have no trunk roads</t>
  </si>
  <si>
    <t xml:space="preserve">  of traffic on roads in each area.  For further information, please see the notes on the traffic estimates in the text.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</si>
  <si>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</si>
  <si>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</si>
  <si>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>A74(M) J18 to 19</t>
  </si>
  <si>
    <t>A74(M) J18 to J19</t>
  </si>
  <si>
    <t xml:space="preserve"> </t>
  </si>
  <si>
    <t>Trunk A roads</t>
  </si>
  <si>
    <t>Non-trunk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</si>
  <si>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</si>
  <si>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</si>
  <si>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</si>
  <si>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</si>
  <si>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</si>
  <si>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</si>
  <si>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</si>
  <si>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t>* DfT's classification of urban and rural roads differs from the built up/non-built up classification - see section 3.1.4 of the text.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</si>
  <si>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</si>
  <si>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</si>
  <si>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</si>
  <si>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</si>
  <si>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</si>
  <si>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</si>
  <si>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</si>
  <si>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</si>
  <si>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</si>
  <si>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2005 </t>
    </r>
    <r>
      <rPr>
        <b/>
        <vertAlign val="superscript"/>
        <sz val="12"/>
        <rFont val="Arial"/>
        <family val="2"/>
      </rPr>
      <t>2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</si>
  <si>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</si>
  <si>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</si>
  <si>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2. There have been major revisions to the data due to improvements in the methodology.  For more information please</t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</si>
  <si>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</si>
  <si>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</si>
  <si>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</si>
  <si>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</si>
  <si>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</si>
  <si>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</si>
  <si>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</si>
  <si>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see here: http://www.decc.gov.uk/en/content/cms/statistics/regional/road_transport/road_transport.aspx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</si>
  <si>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</si>
  <si>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</si>
  <si>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</si>
  <si>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</si>
  <si>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</si>
  <si>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</si>
  <si>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</si>
  <si>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</si>
  <si>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</si>
  <si>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t xml:space="preserve">Table 5.1  Traffic by road class and type  </t>
  </si>
  <si>
    <t>Source: DECC - Years prior to 2005 are not National Statistics</t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</si>
  <si>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</si>
  <si>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r>
      <t>Before 7am</t>
    </r>
    <r>
      <rPr>
        <vertAlign val="superscript"/>
        <sz val="12"/>
        <rFont val="Arial"/>
        <family val="2"/>
      </rPr>
      <t>4</t>
    </r>
  </si>
  <si>
    <t>7am to 9:30am</t>
  </si>
  <si>
    <t>After 9:30am to before 12noon</t>
  </si>
  <si>
    <t>12noon to 2 pm</t>
  </si>
  <si>
    <t>After 2pm to before 4:30pm</t>
  </si>
  <si>
    <t>4:30pm to before 6:30pm</t>
  </si>
  <si>
    <t>6:30pm onwards</t>
  </si>
  <si>
    <t>Data is not shown for sample sizes below 100.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</si>
  <si>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</si>
  <si>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Table 5.3 </t>
    </r>
    <r>
      <rPr>
        <sz val="12"/>
        <rFont val="Arial"/>
        <family val="2"/>
      </rPr>
      <t xml:space="preserve"> Traffic on major roads, minor roads and all roads by vehicle type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</si>
  <si>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</si>
  <si>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t xml:space="preserve"> Fig 5.1</t>
  </si>
  <si>
    <t>Site No in Fig 5.1</t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</si>
  <si>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</si>
  <si>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</si>
  <si>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</si>
  <si>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</si>
  <si>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</si>
  <si>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</si>
  <si>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</si>
  <si>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2. DfT's classification of urban and rural roads differs from the built up/non-built up classification - see section 3.1.4 of the text.</t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</si>
  <si>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</si>
  <si>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</si>
  <si>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</si>
  <si>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t>Table 5.2  Traffic on major roads (by class / type) and minor roads (by type) by vehicle type, 2012</t>
  </si>
  <si>
    <r>
      <t xml:space="preserve">Table 5.4   Traffic on major roads (by class / type) and on minor roads, by Council, 2012 </t>
    </r>
    <r>
      <rPr>
        <b/>
        <vertAlign val="superscript"/>
        <sz val="12"/>
        <rFont val="Arial"/>
        <family val="2"/>
      </rPr>
      <t>1</t>
    </r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</si>
  <si>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2012</t>
    </r>
  </si>
  <si>
    <r>
      <t xml:space="preserve">Table 5.7(a)   Average daily traffic flows, peak hourly flows and percentages of HGVs for selected key points: 2012 </t>
    </r>
    <r>
      <rPr>
        <b/>
        <vertAlign val="superscript"/>
        <sz val="12"/>
        <rFont val="Arial"/>
        <family val="2"/>
      </rPr>
      <t>1, 2</t>
    </r>
  </si>
  <si>
    <r>
      <t xml:space="preserve">                     how much time was lost 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>:  2012</t>
    </r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</si>
  <si>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</si>
  <si>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t xml:space="preserve">         </t>
  </si>
  <si>
    <t>-</t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</si>
  <si>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</si>
  <si>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Table 5.9a: Percentage of car/van stages delayed by traffic congestion 2004-2012</t>
  </si>
  <si>
    <t>Table 5.10        Petrol and diesel consumption of road vehicles</t>
  </si>
  <si>
    <t>…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</si>
  <si>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</si>
  <si>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</si>
  <si>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</si>
  <si>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</si>
  <si>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</si>
  <si>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t>Table 5.9b Percentage of bus stages where passenger experienced delay 2004-2012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</si>
</sst>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&quot;£&quot;#,##0.0"/>
    <numFmt numFmtId="168" formatCode="#,##0_);\(#,##0\)"/>
    <numFmt numFmtId="169" formatCode="#,##0_ ;\-#,##0\ "/>
    <numFmt numFmtId="170" formatCode="0.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_-* #,##0.0_-;\-* #,##0.0_-;_-* &quot;-&quot;??_-;_-@_-"/>
    <numFmt numFmtId="178" formatCode="_-* #,##0_-;\-* #,##0_-;_-* &quot;-&quot;??_-;_-@_-"/>
    <numFmt numFmtId="179" formatCode="###.#,"/>
    <numFmt numFmtId="180" formatCode="#,###.#,"/>
    <numFmt numFmtId="181" formatCode="#,###.#0"/>
    <numFmt numFmtId="182" formatCode="#,###.##,"/>
    <numFmt numFmtId="183" formatCode="#,###.0,"/>
    <numFmt numFmtId="184" formatCode="0.0%"/>
    <numFmt numFmtId="185" formatCode="0&quot;%&quot;"/>
    <numFmt numFmtId="186" formatCode="[&gt;0.05]#,##0.0;[&lt;-0.05]\-#,##0.0;\-"/>
    <numFmt numFmtId="187" formatCode="0.0E+00;\ĝ"/>
    <numFmt numFmtId="188" formatCode="0.0E+00;\ᆼ"/>
    <numFmt numFmtId="189" formatCode="0E+00;\ᆼ"/>
    <numFmt numFmtId="190" formatCode="0E+00;\ĝ"/>
    <numFmt numFmtId="191" formatCode="&quot;£&quot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sz val="10"/>
      <name val="Times New Roman"/>
      <family val="1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i/>
      <sz val="12"/>
      <color indexed="12"/>
      <name val="Arial"/>
      <family val="2"/>
    </font>
    <font>
      <b/>
      <sz val="12.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6" fontId="6" fillId="0" borderId="0" xfId="0" applyNumberFormat="1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0" fontId="6" fillId="0" borderId="11" xfId="0" applyFont="1" applyBorder="1" applyAlignment="1">
      <alignment horizontal="left" indent="1"/>
    </xf>
    <xf numFmtId="9" fontId="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8" fontId="1" fillId="0" borderId="0" xfId="42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/>
    </xf>
    <xf numFmtId="171" fontId="13" fillId="0" borderId="0" xfId="0" applyNumberFormat="1" applyFont="1" applyAlignment="1">
      <alignment/>
    </xf>
    <xf numFmtId="0" fontId="25" fillId="0" borderId="0" xfId="0" applyFont="1" applyAlignment="1" quotePrefix="1">
      <alignment/>
    </xf>
    <xf numFmtId="0" fontId="4" fillId="0" borderId="0" xfId="0" applyFont="1" applyBorder="1" applyAlignment="1">
      <alignment/>
    </xf>
    <xf numFmtId="165" fontId="27" fillId="0" borderId="0" xfId="0" applyNumberFormat="1" applyFont="1" applyAlignment="1">
      <alignment/>
    </xf>
    <xf numFmtId="165" fontId="27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5" fillId="0" borderId="0" xfId="0" applyFont="1" applyFill="1" applyAlignment="1" quotePrefix="1">
      <alignment/>
    </xf>
    <xf numFmtId="3" fontId="7" fillId="0" borderId="0" xfId="0" applyNumberFormat="1" applyFont="1" applyFill="1" applyAlignment="1">
      <alignment/>
    </xf>
    <xf numFmtId="0" fontId="0" fillId="0" borderId="19" xfId="0" applyFill="1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Border="1" applyAlignment="1" quotePrefix="1">
      <alignment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65" fontId="28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178" fontId="6" fillId="0" borderId="0" xfId="42" applyNumberFormat="1" applyFont="1" applyFill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Continuous" vertical="top" wrapText="1"/>
    </xf>
    <xf numFmtId="0" fontId="7" fillId="0" borderId="20" xfId="0" applyFont="1" applyBorder="1" applyAlignment="1">
      <alignment horizontal="center" vertical="top" wrapText="1"/>
    </xf>
    <xf numFmtId="178" fontId="7" fillId="0" borderId="0" xfId="42" applyNumberFormat="1" applyFont="1" applyFill="1" applyAlignment="1">
      <alignment horizontal="left"/>
    </xf>
    <xf numFmtId="3" fontId="13" fillId="0" borderId="0" xfId="0" applyNumberFormat="1" applyFont="1" applyBorder="1" applyAlignment="1" quotePrefix="1">
      <alignment/>
    </xf>
    <xf numFmtId="0" fontId="7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11" fillId="0" borderId="20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7" fillId="0" borderId="20" xfId="0" applyFont="1" applyBorder="1" applyAlignment="1">
      <alignment horizontal="right"/>
    </xf>
    <xf numFmtId="178" fontId="0" fillId="0" borderId="13" xfId="42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3" xfId="0" applyNumberFormat="1" applyBorder="1" applyAlignment="1">
      <alignment/>
    </xf>
    <xf numFmtId="3" fontId="25" fillId="0" borderId="0" xfId="0" applyNumberFormat="1" applyFont="1" applyFill="1" applyAlignment="1" quotePrefix="1">
      <alignment/>
    </xf>
    <xf numFmtId="3" fontId="13" fillId="0" borderId="0" xfId="0" applyNumberFormat="1" applyFont="1" applyFill="1" applyBorder="1" applyAlignment="1" quotePrefix="1">
      <alignment/>
    </xf>
    <xf numFmtId="165" fontId="34" fillId="0" borderId="0" xfId="0" applyNumberFormat="1" applyFont="1" applyAlignment="1">
      <alignment/>
    </xf>
    <xf numFmtId="165" fontId="34" fillId="0" borderId="0" xfId="0" applyNumberFormat="1" applyFont="1" applyFill="1" applyAlignment="1">
      <alignment/>
    </xf>
    <xf numFmtId="165" fontId="35" fillId="0" borderId="0" xfId="0" applyNumberFormat="1" applyFont="1" applyFill="1" applyBorder="1" applyAlignment="1">
      <alignment horizontal="right"/>
    </xf>
    <xf numFmtId="165" fontId="35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49" fontId="18" fillId="0" borderId="11" xfId="42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78" fontId="7" fillId="0" borderId="13" xfId="42" applyNumberFormat="1" applyFont="1" applyFill="1" applyBorder="1" applyAlignment="1">
      <alignment horizontal="left"/>
    </xf>
    <xf numFmtId="0" fontId="36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3" fontId="36" fillId="0" borderId="0" xfId="0" applyNumberFormat="1" applyFont="1" applyAlignment="1" quotePrefix="1">
      <alignment/>
    </xf>
    <xf numFmtId="165" fontId="37" fillId="0" borderId="13" xfId="0" applyNumberFormat="1" applyFont="1" applyFill="1" applyBorder="1" applyAlignment="1">
      <alignment horizontal="right"/>
    </xf>
    <xf numFmtId="16" fontId="6" fillId="0" borderId="11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165" fontId="34" fillId="0" borderId="0" xfId="0" applyNumberFormat="1" applyFont="1" applyFill="1" applyBorder="1" applyAlignment="1">
      <alignment horizontal="right"/>
    </xf>
    <xf numFmtId="0" fontId="6" fillId="0" borderId="0" xfId="61" applyFont="1">
      <alignment/>
      <protection/>
    </xf>
    <xf numFmtId="1" fontId="6" fillId="0" borderId="0" xfId="61" applyNumberFormat="1" applyFont="1" applyFill="1" applyAlignment="1">
      <alignment horizontal="right"/>
      <protection/>
    </xf>
    <xf numFmtId="0" fontId="6" fillId="0" borderId="0" xfId="61" applyFont="1" applyFill="1">
      <alignment/>
      <protection/>
    </xf>
    <xf numFmtId="41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0" xfId="61" applyFont="1" applyBorder="1">
      <alignment/>
      <protection/>
    </xf>
    <xf numFmtId="0" fontId="6" fillId="0" borderId="0" xfId="61" applyFont="1" applyAlignment="1">
      <alignment horizontal="left" indent="1"/>
      <protection/>
    </xf>
    <xf numFmtId="0" fontId="26" fillId="0" borderId="0" xfId="0" applyFont="1" applyAlignment="1">
      <alignment/>
    </xf>
    <xf numFmtId="0" fontId="26" fillId="0" borderId="0" xfId="61" applyFont="1">
      <alignment/>
      <protection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78" fontId="6" fillId="0" borderId="0" xfId="42" applyNumberFormat="1" applyFont="1" applyAlignment="1">
      <alignment/>
    </xf>
    <xf numFmtId="178" fontId="18" fillId="0" borderId="0" xfId="42" applyNumberFormat="1" applyFont="1" applyAlignment="1">
      <alignment/>
    </xf>
    <xf numFmtId="178" fontId="7" fillId="0" borderId="0" xfId="42" applyNumberFormat="1" applyFont="1" applyAlignment="1">
      <alignment/>
    </xf>
    <xf numFmtId="0" fontId="0" fillId="0" borderId="20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Fill="1" applyBorder="1" applyAlignment="1">
      <alignment horizontal="center" wrapText="1"/>
    </xf>
    <xf numFmtId="178" fontId="6" fillId="0" borderId="0" xfId="42" applyNumberFormat="1" applyFont="1" applyFill="1" applyAlignment="1">
      <alignment/>
    </xf>
    <xf numFmtId="178" fontId="6" fillId="0" borderId="0" xfId="42" applyNumberFormat="1" applyFont="1" applyFill="1" applyAlignment="1">
      <alignment horizontal="center"/>
    </xf>
    <xf numFmtId="178" fontId="6" fillId="0" borderId="13" xfId="42" applyNumberFormat="1" applyFont="1" applyFill="1" applyBorder="1" applyAlignment="1">
      <alignment/>
    </xf>
    <xf numFmtId="9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/>
    </xf>
    <xf numFmtId="9" fontId="6" fillId="0" borderId="13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41" fontId="6" fillId="0" borderId="0" xfId="42" applyNumberFormat="1" applyFont="1" applyFill="1" applyAlignment="1">
      <alignment horizontal="right"/>
    </xf>
    <xf numFmtId="41" fontId="7" fillId="0" borderId="13" xfId="0" applyNumberFormat="1" applyFont="1" applyFill="1" applyBorder="1" applyAlignment="1">
      <alignment/>
    </xf>
    <xf numFmtId="41" fontId="7" fillId="0" borderId="13" xfId="42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9" fontId="18" fillId="0" borderId="0" xfId="42" applyNumberFormat="1" applyFont="1" applyFill="1" applyBorder="1" applyAlignment="1">
      <alignment horizontal="left"/>
    </xf>
    <xf numFmtId="0" fontId="38" fillId="33" borderId="0" xfId="0" applyFont="1" applyFill="1" applyAlignment="1">
      <alignment/>
    </xf>
    <xf numFmtId="164" fontId="6" fillId="0" borderId="0" xfId="61" applyNumberFormat="1" applyFont="1" applyFill="1" applyAlignment="1">
      <alignment horizontal="right"/>
      <protection/>
    </xf>
    <xf numFmtId="3" fontId="18" fillId="0" borderId="0" xfId="61" applyNumberFormat="1" applyFont="1" applyFill="1">
      <alignment/>
      <protection/>
    </xf>
    <xf numFmtId="164" fontId="6" fillId="0" borderId="0" xfId="61" applyNumberFormat="1" applyFont="1" applyFill="1">
      <alignment/>
      <protection/>
    </xf>
    <xf numFmtId="164" fontId="6" fillId="0" borderId="0" xfId="62" applyNumberFormat="1" applyFont="1" applyFill="1" applyAlignment="1">
      <alignment vertical="top" wrapText="1"/>
      <protection/>
    </xf>
    <xf numFmtId="41" fontId="6" fillId="0" borderId="0" xfId="62" applyNumberFormat="1" applyFont="1" applyFill="1" applyAlignment="1">
      <alignment vertical="top" wrapText="1"/>
      <protection/>
    </xf>
    <xf numFmtId="178" fontId="18" fillId="0" borderId="0" xfId="42" applyNumberFormat="1" applyFont="1" applyFill="1" applyAlignment="1">
      <alignment vertical="top" wrapText="1"/>
    </xf>
    <xf numFmtId="178" fontId="18" fillId="0" borderId="0" xfId="42" applyNumberFormat="1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4" xfId="60"/>
    <cellStyle name="Normal_chapter05 - road traffic" xfId="61"/>
    <cellStyle name="Normal_T5.9a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5.11"/>
      <sheetName val="T5.11"/>
      <sheetName val="T5.12-5.13"/>
      <sheetName val="T5.14"/>
    </sheetNames>
    <sheetDataSet>
      <sheetData sheetId="1">
        <row r="4">
          <cell r="H4">
            <v>2001</v>
          </cell>
          <cell r="I4">
            <v>2002</v>
          </cell>
          <cell r="J4">
            <v>2003</v>
          </cell>
          <cell r="K4">
            <v>2004</v>
          </cell>
          <cell r="L4">
            <v>2005</v>
          </cell>
          <cell r="M4">
            <v>2006</v>
          </cell>
          <cell r="N4">
            <v>2007</v>
          </cell>
          <cell r="O4">
            <v>2008</v>
          </cell>
          <cell r="P4">
            <v>2009</v>
          </cell>
          <cell r="Q4">
            <v>2010</v>
          </cell>
          <cell r="R4">
            <v>2011</v>
          </cell>
          <cell r="S4">
            <v>2012</v>
          </cell>
        </row>
        <row r="10">
          <cell r="I10">
            <v>2.1</v>
          </cell>
          <cell r="J10" t="str">
            <v>*</v>
          </cell>
          <cell r="K10" t="str">
            <v>..</v>
          </cell>
          <cell r="L10" t="str">
            <v>..</v>
          </cell>
          <cell r="M10" t="str">
            <v>..</v>
          </cell>
          <cell r="N10" t="str">
            <v>..</v>
          </cell>
          <cell r="O10" t="str">
            <v>..</v>
          </cell>
          <cell r="P10" t="str">
            <v>..</v>
          </cell>
          <cell r="Q10" t="str">
            <v>..</v>
          </cell>
          <cell r="R10" t="str">
            <v>..</v>
          </cell>
          <cell r="S10" t="str">
            <v>..</v>
          </cell>
        </row>
        <row r="12">
          <cell r="I12">
            <v>4.8</v>
          </cell>
          <cell r="J12">
            <v>2.4</v>
          </cell>
          <cell r="K12">
            <v>3</v>
          </cell>
          <cell r="L12">
            <v>2.3</v>
          </cell>
          <cell r="M12">
            <v>2</v>
          </cell>
          <cell r="N12">
            <v>1.2</v>
          </cell>
          <cell r="O12">
            <v>2.8</v>
          </cell>
          <cell r="P12">
            <v>1.9</v>
          </cell>
          <cell r="Q12">
            <v>2.4</v>
          </cell>
          <cell r="R12">
            <v>1.1</v>
          </cell>
          <cell r="S12">
            <v>0.9</v>
          </cell>
        </row>
        <row r="15">
          <cell r="H15">
            <v>2</v>
          </cell>
          <cell r="I15">
            <v>3</v>
          </cell>
          <cell r="J15">
            <v>3</v>
          </cell>
          <cell r="K15">
            <v>2</v>
          </cell>
          <cell r="L15">
            <v>3</v>
          </cell>
          <cell r="M15" t="str">
            <v>..</v>
          </cell>
          <cell r="N15" t="str">
            <v>..</v>
          </cell>
        </row>
        <row r="16">
          <cell r="H16">
            <v>25</v>
          </cell>
          <cell r="I16">
            <v>15</v>
          </cell>
          <cell r="J16">
            <v>14</v>
          </cell>
          <cell r="K16">
            <v>14</v>
          </cell>
          <cell r="L16">
            <v>13</v>
          </cell>
          <cell r="M16" t="str">
            <v>..</v>
          </cell>
          <cell r="N16" t="str">
            <v>..</v>
          </cell>
        </row>
        <row r="17">
          <cell r="H17">
            <v>16</v>
          </cell>
          <cell r="I17">
            <v>12</v>
          </cell>
          <cell r="J17">
            <v>10</v>
          </cell>
          <cell r="K17">
            <v>8</v>
          </cell>
          <cell r="L17">
            <v>7</v>
          </cell>
          <cell r="M17" t="str">
            <v>..</v>
          </cell>
          <cell r="N17" t="str">
            <v>..</v>
          </cell>
        </row>
        <row r="20">
          <cell r="I20">
            <v>48</v>
          </cell>
          <cell r="J20" t="str">
            <v>*</v>
          </cell>
          <cell r="K20" t="str">
            <v>..</v>
          </cell>
          <cell r="L20" t="str">
            <v>..</v>
          </cell>
          <cell r="M20" t="str">
            <v>..</v>
          </cell>
          <cell r="N20" t="str">
            <v>..</v>
          </cell>
          <cell r="O20" t="str">
            <v>..</v>
          </cell>
          <cell r="P20" t="str">
            <v>..</v>
          </cell>
          <cell r="Q20" t="str">
            <v>..</v>
          </cell>
          <cell r="R20" t="str">
            <v>..</v>
          </cell>
        </row>
        <row r="22">
          <cell r="I22">
            <v>47</v>
          </cell>
          <cell r="J22">
            <v>50</v>
          </cell>
          <cell r="K22">
            <v>49</v>
          </cell>
          <cell r="L22">
            <v>46</v>
          </cell>
          <cell r="M22">
            <v>47</v>
          </cell>
          <cell r="N22">
            <v>47</v>
          </cell>
          <cell r="O22">
            <v>48</v>
          </cell>
          <cell r="P22">
            <v>46</v>
          </cell>
          <cell r="Q22">
            <v>49</v>
          </cell>
          <cell r="R22">
            <v>50</v>
          </cell>
          <cell r="S22" t="str">
            <v>..</v>
          </cell>
        </row>
        <row r="23"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  <cell r="S23" t="str">
            <v>..</v>
          </cell>
        </row>
        <row r="37">
          <cell r="I37">
            <v>0</v>
          </cell>
          <cell r="J37" t="str">
            <v>*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  <cell r="S37" t="str">
            <v>..</v>
          </cell>
        </row>
        <row r="39">
          <cell r="I39">
            <v>1</v>
          </cell>
          <cell r="J39">
            <v>18</v>
          </cell>
          <cell r="K39">
            <v>5</v>
          </cell>
          <cell r="L39">
            <v>1</v>
          </cell>
          <cell r="M39">
            <v>23</v>
          </cell>
          <cell r="N39">
            <v>11</v>
          </cell>
          <cell r="O39">
            <v>16</v>
          </cell>
          <cell r="P39">
            <v>20</v>
          </cell>
          <cell r="Q39">
            <v>2</v>
          </cell>
          <cell r="R39">
            <v>10</v>
          </cell>
          <cell r="S39">
            <v>7</v>
          </cell>
        </row>
        <row r="40">
          <cell r="I40">
            <v>19</v>
          </cell>
          <cell r="J40">
            <v>48</v>
          </cell>
          <cell r="K40">
            <v>29</v>
          </cell>
          <cell r="L40">
            <v>18</v>
          </cell>
          <cell r="M40">
            <v>47</v>
          </cell>
          <cell r="N40">
            <v>17</v>
          </cell>
          <cell r="O40">
            <v>65</v>
          </cell>
          <cell r="P40">
            <v>4</v>
          </cell>
          <cell r="Q40">
            <v>4</v>
          </cell>
          <cell r="R40">
            <v>14</v>
          </cell>
          <cell r="S4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3">
        <v>1</v>
      </c>
      <c r="B1" s="14" t="s">
        <v>87</v>
      </c>
    </row>
    <row r="2" spans="1:2" ht="12.75">
      <c r="A2" s="95"/>
      <c r="B2" s="14" t="s">
        <v>240</v>
      </c>
    </row>
    <row r="3" spans="1:2" ht="12.75">
      <c r="A3" s="95"/>
      <c r="B3" s="14" t="s">
        <v>239</v>
      </c>
    </row>
    <row r="4" spans="1:2" ht="12.75">
      <c r="A4" s="95"/>
      <c r="B4" s="14" t="s">
        <v>241</v>
      </c>
    </row>
    <row r="5" ht="12.75">
      <c r="B5" s="15" t="s">
        <v>88</v>
      </c>
    </row>
    <row r="6" ht="12.75">
      <c r="B6" t="s">
        <v>89</v>
      </c>
    </row>
    <row r="7" ht="12.75">
      <c r="B7" t="s">
        <v>90</v>
      </c>
    </row>
    <row r="9" ht="12.75">
      <c r="B9" t="s">
        <v>242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32.57421875" style="17" customWidth="1"/>
    <col min="3" max="3" width="12.421875" style="17" customWidth="1"/>
    <col min="4" max="6" width="9.7109375" style="17" customWidth="1"/>
    <col min="7" max="7" width="10.28125" style="17" customWidth="1"/>
    <col min="8" max="11" width="9.7109375" style="17" customWidth="1"/>
    <col min="12" max="12" width="0.9921875" style="17" customWidth="1"/>
    <col min="13" max="13" width="9.7109375" style="17" customWidth="1"/>
    <col min="14" max="14" width="2.7109375" style="17" customWidth="1"/>
    <col min="15" max="28" width="9.7109375" style="17" customWidth="1"/>
    <col min="29" max="16384" width="9.140625" style="17" customWidth="1"/>
  </cols>
  <sheetData>
    <row r="1" spans="1:13" s="21" customFormat="1" ht="21">
      <c r="A1" s="181" t="s">
        <v>324</v>
      </c>
      <c r="C1" s="55"/>
      <c r="D1" s="23"/>
      <c r="E1" s="23"/>
      <c r="F1" s="56"/>
      <c r="G1" s="56"/>
      <c r="H1" s="56"/>
      <c r="I1" s="56"/>
      <c r="J1" s="56"/>
      <c r="K1" s="56"/>
      <c r="L1" s="56"/>
      <c r="M1" s="23"/>
    </row>
    <row r="2" spans="1:13" s="21" customFormat="1" ht="21">
      <c r="A2" s="76" t="s">
        <v>320</v>
      </c>
      <c r="C2" s="182"/>
      <c r="D2" s="23"/>
      <c r="E2" s="23"/>
      <c r="F2" s="56"/>
      <c r="G2" s="56"/>
      <c r="I2" s="56"/>
      <c r="J2" s="56"/>
      <c r="K2" s="56"/>
      <c r="L2" s="56"/>
      <c r="M2" s="23"/>
    </row>
    <row r="3" spans="1:13" s="21" customFormat="1" ht="6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8"/>
    </row>
    <row r="4" spans="3:13" ht="16.5" customHeight="1">
      <c r="C4" s="77" t="s">
        <v>163</v>
      </c>
      <c r="D4" s="246" t="s">
        <v>284</v>
      </c>
      <c r="E4" s="247"/>
      <c r="F4" s="247"/>
      <c r="G4" s="247"/>
      <c r="H4" s="247"/>
      <c r="I4" s="247"/>
      <c r="J4" s="247"/>
      <c r="K4" s="247"/>
      <c r="M4" s="58"/>
    </row>
    <row r="5" spans="3:13" ht="18.75" customHeight="1" thickBot="1">
      <c r="C5" s="78" t="s">
        <v>160</v>
      </c>
      <c r="D5" s="248" t="s">
        <v>164</v>
      </c>
      <c r="E5" s="249"/>
      <c r="F5" s="249"/>
      <c r="G5" s="249"/>
      <c r="H5" s="249"/>
      <c r="I5" s="249"/>
      <c r="J5" s="249"/>
      <c r="K5" s="249"/>
      <c r="L5" s="61"/>
      <c r="M5" s="60" t="s">
        <v>167</v>
      </c>
    </row>
    <row r="6" spans="3:13" ht="18.75" customHeight="1">
      <c r="C6" s="78" t="s">
        <v>161</v>
      </c>
      <c r="D6" s="28" t="s">
        <v>165</v>
      </c>
      <c r="E6" s="28" t="s">
        <v>145</v>
      </c>
      <c r="F6" s="28" t="s">
        <v>145</v>
      </c>
      <c r="G6" s="61" t="s">
        <v>145</v>
      </c>
      <c r="H6" s="61" t="s">
        <v>145</v>
      </c>
      <c r="I6" s="61" t="s">
        <v>154</v>
      </c>
      <c r="J6" s="61" t="s">
        <v>157</v>
      </c>
      <c r="K6" s="61" t="s">
        <v>135</v>
      </c>
      <c r="L6" s="61"/>
      <c r="M6" s="60" t="s">
        <v>134</v>
      </c>
    </row>
    <row r="7" spans="3:13" ht="18.75" customHeight="1">
      <c r="C7" s="78" t="s">
        <v>162</v>
      </c>
      <c r="D7" s="28" t="s">
        <v>166</v>
      </c>
      <c r="E7" s="28" t="s">
        <v>146</v>
      </c>
      <c r="F7" s="28" t="s">
        <v>148</v>
      </c>
      <c r="G7" s="61" t="s">
        <v>150</v>
      </c>
      <c r="H7" s="61" t="s">
        <v>152</v>
      </c>
      <c r="I7" s="61" t="s">
        <v>155</v>
      </c>
      <c r="J7" s="61" t="s">
        <v>158</v>
      </c>
      <c r="K7" s="61" t="s">
        <v>160</v>
      </c>
      <c r="L7" s="61"/>
      <c r="M7" s="60" t="s">
        <v>136</v>
      </c>
    </row>
    <row r="8" spans="1:13" ht="18.75" customHeight="1" thickBot="1">
      <c r="A8" s="16"/>
      <c r="B8" s="16"/>
      <c r="C8" s="79" t="s">
        <v>143</v>
      </c>
      <c r="D8" s="22" t="s">
        <v>144</v>
      </c>
      <c r="E8" s="22" t="s">
        <v>147</v>
      </c>
      <c r="F8" s="22" t="s">
        <v>149</v>
      </c>
      <c r="G8" s="188" t="s">
        <v>151</v>
      </c>
      <c r="H8" s="22" t="s">
        <v>153</v>
      </c>
      <c r="I8" s="22" t="s">
        <v>156</v>
      </c>
      <c r="J8" s="22" t="s">
        <v>159</v>
      </c>
      <c r="K8" s="22" t="s">
        <v>174</v>
      </c>
      <c r="L8" s="22"/>
      <c r="M8" s="62"/>
    </row>
    <row r="9" spans="7:13" ht="6" customHeight="1">
      <c r="G9" s="63"/>
      <c r="H9" s="64"/>
      <c r="K9" s="65"/>
      <c r="L9" s="66"/>
      <c r="M9" s="67"/>
    </row>
    <row r="10" spans="7:13" ht="15" customHeight="1">
      <c r="G10" s="63"/>
      <c r="H10" s="64"/>
      <c r="K10" s="65" t="s">
        <v>168</v>
      </c>
      <c r="L10" s="66"/>
      <c r="M10" s="67" t="s">
        <v>169</v>
      </c>
    </row>
    <row r="11" spans="2:13" ht="6" customHeight="1">
      <c r="B11" s="68"/>
      <c r="C11" s="68"/>
      <c r="G11" s="63"/>
      <c r="H11" s="64"/>
      <c r="K11" s="65"/>
      <c r="L11" s="66"/>
      <c r="M11" s="67"/>
    </row>
    <row r="12" spans="1:13" ht="15.75">
      <c r="A12" s="59" t="s">
        <v>175</v>
      </c>
      <c r="C12" s="234">
        <v>90.138</v>
      </c>
      <c r="D12" s="234">
        <v>0.703</v>
      </c>
      <c r="E12" s="234">
        <v>3.502</v>
      </c>
      <c r="F12" s="234">
        <v>2.407</v>
      </c>
      <c r="G12" s="234">
        <v>1.412</v>
      </c>
      <c r="H12" s="234">
        <v>0.823</v>
      </c>
      <c r="I12" s="234">
        <v>0.699</v>
      </c>
      <c r="J12" s="234">
        <v>0.247</v>
      </c>
      <c r="K12" s="233">
        <v>9.793000000000001</v>
      </c>
      <c r="L12" s="233"/>
      <c r="M12" s="236">
        <v>9836</v>
      </c>
    </row>
    <row r="13" spans="2:14" ht="6" customHeight="1">
      <c r="B13" s="59"/>
      <c r="C13" s="192"/>
      <c r="D13" s="231"/>
      <c r="E13" s="231"/>
      <c r="F13" s="231"/>
      <c r="G13" s="231"/>
      <c r="H13" s="231"/>
      <c r="I13" s="231"/>
      <c r="J13" s="231"/>
      <c r="K13" s="195"/>
      <c r="L13" s="193"/>
      <c r="M13" s="237"/>
      <c r="N13" s="70"/>
    </row>
    <row r="14" spans="1:14" ht="15.75">
      <c r="A14" s="80" t="s">
        <v>176</v>
      </c>
      <c r="C14" s="192"/>
      <c r="D14" s="231"/>
      <c r="E14" s="231"/>
      <c r="F14" s="231"/>
      <c r="G14" s="231"/>
      <c r="H14" s="231"/>
      <c r="I14" s="231"/>
      <c r="J14" s="231"/>
      <c r="K14" s="233"/>
      <c r="L14" s="193"/>
      <c r="M14" s="237"/>
      <c r="N14" s="70"/>
    </row>
    <row r="15" spans="2:14" ht="15">
      <c r="B15" s="71" t="s">
        <v>177</v>
      </c>
      <c r="C15" s="234">
        <v>82.414</v>
      </c>
      <c r="D15" s="234">
        <v>0.569</v>
      </c>
      <c r="E15" s="234">
        <v>5.502</v>
      </c>
      <c r="F15" s="234">
        <v>4.832</v>
      </c>
      <c r="G15" s="234">
        <v>3.271</v>
      </c>
      <c r="H15" s="234">
        <v>1.487</v>
      </c>
      <c r="I15" s="234">
        <v>1.522</v>
      </c>
      <c r="J15" s="234">
        <v>0.335</v>
      </c>
      <c r="K15" s="233">
        <v>17.518</v>
      </c>
      <c r="L15" s="233"/>
      <c r="M15" s="236">
        <v>2550</v>
      </c>
      <c r="N15" s="70"/>
    </row>
    <row r="16" spans="2:14" ht="15">
      <c r="B16" s="71" t="s">
        <v>331</v>
      </c>
      <c r="C16" s="234">
        <v>84.331</v>
      </c>
      <c r="D16" s="235">
        <v>0</v>
      </c>
      <c r="E16" s="234">
        <v>5.445</v>
      </c>
      <c r="F16" s="234">
        <v>3.188</v>
      </c>
      <c r="G16" s="234">
        <v>2.002</v>
      </c>
      <c r="H16" s="234">
        <v>3.656</v>
      </c>
      <c r="I16" s="234">
        <v>1.121</v>
      </c>
      <c r="J16" s="234">
        <v>0.257</v>
      </c>
      <c r="K16" s="233">
        <v>15.669000000000002</v>
      </c>
      <c r="L16" s="233"/>
      <c r="M16" s="236">
        <v>242</v>
      </c>
      <c r="N16" s="70"/>
    </row>
    <row r="17" spans="2:14" ht="15">
      <c r="B17" s="71" t="s">
        <v>332</v>
      </c>
      <c r="C17" s="234">
        <v>90.502</v>
      </c>
      <c r="D17" s="234">
        <v>1.063</v>
      </c>
      <c r="E17" s="234">
        <v>3.544</v>
      </c>
      <c r="F17" s="234">
        <v>3.122</v>
      </c>
      <c r="G17" s="234">
        <v>0.077</v>
      </c>
      <c r="H17" s="234">
        <v>1.382</v>
      </c>
      <c r="I17" s="234">
        <v>0.212</v>
      </c>
      <c r="J17" s="235">
        <v>0</v>
      </c>
      <c r="K17" s="233">
        <v>9.4</v>
      </c>
      <c r="L17" s="233"/>
      <c r="M17" s="236">
        <v>389</v>
      </c>
      <c r="N17" s="70"/>
    </row>
    <row r="18" spans="2:14" ht="15">
      <c r="B18" s="71" t="s">
        <v>182</v>
      </c>
      <c r="C18" s="234">
        <v>95.097</v>
      </c>
      <c r="D18" s="234">
        <v>0.68</v>
      </c>
      <c r="E18" s="234">
        <v>2.094</v>
      </c>
      <c r="F18" s="234">
        <v>1.206</v>
      </c>
      <c r="G18" s="234">
        <v>0.629</v>
      </c>
      <c r="H18" s="234">
        <v>0.117</v>
      </c>
      <c r="I18" s="234">
        <v>0.052</v>
      </c>
      <c r="J18" s="235">
        <v>0</v>
      </c>
      <c r="K18" s="233">
        <v>4.778</v>
      </c>
      <c r="L18" s="233"/>
      <c r="M18" s="236">
        <v>1929</v>
      </c>
      <c r="N18" s="70"/>
    </row>
    <row r="19" spans="2:14" ht="15">
      <c r="B19" s="71" t="s">
        <v>178</v>
      </c>
      <c r="C19" s="234">
        <v>90.248</v>
      </c>
      <c r="D19" s="234">
        <v>1.015</v>
      </c>
      <c r="E19" s="234">
        <v>1.629</v>
      </c>
      <c r="F19" s="234">
        <v>0.876</v>
      </c>
      <c r="G19" s="234">
        <v>2.13</v>
      </c>
      <c r="H19" s="234">
        <v>2.36</v>
      </c>
      <c r="I19" s="234">
        <v>0.922</v>
      </c>
      <c r="J19" s="234">
        <v>0.82</v>
      </c>
      <c r="K19" s="233">
        <v>9.752</v>
      </c>
      <c r="L19" s="233"/>
      <c r="M19" s="236">
        <v>193</v>
      </c>
      <c r="N19" s="70"/>
    </row>
    <row r="20" spans="2:14" ht="15">
      <c r="B20" s="71" t="s">
        <v>179</v>
      </c>
      <c r="C20" s="234">
        <v>95.499</v>
      </c>
      <c r="D20" s="234">
        <v>0.326</v>
      </c>
      <c r="E20" s="234">
        <v>3.38</v>
      </c>
      <c r="F20" s="235">
        <v>0</v>
      </c>
      <c r="G20" s="235">
        <v>0</v>
      </c>
      <c r="H20" s="235">
        <v>0</v>
      </c>
      <c r="I20" s="234">
        <v>0.657</v>
      </c>
      <c r="J20" s="234">
        <v>0.139</v>
      </c>
      <c r="K20" s="233">
        <v>4.502</v>
      </c>
      <c r="L20" s="233"/>
      <c r="M20" s="236">
        <v>409</v>
      </c>
      <c r="N20" s="70"/>
    </row>
    <row r="21" spans="2:14" ht="15">
      <c r="B21" s="71" t="s">
        <v>180</v>
      </c>
      <c r="C21" s="234">
        <v>93.036</v>
      </c>
      <c r="D21" s="234">
        <v>0.189</v>
      </c>
      <c r="E21" s="234">
        <v>3.201</v>
      </c>
      <c r="F21" s="234">
        <v>1.483</v>
      </c>
      <c r="G21" s="234">
        <v>1.114</v>
      </c>
      <c r="H21" s="234">
        <v>0.253</v>
      </c>
      <c r="I21" s="234">
        <v>0.329</v>
      </c>
      <c r="J21" s="234">
        <v>0.253</v>
      </c>
      <c r="K21" s="233">
        <v>6.822</v>
      </c>
      <c r="L21" s="233"/>
      <c r="M21" s="236">
        <v>1138</v>
      </c>
      <c r="N21" s="70"/>
    </row>
    <row r="22" spans="2:14" ht="15">
      <c r="B22" s="71" t="s">
        <v>181</v>
      </c>
      <c r="C22" s="234">
        <v>97.582</v>
      </c>
      <c r="D22" s="234">
        <v>0.049</v>
      </c>
      <c r="E22" s="235">
        <v>0</v>
      </c>
      <c r="F22" s="234">
        <v>1.258</v>
      </c>
      <c r="G22" s="235">
        <v>0</v>
      </c>
      <c r="H22" s="234">
        <v>1.112</v>
      </c>
      <c r="I22" s="235">
        <v>0</v>
      </c>
      <c r="J22" s="235">
        <v>0</v>
      </c>
      <c r="K22" s="233">
        <v>2.419</v>
      </c>
      <c r="L22" s="233"/>
      <c r="M22" s="236">
        <v>124</v>
      </c>
      <c r="N22" s="70"/>
    </row>
    <row r="23" spans="2:14" ht="15">
      <c r="B23" s="71" t="s">
        <v>183</v>
      </c>
      <c r="C23" s="234">
        <v>92.528</v>
      </c>
      <c r="D23" s="234">
        <v>0.627</v>
      </c>
      <c r="E23" s="234">
        <v>3.421</v>
      </c>
      <c r="F23" s="234">
        <v>1.722</v>
      </c>
      <c r="G23" s="234">
        <v>0.537</v>
      </c>
      <c r="H23" s="234">
        <v>0.787</v>
      </c>
      <c r="I23" s="234">
        <v>0.378</v>
      </c>
      <c r="J23" s="235">
        <v>0</v>
      </c>
      <c r="K23" s="233">
        <v>7.4719999999999995</v>
      </c>
      <c r="L23" s="233"/>
      <c r="M23" s="236">
        <v>471</v>
      </c>
      <c r="N23" s="70"/>
    </row>
    <row r="24" spans="2:14" ht="18">
      <c r="B24" s="71" t="s">
        <v>330</v>
      </c>
      <c r="C24" s="234" t="s">
        <v>327</v>
      </c>
      <c r="D24" s="234" t="s">
        <v>327</v>
      </c>
      <c r="E24" s="234" t="s">
        <v>327</v>
      </c>
      <c r="F24" s="234" t="s">
        <v>327</v>
      </c>
      <c r="G24" s="234" t="s">
        <v>327</v>
      </c>
      <c r="H24" s="234" t="s">
        <v>327</v>
      </c>
      <c r="I24" s="234" t="s">
        <v>327</v>
      </c>
      <c r="J24" s="234" t="s">
        <v>327</v>
      </c>
      <c r="K24" s="233" t="s">
        <v>327</v>
      </c>
      <c r="L24" s="233"/>
      <c r="M24" s="236">
        <v>89</v>
      </c>
      <c r="N24" s="70"/>
    </row>
    <row r="25" spans="2:14" ht="15">
      <c r="B25" s="71" t="s">
        <v>328</v>
      </c>
      <c r="C25" s="234">
        <v>93.11</v>
      </c>
      <c r="D25" s="234">
        <v>2.637</v>
      </c>
      <c r="E25" s="234">
        <v>1.674</v>
      </c>
      <c r="F25" s="234">
        <v>0.674</v>
      </c>
      <c r="G25" s="234">
        <v>0.734</v>
      </c>
      <c r="H25" s="234">
        <v>0.364</v>
      </c>
      <c r="I25" s="234">
        <v>0.286</v>
      </c>
      <c r="J25" s="234">
        <v>0.519</v>
      </c>
      <c r="K25" s="233">
        <v>6.888</v>
      </c>
      <c r="L25" s="233"/>
      <c r="M25" s="236">
        <v>492</v>
      </c>
      <c r="N25" s="70"/>
    </row>
    <row r="26" spans="2:15" ht="15">
      <c r="B26" s="71" t="s">
        <v>184</v>
      </c>
      <c r="C26" s="234">
        <v>91.947</v>
      </c>
      <c r="D26" s="235">
        <v>0</v>
      </c>
      <c r="E26" s="234">
        <v>2.882</v>
      </c>
      <c r="F26" s="234">
        <v>2.371</v>
      </c>
      <c r="G26" s="235">
        <v>0</v>
      </c>
      <c r="H26" s="234">
        <v>1.54</v>
      </c>
      <c r="I26" s="234">
        <v>1.26</v>
      </c>
      <c r="J26" s="235">
        <v>0</v>
      </c>
      <c r="K26" s="233">
        <v>8.053</v>
      </c>
      <c r="L26" s="233"/>
      <c r="M26" s="236">
        <v>153</v>
      </c>
      <c r="N26" s="70"/>
      <c r="O26" s="72"/>
    </row>
    <row r="27" spans="2:15" ht="15">
      <c r="B27" s="71" t="s">
        <v>280</v>
      </c>
      <c r="C27" s="234">
        <v>92.777</v>
      </c>
      <c r="D27" s="234">
        <v>0.848</v>
      </c>
      <c r="E27" s="234">
        <v>3.019</v>
      </c>
      <c r="F27" s="234">
        <v>1.523</v>
      </c>
      <c r="G27" s="234">
        <v>0.56</v>
      </c>
      <c r="H27" s="234">
        <v>0.367</v>
      </c>
      <c r="I27" s="234">
        <v>0.372</v>
      </c>
      <c r="J27" s="234">
        <v>0.498</v>
      </c>
      <c r="K27" s="233">
        <v>7.186999999999999</v>
      </c>
      <c r="L27" s="233"/>
      <c r="M27" s="236">
        <v>1518</v>
      </c>
      <c r="N27" s="70"/>
      <c r="O27" s="72"/>
    </row>
    <row r="28" spans="2:15" ht="15">
      <c r="B28" s="71" t="s">
        <v>329</v>
      </c>
      <c r="C28" s="234">
        <v>96.076</v>
      </c>
      <c r="D28" s="234">
        <v>2.211</v>
      </c>
      <c r="E28" s="234">
        <v>1.193</v>
      </c>
      <c r="F28" s="235">
        <v>0</v>
      </c>
      <c r="G28" s="234">
        <v>0.52</v>
      </c>
      <c r="H28" s="235">
        <v>0</v>
      </c>
      <c r="I28" s="235">
        <v>0</v>
      </c>
      <c r="J28" s="235">
        <v>0</v>
      </c>
      <c r="K28" s="233">
        <v>3.924</v>
      </c>
      <c r="L28" s="233"/>
      <c r="M28" s="236">
        <v>139</v>
      </c>
      <c r="N28" s="70"/>
      <c r="O28" s="72"/>
    </row>
    <row r="29" spans="2:14" ht="6" customHeight="1">
      <c r="B29" s="59"/>
      <c r="C29" s="194"/>
      <c r="D29" s="194"/>
      <c r="E29" s="194"/>
      <c r="F29" s="194"/>
      <c r="G29" s="194"/>
      <c r="H29" s="194"/>
      <c r="I29" s="194"/>
      <c r="J29" s="194"/>
      <c r="K29" s="195"/>
      <c r="L29" s="193"/>
      <c r="M29" s="237"/>
      <c r="N29" s="70"/>
    </row>
    <row r="30" spans="1:14" ht="15" customHeight="1">
      <c r="A30" s="59" t="s">
        <v>170</v>
      </c>
      <c r="C30" s="194"/>
      <c r="D30" s="194"/>
      <c r="E30" s="194"/>
      <c r="F30" s="194"/>
      <c r="G30" s="194"/>
      <c r="H30" s="194"/>
      <c r="I30" s="194"/>
      <c r="J30" s="194"/>
      <c r="K30" s="195"/>
      <c r="L30" s="193"/>
      <c r="M30" s="237"/>
      <c r="N30" s="70"/>
    </row>
    <row r="31" spans="2:14" ht="15" customHeight="1">
      <c r="B31" s="71" t="s">
        <v>185</v>
      </c>
      <c r="C31" s="234">
        <v>89.401</v>
      </c>
      <c r="D31" s="234">
        <v>0.387</v>
      </c>
      <c r="E31" s="234">
        <v>3.782</v>
      </c>
      <c r="F31" s="234">
        <v>2.605</v>
      </c>
      <c r="G31" s="234">
        <v>2.07</v>
      </c>
      <c r="H31" s="234">
        <v>0.599</v>
      </c>
      <c r="I31" s="234">
        <v>0.722</v>
      </c>
      <c r="J31" s="234">
        <v>0.364</v>
      </c>
      <c r="K31" s="233">
        <v>10.529000000000002</v>
      </c>
      <c r="L31" s="233"/>
      <c r="M31" s="236">
        <v>1715</v>
      </c>
      <c r="N31" s="70"/>
    </row>
    <row r="32" spans="2:14" ht="15" customHeight="1">
      <c r="B32" s="71" t="s">
        <v>186</v>
      </c>
      <c r="C32" s="234">
        <v>89.45</v>
      </c>
      <c r="D32" s="234">
        <v>0.68</v>
      </c>
      <c r="E32" s="234">
        <v>3.087</v>
      </c>
      <c r="F32" s="234">
        <v>2.856</v>
      </c>
      <c r="G32" s="234">
        <v>1.576</v>
      </c>
      <c r="H32" s="234">
        <v>0.655</v>
      </c>
      <c r="I32" s="234">
        <v>1.296</v>
      </c>
      <c r="J32" s="234">
        <v>0.331</v>
      </c>
      <c r="K32" s="233">
        <v>10.480999999999998</v>
      </c>
      <c r="L32" s="233"/>
      <c r="M32" s="236">
        <v>1722</v>
      </c>
      <c r="N32" s="70"/>
    </row>
    <row r="33" spans="2:14" ht="15" customHeight="1">
      <c r="B33" s="71" t="s">
        <v>187</v>
      </c>
      <c r="C33" s="234">
        <v>87.515</v>
      </c>
      <c r="D33" s="234">
        <v>0.699</v>
      </c>
      <c r="E33" s="234">
        <v>3.401</v>
      </c>
      <c r="F33" s="234">
        <v>3.254</v>
      </c>
      <c r="G33" s="234">
        <v>1.933</v>
      </c>
      <c r="H33" s="234">
        <v>1.421</v>
      </c>
      <c r="I33" s="234">
        <v>1.13</v>
      </c>
      <c r="J33" s="234">
        <v>0.578</v>
      </c>
      <c r="K33" s="233">
        <v>12.415999999999997</v>
      </c>
      <c r="L33" s="233"/>
      <c r="M33" s="236">
        <v>1764</v>
      </c>
      <c r="N33" s="70"/>
    </row>
    <row r="34" spans="2:14" ht="15" customHeight="1">
      <c r="B34" s="71" t="s">
        <v>188</v>
      </c>
      <c r="C34" s="234">
        <v>89.39</v>
      </c>
      <c r="D34" s="234">
        <v>0.714</v>
      </c>
      <c r="E34" s="234">
        <v>4.54</v>
      </c>
      <c r="F34" s="234">
        <v>2.037</v>
      </c>
      <c r="G34" s="234">
        <v>1.266</v>
      </c>
      <c r="H34" s="234">
        <v>1.353</v>
      </c>
      <c r="I34" s="234">
        <v>0.638</v>
      </c>
      <c r="J34" s="234">
        <v>0.061</v>
      </c>
      <c r="K34" s="233">
        <v>10.608999999999998</v>
      </c>
      <c r="L34" s="233"/>
      <c r="M34" s="236">
        <v>1371</v>
      </c>
      <c r="N34" s="70"/>
    </row>
    <row r="35" spans="2:14" ht="15" customHeight="1">
      <c r="B35" s="71" t="s">
        <v>189</v>
      </c>
      <c r="C35" s="234">
        <v>88.031</v>
      </c>
      <c r="D35" s="234">
        <v>0.981</v>
      </c>
      <c r="E35" s="234">
        <v>4.645</v>
      </c>
      <c r="F35" s="234">
        <v>3.135</v>
      </c>
      <c r="G35" s="234">
        <v>1.552</v>
      </c>
      <c r="H35" s="234">
        <v>0.764</v>
      </c>
      <c r="I35" s="234">
        <v>0.555</v>
      </c>
      <c r="J35" s="234">
        <v>0.258</v>
      </c>
      <c r="K35" s="233">
        <v>11.889999999999997</v>
      </c>
      <c r="L35" s="233"/>
      <c r="M35" s="236">
        <v>1203</v>
      </c>
      <c r="N35" s="70"/>
    </row>
    <row r="36" spans="2:14" ht="15" customHeight="1">
      <c r="B36" s="71" t="s">
        <v>190</v>
      </c>
      <c r="C36" s="234">
        <v>93.493</v>
      </c>
      <c r="D36" s="234">
        <v>1.212</v>
      </c>
      <c r="E36" s="234">
        <v>3.045</v>
      </c>
      <c r="F36" s="234">
        <v>0.766</v>
      </c>
      <c r="G36" s="234">
        <v>0.707</v>
      </c>
      <c r="H36" s="234">
        <v>0.454</v>
      </c>
      <c r="I36" s="234">
        <v>0.122</v>
      </c>
      <c r="J36" s="235">
        <v>0</v>
      </c>
      <c r="K36" s="233">
        <v>6.305999999999999</v>
      </c>
      <c r="L36" s="233"/>
      <c r="M36" s="236">
        <v>736</v>
      </c>
      <c r="N36" s="70"/>
    </row>
    <row r="37" spans="2:15" ht="15" customHeight="1">
      <c r="B37" s="71" t="s">
        <v>191</v>
      </c>
      <c r="C37" s="234">
        <v>96.336</v>
      </c>
      <c r="D37" s="234">
        <v>0.244</v>
      </c>
      <c r="E37" s="234">
        <v>1.304</v>
      </c>
      <c r="F37" s="234">
        <v>1.517</v>
      </c>
      <c r="G37" s="234">
        <v>0.301</v>
      </c>
      <c r="H37" s="234">
        <v>0.196</v>
      </c>
      <c r="I37" s="234">
        <v>0.103</v>
      </c>
      <c r="J37" s="235">
        <v>0</v>
      </c>
      <c r="K37" s="233">
        <v>3.6650000000000005</v>
      </c>
      <c r="L37" s="233"/>
      <c r="M37" s="236">
        <v>1325</v>
      </c>
      <c r="N37" s="70"/>
      <c r="O37" s="72"/>
    </row>
    <row r="38" spans="2:14" ht="6" customHeight="1">
      <c r="B38" s="59"/>
      <c r="C38" s="194"/>
      <c r="D38" s="194"/>
      <c r="E38" s="194"/>
      <c r="F38" s="194"/>
      <c r="G38" s="194"/>
      <c r="H38" s="194"/>
      <c r="I38" s="194"/>
      <c r="J38" s="194"/>
      <c r="K38" s="195"/>
      <c r="L38" s="193"/>
      <c r="M38" s="237"/>
      <c r="N38" s="70"/>
    </row>
    <row r="39" spans="1:14" ht="15.75">
      <c r="A39" s="59" t="s">
        <v>171</v>
      </c>
      <c r="C39" s="194"/>
      <c r="D39" s="194"/>
      <c r="E39" s="194"/>
      <c r="F39" s="194"/>
      <c r="G39" s="194"/>
      <c r="H39" s="194"/>
      <c r="I39" s="194"/>
      <c r="J39" s="194"/>
      <c r="K39" s="193"/>
      <c r="L39" s="193"/>
      <c r="M39" s="237"/>
      <c r="N39" s="70"/>
    </row>
    <row r="40" spans="2:15" ht="15">
      <c r="B40" s="71" t="s">
        <v>207</v>
      </c>
      <c r="C40" s="234">
        <v>94.86</v>
      </c>
      <c r="D40" s="235">
        <v>0</v>
      </c>
      <c r="E40" s="234">
        <v>0.964</v>
      </c>
      <c r="F40" s="234">
        <v>1.182</v>
      </c>
      <c r="G40" s="234">
        <v>0.767</v>
      </c>
      <c r="H40" s="234">
        <v>0.16</v>
      </c>
      <c r="I40" s="234">
        <v>0.973</v>
      </c>
      <c r="J40" s="234">
        <v>1.088</v>
      </c>
      <c r="K40" s="233">
        <v>5.134</v>
      </c>
      <c r="L40" s="233"/>
      <c r="M40" s="236">
        <v>259</v>
      </c>
      <c r="N40" s="70"/>
      <c r="O40" s="71"/>
    </row>
    <row r="41" spans="2:15" ht="15">
      <c r="B41" s="71" t="s">
        <v>192</v>
      </c>
      <c r="C41" s="234">
        <v>80.55</v>
      </c>
      <c r="D41" s="234">
        <v>1.855</v>
      </c>
      <c r="E41" s="234">
        <v>3.796</v>
      </c>
      <c r="F41" s="234">
        <v>5.544</v>
      </c>
      <c r="G41" s="234">
        <v>2.721</v>
      </c>
      <c r="H41" s="234">
        <v>2.442</v>
      </c>
      <c r="I41" s="234">
        <v>2.497</v>
      </c>
      <c r="J41" s="234">
        <v>0.593</v>
      </c>
      <c r="K41" s="233">
        <v>19.448</v>
      </c>
      <c r="L41" s="233"/>
      <c r="M41" s="236">
        <v>507</v>
      </c>
      <c r="N41" s="70"/>
      <c r="O41" s="71"/>
    </row>
    <row r="42" spans="2:14" ht="15">
      <c r="B42" s="71" t="s">
        <v>193</v>
      </c>
      <c r="C42" s="234">
        <v>79.03</v>
      </c>
      <c r="D42" s="234">
        <v>0.4</v>
      </c>
      <c r="E42" s="234">
        <v>7.88</v>
      </c>
      <c r="F42" s="234">
        <v>6.236</v>
      </c>
      <c r="G42" s="234">
        <v>3.349</v>
      </c>
      <c r="H42" s="234">
        <v>2.545</v>
      </c>
      <c r="I42" s="234">
        <v>0.5</v>
      </c>
      <c r="J42" s="235">
        <v>0</v>
      </c>
      <c r="K42" s="233">
        <v>20.909999999999997</v>
      </c>
      <c r="L42" s="233"/>
      <c r="M42" s="236">
        <v>668</v>
      </c>
      <c r="N42" s="70"/>
    </row>
    <row r="43" spans="2:14" ht="15">
      <c r="B43" s="17" t="s">
        <v>194</v>
      </c>
      <c r="C43" s="234">
        <v>90.75</v>
      </c>
      <c r="D43" s="234">
        <v>0.367</v>
      </c>
      <c r="E43" s="234">
        <v>3.926</v>
      </c>
      <c r="F43" s="234">
        <v>1.754</v>
      </c>
      <c r="G43" s="234">
        <v>1.667</v>
      </c>
      <c r="H43" s="234">
        <v>0.699</v>
      </c>
      <c r="I43" s="234">
        <v>0.176</v>
      </c>
      <c r="J43" s="234">
        <v>0.47</v>
      </c>
      <c r="K43" s="233">
        <v>9.059000000000001</v>
      </c>
      <c r="L43" s="233"/>
      <c r="M43" s="236">
        <v>418</v>
      </c>
      <c r="N43" s="70"/>
    </row>
    <row r="44" spans="2:14" ht="15">
      <c r="B44" s="17" t="s">
        <v>195</v>
      </c>
      <c r="C44" s="234">
        <v>93.59</v>
      </c>
      <c r="D44" s="234">
        <v>0.921</v>
      </c>
      <c r="E44" s="234">
        <v>2.264</v>
      </c>
      <c r="F44" s="234">
        <v>1.784</v>
      </c>
      <c r="G44" s="234">
        <v>0.683</v>
      </c>
      <c r="H44" s="234">
        <v>0.305</v>
      </c>
      <c r="I44" s="234">
        <v>0.185</v>
      </c>
      <c r="J44" s="235">
        <v>0</v>
      </c>
      <c r="K44" s="233">
        <v>6.141999999999999</v>
      </c>
      <c r="L44" s="233"/>
      <c r="M44" s="236">
        <v>460</v>
      </c>
      <c r="N44" s="70"/>
    </row>
    <row r="45" spans="2:14" ht="15">
      <c r="B45" s="17" t="s">
        <v>196</v>
      </c>
      <c r="C45" s="234">
        <v>97.57</v>
      </c>
      <c r="D45" s="235">
        <v>0</v>
      </c>
      <c r="E45" s="234">
        <v>1.573</v>
      </c>
      <c r="F45" s="234">
        <v>0.499</v>
      </c>
      <c r="G45" s="234">
        <v>0.363</v>
      </c>
      <c r="H45" s="235">
        <v>0</v>
      </c>
      <c r="I45" s="235">
        <v>0</v>
      </c>
      <c r="J45" s="235">
        <v>0</v>
      </c>
      <c r="K45" s="233">
        <v>2.435</v>
      </c>
      <c r="L45" s="233"/>
      <c r="M45" s="236">
        <v>480</v>
      </c>
      <c r="N45" s="70"/>
    </row>
    <row r="46" spans="2:14" ht="15">
      <c r="B46" s="17" t="s">
        <v>197</v>
      </c>
      <c r="C46" s="234">
        <v>93.72</v>
      </c>
      <c r="D46" s="234">
        <v>0.159</v>
      </c>
      <c r="E46" s="234">
        <v>2.67</v>
      </c>
      <c r="F46" s="234">
        <v>1.323</v>
      </c>
      <c r="G46" s="234">
        <v>0.627</v>
      </c>
      <c r="H46" s="234">
        <v>1.116</v>
      </c>
      <c r="I46" s="234">
        <v>0.386</v>
      </c>
      <c r="J46" s="235">
        <v>0</v>
      </c>
      <c r="K46" s="233">
        <v>6.281</v>
      </c>
      <c r="L46" s="233"/>
      <c r="M46" s="236">
        <v>511</v>
      </c>
      <c r="N46" s="70"/>
    </row>
    <row r="47" spans="2:14" ht="15">
      <c r="B47" s="17" t="s">
        <v>198</v>
      </c>
      <c r="C47" s="234">
        <v>95.5</v>
      </c>
      <c r="D47" s="234">
        <v>0.985</v>
      </c>
      <c r="E47" s="234">
        <v>1.599</v>
      </c>
      <c r="F47" s="234">
        <v>1.503</v>
      </c>
      <c r="G47" s="234">
        <v>0.128</v>
      </c>
      <c r="H47" s="234">
        <v>0.161</v>
      </c>
      <c r="I47" s="235">
        <v>0</v>
      </c>
      <c r="J47" s="235">
        <v>0</v>
      </c>
      <c r="K47" s="233">
        <v>4.3759999999999994</v>
      </c>
      <c r="L47" s="233"/>
      <c r="M47" s="236">
        <v>437</v>
      </c>
      <c r="N47" s="70"/>
    </row>
    <row r="48" spans="2:14" ht="15">
      <c r="B48" s="17" t="s">
        <v>199</v>
      </c>
      <c r="C48" s="234">
        <v>93.58</v>
      </c>
      <c r="D48" s="234">
        <v>1.21</v>
      </c>
      <c r="E48" s="234">
        <v>2.411</v>
      </c>
      <c r="F48" s="234">
        <v>0.983</v>
      </c>
      <c r="G48" s="234">
        <v>1.216</v>
      </c>
      <c r="H48" s="234">
        <v>0.159</v>
      </c>
      <c r="I48" s="234">
        <v>0.438</v>
      </c>
      <c r="J48" s="235">
        <v>0</v>
      </c>
      <c r="K48" s="233">
        <v>6.417</v>
      </c>
      <c r="L48" s="233"/>
      <c r="M48" s="236">
        <v>587</v>
      </c>
      <c r="N48" s="70"/>
    </row>
    <row r="49" spans="2:14" ht="15">
      <c r="B49" s="17" t="s">
        <v>200</v>
      </c>
      <c r="C49" s="234">
        <v>92.14</v>
      </c>
      <c r="D49" s="234">
        <v>0.821</v>
      </c>
      <c r="E49" s="234">
        <v>3.815</v>
      </c>
      <c r="F49" s="234">
        <v>1.066</v>
      </c>
      <c r="G49" s="234">
        <v>0.622</v>
      </c>
      <c r="H49" s="234">
        <v>0.282</v>
      </c>
      <c r="I49" s="234">
        <v>0.816</v>
      </c>
      <c r="J49" s="234">
        <v>0.435</v>
      </c>
      <c r="K49" s="233">
        <v>7.856999999999999</v>
      </c>
      <c r="L49" s="233"/>
      <c r="M49" s="236">
        <v>619</v>
      </c>
      <c r="N49" s="70"/>
    </row>
    <row r="50" spans="2:14" ht="15">
      <c r="B50" s="17" t="s">
        <v>201</v>
      </c>
      <c r="C50" s="234">
        <v>78.91</v>
      </c>
      <c r="D50" s="234">
        <v>1.843</v>
      </c>
      <c r="E50" s="234">
        <v>6.676</v>
      </c>
      <c r="F50" s="234">
        <v>5.065</v>
      </c>
      <c r="G50" s="234">
        <v>2.371</v>
      </c>
      <c r="H50" s="234">
        <v>1.783</v>
      </c>
      <c r="I50" s="234">
        <v>2.353</v>
      </c>
      <c r="J50" s="234">
        <v>0.842</v>
      </c>
      <c r="K50" s="233">
        <v>20.933</v>
      </c>
      <c r="L50" s="233"/>
      <c r="M50" s="236">
        <v>744</v>
      </c>
      <c r="N50" s="70"/>
    </row>
    <row r="51" spans="2:14" ht="15">
      <c r="B51" s="17" t="s">
        <v>202</v>
      </c>
      <c r="C51" s="234">
        <v>80.03</v>
      </c>
      <c r="D51" s="234">
        <v>0.495</v>
      </c>
      <c r="E51" s="234">
        <v>6.987</v>
      </c>
      <c r="F51" s="234">
        <v>5.696</v>
      </c>
      <c r="G51" s="234">
        <v>3.32</v>
      </c>
      <c r="H51" s="234">
        <v>1.251</v>
      </c>
      <c r="I51" s="234">
        <v>1.762</v>
      </c>
      <c r="J51" s="234">
        <v>0.393</v>
      </c>
      <c r="K51" s="233">
        <v>19.904000000000003</v>
      </c>
      <c r="L51" s="233"/>
      <c r="M51" s="236">
        <v>760</v>
      </c>
      <c r="N51" s="70"/>
    </row>
    <row r="52" spans="2:14" ht="15">
      <c r="B52" s="17" t="s">
        <v>203</v>
      </c>
      <c r="C52" s="234">
        <v>87.8</v>
      </c>
      <c r="D52" s="234">
        <v>0.234</v>
      </c>
      <c r="E52" s="234">
        <v>4.414</v>
      </c>
      <c r="F52" s="234">
        <v>1.815</v>
      </c>
      <c r="G52" s="234">
        <v>3.44</v>
      </c>
      <c r="H52" s="234">
        <v>1.417</v>
      </c>
      <c r="I52" s="234">
        <v>0.45</v>
      </c>
      <c r="J52" s="234">
        <v>0.428</v>
      </c>
      <c r="K52" s="233">
        <v>12.197999999999999</v>
      </c>
      <c r="L52" s="233"/>
      <c r="M52" s="236">
        <v>462</v>
      </c>
      <c r="N52" s="70"/>
    </row>
    <row r="53" spans="2:14" ht="15">
      <c r="B53" s="17" t="s">
        <v>204</v>
      </c>
      <c r="C53" s="234">
        <v>97.4</v>
      </c>
      <c r="D53" s="235">
        <v>0</v>
      </c>
      <c r="E53" s="234">
        <v>0.985</v>
      </c>
      <c r="F53" s="234">
        <v>0.526</v>
      </c>
      <c r="G53" s="235">
        <v>0</v>
      </c>
      <c r="H53" s="235">
        <v>0</v>
      </c>
      <c r="I53" s="234">
        <v>0.706</v>
      </c>
      <c r="J53" s="234">
        <v>0.388</v>
      </c>
      <c r="K53" s="233">
        <v>2.605</v>
      </c>
      <c r="L53" s="233"/>
      <c r="M53" s="236">
        <v>289</v>
      </c>
      <c r="N53" s="70"/>
    </row>
    <row r="54" spans="2:14" ht="15">
      <c r="B54" s="17" t="s">
        <v>205</v>
      </c>
      <c r="C54" s="234">
        <v>99.16</v>
      </c>
      <c r="D54" s="235">
        <v>0</v>
      </c>
      <c r="E54" s="234">
        <v>0.835</v>
      </c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3">
        <v>0.835</v>
      </c>
      <c r="L54" s="233"/>
      <c r="M54" s="236">
        <v>228</v>
      </c>
      <c r="N54" s="70"/>
    </row>
    <row r="55" spans="2:14" ht="15">
      <c r="B55" s="17" t="s">
        <v>206</v>
      </c>
      <c r="C55" s="234">
        <v>99.52</v>
      </c>
      <c r="D55" s="235">
        <v>0</v>
      </c>
      <c r="E55" s="235">
        <v>0</v>
      </c>
      <c r="F55" s="235">
        <v>0</v>
      </c>
      <c r="G55" s="234">
        <v>0.48</v>
      </c>
      <c r="H55" s="235">
        <v>0</v>
      </c>
      <c r="I55" s="235">
        <v>0</v>
      </c>
      <c r="J55" s="235">
        <v>0</v>
      </c>
      <c r="K55" s="233">
        <v>0.48</v>
      </c>
      <c r="L55" s="233"/>
      <c r="M55" s="236">
        <v>177</v>
      </c>
      <c r="N55" s="70"/>
    </row>
    <row r="56" spans="2:15" ht="15">
      <c r="B56" s="17" t="s">
        <v>272</v>
      </c>
      <c r="C56" s="234">
        <v>95.75</v>
      </c>
      <c r="D56" s="235">
        <v>0</v>
      </c>
      <c r="E56" s="234">
        <v>1.53</v>
      </c>
      <c r="F56" s="234">
        <v>1.1</v>
      </c>
      <c r="G56" s="234">
        <v>1.184</v>
      </c>
      <c r="H56" s="235">
        <v>0</v>
      </c>
      <c r="I56" s="235">
        <v>0</v>
      </c>
      <c r="J56" s="234">
        <v>0.431</v>
      </c>
      <c r="K56" s="233">
        <v>4.245</v>
      </c>
      <c r="L56" s="233"/>
      <c r="M56" s="236">
        <v>169</v>
      </c>
      <c r="N56" s="70"/>
      <c r="O56" s="72"/>
    </row>
    <row r="57" spans="3:14" ht="6" customHeight="1">
      <c r="C57" s="194"/>
      <c r="D57" s="194"/>
      <c r="E57" s="194"/>
      <c r="F57" s="194"/>
      <c r="G57" s="194"/>
      <c r="H57" s="194"/>
      <c r="I57" s="194"/>
      <c r="J57" s="194"/>
      <c r="K57" s="195"/>
      <c r="L57" s="196"/>
      <c r="M57" s="232"/>
      <c r="N57" s="70"/>
    </row>
    <row r="58" spans="1:14" ht="15.75">
      <c r="A58" s="59" t="s">
        <v>172</v>
      </c>
      <c r="C58" s="194"/>
      <c r="D58" s="194"/>
      <c r="E58" s="194"/>
      <c r="F58" s="194"/>
      <c r="G58" s="194"/>
      <c r="H58" s="194"/>
      <c r="I58" s="194"/>
      <c r="J58" s="194"/>
      <c r="K58" s="195"/>
      <c r="L58" s="196"/>
      <c r="M58" s="232"/>
      <c r="N58" s="70"/>
    </row>
    <row r="59" spans="1:14" ht="17.25" customHeight="1">
      <c r="A59" s="59"/>
      <c r="B59" s="191" t="s">
        <v>292</v>
      </c>
      <c r="C59" s="194" t="s">
        <v>327</v>
      </c>
      <c r="D59" s="194" t="s">
        <v>327</v>
      </c>
      <c r="E59" s="194" t="s">
        <v>327</v>
      </c>
      <c r="F59" s="194" t="s">
        <v>327</v>
      </c>
      <c r="G59" s="194" t="s">
        <v>327</v>
      </c>
      <c r="H59" s="194" t="s">
        <v>327</v>
      </c>
      <c r="I59" s="194" t="s">
        <v>327</v>
      </c>
      <c r="J59" s="194" t="s">
        <v>327</v>
      </c>
      <c r="K59" s="231" t="s">
        <v>327</v>
      </c>
      <c r="L59" s="197"/>
      <c r="M59" s="236">
        <v>31</v>
      </c>
      <c r="N59" s="70"/>
    </row>
    <row r="60" spans="2:14" ht="15">
      <c r="B60" s="191" t="s">
        <v>293</v>
      </c>
      <c r="C60" s="234">
        <v>90.55</v>
      </c>
      <c r="D60" s="234">
        <v>2.977</v>
      </c>
      <c r="E60" s="234">
        <v>6.474</v>
      </c>
      <c r="F60" s="235">
        <v>0</v>
      </c>
      <c r="G60" s="235">
        <v>0</v>
      </c>
      <c r="H60" s="235">
        <v>0</v>
      </c>
      <c r="I60" s="235">
        <v>0</v>
      </c>
      <c r="J60" s="235">
        <v>0</v>
      </c>
      <c r="K60" s="233">
        <v>9.451</v>
      </c>
      <c r="L60" s="233"/>
      <c r="M60" s="236">
        <v>180</v>
      </c>
      <c r="N60" s="70"/>
    </row>
    <row r="61" spans="2:14" ht="15">
      <c r="B61" s="191" t="s">
        <v>294</v>
      </c>
      <c r="C61" s="234">
        <v>96.94</v>
      </c>
      <c r="D61" s="234">
        <v>0.397</v>
      </c>
      <c r="E61" s="234">
        <v>1.619</v>
      </c>
      <c r="F61" s="234">
        <v>0.603</v>
      </c>
      <c r="G61" s="235">
        <v>0</v>
      </c>
      <c r="H61" s="234">
        <v>0.438</v>
      </c>
      <c r="I61" s="235">
        <v>0</v>
      </c>
      <c r="J61" s="235">
        <v>0</v>
      </c>
      <c r="K61" s="233">
        <v>3.057</v>
      </c>
      <c r="L61" s="233"/>
      <c r="M61" s="236">
        <v>390</v>
      </c>
      <c r="N61" s="70"/>
    </row>
    <row r="62" spans="2:14" ht="15">
      <c r="B62" s="191" t="s">
        <v>295</v>
      </c>
      <c r="C62" s="234">
        <v>94.43</v>
      </c>
      <c r="D62" s="235">
        <v>0</v>
      </c>
      <c r="E62" s="234">
        <v>2.448</v>
      </c>
      <c r="F62" s="234">
        <v>1.681</v>
      </c>
      <c r="G62" s="234">
        <v>0.129</v>
      </c>
      <c r="H62" s="234">
        <v>0.673</v>
      </c>
      <c r="I62" s="234">
        <v>0.24</v>
      </c>
      <c r="J62" s="235">
        <v>0</v>
      </c>
      <c r="K62" s="233">
        <v>5.170999999999999</v>
      </c>
      <c r="L62" s="233"/>
      <c r="M62" s="236">
        <v>527</v>
      </c>
      <c r="N62" s="70"/>
    </row>
    <row r="63" spans="2:14" ht="15">
      <c r="B63" s="198" t="s">
        <v>296</v>
      </c>
      <c r="C63" s="234">
        <v>95.11</v>
      </c>
      <c r="D63" s="234">
        <v>1.774</v>
      </c>
      <c r="E63" s="234">
        <v>0.957</v>
      </c>
      <c r="F63" s="234">
        <v>0.973</v>
      </c>
      <c r="G63" s="234">
        <v>0.901</v>
      </c>
      <c r="H63" s="234">
        <v>0.284</v>
      </c>
      <c r="I63" s="235">
        <v>0</v>
      </c>
      <c r="J63" s="235">
        <v>0</v>
      </c>
      <c r="K63" s="233">
        <v>4.888999999999999</v>
      </c>
      <c r="L63" s="233"/>
      <c r="M63" s="236">
        <v>384</v>
      </c>
      <c r="N63" s="70"/>
    </row>
    <row r="64" spans="2:14" ht="15">
      <c r="B64" s="191" t="s">
        <v>297</v>
      </c>
      <c r="C64" s="234">
        <v>92.1</v>
      </c>
      <c r="D64" s="234">
        <v>0.311</v>
      </c>
      <c r="E64" s="234">
        <v>3.177</v>
      </c>
      <c r="F64" s="234">
        <v>2.567</v>
      </c>
      <c r="G64" s="234">
        <v>1.31</v>
      </c>
      <c r="H64" s="234">
        <v>0.16</v>
      </c>
      <c r="I64" s="234">
        <v>0.38</v>
      </c>
      <c r="J64" s="235">
        <v>0</v>
      </c>
      <c r="K64" s="233">
        <v>7.905</v>
      </c>
      <c r="L64" s="233"/>
      <c r="M64" s="236">
        <v>279</v>
      </c>
      <c r="N64" s="70"/>
    </row>
    <row r="65" spans="2:14" ht="15">
      <c r="B65" s="191" t="s">
        <v>298</v>
      </c>
      <c r="C65" s="234">
        <v>98.15</v>
      </c>
      <c r="D65" s="235">
        <v>0</v>
      </c>
      <c r="E65" s="234">
        <v>0.329</v>
      </c>
      <c r="F65" s="234">
        <v>0.528</v>
      </c>
      <c r="G65" s="234">
        <v>0.997</v>
      </c>
      <c r="H65" s="235">
        <v>0</v>
      </c>
      <c r="I65" s="235">
        <v>0</v>
      </c>
      <c r="J65" s="235">
        <v>0</v>
      </c>
      <c r="K65" s="233">
        <v>1.854</v>
      </c>
      <c r="L65" s="233"/>
      <c r="M65" s="236">
        <v>270</v>
      </c>
      <c r="N65" s="70"/>
    </row>
    <row r="66" spans="2:14" ht="6" customHeight="1">
      <c r="B66" s="199"/>
      <c r="C66" s="194"/>
      <c r="D66" s="194"/>
      <c r="E66" s="194"/>
      <c r="F66" s="194"/>
      <c r="G66" s="194"/>
      <c r="H66" s="194"/>
      <c r="I66" s="194"/>
      <c r="J66" s="194"/>
      <c r="K66" s="195"/>
      <c r="L66" s="196"/>
      <c r="M66" s="232"/>
      <c r="N66" s="70"/>
    </row>
    <row r="67" spans="1:14" ht="15.75">
      <c r="A67" s="59" t="s">
        <v>173</v>
      </c>
      <c r="B67" s="191"/>
      <c r="C67" s="194"/>
      <c r="D67" s="194"/>
      <c r="E67" s="194"/>
      <c r="F67" s="194"/>
      <c r="G67" s="194"/>
      <c r="H67" s="194"/>
      <c r="I67" s="194"/>
      <c r="J67" s="194"/>
      <c r="K67" s="196"/>
      <c r="L67" s="196"/>
      <c r="M67" s="232"/>
      <c r="N67" s="70"/>
    </row>
    <row r="68" spans="2:14" ht="15">
      <c r="B68" s="191" t="s">
        <v>137</v>
      </c>
      <c r="C68" s="234">
        <v>87.176</v>
      </c>
      <c r="D68" s="234">
        <v>1.031</v>
      </c>
      <c r="E68" s="234">
        <v>4.154</v>
      </c>
      <c r="F68" s="234">
        <v>3.244</v>
      </c>
      <c r="G68" s="234">
        <v>2.226</v>
      </c>
      <c r="H68" s="234">
        <v>1.036</v>
      </c>
      <c r="I68" s="234">
        <v>0.915</v>
      </c>
      <c r="J68" s="234">
        <v>0.113</v>
      </c>
      <c r="K68" s="233">
        <v>12.719000000000001</v>
      </c>
      <c r="L68" s="233"/>
      <c r="M68" s="236">
        <v>2561</v>
      </c>
      <c r="N68" s="70"/>
    </row>
    <row r="69" spans="2:14" ht="15">
      <c r="B69" s="191" t="s">
        <v>138</v>
      </c>
      <c r="C69" s="234">
        <v>90.436</v>
      </c>
      <c r="D69" s="234">
        <v>0.724</v>
      </c>
      <c r="E69" s="234">
        <v>4.122</v>
      </c>
      <c r="F69" s="234">
        <v>1.905</v>
      </c>
      <c r="G69" s="234">
        <v>1.157</v>
      </c>
      <c r="H69" s="234">
        <v>0.925</v>
      </c>
      <c r="I69" s="234">
        <v>0.465</v>
      </c>
      <c r="J69" s="234">
        <v>0.197</v>
      </c>
      <c r="K69" s="233">
        <v>9.495</v>
      </c>
      <c r="L69" s="233"/>
      <c r="M69" s="236">
        <v>2941</v>
      </c>
      <c r="N69" s="70"/>
    </row>
    <row r="70" spans="2:14" ht="15">
      <c r="B70" s="191" t="s">
        <v>139</v>
      </c>
      <c r="C70" s="234">
        <v>91.369</v>
      </c>
      <c r="D70" s="234">
        <v>0.535</v>
      </c>
      <c r="E70" s="234">
        <v>2.738</v>
      </c>
      <c r="F70" s="234">
        <v>2.735</v>
      </c>
      <c r="G70" s="234">
        <v>0.768</v>
      </c>
      <c r="H70" s="234">
        <v>0.595</v>
      </c>
      <c r="I70" s="234">
        <v>0.802</v>
      </c>
      <c r="J70" s="234">
        <v>0.343</v>
      </c>
      <c r="K70" s="233">
        <v>8.516</v>
      </c>
      <c r="L70" s="233"/>
      <c r="M70" s="236">
        <v>1036</v>
      </c>
      <c r="N70" s="70"/>
    </row>
    <row r="71" spans="2:14" ht="15">
      <c r="B71" s="191" t="s">
        <v>140</v>
      </c>
      <c r="C71" s="234">
        <v>97.403</v>
      </c>
      <c r="D71" s="235">
        <v>0</v>
      </c>
      <c r="E71" s="234">
        <v>2.104</v>
      </c>
      <c r="F71" s="234">
        <v>0.093</v>
      </c>
      <c r="G71" s="235">
        <v>0</v>
      </c>
      <c r="H71" s="235">
        <v>0</v>
      </c>
      <c r="I71" s="235">
        <v>0</v>
      </c>
      <c r="J71" s="234">
        <v>0.4</v>
      </c>
      <c r="K71" s="233">
        <v>2.597</v>
      </c>
      <c r="L71" s="233"/>
      <c r="M71" s="236">
        <v>652</v>
      </c>
      <c r="N71" s="70"/>
    </row>
    <row r="72" spans="2:14" ht="15">
      <c r="B72" s="191" t="s">
        <v>141</v>
      </c>
      <c r="C72" s="234">
        <v>91.246</v>
      </c>
      <c r="D72" s="234">
        <v>0.288</v>
      </c>
      <c r="E72" s="234">
        <v>2.674</v>
      </c>
      <c r="F72" s="234">
        <v>2.366</v>
      </c>
      <c r="G72" s="234">
        <v>1.436</v>
      </c>
      <c r="H72" s="234">
        <v>0.732</v>
      </c>
      <c r="I72" s="234">
        <v>1.041</v>
      </c>
      <c r="J72" s="234">
        <v>0.217</v>
      </c>
      <c r="K72" s="233">
        <v>8.754</v>
      </c>
      <c r="L72" s="233"/>
      <c r="M72" s="236">
        <v>1314</v>
      </c>
      <c r="N72" s="70"/>
    </row>
    <row r="73" spans="2:14" ht="15">
      <c r="B73" s="191" t="s">
        <v>142</v>
      </c>
      <c r="C73" s="234">
        <v>94.133</v>
      </c>
      <c r="D73" s="234">
        <v>0.624</v>
      </c>
      <c r="E73" s="234">
        <v>1.484</v>
      </c>
      <c r="F73" s="234">
        <v>1.662</v>
      </c>
      <c r="G73" s="234">
        <v>0.536</v>
      </c>
      <c r="H73" s="234">
        <v>0.397</v>
      </c>
      <c r="I73" s="234">
        <v>0.263</v>
      </c>
      <c r="J73" s="234">
        <v>0.902</v>
      </c>
      <c r="K73" s="233">
        <v>5.868</v>
      </c>
      <c r="L73" s="233"/>
      <c r="M73" s="236">
        <v>1323</v>
      </c>
      <c r="N73" s="70"/>
    </row>
    <row r="74" spans="1:13" ht="8.25" customHeight="1" thickBo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5" customHeight="1">
      <c r="A75" s="200">
        <v>1</v>
      </c>
      <c r="B75" s="200" t="s">
        <v>208</v>
      </c>
      <c r="D75" s="72"/>
      <c r="E75" s="72"/>
      <c r="F75" s="72"/>
      <c r="G75" s="69"/>
      <c r="H75" s="69"/>
      <c r="I75" s="69"/>
      <c r="J75" s="69"/>
      <c r="K75" s="69"/>
      <c r="L75" s="69"/>
      <c r="M75" s="74"/>
    </row>
    <row r="76" spans="1:13" ht="15" customHeight="1">
      <c r="A76" s="200"/>
      <c r="B76" s="200" t="s">
        <v>209</v>
      </c>
      <c r="D76" s="72"/>
      <c r="E76" s="72"/>
      <c r="F76" s="72"/>
      <c r="G76" s="69"/>
      <c r="H76" s="69"/>
      <c r="I76" s="69"/>
      <c r="J76" s="69"/>
      <c r="K76" s="69"/>
      <c r="L76" s="69"/>
      <c r="M76" s="74"/>
    </row>
    <row r="77" spans="1:13" ht="15" customHeight="1">
      <c r="A77" s="200"/>
      <c r="B77" s="200" t="s">
        <v>300</v>
      </c>
      <c r="D77" s="72"/>
      <c r="E77" s="72"/>
      <c r="F77" s="72"/>
      <c r="G77" s="69"/>
      <c r="H77" s="69"/>
      <c r="I77" s="69"/>
      <c r="J77" s="69"/>
      <c r="K77" s="69"/>
      <c r="L77" s="69"/>
      <c r="M77" s="74"/>
    </row>
    <row r="78" spans="1:12" ht="15">
      <c r="A78" s="200">
        <v>2</v>
      </c>
      <c r="B78" s="200" t="s">
        <v>210</v>
      </c>
      <c r="K78" s="75"/>
      <c r="L78" s="75"/>
    </row>
    <row r="79" spans="1:2" ht="15">
      <c r="A79" s="200"/>
      <c r="B79" s="200" t="s">
        <v>211</v>
      </c>
    </row>
    <row r="80" spans="1:2" ht="15">
      <c r="A80" s="200">
        <v>3</v>
      </c>
      <c r="B80" s="200" t="s">
        <v>212</v>
      </c>
    </row>
    <row r="81" spans="1:3" ht="15" customHeight="1">
      <c r="A81" s="200"/>
      <c r="B81" s="200" t="s">
        <v>213</v>
      </c>
      <c r="C81" s="24"/>
    </row>
    <row r="82" spans="1:2" ht="15.75" customHeight="1">
      <c r="A82" s="201">
        <v>4</v>
      </c>
      <c r="B82" s="201" t="s">
        <v>299</v>
      </c>
    </row>
    <row r="83" ht="5.25" customHeight="1"/>
  </sheetData>
  <sheetProtection/>
  <mergeCells count="2">
    <mergeCell ref="D4:K4"/>
    <mergeCell ref="D5:K5"/>
  </mergeCells>
  <printOptions/>
  <pageMargins left="0.75" right="0.75" top="1" bottom="1" header="0.5" footer="0.5"/>
  <pageSetup fitToHeight="1" fitToWidth="1" horizontalDpi="300" verticalDpi="300" orientation="portrait" paperSize="9" scale="60" r:id="rId1"/>
  <headerFooter alignWithMargins="0">
    <oddHeader>&amp;R&amp;"Arial,Bold"&amp;16ROAD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.140625" style="0" customWidth="1"/>
    <col min="2" max="2" width="3.00390625" style="0" customWidth="1"/>
    <col min="4" max="4" width="8.00390625" style="0" customWidth="1"/>
    <col min="5" max="5" width="12.28125" style="0" customWidth="1"/>
    <col min="7" max="10" width="11.00390625" style="0" customWidth="1"/>
    <col min="11" max="11" width="10.28125" style="0" customWidth="1"/>
    <col min="12" max="12" width="11.8515625" style="0" customWidth="1"/>
    <col min="13" max="13" width="11.7109375" style="0" customWidth="1"/>
  </cols>
  <sheetData>
    <row r="1" spans="1:9" ht="16.5" thickBot="1">
      <c r="A1" s="40" t="s">
        <v>325</v>
      </c>
      <c r="B1" s="30"/>
      <c r="C1" s="30"/>
      <c r="D1" s="30"/>
      <c r="E1" s="29"/>
      <c r="F1" s="29"/>
      <c r="G1" s="29"/>
      <c r="H1" s="29"/>
      <c r="I1" s="29"/>
    </row>
    <row r="2" spans="1:13" ht="16.5" thickBot="1">
      <c r="A2" s="173"/>
      <c r="B2" s="214"/>
      <c r="C2" s="214"/>
      <c r="D2" s="214"/>
      <c r="E2" s="174">
        <v>2004</v>
      </c>
      <c r="F2" s="174">
        <v>2005</v>
      </c>
      <c r="G2" s="174">
        <v>2006</v>
      </c>
      <c r="H2" s="174">
        <v>2007</v>
      </c>
      <c r="I2" s="174">
        <v>2008</v>
      </c>
      <c r="J2" s="174">
        <v>2009</v>
      </c>
      <c r="K2" s="174">
        <v>2010</v>
      </c>
      <c r="L2" s="174">
        <v>2011</v>
      </c>
      <c r="M2" s="174">
        <v>2012</v>
      </c>
    </row>
    <row r="3" spans="1:13" ht="16.5" thickTop="1">
      <c r="A3" s="32" t="s">
        <v>281</v>
      </c>
      <c r="E3" s="36">
        <v>11.9</v>
      </c>
      <c r="F3" s="36">
        <v>11.6</v>
      </c>
      <c r="G3" s="36">
        <v>12.7</v>
      </c>
      <c r="H3" s="36">
        <v>14.3</v>
      </c>
      <c r="I3" s="36">
        <v>13.1</v>
      </c>
      <c r="J3" s="175">
        <v>11</v>
      </c>
      <c r="K3" s="29">
        <v>10.5</v>
      </c>
      <c r="L3" s="36">
        <v>11.2</v>
      </c>
      <c r="M3" s="36">
        <v>9.9</v>
      </c>
    </row>
    <row r="4" spans="1:13" ht="15">
      <c r="A4" s="176" t="s">
        <v>282</v>
      </c>
      <c r="E4" s="177">
        <v>14463</v>
      </c>
      <c r="F4" s="177">
        <v>13780</v>
      </c>
      <c r="G4" s="177">
        <v>14011</v>
      </c>
      <c r="H4" s="228">
        <v>9264</v>
      </c>
      <c r="I4" s="177">
        <v>9324</v>
      </c>
      <c r="J4" s="177">
        <v>8679</v>
      </c>
      <c r="K4" s="29">
        <v>7580</v>
      </c>
      <c r="L4" s="228">
        <v>8314</v>
      </c>
      <c r="M4" s="228">
        <v>9836</v>
      </c>
    </row>
    <row r="5" spans="1:13" ht="15">
      <c r="A5" s="176"/>
      <c r="E5" s="177"/>
      <c r="F5" s="177"/>
      <c r="G5" s="177"/>
      <c r="H5" s="177"/>
      <c r="I5" s="228"/>
      <c r="J5" s="177"/>
      <c r="K5" s="177"/>
      <c r="L5" s="29"/>
      <c r="M5" s="228"/>
    </row>
    <row r="6" spans="1:13" ht="17.25" thickBot="1">
      <c r="A6" s="230" t="s">
        <v>333</v>
      </c>
      <c r="E6" s="102"/>
      <c r="F6" s="102"/>
      <c r="G6" s="102"/>
      <c r="H6" s="175"/>
      <c r="I6" s="178"/>
      <c r="J6" s="102"/>
      <c r="K6" s="102"/>
      <c r="L6" s="29"/>
      <c r="M6" s="29"/>
    </row>
    <row r="7" spans="1:13" ht="16.5" thickBot="1">
      <c r="A7" s="173"/>
      <c r="B7" s="214"/>
      <c r="C7" s="214"/>
      <c r="D7" s="214"/>
      <c r="E7" s="174">
        <v>2004</v>
      </c>
      <c r="F7" s="174">
        <v>2005</v>
      </c>
      <c r="G7" s="174">
        <v>2006</v>
      </c>
      <c r="H7" s="174">
        <v>2007</v>
      </c>
      <c r="I7" s="174">
        <v>2008</v>
      </c>
      <c r="J7" s="174">
        <v>2009</v>
      </c>
      <c r="K7" s="174">
        <v>2010</v>
      </c>
      <c r="L7" s="174">
        <v>2011</v>
      </c>
      <c r="M7" s="174">
        <v>2012</v>
      </c>
    </row>
    <row r="8" spans="1:13" ht="16.5" thickTop="1">
      <c r="A8" s="40" t="s">
        <v>283</v>
      </c>
      <c r="E8" s="102">
        <v>8.9</v>
      </c>
      <c r="F8" s="102">
        <v>9.5</v>
      </c>
      <c r="G8" s="102">
        <v>8.9</v>
      </c>
      <c r="H8" s="175">
        <v>12.5</v>
      </c>
      <c r="I8" s="102">
        <v>14.4</v>
      </c>
      <c r="J8" s="102">
        <v>9.9</v>
      </c>
      <c r="K8" s="29">
        <v>12.3</v>
      </c>
      <c r="L8" s="36">
        <v>10.5</v>
      </c>
      <c r="M8" s="36">
        <v>11.1</v>
      </c>
    </row>
    <row r="9" spans="1:13" ht="15.75" thickBot="1">
      <c r="A9" s="179" t="s">
        <v>282</v>
      </c>
      <c r="B9" s="213"/>
      <c r="C9" s="213"/>
      <c r="D9" s="213"/>
      <c r="E9" s="180">
        <v>2752</v>
      </c>
      <c r="F9" s="180">
        <v>2548</v>
      </c>
      <c r="G9" s="180">
        <v>2726</v>
      </c>
      <c r="H9" s="180">
        <v>1674</v>
      </c>
      <c r="I9" s="180">
        <v>1724</v>
      </c>
      <c r="J9" s="180">
        <v>1456</v>
      </c>
      <c r="K9" s="30">
        <v>1311</v>
      </c>
      <c r="L9" s="180">
        <v>1439</v>
      </c>
      <c r="M9" s="180">
        <v>1541</v>
      </c>
    </row>
    <row r="10" spans="1:13" ht="15">
      <c r="A10" s="229"/>
      <c r="B10" s="1"/>
      <c r="C10" s="1"/>
      <c r="D10" s="1"/>
      <c r="E10" s="228"/>
      <c r="F10" s="228"/>
      <c r="G10" s="228"/>
      <c r="H10" s="228"/>
      <c r="I10" s="228"/>
      <c r="J10" s="228"/>
      <c r="K10" s="228"/>
      <c r="L10" s="54"/>
      <c r="M10" s="34"/>
    </row>
    <row r="13" spans="1:10" s="17" customFormat="1" ht="15.75">
      <c r="A13" s="83" t="s">
        <v>326</v>
      </c>
      <c r="B13" s="83"/>
      <c r="C13" s="24"/>
      <c r="D13" s="24"/>
      <c r="E13" s="24"/>
      <c r="F13" s="24"/>
      <c r="G13" s="24"/>
      <c r="H13" s="24"/>
      <c r="I13" s="24"/>
      <c r="J13" s="24"/>
    </row>
    <row r="14" spans="1:10" ht="6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3" ht="18.75">
      <c r="A15" s="113"/>
      <c r="B15" s="113"/>
      <c r="C15" s="114"/>
      <c r="D15" s="114"/>
      <c r="E15" s="114"/>
      <c r="F15" s="114">
        <v>2004</v>
      </c>
      <c r="G15" s="152" t="s">
        <v>268</v>
      </c>
      <c r="H15" s="152" t="s">
        <v>269</v>
      </c>
      <c r="I15" s="152" t="s">
        <v>270</v>
      </c>
      <c r="J15" s="152" t="s">
        <v>277</v>
      </c>
      <c r="K15" s="152" t="s">
        <v>291</v>
      </c>
      <c r="L15" s="152" t="s">
        <v>302</v>
      </c>
      <c r="M15" s="152" t="s">
        <v>321</v>
      </c>
    </row>
    <row r="16" spans="3:5" ht="6" customHeight="1">
      <c r="C16" s="4"/>
      <c r="D16" s="4"/>
      <c r="E16" s="4"/>
    </row>
    <row r="17" spans="3:13" ht="12.75">
      <c r="C17" s="4"/>
      <c r="D17" s="4"/>
      <c r="E17" s="4"/>
      <c r="I17" s="12"/>
      <c r="L17" s="12"/>
      <c r="M17" s="12" t="s">
        <v>231</v>
      </c>
    </row>
    <row r="18" spans="3:6" ht="3.75" customHeight="1">
      <c r="C18" s="4"/>
      <c r="D18" s="4"/>
      <c r="E18" s="4"/>
      <c r="F18" s="12"/>
    </row>
    <row r="19" spans="2:6" ht="15.75">
      <c r="B19" s="133" t="s">
        <v>232</v>
      </c>
      <c r="C19" s="17"/>
      <c r="D19" s="47"/>
      <c r="E19" s="47"/>
      <c r="F19" s="85"/>
    </row>
    <row r="20" spans="2:13" ht="15.75">
      <c r="B20" s="133"/>
      <c r="C20" s="17" t="s">
        <v>2</v>
      </c>
      <c r="D20" s="47"/>
      <c r="E20" s="47"/>
      <c r="F20" s="92">
        <v>146.73377485103387</v>
      </c>
      <c r="G20" s="92">
        <v>160.49901866388655</v>
      </c>
      <c r="H20" s="108">
        <v>161.85821050731852</v>
      </c>
      <c r="I20" s="108">
        <v>176.2085323496107</v>
      </c>
      <c r="J20" s="108">
        <v>176.1686170277058</v>
      </c>
      <c r="K20" s="108">
        <v>177.77506879261512</v>
      </c>
      <c r="L20" s="108">
        <v>180.3893520884791</v>
      </c>
      <c r="M20" s="108">
        <v>167.95571481764705</v>
      </c>
    </row>
    <row r="21" spans="2:13" ht="15.75">
      <c r="B21" s="133"/>
      <c r="C21" s="17" t="s">
        <v>233</v>
      </c>
      <c r="D21" s="47"/>
      <c r="E21" s="47"/>
      <c r="F21" s="92">
        <v>356.5609525815932</v>
      </c>
      <c r="G21" s="92">
        <v>474.1586755676477</v>
      </c>
      <c r="H21" s="108">
        <v>518.4256579329245</v>
      </c>
      <c r="I21" s="108">
        <v>553.3171600992818</v>
      </c>
      <c r="J21" s="108">
        <v>605.7520217410105</v>
      </c>
      <c r="K21" s="108">
        <v>616.4588137844008</v>
      </c>
      <c r="L21" s="108">
        <v>613.4588817591882</v>
      </c>
      <c r="M21" s="108">
        <v>631.4849535305282</v>
      </c>
    </row>
    <row r="22" spans="2:13" ht="15.75">
      <c r="B22" s="133"/>
      <c r="C22" s="17" t="s">
        <v>234</v>
      </c>
      <c r="D22" s="47"/>
      <c r="E22" s="47"/>
      <c r="F22" s="92">
        <v>1651.0981376271159</v>
      </c>
      <c r="G22" s="92">
        <v>1359.0978332841908</v>
      </c>
      <c r="H22" s="108">
        <v>1323.042302154833</v>
      </c>
      <c r="I22" s="108">
        <v>1259.136658045371</v>
      </c>
      <c r="J22" s="108">
        <v>1171.4267980356642</v>
      </c>
      <c r="K22" s="108">
        <v>1127.7009973919214</v>
      </c>
      <c r="L22" s="108">
        <v>1054.0254749605947</v>
      </c>
      <c r="M22" s="108">
        <v>994.2952392537129</v>
      </c>
    </row>
    <row r="23" spans="2:13" ht="15.75">
      <c r="B23" s="133"/>
      <c r="C23" s="17" t="s">
        <v>235</v>
      </c>
      <c r="D23" s="47"/>
      <c r="E23" s="47"/>
      <c r="F23" s="92">
        <v>9.30704905382945</v>
      </c>
      <c r="G23" s="92">
        <v>11.136347247719875</v>
      </c>
      <c r="H23" s="108">
        <v>10.635428117894325</v>
      </c>
      <c r="I23" s="108">
        <v>11.43948360781281</v>
      </c>
      <c r="J23" s="108">
        <v>10.967372893306692</v>
      </c>
      <c r="K23" s="108">
        <v>11.318354224249704</v>
      </c>
      <c r="L23" s="108">
        <v>10.067066420166736</v>
      </c>
      <c r="M23" s="108">
        <v>10.192840828789215</v>
      </c>
    </row>
    <row r="24" spans="2:13" ht="15.75">
      <c r="B24" s="133"/>
      <c r="C24" s="17" t="s">
        <v>236</v>
      </c>
      <c r="D24" s="47"/>
      <c r="E24" s="47"/>
      <c r="F24" s="92">
        <v>693.4813088385177</v>
      </c>
      <c r="G24" s="92">
        <v>650.6456355073007</v>
      </c>
      <c r="H24" s="108">
        <v>682.1965906171464</v>
      </c>
      <c r="I24" s="108">
        <v>707.3407679935411</v>
      </c>
      <c r="J24" s="108">
        <v>730.9027524992174</v>
      </c>
      <c r="K24" s="108">
        <v>683.3091143310062</v>
      </c>
      <c r="L24" s="108">
        <v>688.2708484108432</v>
      </c>
      <c r="M24" s="108">
        <v>668.772163441886</v>
      </c>
    </row>
    <row r="25" spans="2:13" ht="15.75">
      <c r="B25" s="133"/>
      <c r="C25" s="17" t="s">
        <v>238</v>
      </c>
      <c r="D25" s="47"/>
      <c r="E25" s="47"/>
      <c r="F25" s="92">
        <v>456.82763394305863</v>
      </c>
      <c r="G25" s="92">
        <v>365.33154018072383</v>
      </c>
      <c r="H25" s="108">
        <v>380.1510121429814</v>
      </c>
      <c r="I25" s="108">
        <v>403.37696474475234</v>
      </c>
      <c r="J25" s="108">
        <v>407.5762459670535</v>
      </c>
      <c r="K25" s="108">
        <v>400.9589124705955</v>
      </c>
      <c r="L25" s="108">
        <v>407.45404006652456</v>
      </c>
      <c r="M25" s="108">
        <v>411.37243440915796</v>
      </c>
    </row>
    <row r="26" spans="2:13" ht="15.75">
      <c r="B26" s="133"/>
      <c r="C26" s="17" t="s">
        <v>237</v>
      </c>
      <c r="D26" s="47"/>
      <c r="E26" s="47"/>
      <c r="F26" s="92">
        <v>48.94289879762825</v>
      </c>
      <c r="G26" s="92">
        <v>32.730083951189165</v>
      </c>
      <c r="H26" s="108">
        <v>32.91424195913772</v>
      </c>
      <c r="I26" s="108">
        <v>30.302850137489628</v>
      </c>
      <c r="J26" s="108">
        <v>27.140977496207245</v>
      </c>
      <c r="K26" s="108">
        <v>24.62452083561065</v>
      </c>
      <c r="L26" s="108">
        <v>22.5264500350772</v>
      </c>
      <c r="M26" s="108">
        <v>20.80220648649327</v>
      </c>
    </row>
    <row r="27" spans="2:13" ht="15.75">
      <c r="B27" s="133"/>
      <c r="C27" s="59" t="s">
        <v>99</v>
      </c>
      <c r="D27" s="47"/>
      <c r="E27" s="47"/>
      <c r="F27" s="171">
        <f aca="true" t="shared" si="0" ref="F27:L27">SUM(F20:F26)</f>
        <v>3362.9517556927767</v>
      </c>
      <c r="G27" s="171">
        <f t="shared" si="0"/>
        <v>3053.599134402659</v>
      </c>
      <c r="H27" s="171">
        <f t="shared" si="0"/>
        <v>3109.223443432236</v>
      </c>
      <c r="I27" s="171">
        <f t="shared" si="0"/>
        <v>3141.1224169778598</v>
      </c>
      <c r="J27" s="171">
        <f t="shared" si="0"/>
        <v>3129.9347856601653</v>
      </c>
      <c r="K27" s="171">
        <f t="shared" si="0"/>
        <v>3042.1457818303993</v>
      </c>
      <c r="L27" s="171">
        <f t="shared" si="0"/>
        <v>2976.192113740874</v>
      </c>
      <c r="M27" s="171">
        <f>SUM(M20:M26)</f>
        <v>2904.8755527682147</v>
      </c>
    </row>
    <row r="28" spans="2:8" ht="12.75">
      <c r="B28" s="84"/>
      <c r="D28" s="85"/>
      <c r="E28" s="85"/>
      <c r="F28" s="85"/>
      <c r="G28" s="164"/>
      <c r="H28" s="165"/>
    </row>
    <row r="29" spans="1:8" ht="18.75">
      <c r="A29" s="39"/>
      <c r="B29" s="59" t="s">
        <v>267</v>
      </c>
      <c r="C29" s="17"/>
      <c r="D29" s="17"/>
      <c r="E29" s="17"/>
      <c r="H29" s="33"/>
    </row>
    <row r="30" spans="2:13" ht="15">
      <c r="B30" s="17"/>
      <c r="C30" s="129" t="s">
        <v>54</v>
      </c>
      <c r="D30" s="48"/>
      <c r="E30" s="48"/>
      <c r="F30" s="92">
        <v>73.54161927786681</v>
      </c>
      <c r="G30" s="92">
        <v>89.89408314967942</v>
      </c>
      <c r="H30" s="108">
        <v>94.20862158093641</v>
      </c>
      <c r="I30" s="108">
        <v>92.05631936467778</v>
      </c>
      <c r="J30" s="108">
        <v>91.75191327787576</v>
      </c>
      <c r="K30" s="108">
        <v>86.85612958285625</v>
      </c>
      <c r="L30" s="108">
        <v>84.9581134150878</v>
      </c>
      <c r="M30" s="108">
        <v>82.5200467549417</v>
      </c>
    </row>
    <row r="31" spans="2:13" ht="15">
      <c r="B31" s="17"/>
      <c r="C31" s="129" t="s">
        <v>55</v>
      </c>
      <c r="D31" s="48"/>
      <c r="E31" s="48"/>
      <c r="F31" s="92">
        <v>201.02254530742943</v>
      </c>
      <c r="G31" s="92">
        <v>180.8071176029623</v>
      </c>
      <c r="H31" s="108">
        <v>189.84458880893126</v>
      </c>
      <c r="I31" s="108">
        <v>190.23373599161263</v>
      </c>
      <c r="J31" s="108">
        <v>188.4977359704744</v>
      </c>
      <c r="K31" s="108">
        <v>182.03735900022298</v>
      </c>
      <c r="L31" s="108">
        <v>177.84043872457946</v>
      </c>
      <c r="M31" s="108">
        <v>171.8926722032801</v>
      </c>
    </row>
    <row r="32" spans="2:13" ht="15">
      <c r="B32" s="17"/>
      <c r="C32" s="129" t="s">
        <v>56</v>
      </c>
      <c r="D32" s="48"/>
      <c r="E32" s="48"/>
      <c r="F32" s="92">
        <v>72.26560418193777</v>
      </c>
      <c r="G32" s="92">
        <v>69.75944777795137</v>
      </c>
      <c r="H32" s="108">
        <v>74.56099917924271</v>
      </c>
      <c r="I32" s="108">
        <v>74.49189257902557</v>
      </c>
      <c r="J32" s="108">
        <v>74.92650677424791</v>
      </c>
      <c r="K32" s="108">
        <v>72.6980936417138</v>
      </c>
      <c r="L32" s="108">
        <v>72.35345191327174</v>
      </c>
      <c r="M32" s="108">
        <v>70.11357512818644</v>
      </c>
    </row>
    <row r="33" spans="2:13" ht="15">
      <c r="B33" s="17"/>
      <c r="C33" s="129" t="s">
        <v>57</v>
      </c>
      <c r="D33" s="48"/>
      <c r="E33" s="48"/>
      <c r="F33" s="92">
        <v>85.70795763761468</v>
      </c>
      <c r="G33" s="92">
        <v>59.212581377843314</v>
      </c>
      <c r="H33" s="108">
        <v>59.911050581958214</v>
      </c>
      <c r="I33" s="108">
        <v>59.796218317915496</v>
      </c>
      <c r="J33" s="108">
        <v>59.32349425076745</v>
      </c>
      <c r="K33" s="108">
        <v>57.47118066259009</v>
      </c>
      <c r="L33" s="108">
        <v>56.33382769330289</v>
      </c>
      <c r="M33" s="108">
        <v>55.01562097008514</v>
      </c>
    </row>
    <row r="34" spans="2:13" ht="15">
      <c r="B34" s="17"/>
      <c r="C34" s="129" t="s">
        <v>58</v>
      </c>
      <c r="D34" s="48"/>
      <c r="E34" s="48"/>
      <c r="F34" s="92">
        <v>13.346409235353427</v>
      </c>
      <c r="G34" s="92">
        <v>18.847991259835943</v>
      </c>
      <c r="H34" s="108">
        <v>19.339362249197226</v>
      </c>
      <c r="I34" s="108">
        <v>19.72910414579354</v>
      </c>
      <c r="J34" s="108">
        <v>19.895256254185863</v>
      </c>
      <c r="K34" s="108">
        <v>19.61132600736448</v>
      </c>
      <c r="L34" s="108">
        <v>19.364533580831996</v>
      </c>
      <c r="M34" s="108">
        <v>18.74928363912815</v>
      </c>
    </row>
    <row r="35" spans="2:13" ht="15">
      <c r="B35" s="17"/>
      <c r="C35" s="129" t="s">
        <v>59</v>
      </c>
      <c r="D35" s="48"/>
      <c r="E35" s="48"/>
      <c r="F35" s="92">
        <v>222.35184162643267</v>
      </c>
      <c r="G35" s="92">
        <v>167.14309987716223</v>
      </c>
      <c r="H35" s="108">
        <v>168.81197066352289</v>
      </c>
      <c r="I35" s="108">
        <v>175.74730579561603</v>
      </c>
      <c r="J35" s="108">
        <v>175.6411006457916</v>
      </c>
      <c r="K35" s="108">
        <v>166.8627463250057</v>
      </c>
      <c r="L35" s="108">
        <v>165.3664023180507</v>
      </c>
      <c r="M35" s="108">
        <v>162.41643409524315</v>
      </c>
    </row>
    <row r="36" spans="2:13" ht="15">
      <c r="B36" s="17"/>
      <c r="C36" s="129" t="s">
        <v>60</v>
      </c>
      <c r="D36" s="48"/>
      <c r="E36" s="48"/>
      <c r="F36" s="92">
        <v>42.714245336888446</v>
      </c>
      <c r="G36" s="92">
        <v>60.115267119523615</v>
      </c>
      <c r="H36" s="108">
        <v>60.88753071588</v>
      </c>
      <c r="I36" s="108">
        <v>61.99837144456326</v>
      </c>
      <c r="J36" s="108">
        <v>62.10013352900347</v>
      </c>
      <c r="K36" s="108">
        <v>60.08400344369269</v>
      </c>
      <c r="L36" s="108">
        <v>58.47555894937334</v>
      </c>
      <c r="M36" s="108">
        <v>57.09602271875129</v>
      </c>
    </row>
    <row r="37" spans="2:13" ht="15">
      <c r="B37" s="17"/>
      <c r="C37" s="129" t="s">
        <v>61</v>
      </c>
      <c r="D37" s="48"/>
      <c r="E37" s="48"/>
      <c r="F37" s="92">
        <v>74.84653362117447</v>
      </c>
      <c r="G37" s="92">
        <v>77.76994677929987</v>
      </c>
      <c r="H37" s="108">
        <v>75.82479642573362</v>
      </c>
      <c r="I37" s="108">
        <v>75.35950414101079</v>
      </c>
      <c r="J37" s="108">
        <v>74.50804022975053</v>
      </c>
      <c r="K37" s="108">
        <v>73.16612513929994</v>
      </c>
      <c r="L37" s="108">
        <v>71.24834334180457</v>
      </c>
      <c r="M37" s="108">
        <v>69.37412001878617</v>
      </c>
    </row>
    <row r="38" spans="2:13" ht="15">
      <c r="B38" s="17"/>
      <c r="C38" s="129" t="s">
        <v>62</v>
      </c>
      <c r="D38" s="48"/>
      <c r="E38" s="48"/>
      <c r="F38" s="92">
        <v>39.305555826287446</v>
      </c>
      <c r="G38" s="92">
        <v>36.945995922712626</v>
      </c>
      <c r="H38" s="108">
        <v>37.26351901645421</v>
      </c>
      <c r="I38" s="108">
        <v>37.990443764501585</v>
      </c>
      <c r="J38" s="108">
        <v>37.77789503795387</v>
      </c>
      <c r="K38" s="108">
        <v>37.197996089836316</v>
      </c>
      <c r="L38" s="108">
        <v>36.000803863569374</v>
      </c>
      <c r="M38" s="108">
        <v>35.0084719706109</v>
      </c>
    </row>
    <row r="39" spans="2:13" ht="15">
      <c r="B39" s="17"/>
      <c r="C39" s="129" t="s">
        <v>63</v>
      </c>
      <c r="D39" s="48"/>
      <c r="E39" s="48"/>
      <c r="F39" s="92">
        <v>61.974216662787505</v>
      </c>
      <c r="G39" s="92">
        <v>60.67040942711649</v>
      </c>
      <c r="H39" s="108">
        <v>61.50890628116941</v>
      </c>
      <c r="I39" s="108">
        <v>63.032625809381436</v>
      </c>
      <c r="J39" s="108">
        <v>61.17911092662466</v>
      </c>
      <c r="K39" s="108">
        <v>58.292435717083144</v>
      </c>
      <c r="L39" s="108">
        <v>57.07290506723553</v>
      </c>
      <c r="M39" s="108">
        <v>55.704057570872536</v>
      </c>
    </row>
    <row r="40" spans="2:13" ht="15">
      <c r="B40" s="17"/>
      <c r="C40" s="129" t="s">
        <v>64</v>
      </c>
      <c r="D40" s="48"/>
      <c r="E40" s="48"/>
      <c r="F40" s="92">
        <v>43.20176653402227</v>
      </c>
      <c r="G40" s="92">
        <v>54.67292312659886</v>
      </c>
      <c r="H40" s="108">
        <v>49.179389448423024</v>
      </c>
      <c r="I40" s="108">
        <v>49.84642532421146</v>
      </c>
      <c r="J40" s="108">
        <v>50.752032062837195</v>
      </c>
      <c r="K40" s="108">
        <v>49.839569069070365</v>
      </c>
      <c r="L40" s="108">
        <v>48.69166163634574</v>
      </c>
      <c r="M40" s="108">
        <v>47.35907822925161</v>
      </c>
    </row>
    <row r="41" spans="2:13" ht="15">
      <c r="B41" s="17"/>
      <c r="C41" s="129" t="s">
        <v>65</v>
      </c>
      <c r="D41" s="48"/>
      <c r="E41" s="48"/>
      <c r="F41" s="92">
        <v>178.55379557536233</v>
      </c>
      <c r="G41" s="92">
        <v>213.13826934333355</v>
      </c>
      <c r="H41" s="108">
        <v>213.47840661037603</v>
      </c>
      <c r="I41" s="108">
        <v>215.99829574476937</v>
      </c>
      <c r="J41" s="108">
        <v>214.0393420298981</v>
      </c>
      <c r="K41" s="108">
        <v>211.6314646876758</v>
      </c>
      <c r="L41" s="108">
        <v>205.0022430765686</v>
      </c>
      <c r="M41" s="108">
        <v>199.44096510931206</v>
      </c>
    </row>
    <row r="42" spans="2:13" ht="15">
      <c r="B42" s="17"/>
      <c r="C42" s="129" t="s">
        <v>66</v>
      </c>
      <c r="D42" s="48"/>
      <c r="E42" s="48"/>
      <c r="F42" s="92">
        <v>19.797041480678182</v>
      </c>
      <c r="G42" s="92">
        <v>11.876709860480783</v>
      </c>
      <c r="H42" s="108">
        <v>13.31798409879217</v>
      </c>
      <c r="I42" s="108">
        <v>13.277557310629438</v>
      </c>
      <c r="J42" s="108">
        <v>12.884340151126079</v>
      </c>
      <c r="K42" s="108">
        <v>13.076931360758214</v>
      </c>
      <c r="L42" s="108">
        <v>13.214634082500616</v>
      </c>
      <c r="M42" s="108">
        <v>12.960553876117727</v>
      </c>
    </row>
    <row r="43" spans="2:13" ht="15">
      <c r="B43" s="17"/>
      <c r="C43" s="129" t="s">
        <v>67</v>
      </c>
      <c r="D43" s="48"/>
      <c r="E43" s="48"/>
      <c r="F43" s="92">
        <v>107.43921961543415</v>
      </c>
      <c r="G43" s="92">
        <v>105.55913838180561</v>
      </c>
      <c r="H43" s="108">
        <v>109.86949420201353</v>
      </c>
      <c r="I43" s="108">
        <v>112.07446742433198</v>
      </c>
      <c r="J43" s="108">
        <v>111.64509101640826</v>
      </c>
      <c r="K43" s="108">
        <v>108.20916234145173</v>
      </c>
      <c r="L43" s="108">
        <v>105.36886985316423</v>
      </c>
      <c r="M43" s="108">
        <v>103.66883287266445</v>
      </c>
    </row>
    <row r="44" spans="2:13" ht="15">
      <c r="B44" s="17"/>
      <c r="C44" s="129" t="s">
        <v>68</v>
      </c>
      <c r="D44" s="48"/>
      <c r="E44" s="48"/>
      <c r="F44" s="92">
        <v>188.67403318499888</v>
      </c>
      <c r="G44" s="92">
        <v>179.34252996346726</v>
      </c>
      <c r="H44" s="108">
        <v>184.21778695749504</v>
      </c>
      <c r="I44" s="108">
        <v>187.0810329287682</v>
      </c>
      <c r="J44" s="108">
        <v>185.89591016476462</v>
      </c>
      <c r="K44" s="108">
        <v>180.76651862861166</v>
      </c>
      <c r="L44" s="108">
        <v>176.05573522504784</v>
      </c>
      <c r="M44" s="108">
        <v>171.661521225632</v>
      </c>
    </row>
    <row r="45" spans="2:13" ht="15">
      <c r="B45" s="17"/>
      <c r="C45" s="129" t="s">
        <v>69</v>
      </c>
      <c r="D45" s="48"/>
      <c r="E45" s="48"/>
      <c r="F45" s="92">
        <v>273.91730391225303</v>
      </c>
      <c r="G45" s="92">
        <v>241.84662551478263</v>
      </c>
      <c r="H45" s="108">
        <v>243.27292533719728</v>
      </c>
      <c r="I45" s="108">
        <v>243.898014185504</v>
      </c>
      <c r="J45" s="108">
        <v>244.90737785042475</v>
      </c>
      <c r="K45" s="108">
        <v>236.713172872861</v>
      </c>
      <c r="L45" s="108">
        <v>231.70659237429717</v>
      </c>
      <c r="M45" s="108">
        <v>227.8389125663837</v>
      </c>
    </row>
    <row r="46" spans="2:13" ht="15">
      <c r="B46" s="17"/>
      <c r="C46" s="129" t="s">
        <v>70</v>
      </c>
      <c r="D46" s="48"/>
      <c r="E46" s="48"/>
      <c r="F46" s="92">
        <v>241.4742191838099</v>
      </c>
      <c r="G46" s="92">
        <v>167.73394223938882</v>
      </c>
      <c r="H46" s="108">
        <v>172.63318697173668</v>
      </c>
      <c r="I46" s="108">
        <v>174.3805588717571</v>
      </c>
      <c r="J46" s="108">
        <v>173.6258443939363</v>
      </c>
      <c r="K46" s="108">
        <v>173.15332869591035</v>
      </c>
      <c r="L46" s="108">
        <v>170.38770276765803</v>
      </c>
      <c r="M46" s="108">
        <v>167.37678811067642</v>
      </c>
    </row>
    <row r="47" spans="2:13" ht="15">
      <c r="B47" s="17"/>
      <c r="C47" s="129" t="s">
        <v>71</v>
      </c>
      <c r="D47" s="48"/>
      <c r="E47" s="48"/>
      <c r="F47" s="92">
        <v>29.067612264462824</v>
      </c>
      <c r="G47" s="92">
        <v>35.11870639995643</v>
      </c>
      <c r="H47" s="108">
        <v>35.4891997706638</v>
      </c>
      <c r="I47" s="108">
        <v>35.41177194600248</v>
      </c>
      <c r="J47" s="108">
        <v>35.17924938041011</v>
      </c>
      <c r="K47" s="108">
        <v>33.95048210802524</v>
      </c>
      <c r="L47" s="108">
        <v>32.70525937255485</v>
      </c>
      <c r="M47" s="108">
        <v>31.538483961493416</v>
      </c>
    </row>
    <row r="48" spans="2:13" ht="15">
      <c r="B48" s="17"/>
      <c r="C48" s="129" t="s">
        <v>72</v>
      </c>
      <c r="D48" s="48"/>
      <c r="E48" s="48"/>
      <c r="F48" s="92">
        <v>50.6635456650171</v>
      </c>
      <c r="G48" s="92">
        <v>43.4291400461366</v>
      </c>
      <c r="H48" s="108">
        <v>44.40418271072817</v>
      </c>
      <c r="I48" s="108">
        <v>44.91777251631248</v>
      </c>
      <c r="J48" s="108">
        <v>44.7893080141597</v>
      </c>
      <c r="K48" s="108">
        <v>43.67013355523527</v>
      </c>
      <c r="L48" s="108">
        <v>42.532371076280064</v>
      </c>
      <c r="M48" s="108">
        <v>41.7747647754683</v>
      </c>
    </row>
    <row r="49" spans="2:13" ht="15">
      <c r="B49" s="17"/>
      <c r="C49" s="129" t="s">
        <v>73</v>
      </c>
      <c r="D49" s="48"/>
      <c r="E49" s="48"/>
      <c r="F49" s="92">
        <v>56.41674519906296</v>
      </c>
      <c r="G49" s="92">
        <v>47.09195629659001</v>
      </c>
      <c r="H49" s="108">
        <v>48.349632525002335</v>
      </c>
      <c r="I49" s="108">
        <v>49.23068913294665</v>
      </c>
      <c r="J49" s="108">
        <v>49.062326343908836</v>
      </c>
      <c r="K49" s="108">
        <v>48.24482936485286</v>
      </c>
      <c r="L49" s="108">
        <v>47.0682195574347</v>
      </c>
      <c r="M49" s="108">
        <v>45.82549881217071</v>
      </c>
    </row>
    <row r="50" spans="2:13" ht="15">
      <c r="B50" s="17"/>
      <c r="C50" s="129" t="s">
        <v>74</v>
      </c>
      <c r="D50" s="48"/>
      <c r="E50" s="48"/>
      <c r="F50" s="92">
        <v>56.72473615622486</v>
      </c>
      <c r="G50" s="92">
        <v>51.2820429196128</v>
      </c>
      <c r="H50" s="108">
        <v>52.16693927829728</v>
      </c>
      <c r="I50" s="108">
        <v>51.78070758021</v>
      </c>
      <c r="J50" s="108">
        <v>51.94288848037201</v>
      </c>
      <c r="K50" s="108">
        <v>50.24415792068183</v>
      </c>
      <c r="L50" s="108">
        <v>49.091623574932036</v>
      </c>
      <c r="M50" s="108">
        <v>47.91419311610113</v>
      </c>
    </row>
    <row r="51" spans="2:13" ht="15">
      <c r="B51" s="17"/>
      <c r="C51" s="129" t="s">
        <v>75</v>
      </c>
      <c r="D51" s="48"/>
      <c r="E51" s="48"/>
      <c r="F51" s="92">
        <v>230.5953722373969</v>
      </c>
      <c r="G51" s="92">
        <v>218.75851378846895</v>
      </c>
      <c r="H51" s="108">
        <v>221.87319060392943</v>
      </c>
      <c r="I51" s="108">
        <v>223.8868722914185</v>
      </c>
      <c r="J51" s="108">
        <v>224.52936577451794</v>
      </c>
      <c r="K51" s="108">
        <v>217.82772108816928</v>
      </c>
      <c r="L51" s="108">
        <v>214.1580363970892</v>
      </c>
      <c r="M51" s="108">
        <v>205.90545360404084</v>
      </c>
    </row>
    <row r="52" spans="2:13" ht="15">
      <c r="B52" s="17"/>
      <c r="C52" s="129" t="s">
        <v>76</v>
      </c>
      <c r="D52" s="48"/>
      <c r="E52" s="48"/>
      <c r="F52" s="92">
        <v>16.65309296776624</v>
      </c>
      <c r="G52" s="92">
        <v>8.518851239656373</v>
      </c>
      <c r="H52" s="108">
        <v>8.953964653924789</v>
      </c>
      <c r="I52" s="108">
        <v>9.05769729943672</v>
      </c>
      <c r="J52" s="108">
        <v>9.140718340110514</v>
      </c>
      <c r="K52" s="108">
        <v>8.857059705705007</v>
      </c>
      <c r="L52" s="108">
        <v>8.887028467991083</v>
      </c>
      <c r="M52" s="108">
        <v>8.593938324207436</v>
      </c>
    </row>
    <row r="53" spans="2:13" ht="15">
      <c r="B53" s="17"/>
      <c r="C53" s="129" t="s">
        <v>77</v>
      </c>
      <c r="D53" s="48"/>
      <c r="E53" s="48"/>
      <c r="F53" s="92">
        <v>204.31912072693592</v>
      </c>
      <c r="G53" s="92">
        <v>172.99405340000354</v>
      </c>
      <c r="H53" s="108">
        <v>175.6622702540205</v>
      </c>
      <c r="I53" s="108">
        <v>178.23519131203426</v>
      </c>
      <c r="J53" s="108">
        <v>174.83302215687462</v>
      </c>
      <c r="K53" s="108">
        <v>169.8328619080346</v>
      </c>
      <c r="L53" s="108">
        <v>164.95634294144537</v>
      </c>
      <c r="M53" s="108">
        <v>164.12151557766018</v>
      </c>
    </row>
    <row r="54" spans="2:13" ht="15">
      <c r="B54" s="17"/>
      <c r="C54" s="129" t="s">
        <v>78</v>
      </c>
      <c r="D54" s="48"/>
      <c r="E54" s="48"/>
      <c r="F54" s="92">
        <v>110.21990246277865</v>
      </c>
      <c r="G54" s="92">
        <v>95.61560950267682</v>
      </c>
      <c r="H54" s="108">
        <v>97.16409043846248</v>
      </c>
      <c r="I54" s="108">
        <v>97.2176965696058</v>
      </c>
      <c r="J54" s="108">
        <v>98.17699512247528</v>
      </c>
      <c r="K54" s="108">
        <v>94.40441022033967</v>
      </c>
      <c r="L54" s="108">
        <v>91.9070505989581</v>
      </c>
      <c r="M54" s="108">
        <v>89.862300305342</v>
      </c>
    </row>
    <row r="55" spans="2:13" ht="15">
      <c r="B55" s="17"/>
      <c r="C55" s="129" t="s">
        <v>79</v>
      </c>
      <c r="D55" s="48"/>
      <c r="E55" s="48"/>
      <c r="F55" s="92">
        <v>103.80296205273032</v>
      </c>
      <c r="G55" s="92">
        <v>78.1348622129168</v>
      </c>
      <c r="H55" s="108">
        <v>80.02152487894728</v>
      </c>
      <c r="I55" s="108">
        <v>80.48133210166576</v>
      </c>
      <c r="J55" s="108">
        <v>80.18864262906533</v>
      </c>
      <c r="K55" s="108">
        <v>78.41807739407632</v>
      </c>
      <c r="L55" s="108">
        <v>76.78574844641629</v>
      </c>
      <c r="M55" s="108">
        <v>75.10484514590544</v>
      </c>
    </row>
    <row r="56" spans="2:13" ht="15">
      <c r="B56" s="17"/>
      <c r="C56" s="129" t="s">
        <v>80</v>
      </c>
      <c r="D56" s="48"/>
      <c r="E56" s="48"/>
      <c r="F56" s="92">
        <v>18.62575245038773</v>
      </c>
      <c r="G56" s="92">
        <v>12.372743350580249</v>
      </c>
      <c r="H56" s="108">
        <v>12.724181535816989</v>
      </c>
      <c r="I56" s="108">
        <v>12.751279319819261</v>
      </c>
      <c r="J56" s="108">
        <v>12.752657159616495</v>
      </c>
      <c r="K56" s="108">
        <v>12.328441947562679</v>
      </c>
      <c r="L56" s="108">
        <v>12.083761604681373</v>
      </c>
      <c r="M56" s="108">
        <v>11.717266186446029</v>
      </c>
    </row>
    <row r="57" spans="2:13" ht="15">
      <c r="B57" s="17"/>
      <c r="C57" s="129" t="s">
        <v>81</v>
      </c>
      <c r="D57" s="48"/>
      <c r="E57" s="48"/>
      <c r="F57" s="92">
        <v>71.25985062364455</v>
      </c>
      <c r="G57" s="92">
        <v>65.41929094674516</v>
      </c>
      <c r="H57" s="108">
        <v>66.61534174779598</v>
      </c>
      <c r="I57" s="108">
        <v>67.36507169464936</v>
      </c>
      <c r="J57" s="108">
        <v>67.09465104296444</v>
      </c>
      <c r="K57" s="108">
        <v>65.65731928959363</v>
      </c>
      <c r="L57" s="108">
        <v>64.82611641505935</v>
      </c>
      <c r="M57" s="108">
        <v>63.02140483052177</v>
      </c>
    </row>
    <row r="58" spans="2:13" ht="15">
      <c r="B58" s="17"/>
      <c r="C58" s="129" t="s">
        <v>82</v>
      </c>
      <c r="D58" s="48"/>
      <c r="E58" s="48"/>
      <c r="F58" s="92">
        <v>236.11118126739643</v>
      </c>
      <c r="G58" s="92">
        <v>195.65853301529052</v>
      </c>
      <c r="H58" s="108">
        <v>199.76786980089167</v>
      </c>
      <c r="I58" s="108">
        <v>202.4945903054458</v>
      </c>
      <c r="J58" s="108">
        <v>201.86046013530816</v>
      </c>
      <c r="K58" s="108">
        <v>196.67900296641207</v>
      </c>
      <c r="L58" s="108">
        <v>192.28119094489784</v>
      </c>
      <c r="M58" s="108">
        <v>187.89736112134915</v>
      </c>
    </row>
    <row r="59" spans="2:13" ht="15">
      <c r="B59" s="17"/>
      <c r="C59" s="129" t="s">
        <v>83</v>
      </c>
      <c r="D59" s="48"/>
      <c r="E59" s="48"/>
      <c r="F59" s="92">
        <v>83.12913186388984</v>
      </c>
      <c r="G59" s="92">
        <v>79.91739408081045</v>
      </c>
      <c r="H59" s="108">
        <v>82.45621161410854</v>
      </c>
      <c r="I59" s="108">
        <v>84.15620448480858</v>
      </c>
      <c r="J59" s="108">
        <v>83.10271158466145</v>
      </c>
      <c r="K59" s="108">
        <v>80.11450996107384</v>
      </c>
      <c r="L59" s="108">
        <v>78.38637214691663</v>
      </c>
      <c r="M59" s="108">
        <v>75.72808789625132</v>
      </c>
    </row>
    <row r="60" spans="2:13" ht="15">
      <c r="B60" s="17"/>
      <c r="C60" s="129" t="s">
        <v>84</v>
      </c>
      <c r="D60" s="48"/>
      <c r="E60" s="48"/>
      <c r="F60" s="92">
        <v>36.11486010786358</v>
      </c>
      <c r="G60" s="92">
        <v>40.34406267936102</v>
      </c>
      <c r="H60" s="108">
        <v>40.92171897928488</v>
      </c>
      <c r="I60" s="108">
        <v>40.48562748236391</v>
      </c>
      <c r="J60" s="108">
        <v>40.46355609562598</v>
      </c>
      <c r="K60" s="108">
        <v>40.292289922517895</v>
      </c>
      <c r="L60" s="108">
        <v>39.25385729508414</v>
      </c>
      <c r="M60" s="108">
        <v>38.56256188751851</v>
      </c>
    </row>
    <row r="61" spans="2:13" ht="15">
      <c r="B61" s="17"/>
      <c r="C61" s="129" t="s">
        <v>85</v>
      </c>
      <c r="D61" s="48"/>
      <c r="E61" s="48"/>
      <c r="F61" s="92">
        <v>119.11398144688798</v>
      </c>
      <c r="G61" s="92">
        <v>113.60729579990806</v>
      </c>
      <c r="H61" s="108">
        <v>114.5226055113017</v>
      </c>
      <c r="I61" s="108">
        <v>116.6580397970699</v>
      </c>
      <c r="J61" s="108">
        <v>117.46710883402355</v>
      </c>
      <c r="K61" s="108">
        <v>113.95694121211504</v>
      </c>
      <c r="L61" s="108">
        <v>111.82731701844311</v>
      </c>
      <c r="M61" s="108">
        <v>109.11092016381505</v>
      </c>
    </row>
    <row r="62" spans="2:13" ht="15.75">
      <c r="B62" s="17"/>
      <c r="C62" s="133" t="s">
        <v>230</v>
      </c>
      <c r="D62" s="47"/>
      <c r="E62" s="47"/>
      <c r="F62" s="172">
        <f>SUM(F30:F61)</f>
        <v>3362.9517556927776</v>
      </c>
      <c r="G62" s="169">
        <v>3053.5991344026584</v>
      </c>
      <c r="H62" s="169">
        <v>3109.2234434322354</v>
      </c>
      <c r="I62" s="170">
        <v>3141.1224169778593</v>
      </c>
      <c r="J62" s="170">
        <v>3129.934785660165</v>
      </c>
      <c r="K62" s="190">
        <v>3042.1457818303998</v>
      </c>
      <c r="L62" s="190">
        <v>2976.1921137408735</v>
      </c>
      <c r="M62" s="190">
        <v>2904.875552768216</v>
      </c>
    </row>
    <row r="63" spans="1:13" ht="3" customHeight="1">
      <c r="A63" s="116"/>
      <c r="B63" s="153"/>
      <c r="C63" s="116"/>
      <c r="D63" s="116"/>
      <c r="E63" s="116"/>
      <c r="F63" s="116"/>
      <c r="G63" s="116"/>
      <c r="H63" s="116"/>
      <c r="I63" s="166"/>
      <c r="J63" s="166"/>
      <c r="K63" s="116"/>
      <c r="L63" s="116"/>
      <c r="M63" s="116"/>
    </row>
    <row r="64" ht="6" customHeight="1"/>
    <row r="65" spans="1:11" s="89" customFormat="1" ht="12.75" customHeight="1">
      <c r="A65" s="162"/>
      <c r="B65" s="162" t="s">
        <v>86</v>
      </c>
      <c r="C65" s="162"/>
      <c r="D65" s="162"/>
      <c r="E65" s="162"/>
      <c r="F65" s="162"/>
      <c r="G65" s="162"/>
      <c r="H65" s="162"/>
      <c r="I65" s="162"/>
      <c r="J65" s="162"/>
      <c r="K65" s="162"/>
    </row>
    <row r="66" spans="1:11" s="89" customFormat="1" ht="12.75" customHeight="1">
      <c r="A66" s="163" t="s">
        <v>290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</row>
    <row r="67" spans="1:11" s="89" customFormat="1" ht="12.75" customHeight="1">
      <c r="A67" s="162" t="s">
        <v>244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</row>
    <row r="68" spans="1:11" s="89" customFormat="1" ht="12.75" customHeight="1">
      <c r="A68" s="162" t="s">
        <v>245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</row>
    <row r="69" ht="14.25" customHeight="1">
      <c r="A69" s="162" t="s">
        <v>271</v>
      </c>
    </row>
    <row r="70" ht="12.75">
      <c r="A70" s="162" t="s">
        <v>279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  <headerFooter alignWithMargins="0">
    <oddHeader>&amp;R&amp;"Arial,Bold"&amp;12ROAD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1.8515625" style="0" customWidth="1"/>
    <col min="3" max="3" width="17.00390625" style="0" customWidth="1"/>
    <col min="4" max="8" width="10.00390625" style="0" hidden="1" customWidth="1"/>
    <col min="9" max="10" width="10.28125" style="0" hidden="1" customWidth="1"/>
    <col min="11" max="17" width="10.28125" style="0" customWidth="1"/>
    <col min="18" max="20" width="10.421875" style="0" customWidth="1"/>
    <col min="21" max="21" width="9.7109375" style="0" customWidth="1"/>
    <col min="22" max="22" width="1.8515625" style="0" customWidth="1"/>
  </cols>
  <sheetData>
    <row r="1" spans="1:15" s="17" customFormat="1" ht="15.75">
      <c r="A1" s="83" t="s">
        <v>289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1" ht="15.75">
      <c r="A2" s="113"/>
      <c r="B2" s="113"/>
      <c r="C2" s="114"/>
      <c r="D2" s="114">
        <v>1995</v>
      </c>
      <c r="E2" s="114">
        <v>1996</v>
      </c>
      <c r="F2" s="114">
        <v>1997</v>
      </c>
      <c r="G2" s="114">
        <v>1998</v>
      </c>
      <c r="H2" s="114">
        <v>1999</v>
      </c>
      <c r="I2" s="114">
        <v>2000</v>
      </c>
      <c r="J2" s="114">
        <v>2001</v>
      </c>
      <c r="K2" s="114">
        <v>2002</v>
      </c>
      <c r="L2" s="114">
        <v>2003</v>
      </c>
      <c r="M2" s="114">
        <v>2004</v>
      </c>
      <c r="N2" s="114">
        <v>2005</v>
      </c>
      <c r="O2" s="114">
        <v>2006</v>
      </c>
      <c r="P2" s="114">
        <v>2007</v>
      </c>
      <c r="Q2" s="114">
        <v>2008</v>
      </c>
      <c r="R2" s="114">
        <v>2009</v>
      </c>
      <c r="S2" s="114">
        <v>2010</v>
      </c>
      <c r="T2" s="114">
        <v>2011</v>
      </c>
      <c r="U2" s="114">
        <v>2012</v>
      </c>
    </row>
    <row r="3" spans="3:21" ht="12.75" customHeight="1">
      <c r="C3" s="4"/>
      <c r="D3" s="4"/>
      <c r="E3" s="4"/>
      <c r="F3" s="4"/>
      <c r="G3" s="4"/>
      <c r="H3" s="4"/>
      <c r="M3" s="12"/>
      <c r="N3" s="12"/>
      <c r="P3" s="12"/>
      <c r="Q3" s="12"/>
      <c r="R3" s="12"/>
      <c r="S3" s="12"/>
      <c r="T3" s="12"/>
      <c r="U3" s="12" t="s">
        <v>49</v>
      </c>
    </row>
    <row r="4" spans="1:10" ht="12" customHeight="1">
      <c r="A4" s="118" t="s">
        <v>128</v>
      </c>
      <c r="B4" s="119"/>
      <c r="C4" s="120"/>
      <c r="D4" s="120"/>
      <c r="E4" s="120"/>
      <c r="F4" s="120"/>
      <c r="G4" s="120"/>
      <c r="H4" s="120"/>
      <c r="J4" s="12"/>
    </row>
    <row r="5" spans="1:21" ht="20.25" customHeight="1">
      <c r="A5" s="17"/>
      <c r="B5" s="17" t="s">
        <v>107</v>
      </c>
      <c r="C5" s="17"/>
      <c r="D5" s="20">
        <v>4318</v>
      </c>
      <c r="E5" s="20">
        <v>4586</v>
      </c>
      <c r="F5" s="20">
        <v>4852</v>
      </c>
      <c r="G5" s="20">
        <v>5072</v>
      </c>
      <c r="H5" s="20">
        <v>5163.957</v>
      </c>
      <c r="I5" s="20">
        <v>5405</v>
      </c>
      <c r="J5" s="51">
        <v>5567</v>
      </c>
      <c r="K5" s="51">
        <v>5730</v>
      </c>
      <c r="L5" s="20">
        <v>5856</v>
      </c>
      <c r="M5" s="20">
        <v>6094</v>
      </c>
      <c r="N5" s="20">
        <v>6151</v>
      </c>
      <c r="O5" s="20">
        <v>6433</v>
      </c>
      <c r="P5" s="51">
        <v>6577</v>
      </c>
      <c r="Q5" s="51">
        <v>6683</v>
      </c>
      <c r="R5" s="51">
        <v>6633</v>
      </c>
      <c r="S5" s="51">
        <v>6503</v>
      </c>
      <c r="T5" s="51">
        <v>6570</v>
      </c>
      <c r="U5" s="51">
        <v>7140</v>
      </c>
    </row>
    <row r="6" spans="1:21" ht="19.5" customHeight="1">
      <c r="A6" s="17"/>
      <c r="B6" s="24" t="s">
        <v>249</v>
      </c>
      <c r="C6" s="17"/>
      <c r="I6" s="100"/>
      <c r="J6" s="87"/>
      <c r="K6" s="87"/>
      <c r="N6" s="20"/>
      <c r="O6" s="100"/>
      <c r="P6" s="101"/>
      <c r="Q6" s="101"/>
      <c r="R6" s="101"/>
      <c r="S6" s="101"/>
      <c r="T6" s="101"/>
      <c r="U6" s="101"/>
    </row>
    <row r="7" spans="1:22" ht="18.75">
      <c r="A7" s="83"/>
      <c r="B7" s="83"/>
      <c r="C7" s="17" t="s">
        <v>259</v>
      </c>
      <c r="D7" s="20">
        <v>906</v>
      </c>
      <c r="E7" s="20">
        <v>918</v>
      </c>
      <c r="F7" s="20">
        <v>912</v>
      </c>
      <c r="G7" s="20">
        <v>908</v>
      </c>
      <c r="H7" s="20">
        <v>886.087</v>
      </c>
      <c r="I7" s="20">
        <v>899</v>
      </c>
      <c r="J7" s="51">
        <v>905</v>
      </c>
      <c r="K7" s="51">
        <v>892</v>
      </c>
      <c r="L7" s="20">
        <v>916</v>
      </c>
      <c r="M7" s="20">
        <v>938</v>
      </c>
      <c r="N7" s="20">
        <v>922</v>
      </c>
      <c r="O7" s="20">
        <v>966</v>
      </c>
      <c r="P7" s="51">
        <v>928</v>
      </c>
      <c r="Q7" s="51">
        <v>942</v>
      </c>
      <c r="R7" s="51">
        <v>952</v>
      </c>
      <c r="S7" s="51">
        <v>945</v>
      </c>
      <c r="T7" s="51">
        <v>951</v>
      </c>
      <c r="U7" s="51">
        <v>973</v>
      </c>
      <c r="V7" s="51"/>
    </row>
    <row r="8" spans="1:21" ht="18.75">
      <c r="A8" s="83"/>
      <c r="B8" s="83"/>
      <c r="C8" s="17" t="s">
        <v>260</v>
      </c>
      <c r="D8" s="20">
        <v>7668</v>
      </c>
      <c r="E8" s="20">
        <v>7972</v>
      </c>
      <c r="F8" s="20">
        <v>8196</v>
      </c>
      <c r="G8" s="20">
        <v>8272</v>
      </c>
      <c r="H8" s="20">
        <v>8412.476</v>
      </c>
      <c r="I8" s="20">
        <v>8029</v>
      </c>
      <c r="J8" s="51">
        <v>8238</v>
      </c>
      <c r="K8" s="51">
        <v>8714</v>
      </c>
      <c r="L8" s="20">
        <v>8827</v>
      </c>
      <c r="M8" s="20">
        <v>8944</v>
      </c>
      <c r="N8" s="20">
        <v>8834</v>
      </c>
      <c r="O8" s="20">
        <v>8976</v>
      </c>
      <c r="P8" s="51">
        <v>9042</v>
      </c>
      <c r="Q8" s="51">
        <v>8878</v>
      </c>
      <c r="R8" s="51">
        <v>8960</v>
      </c>
      <c r="S8" s="51">
        <v>8773</v>
      </c>
      <c r="T8" s="51">
        <v>8793</v>
      </c>
      <c r="U8" s="51">
        <v>8678</v>
      </c>
    </row>
    <row r="9" spans="1:21" ht="15">
      <c r="A9" s="17"/>
      <c r="B9" s="17"/>
      <c r="C9" s="17" t="s">
        <v>99</v>
      </c>
      <c r="D9" s="88">
        <f>D7+D8</f>
        <v>8574</v>
      </c>
      <c r="E9" s="88">
        <f>E7+E8</f>
        <v>8890</v>
      </c>
      <c r="F9" s="88">
        <f>F7+F8</f>
        <v>9108</v>
      </c>
      <c r="G9" s="88">
        <f>G7+G8</f>
        <v>9180</v>
      </c>
      <c r="H9" s="88">
        <f>H7+H8</f>
        <v>9298.563</v>
      </c>
      <c r="I9" s="51">
        <v>8928</v>
      </c>
      <c r="J9" s="51">
        <v>9143</v>
      </c>
      <c r="K9" s="20">
        <v>9605</v>
      </c>
      <c r="L9" s="51">
        <v>9743</v>
      </c>
      <c r="M9" s="51">
        <v>9882</v>
      </c>
      <c r="N9" s="51">
        <v>9756</v>
      </c>
      <c r="O9" s="51">
        <v>9942</v>
      </c>
      <c r="P9" s="51">
        <v>9970</v>
      </c>
      <c r="Q9" s="51">
        <v>9820</v>
      </c>
      <c r="R9" s="51">
        <v>9913</v>
      </c>
      <c r="S9" s="51">
        <v>9719</v>
      </c>
      <c r="T9" s="51">
        <v>9744</v>
      </c>
      <c r="U9" s="51">
        <v>9651</v>
      </c>
    </row>
    <row r="10" spans="1:21" ht="19.5" customHeight="1">
      <c r="A10" s="17"/>
      <c r="B10" s="17" t="s">
        <v>250</v>
      </c>
      <c r="C10" s="17"/>
      <c r="D10" s="54"/>
      <c r="E10" s="54"/>
      <c r="F10" s="51"/>
      <c r="G10" s="51"/>
      <c r="H10" s="49"/>
      <c r="I10" s="51"/>
      <c r="J10" s="49"/>
      <c r="K10" s="101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8">
      <c r="A11" s="17"/>
      <c r="B11" s="17"/>
      <c r="C11" s="17" t="s">
        <v>259</v>
      </c>
      <c r="D11" s="51">
        <v>4298</v>
      </c>
      <c r="E11" s="51">
        <v>4404</v>
      </c>
      <c r="F11" s="51">
        <v>4426</v>
      </c>
      <c r="G11" s="51">
        <v>4454</v>
      </c>
      <c r="H11" s="51">
        <v>4475.824</v>
      </c>
      <c r="I11" s="51">
        <v>4472</v>
      </c>
      <c r="J11" s="51">
        <v>4416</v>
      </c>
      <c r="K11" s="51">
        <v>4541</v>
      </c>
      <c r="L11" s="51">
        <v>4499</v>
      </c>
      <c r="M11" s="51">
        <v>4604</v>
      </c>
      <c r="N11" s="20">
        <v>4551</v>
      </c>
      <c r="O11" s="20">
        <v>4595</v>
      </c>
      <c r="P11" s="51">
        <v>4505</v>
      </c>
      <c r="Q11" s="51">
        <v>4493</v>
      </c>
      <c r="R11" s="51">
        <v>4530</v>
      </c>
      <c r="S11" s="51">
        <v>4522</v>
      </c>
      <c r="T11" s="51">
        <v>4471</v>
      </c>
      <c r="U11" s="51">
        <v>4395</v>
      </c>
    </row>
    <row r="12" spans="1:21" ht="18">
      <c r="A12" s="17"/>
      <c r="B12" s="17"/>
      <c r="C12" s="17" t="s">
        <v>260</v>
      </c>
      <c r="D12" s="51">
        <v>6798</v>
      </c>
      <c r="E12" s="51">
        <v>6959</v>
      </c>
      <c r="F12" s="51">
        <v>7065</v>
      </c>
      <c r="G12" s="51">
        <v>7178</v>
      </c>
      <c r="H12" s="51">
        <v>7246.959</v>
      </c>
      <c r="I12" s="51">
        <v>7132</v>
      </c>
      <c r="J12" s="51">
        <v>7216</v>
      </c>
      <c r="K12" s="51">
        <v>7387</v>
      </c>
      <c r="L12" s="51">
        <v>7583</v>
      </c>
      <c r="M12" s="51">
        <v>7629</v>
      </c>
      <c r="N12" s="20">
        <v>7598</v>
      </c>
      <c r="O12" s="20">
        <v>7928</v>
      </c>
      <c r="P12" s="51">
        <v>7933</v>
      </c>
      <c r="Q12" s="51">
        <v>7813</v>
      </c>
      <c r="R12" s="51">
        <v>7885</v>
      </c>
      <c r="S12" s="51">
        <v>7752</v>
      </c>
      <c r="T12" s="51">
        <v>7781</v>
      </c>
      <c r="U12" s="51">
        <v>7666</v>
      </c>
    </row>
    <row r="13" spans="1:21" ht="15">
      <c r="A13" s="17"/>
      <c r="B13" s="17"/>
      <c r="C13" s="17" t="s">
        <v>99</v>
      </c>
      <c r="D13" s="53">
        <f>D11+D12</f>
        <v>11096</v>
      </c>
      <c r="E13" s="53">
        <f>E11+E12</f>
        <v>11363</v>
      </c>
      <c r="F13" s="53">
        <f>F11+F12</f>
        <v>11491</v>
      </c>
      <c r="G13" s="53">
        <f>G11+G12</f>
        <v>11632</v>
      </c>
      <c r="H13" s="53">
        <f>H11+H12</f>
        <v>11722.783</v>
      </c>
      <c r="I13" s="20">
        <v>11604</v>
      </c>
      <c r="J13" s="20">
        <v>11632</v>
      </c>
      <c r="K13" s="20">
        <v>11927</v>
      </c>
      <c r="L13" s="20">
        <v>12083</v>
      </c>
      <c r="M13" s="20">
        <v>12233</v>
      </c>
      <c r="N13" s="20">
        <v>12149</v>
      </c>
      <c r="O13" s="20">
        <v>12523</v>
      </c>
      <c r="P13" s="51">
        <v>12438</v>
      </c>
      <c r="Q13" s="51">
        <v>12307</v>
      </c>
      <c r="R13" s="51">
        <v>12415</v>
      </c>
      <c r="S13" s="51">
        <v>12273</v>
      </c>
      <c r="T13" s="51">
        <v>12252</v>
      </c>
      <c r="U13" s="51">
        <v>12061</v>
      </c>
    </row>
    <row r="14" spans="1:21" ht="19.5" customHeight="1">
      <c r="A14" s="17"/>
      <c r="B14" s="17" t="s">
        <v>100</v>
      </c>
      <c r="C14" s="17"/>
      <c r="D14" s="1"/>
      <c r="E14" s="1"/>
      <c r="F14" s="1"/>
      <c r="G14" s="1"/>
      <c r="H14" s="33"/>
      <c r="I14" s="1"/>
      <c r="J14" s="33"/>
      <c r="K14" s="101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ht="18">
      <c r="A15" s="17"/>
      <c r="B15" s="17"/>
      <c r="C15" s="17" t="s">
        <v>259</v>
      </c>
      <c r="D15" s="53">
        <f aca="true" t="shared" si="0" ref="D15:H16">D7+D11</f>
        <v>5204</v>
      </c>
      <c r="E15" s="53">
        <f t="shared" si="0"/>
        <v>5322</v>
      </c>
      <c r="F15" s="53">
        <f t="shared" si="0"/>
        <v>5338</v>
      </c>
      <c r="G15" s="53">
        <f t="shared" si="0"/>
        <v>5362</v>
      </c>
      <c r="H15" s="53">
        <f t="shared" si="0"/>
        <v>5361.911</v>
      </c>
      <c r="I15" s="20">
        <v>5370</v>
      </c>
      <c r="J15" s="20">
        <v>5321</v>
      </c>
      <c r="K15" s="20">
        <v>5433</v>
      </c>
      <c r="L15" s="20">
        <v>5416</v>
      </c>
      <c r="M15" s="20">
        <v>5541</v>
      </c>
      <c r="N15" s="20">
        <v>5473</v>
      </c>
      <c r="O15" s="20">
        <v>5561</v>
      </c>
      <c r="P15" s="51">
        <v>5433</v>
      </c>
      <c r="Q15" s="51">
        <v>5435</v>
      </c>
      <c r="R15" s="51">
        <v>5482</v>
      </c>
      <c r="S15" s="51">
        <v>5467</v>
      </c>
      <c r="T15" s="51">
        <v>5422</v>
      </c>
      <c r="U15" s="51">
        <v>5368</v>
      </c>
      <c r="V15" s="86"/>
    </row>
    <row r="16" spans="1:21" ht="18">
      <c r="A16" s="17"/>
      <c r="B16" s="17"/>
      <c r="C16" s="17" t="s">
        <v>260</v>
      </c>
      <c r="D16" s="53">
        <f t="shared" si="0"/>
        <v>14466</v>
      </c>
      <c r="E16" s="53">
        <f t="shared" si="0"/>
        <v>14931</v>
      </c>
      <c r="F16" s="53">
        <f t="shared" si="0"/>
        <v>15261</v>
      </c>
      <c r="G16" s="53">
        <f t="shared" si="0"/>
        <v>15450</v>
      </c>
      <c r="H16" s="53">
        <f t="shared" si="0"/>
        <v>15659.435000000001</v>
      </c>
      <c r="I16" s="20">
        <v>15161</v>
      </c>
      <c r="J16" s="20">
        <v>15454</v>
      </c>
      <c r="K16" s="20">
        <v>16100</v>
      </c>
      <c r="L16" s="20">
        <v>16410</v>
      </c>
      <c r="M16" s="20">
        <v>16573</v>
      </c>
      <c r="N16" s="20">
        <v>16431</v>
      </c>
      <c r="O16" s="20">
        <v>16904</v>
      </c>
      <c r="P16" s="51">
        <v>16975</v>
      </c>
      <c r="Q16" s="51">
        <v>16692</v>
      </c>
      <c r="R16" s="51">
        <v>16845</v>
      </c>
      <c r="S16" s="51">
        <v>16525</v>
      </c>
      <c r="T16" s="51">
        <v>16574</v>
      </c>
      <c r="U16" s="51">
        <v>16345</v>
      </c>
    </row>
    <row r="17" spans="1:22" ht="15">
      <c r="A17" s="17"/>
      <c r="B17" s="17"/>
      <c r="C17" s="17" t="s">
        <v>99</v>
      </c>
      <c r="D17" s="53">
        <f>D15+D16</f>
        <v>19670</v>
      </c>
      <c r="E17" s="53">
        <f>E15+E16</f>
        <v>20253</v>
      </c>
      <c r="F17" s="53">
        <f>F15+F16</f>
        <v>20599</v>
      </c>
      <c r="G17" s="53">
        <f>G15+G16</f>
        <v>20812</v>
      </c>
      <c r="H17" s="53">
        <f>H15+H16</f>
        <v>21021.346</v>
      </c>
      <c r="I17" s="53">
        <f aca="true" t="shared" si="1" ref="I17:U17">I15+I16</f>
        <v>20531</v>
      </c>
      <c r="J17" s="53">
        <f t="shared" si="1"/>
        <v>20775</v>
      </c>
      <c r="K17" s="53">
        <f t="shared" si="1"/>
        <v>21533</v>
      </c>
      <c r="L17" s="53">
        <f t="shared" si="1"/>
        <v>21826</v>
      </c>
      <c r="M17" s="53">
        <f t="shared" si="1"/>
        <v>22114</v>
      </c>
      <c r="N17" s="53">
        <f t="shared" si="1"/>
        <v>21904</v>
      </c>
      <c r="O17" s="53">
        <f t="shared" si="1"/>
        <v>22465</v>
      </c>
      <c r="P17" s="88">
        <f t="shared" si="1"/>
        <v>22408</v>
      </c>
      <c r="Q17" s="88">
        <f t="shared" si="1"/>
        <v>22127</v>
      </c>
      <c r="R17" s="88">
        <f t="shared" si="1"/>
        <v>22327</v>
      </c>
      <c r="S17" s="88">
        <f t="shared" si="1"/>
        <v>21992</v>
      </c>
      <c r="T17" s="88">
        <f t="shared" si="1"/>
        <v>21996</v>
      </c>
      <c r="U17" s="88">
        <f t="shared" si="1"/>
        <v>21713</v>
      </c>
      <c r="V17" s="86"/>
    </row>
    <row r="18" spans="1:22" ht="24.75" customHeight="1">
      <c r="A18" s="17"/>
      <c r="B18" s="59" t="s">
        <v>101</v>
      </c>
      <c r="C18" s="17"/>
      <c r="D18" s="208">
        <f>D5+D9+D13</f>
        <v>23988</v>
      </c>
      <c r="E18" s="208">
        <f>E5+E9+E13</f>
        <v>24839</v>
      </c>
      <c r="F18" s="208">
        <f>F5+F9+F13</f>
        <v>25451</v>
      </c>
      <c r="G18" s="208">
        <f>G5+G9+G13</f>
        <v>25884</v>
      </c>
      <c r="H18" s="208">
        <f>H5+H9+H13</f>
        <v>26185.303</v>
      </c>
      <c r="I18" s="47">
        <v>25936</v>
      </c>
      <c r="J18" s="47">
        <v>26342</v>
      </c>
      <c r="K18" s="47">
        <v>27262</v>
      </c>
      <c r="L18" s="47">
        <v>27682</v>
      </c>
      <c r="M18" s="47">
        <v>28209</v>
      </c>
      <c r="N18" s="47">
        <v>28055</v>
      </c>
      <c r="O18" s="47">
        <v>28898</v>
      </c>
      <c r="P18" s="111">
        <v>28986</v>
      </c>
      <c r="Q18" s="111">
        <v>28810</v>
      </c>
      <c r="R18" s="111">
        <v>28961</v>
      </c>
      <c r="S18" s="111">
        <v>28495</v>
      </c>
      <c r="T18" s="111">
        <v>28565</v>
      </c>
      <c r="U18" s="111">
        <v>28853</v>
      </c>
      <c r="V18" s="86"/>
    </row>
    <row r="19" spans="1:21" ht="12" customHeight="1">
      <c r="A19" s="17"/>
      <c r="B19" s="17"/>
      <c r="C19" s="17"/>
      <c r="D19" s="94"/>
      <c r="E19" s="94"/>
      <c r="F19" s="94"/>
      <c r="G19" s="94"/>
      <c r="H19" s="94"/>
      <c r="I19" s="94" t="str">
        <f>IF(ABS(I18-I5-I17)&gt;comments!$A$1,I18-I5-I17," ")</f>
        <v> </v>
      </c>
      <c r="J19" s="94" t="str">
        <f>IF(ABS(J18-J5-J17)&gt;comments!$A$1,J18-J5-J17," ")</f>
        <v> </v>
      </c>
      <c r="K19" s="94" t="str">
        <f>IF(ABS(K18-K5-K17)&gt;comments!$A$1,K18-K5-K17," ")</f>
        <v> </v>
      </c>
      <c r="L19" s="94" t="str">
        <f>IF(ABS(L18-L5-L17)&gt;comments!$A$1,L18-L5-L17," ")</f>
        <v> </v>
      </c>
      <c r="M19" s="94" t="str">
        <f>IF(ABS(M18-M5-M17)&gt;comments!$A$1,M18-M5-M17," ")</f>
        <v> </v>
      </c>
      <c r="N19" s="94" t="str">
        <f>IF(ABS(N18-N5-N17)&gt;comments!$A$1,N18-N5-N17," ")</f>
        <v> </v>
      </c>
      <c r="O19" s="94" t="str">
        <f>IF(ABS(O18-O5-O17)&gt;comments!$A$1,O18-O5-O17," ")</f>
        <v> </v>
      </c>
      <c r="P19" s="110" t="str">
        <f>IF(ABS(P18-P5-P17)&gt;comments!$A$1,P18-P5-P17," ")</f>
        <v> </v>
      </c>
      <c r="Q19" s="110" t="str">
        <f>IF(ABS(Q18-Q5-Q17)&gt;comments!$A$1,Q18-Q5-Q17," ")</f>
        <v> </v>
      </c>
      <c r="R19" s="110" t="str">
        <f>IF(ABS(R18-R5-R17)&gt;comments!$A$1,R18-R5-R17," ")</f>
        <v> </v>
      </c>
      <c r="S19" s="110" t="str">
        <f>IF(ABS(S18-S5-S17)&gt;comments!$A$1,S18-S5-S17," ")</f>
        <v> </v>
      </c>
      <c r="T19" s="110"/>
      <c r="U19" s="110"/>
    </row>
    <row r="20" spans="1:21" ht="12" customHeight="1">
      <c r="A20" s="118" t="s">
        <v>123</v>
      </c>
      <c r="B20" s="119"/>
      <c r="C20" s="119"/>
      <c r="P20" s="33"/>
      <c r="Q20" s="33"/>
      <c r="R20" s="33"/>
      <c r="S20" s="33"/>
      <c r="T20" s="33"/>
      <c r="U20" s="33"/>
    </row>
    <row r="21" spans="1:21" ht="15" customHeight="1">
      <c r="A21" s="17"/>
      <c r="B21" s="17" t="s">
        <v>102</v>
      </c>
      <c r="C21" s="1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8">
      <c r="A22" s="17"/>
      <c r="B22" s="17"/>
      <c r="C22" s="17" t="s">
        <v>259</v>
      </c>
      <c r="D22" s="49">
        <v>1364.499</v>
      </c>
      <c r="E22" s="49">
        <v>1373.139</v>
      </c>
      <c r="F22" s="49">
        <v>1378.457</v>
      </c>
      <c r="G22" s="49">
        <v>1390.115</v>
      </c>
      <c r="H22" s="49">
        <v>1387.003</v>
      </c>
      <c r="I22" s="49">
        <v>1347</v>
      </c>
      <c r="J22" s="49">
        <v>1320</v>
      </c>
      <c r="K22" s="49">
        <v>1321</v>
      </c>
      <c r="L22" s="49">
        <v>1332</v>
      </c>
      <c r="M22" s="49">
        <v>1334</v>
      </c>
      <c r="N22" s="20">
        <v>1336</v>
      </c>
      <c r="O22" s="49">
        <v>1312</v>
      </c>
      <c r="P22" s="49">
        <v>1335</v>
      </c>
      <c r="Q22" s="49">
        <v>1315</v>
      </c>
      <c r="R22" s="49">
        <v>1283</v>
      </c>
      <c r="S22" s="49">
        <v>1246</v>
      </c>
      <c r="T22" s="49">
        <v>1250</v>
      </c>
      <c r="U22" s="49">
        <v>1254</v>
      </c>
    </row>
    <row r="23" spans="1:21" ht="18">
      <c r="A23" s="17"/>
      <c r="B23" s="17"/>
      <c r="C23" s="17" t="s">
        <v>260</v>
      </c>
      <c r="D23" s="49">
        <v>2334.294</v>
      </c>
      <c r="E23" s="49">
        <v>2373.258</v>
      </c>
      <c r="F23" s="49">
        <v>2411.664</v>
      </c>
      <c r="G23" s="49">
        <v>2414.351</v>
      </c>
      <c r="H23" s="49">
        <v>2437.843</v>
      </c>
      <c r="I23" s="49">
        <v>2430</v>
      </c>
      <c r="J23" s="49">
        <v>2410</v>
      </c>
      <c r="K23" s="49">
        <v>2489</v>
      </c>
      <c r="L23" s="49">
        <v>2490</v>
      </c>
      <c r="M23" s="49">
        <v>2549</v>
      </c>
      <c r="N23" s="20">
        <v>2589</v>
      </c>
      <c r="O23" s="49">
        <v>2647</v>
      </c>
      <c r="P23" s="49">
        <v>2734</v>
      </c>
      <c r="Q23" s="49">
        <v>2748</v>
      </c>
      <c r="R23" s="49">
        <v>2661</v>
      </c>
      <c r="S23" s="49">
        <v>2660</v>
      </c>
      <c r="T23" s="49">
        <v>2577</v>
      </c>
      <c r="U23" s="49">
        <v>2502</v>
      </c>
    </row>
    <row r="24" spans="1:21" ht="15">
      <c r="A24" s="17"/>
      <c r="B24" s="17"/>
      <c r="C24" s="17" t="s">
        <v>99</v>
      </c>
      <c r="D24" s="202">
        <f>D22+D23</f>
        <v>3698.7929999999997</v>
      </c>
      <c r="E24" s="202">
        <f>E22+E23</f>
        <v>3746.397</v>
      </c>
      <c r="F24" s="202">
        <f>F22+F23</f>
        <v>3790.121</v>
      </c>
      <c r="G24" s="202">
        <f>G22+G23</f>
        <v>3804.4660000000003</v>
      </c>
      <c r="H24" s="202">
        <f>H22+H23</f>
        <v>3824.8459999999995</v>
      </c>
      <c r="I24" s="49">
        <v>3777</v>
      </c>
      <c r="J24" s="49">
        <v>3730</v>
      </c>
      <c r="K24" s="49">
        <v>3809</v>
      </c>
      <c r="L24" s="49">
        <v>3822</v>
      </c>
      <c r="M24" s="49">
        <v>3883</v>
      </c>
      <c r="N24" s="49">
        <v>3925</v>
      </c>
      <c r="O24" s="49">
        <v>3959</v>
      </c>
      <c r="P24" s="49">
        <v>4069</v>
      </c>
      <c r="Q24" s="49">
        <v>4063</v>
      </c>
      <c r="R24" s="49">
        <v>3944</v>
      </c>
      <c r="S24" s="49">
        <v>3906</v>
      </c>
      <c r="T24" s="49">
        <v>3827</v>
      </c>
      <c r="U24" s="49">
        <v>3756</v>
      </c>
    </row>
    <row r="25" spans="1:21" ht="14.25" customHeight="1">
      <c r="A25" s="17"/>
      <c r="B25" s="17" t="s">
        <v>103</v>
      </c>
      <c r="C25" s="17"/>
      <c r="D25" s="29"/>
      <c r="E25" s="29"/>
      <c r="F25" s="29"/>
      <c r="G25" s="29"/>
      <c r="H25" s="29"/>
      <c r="I25" s="29"/>
      <c r="J25" s="29"/>
      <c r="K25" s="29"/>
      <c r="L25" s="33"/>
      <c r="P25" s="33"/>
      <c r="Q25" s="33"/>
      <c r="R25" s="33"/>
      <c r="S25" s="33"/>
      <c r="T25" s="33"/>
      <c r="U25" s="33"/>
    </row>
    <row r="26" spans="1:21" ht="18">
      <c r="A26" s="17"/>
      <c r="B26" s="17"/>
      <c r="C26" s="17" t="s">
        <v>259</v>
      </c>
      <c r="D26" s="49">
        <v>718.052</v>
      </c>
      <c r="E26" s="49">
        <v>725.368</v>
      </c>
      <c r="F26" s="49">
        <v>731.776</v>
      </c>
      <c r="G26" s="49">
        <v>742.646</v>
      </c>
      <c r="H26" s="49">
        <v>759.016</v>
      </c>
      <c r="I26" s="49">
        <v>756</v>
      </c>
      <c r="J26" s="49">
        <v>761</v>
      </c>
      <c r="K26" s="49">
        <v>783</v>
      </c>
      <c r="L26" s="49">
        <v>790</v>
      </c>
      <c r="M26" s="49">
        <v>791</v>
      </c>
      <c r="N26" s="20">
        <v>798</v>
      </c>
      <c r="O26" s="49">
        <v>810</v>
      </c>
      <c r="P26" s="49">
        <v>832</v>
      </c>
      <c r="Q26" s="49">
        <v>825</v>
      </c>
      <c r="R26" s="49">
        <v>1036</v>
      </c>
      <c r="S26" s="49">
        <v>1001</v>
      </c>
      <c r="T26" s="49">
        <v>1006</v>
      </c>
      <c r="U26" s="49">
        <v>1011</v>
      </c>
    </row>
    <row r="27" spans="1:21" ht="18">
      <c r="A27" s="17"/>
      <c r="B27" s="17"/>
      <c r="C27" s="17" t="s">
        <v>260</v>
      </c>
      <c r="D27" s="49">
        <v>1354.187</v>
      </c>
      <c r="E27" s="49">
        <v>1381.717</v>
      </c>
      <c r="F27" s="49">
        <v>1411.543</v>
      </c>
      <c r="G27" s="49">
        <v>1421.337</v>
      </c>
      <c r="H27" s="49">
        <v>1448.258</v>
      </c>
      <c r="I27" s="49">
        <v>1458</v>
      </c>
      <c r="J27" s="49">
        <v>1462</v>
      </c>
      <c r="K27" s="49">
        <v>1534</v>
      </c>
      <c r="L27" s="49">
        <v>1536</v>
      </c>
      <c r="M27" s="49">
        <v>1570</v>
      </c>
      <c r="N27" s="20">
        <v>1589</v>
      </c>
      <c r="O27" s="49">
        <v>1630</v>
      </c>
      <c r="P27" s="49">
        <v>1717</v>
      </c>
      <c r="Q27" s="49">
        <v>1725</v>
      </c>
      <c r="R27" s="49">
        <v>1681</v>
      </c>
      <c r="S27" s="49">
        <v>1676</v>
      </c>
      <c r="T27" s="49">
        <v>1626</v>
      </c>
      <c r="U27" s="49">
        <v>1591</v>
      </c>
    </row>
    <row r="28" spans="1:21" ht="15">
      <c r="A28" s="17"/>
      <c r="B28" s="17"/>
      <c r="C28" s="17" t="s">
        <v>99</v>
      </c>
      <c r="D28" s="202">
        <f>D26+D27</f>
        <v>2072.239</v>
      </c>
      <c r="E28" s="202">
        <f>E26+E27</f>
        <v>2107.085</v>
      </c>
      <c r="F28" s="202">
        <f>F26+F27</f>
        <v>2143.319</v>
      </c>
      <c r="G28" s="202">
        <f>G26+G27</f>
        <v>2163.983</v>
      </c>
      <c r="H28" s="202">
        <f>H26+H27</f>
        <v>2207.274</v>
      </c>
      <c r="I28" s="49">
        <v>2214</v>
      </c>
      <c r="J28" s="49">
        <v>2223</v>
      </c>
      <c r="K28" s="49">
        <v>2317</v>
      </c>
      <c r="L28" s="48">
        <v>2326</v>
      </c>
      <c r="M28" s="49">
        <v>2361</v>
      </c>
      <c r="N28" s="49">
        <v>2387</v>
      </c>
      <c r="O28" s="48">
        <v>2440</v>
      </c>
      <c r="P28" s="49">
        <v>2549</v>
      </c>
      <c r="Q28" s="49">
        <v>2550</v>
      </c>
      <c r="R28" s="49">
        <v>2718</v>
      </c>
      <c r="S28" s="49">
        <v>2677</v>
      </c>
      <c r="T28" s="49">
        <v>2632</v>
      </c>
      <c r="U28" s="49">
        <v>2603</v>
      </c>
    </row>
    <row r="29" spans="1:21" ht="14.25" customHeight="1">
      <c r="A29" s="17"/>
      <c r="B29" s="17" t="s">
        <v>104</v>
      </c>
      <c r="C29" s="17"/>
      <c r="D29" s="29"/>
      <c r="E29" s="29"/>
      <c r="F29" s="29"/>
      <c r="G29" s="29"/>
      <c r="H29" s="29"/>
      <c r="I29" s="29"/>
      <c r="J29" s="29"/>
      <c r="K29" s="29"/>
      <c r="L29" s="33"/>
      <c r="P29" s="33"/>
      <c r="Q29" s="33"/>
      <c r="R29" s="33"/>
      <c r="S29" s="33"/>
      <c r="T29" s="33"/>
      <c r="U29" s="33"/>
    </row>
    <row r="30" spans="1:21" ht="18">
      <c r="A30" s="17"/>
      <c r="B30" s="17"/>
      <c r="C30" s="17" t="s">
        <v>259</v>
      </c>
      <c r="D30" s="49">
        <v>5069.284</v>
      </c>
      <c r="E30" s="49">
        <v>5134.422</v>
      </c>
      <c r="F30" s="49">
        <v>5200.621</v>
      </c>
      <c r="G30" s="49">
        <v>5301.756</v>
      </c>
      <c r="H30" s="49">
        <v>5490.847</v>
      </c>
      <c r="I30" s="49">
        <v>5550</v>
      </c>
      <c r="J30" s="49">
        <v>5672</v>
      </c>
      <c r="K30" s="49">
        <v>5931</v>
      </c>
      <c r="L30" s="49">
        <v>5989</v>
      </c>
      <c r="M30" s="49">
        <v>5987</v>
      </c>
      <c r="N30" s="20">
        <v>6034</v>
      </c>
      <c r="O30" s="49">
        <v>6147</v>
      </c>
      <c r="P30" s="49">
        <v>6301</v>
      </c>
      <c r="Q30" s="49">
        <v>6254</v>
      </c>
      <c r="R30" s="49">
        <v>5906</v>
      </c>
      <c r="S30" s="49">
        <v>5731</v>
      </c>
      <c r="T30" s="49">
        <v>5761</v>
      </c>
      <c r="U30" s="49">
        <v>5802</v>
      </c>
    </row>
    <row r="31" spans="1:21" ht="18">
      <c r="A31" s="17"/>
      <c r="B31" s="17"/>
      <c r="C31" s="17" t="s">
        <v>260</v>
      </c>
      <c r="D31" s="49">
        <v>1908.66</v>
      </c>
      <c r="E31" s="49">
        <v>1949.861</v>
      </c>
      <c r="F31" s="49">
        <v>1996.108</v>
      </c>
      <c r="G31" s="49">
        <v>2014.293</v>
      </c>
      <c r="H31" s="49">
        <v>2061.749</v>
      </c>
      <c r="I31" s="49">
        <v>2084</v>
      </c>
      <c r="J31" s="49">
        <v>2097</v>
      </c>
      <c r="K31" s="49">
        <v>2215</v>
      </c>
      <c r="L31" s="49">
        <v>2219</v>
      </c>
      <c r="M31" s="49">
        <v>2266</v>
      </c>
      <c r="N31" s="20">
        <v>2317</v>
      </c>
      <c r="O31" s="49">
        <v>2676</v>
      </c>
      <c r="P31" s="49">
        <v>2762</v>
      </c>
      <c r="Q31" s="49">
        <v>2792</v>
      </c>
      <c r="R31" s="49">
        <v>2690</v>
      </c>
      <c r="S31" s="49">
        <v>2678</v>
      </c>
      <c r="T31" s="49">
        <v>2606</v>
      </c>
      <c r="U31" s="49">
        <v>2536</v>
      </c>
    </row>
    <row r="32" spans="1:21" ht="15">
      <c r="A32" s="17"/>
      <c r="B32" s="17"/>
      <c r="C32" s="17" t="s">
        <v>99</v>
      </c>
      <c r="D32" s="202">
        <f>D30+D31</f>
        <v>6977.9439999999995</v>
      </c>
      <c r="E32" s="202">
        <f>E30+E31</f>
        <v>7084.282999999999</v>
      </c>
      <c r="F32" s="202">
        <f>F30+F31</f>
        <v>7196.729</v>
      </c>
      <c r="G32" s="202">
        <f>G30+G31</f>
        <v>7316.049</v>
      </c>
      <c r="H32" s="202">
        <f>H30+H31</f>
        <v>7552.596</v>
      </c>
      <c r="I32" s="49">
        <v>7634</v>
      </c>
      <c r="J32" s="49">
        <v>7769</v>
      </c>
      <c r="K32" s="49">
        <v>8146</v>
      </c>
      <c r="L32" s="49">
        <v>8208</v>
      </c>
      <c r="M32" s="49">
        <v>8253</v>
      </c>
      <c r="N32" s="49">
        <v>8351</v>
      </c>
      <c r="O32" s="48">
        <v>8823</v>
      </c>
      <c r="P32" s="48">
        <v>9062</v>
      </c>
      <c r="Q32" s="48">
        <v>9046</v>
      </c>
      <c r="R32" s="49">
        <v>8596</v>
      </c>
      <c r="S32" s="49">
        <v>8409</v>
      </c>
      <c r="T32" s="49">
        <v>8366</v>
      </c>
      <c r="U32" s="49">
        <v>8338</v>
      </c>
    </row>
    <row r="33" spans="1:21" ht="14.25" customHeight="1">
      <c r="A33" s="17"/>
      <c r="B33" s="17" t="s">
        <v>105</v>
      </c>
      <c r="C33" s="17"/>
      <c r="D33" s="33"/>
      <c r="E33" s="33"/>
      <c r="F33" s="33"/>
      <c r="G33" s="33"/>
      <c r="H33" s="33"/>
      <c r="I33" s="33"/>
      <c r="J33" s="33"/>
      <c r="K33" s="33"/>
      <c r="L33" s="33"/>
      <c r="N33" s="93"/>
      <c r="R33" s="33"/>
      <c r="S33" s="33"/>
      <c r="T33" s="33"/>
      <c r="U33" s="33"/>
    </row>
    <row r="34" spans="1:21" ht="15" customHeight="1">
      <c r="A34" s="59"/>
      <c r="B34" s="17"/>
      <c r="C34" s="17" t="s">
        <v>259</v>
      </c>
      <c r="D34" s="203">
        <f aca="true" t="shared" si="2" ref="D34:H36">D22+D26+D30</f>
        <v>7151.834999999999</v>
      </c>
      <c r="E34" s="203">
        <f t="shared" si="2"/>
        <v>7232.929</v>
      </c>
      <c r="F34" s="203">
        <f t="shared" si="2"/>
        <v>7310.854</v>
      </c>
      <c r="G34" s="203">
        <f t="shared" si="2"/>
        <v>7434.517</v>
      </c>
      <c r="H34" s="203">
        <f t="shared" si="2"/>
        <v>7636.866</v>
      </c>
      <c r="I34" s="49">
        <v>7653</v>
      </c>
      <c r="J34" s="49">
        <v>7753</v>
      </c>
      <c r="K34" s="49">
        <v>8034</v>
      </c>
      <c r="L34" s="49">
        <v>8111</v>
      </c>
      <c r="M34" s="49">
        <v>8111</v>
      </c>
      <c r="N34" s="49">
        <v>8168</v>
      </c>
      <c r="O34" s="49">
        <v>8269</v>
      </c>
      <c r="P34" s="49">
        <v>8468</v>
      </c>
      <c r="Q34" s="49">
        <v>8394</v>
      </c>
      <c r="R34" s="49">
        <v>8225</v>
      </c>
      <c r="S34" s="49">
        <v>7978</v>
      </c>
      <c r="T34" s="49">
        <v>8016</v>
      </c>
      <c r="U34" s="49">
        <v>8067</v>
      </c>
    </row>
    <row r="35" spans="1:21" ht="15" customHeight="1">
      <c r="A35" s="59"/>
      <c r="B35" s="17"/>
      <c r="C35" s="17" t="s">
        <v>260</v>
      </c>
      <c r="D35" s="203">
        <f t="shared" si="2"/>
        <v>5597.141</v>
      </c>
      <c r="E35" s="203">
        <f t="shared" si="2"/>
        <v>5704.836</v>
      </c>
      <c r="F35" s="203">
        <f t="shared" si="2"/>
        <v>5819.3150000000005</v>
      </c>
      <c r="G35" s="203">
        <f t="shared" si="2"/>
        <v>5849.981</v>
      </c>
      <c r="H35" s="203">
        <f t="shared" si="2"/>
        <v>5947.849999999999</v>
      </c>
      <c r="I35" s="49">
        <v>5971</v>
      </c>
      <c r="J35" s="49">
        <v>5969</v>
      </c>
      <c r="K35" s="49">
        <v>6238</v>
      </c>
      <c r="L35" s="49">
        <v>6245</v>
      </c>
      <c r="M35" s="49">
        <v>6385</v>
      </c>
      <c r="N35" s="49">
        <v>6495</v>
      </c>
      <c r="O35" s="49">
        <v>6952</v>
      </c>
      <c r="P35" s="49">
        <v>7212</v>
      </c>
      <c r="Q35" s="49">
        <v>7266</v>
      </c>
      <c r="R35" s="49">
        <v>7033</v>
      </c>
      <c r="S35" s="49">
        <v>7014</v>
      </c>
      <c r="T35" s="49">
        <v>6809</v>
      </c>
      <c r="U35" s="49">
        <v>6630</v>
      </c>
    </row>
    <row r="36" spans="1:21" ht="15" customHeight="1">
      <c r="A36" s="59"/>
      <c r="B36" s="17"/>
      <c r="C36" s="59" t="s">
        <v>105</v>
      </c>
      <c r="D36" s="204">
        <f t="shared" si="2"/>
        <v>12748.975999999999</v>
      </c>
      <c r="E36" s="204">
        <f t="shared" si="2"/>
        <v>12937.765</v>
      </c>
      <c r="F36" s="204">
        <f t="shared" si="2"/>
        <v>13130.169000000002</v>
      </c>
      <c r="G36" s="204">
        <f t="shared" si="2"/>
        <v>13284.498</v>
      </c>
      <c r="H36" s="204">
        <f t="shared" si="2"/>
        <v>13584.715999999999</v>
      </c>
      <c r="I36" s="111">
        <v>13625</v>
      </c>
      <c r="J36" s="111">
        <v>13722</v>
      </c>
      <c r="K36" s="111">
        <v>14272</v>
      </c>
      <c r="L36" s="111">
        <v>14356</v>
      </c>
      <c r="M36" s="111">
        <v>14496</v>
      </c>
      <c r="N36" s="111">
        <v>14663</v>
      </c>
      <c r="O36" s="111">
        <v>15221</v>
      </c>
      <c r="P36" s="111">
        <v>15680</v>
      </c>
      <c r="Q36" s="111">
        <v>15659</v>
      </c>
      <c r="R36" s="111">
        <v>15258</v>
      </c>
      <c r="S36" s="111">
        <v>14992</v>
      </c>
      <c r="T36" s="111">
        <v>14825</v>
      </c>
      <c r="U36" s="111">
        <v>14696</v>
      </c>
    </row>
    <row r="37" spans="1:21" ht="12.75" customHeight="1">
      <c r="A37" s="17"/>
      <c r="B37" s="17"/>
      <c r="C37" s="17"/>
      <c r="D37" s="94"/>
      <c r="E37" s="94"/>
      <c r="F37" s="94"/>
      <c r="G37" s="94"/>
      <c r="H37" s="94"/>
      <c r="I37" s="94" t="str">
        <f>IF(ABS(I36-I34-I35)&gt;comments!$A$1,I36-I34-I35," ")</f>
        <v> </v>
      </c>
      <c r="J37" s="94" t="str">
        <f>IF(ABS(J36-J34-J35)&gt;comments!$A$1,J36-J34-J35," ")</f>
        <v> </v>
      </c>
      <c r="K37" s="94" t="str">
        <f>IF(ABS(K36-K34-K35)&gt;comments!$A$1,K36-K34-K35," ")</f>
        <v> </v>
      </c>
      <c r="L37" s="94" t="str">
        <f>IF(ABS(L36-L34-L35)&gt;comments!$A$1,L36-L34-L35," ")</f>
        <v> </v>
      </c>
      <c r="M37" s="94" t="str">
        <f>IF(ABS(M36-M34-M35)&gt;comments!$A$1,M36-M34-M35," ")</f>
        <v> </v>
      </c>
      <c r="N37" s="94" t="str">
        <f>IF(ABS(N36-N34-N35)&gt;comments!$A$1,N36-N34-N35," ")</f>
        <v> </v>
      </c>
      <c r="O37" s="94" t="str">
        <f>IF(ABS(O36-O34-O35)&gt;comments!$A$1,O36-O34-O35," ")</f>
        <v> </v>
      </c>
      <c r="P37" s="94" t="str">
        <f>IF(ABS(P36-P34-P35)&gt;comments!$A$1,P36-P34-P35," ")</f>
        <v> </v>
      </c>
      <c r="Q37" s="94" t="str">
        <f>IF(ABS(Q36-Q34-Q35)&gt;comments!$A$1,Q36-Q34-Q35," ")</f>
        <v> </v>
      </c>
      <c r="R37" s="110" t="str">
        <f>IF(ABS(R36-R34-R35)&gt;comments!$A$1,R36-R34-R35," ")</f>
        <v> </v>
      </c>
      <c r="S37" s="110"/>
      <c r="T37" s="110"/>
      <c r="U37" s="110"/>
    </row>
    <row r="38" spans="1:21" ht="15">
      <c r="A38" s="118" t="s">
        <v>106</v>
      </c>
      <c r="B38" s="119"/>
      <c r="C38" s="119"/>
      <c r="D38" s="205"/>
      <c r="E38" s="205"/>
      <c r="F38" s="33"/>
      <c r="G38" s="33"/>
      <c r="H38" s="33"/>
      <c r="I38" s="33"/>
      <c r="J38" s="33"/>
      <c r="K38" s="33"/>
      <c r="L38" s="33"/>
      <c r="R38" s="33"/>
      <c r="S38" s="33"/>
      <c r="T38" s="33"/>
      <c r="U38" s="33"/>
    </row>
    <row r="39" spans="1:21" ht="15.75">
      <c r="A39" s="59"/>
      <c r="B39" s="17" t="s">
        <v>107</v>
      </c>
      <c r="C39" s="17"/>
      <c r="D39" s="203">
        <f>D5</f>
        <v>4318</v>
      </c>
      <c r="E39" s="203">
        <f>E5</f>
        <v>4586</v>
      </c>
      <c r="F39" s="203">
        <f>F5</f>
        <v>4852</v>
      </c>
      <c r="G39" s="203">
        <f>G5</f>
        <v>5072</v>
      </c>
      <c r="H39" s="203">
        <f>H5</f>
        <v>5163.957</v>
      </c>
      <c r="I39" s="49">
        <v>5405</v>
      </c>
      <c r="J39" s="49">
        <v>5567</v>
      </c>
      <c r="K39" s="49">
        <v>5730</v>
      </c>
      <c r="L39" s="49">
        <v>5856</v>
      </c>
      <c r="M39" s="49">
        <v>6094</v>
      </c>
      <c r="N39" s="49">
        <v>6151</v>
      </c>
      <c r="O39" s="49">
        <v>6433</v>
      </c>
      <c r="P39" s="49">
        <v>6577</v>
      </c>
      <c r="Q39" s="49">
        <v>6683</v>
      </c>
      <c r="R39" s="49">
        <v>6633</v>
      </c>
      <c r="S39" s="49">
        <v>6503</v>
      </c>
      <c r="T39" s="49">
        <v>6570</v>
      </c>
      <c r="U39" s="49">
        <v>7140</v>
      </c>
    </row>
    <row r="40" spans="1:21" ht="18.75">
      <c r="A40" s="59"/>
      <c r="B40" s="17" t="s">
        <v>259</v>
      </c>
      <c r="C40" s="17"/>
      <c r="D40" s="203">
        <f aca="true" t="shared" si="3" ref="D40:H41">D15+D34</f>
        <v>12355.835</v>
      </c>
      <c r="E40" s="203">
        <f t="shared" si="3"/>
        <v>12554.929</v>
      </c>
      <c r="F40" s="203">
        <f t="shared" si="3"/>
        <v>12648.854</v>
      </c>
      <c r="G40" s="203">
        <f t="shared" si="3"/>
        <v>12796.517</v>
      </c>
      <c r="H40" s="203">
        <f t="shared" si="3"/>
        <v>12998.777</v>
      </c>
      <c r="I40" s="49">
        <v>13024</v>
      </c>
      <c r="J40" s="49">
        <v>13074</v>
      </c>
      <c r="K40" s="49">
        <v>13467</v>
      </c>
      <c r="L40" s="49">
        <v>13527</v>
      </c>
      <c r="M40" s="49">
        <v>13653</v>
      </c>
      <c r="N40" s="49">
        <v>13641</v>
      </c>
      <c r="O40" s="49">
        <v>13830</v>
      </c>
      <c r="P40" s="49">
        <v>13901</v>
      </c>
      <c r="Q40" s="49">
        <v>13829</v>
      </c>
      <c r="R40" s="49">
        <v>13708</v>
      </c>
      <c r="S40" s="49">
        <v>13445</v>
      </c>
      <c r="T40" s="49">
        <v>13438</v>
      </c>
      <c r="U40" s="49">
        <v>13434</v>
      </c>
    </row>
    <row r="41" spans="1:21" ht="18.75">
      <c r="A41" s="59"/>
      <c r="B41" s="17" t="s">
        <v>260</v>
      </c>
      <c r="C41" s="17"/>
      <c r="D41" s="203">
        <f t="shared" si="3"/>
        <v>20063.141</v>
      </c>
      <c r="E41" s="203">
        <f t="shared" si="3"/>
        <v>20635.836</v>
      </c>
      <c r="F41" s="203">
        <f t="shared" si="3"/>
        <v>21080.315000000002</v>
      </c>
      <c r="G41" s="203">
        <f t="shared" si="3"/>
        <v>21299.981</v>
      </c>
      <c r="H41" s="203">
        <f t="shared" si="3"/>
        <v>21607.285</v>
      </c>
      <c r="I41" s="49">
        <v>21133</v>
      </c>
      <c r="J41" s="49">
        <v>21424</v>
      </c>
      <c r="K41" s="49">
        <v>22338</v>
      </c>
      <c r="L41" s="49">
        <v>22655</v>
      </c>
      <c r="M41" s="49">
        <v>22958</v>
      </c>
      <c r="N41" s="49">
        <v>22926</v>
      </c>
      <c r="O41" s="49">
        <v>23857</v>
      </c>
      <c r="P41" s="49">
        <v>24187</v>
      </c>
      <c r="Q41" s="49">
        <v>23957</v>
      </c>
      <c r="R41" s="49">
        <v>23878</v>
      </c>
      <c r="S41" s="49">
        <v>23539</v>
      </c>
      <c r="T41" s="49">
        <v>23383</v>
      </c>
      <c r="U41" s="49">
        <v>22974</v>
      </c>
    </row>
    <row r="42" spans="1:21" ht="15.75">
      <c r="A42" s="59"/>
      <c r="B42" s="59" t="s">
        <v>106</v>
      </c>
      <c r="C42" s="17"/>
      <c r="D42" s="204">
        <f>SUM(D18,D36)</f>
        <v>36736.975999999995</v>
      </c>
      <c r="E42" s="204">
        <f>SUM(E18,E36)</f>
        <v>37776.765</v>
      </c>
      <c r="F42" s="204">
        <f>SUM(F18,F36)</f>
        <v>38581.169</v>
      </c>
      <c r="G42" s="204">
        <f>SUM(G18,G36)</f>
        <v>39168.498</v>
      </c>
      <c r="H42" s="204">
        <f>SUM(H18,H36)</f>
        <v>39770.019</v>
      </c>
      <c r="I42" s="111">
        <v>39561</v>
      </c>
      <c r="J42" s="111">
        <v>40065</v>
      </c>
      <c r="K42" s="111">
        <v>41535</v>
      </c>
      <c r="L42" s="111">
        <v>42038</v>
      </c>
      <c r="M42" s="111">
        <v>42705</v>
      </c>
      <c r="N42" s="111">
        <v>42718</v>
      </c>
      <c r="O42" s="111">
        <v>44119</v>
      </c>
      <c r="P42" s="111">
        <v>44666</v>
      </c>
      <c r="Q42" s="111">
        <v>44470</v>
      </c>
      <c r="R42" s="111">
        <v>44219</v>
      </c>
      <c r="S42" s="111">
        <v>43488</v>
      </c>
      <c r="T42" s="111">
        <v>43390</v>
      </c>
      <c r="U42" s="111">
        <v>43549</v>
      </c>
    </row>
    <row r="43" spans="1:21" ht="15" customHeight="1">
      <c r="A43" s="121"/>
      <c r="B43" s="121"/>
      <c r="C43" s="121"/>
      <c r="D43" s="121"/>
      <c r="E43" s="121"/>
      <c r="F43" s="121"/>
      <c r="G43" s="121"/>
      <c r="H43" s="121"/>
      <c r="I43" s="117" t="str">
        <f>IF(ABS(I42-SUM(I39:I41))&gt;comments!$A$1,I42-SUM(I39:I41)," ")</f>
        <v> </v>
      </c>
      <c r="J43" s="117" t="str">
        <f>IF(ABS(J42-SUM(J39:J41))&gt;comments!$A$1,J42-SUM(J39:J41)," ")</f>
        <v> </v>
      </c>
      <c r="K43" s="117" t="str">
        <f>IF(ABS(K42-SUM(K39:K41))&gt;comments!$A$1,K42-SUM(K39:K41)," ")</f>
        <v> </v>
      </c>
      <c r="L43" s="117" t="str">
        <f>IF(ABS(L42-SUM(L39:L41))&gt;comments!$A$1,L42-SUM(L39:L41)," ")</f>
        <v> </v>
      </c>
      <c r="M43" s="117" t="str">
        <f>IF(ABS(M42-SUM(M39:M41))&gt;comments!$A$1,M42-SUM(M39:M41)," ")</f>
        <v> </v>
      </c>
      <c r="N43" s="117" t="str">
        <f>IF(ABS(N42-SUM(N39:N41))&gt;comments!$A$1,N42-SUM(N39:N41)," ")</f>
        <v> </v>
      </c>
      <c r="O43" s="117" t="str">
        <f>IF(ABS(O42-SUM(O39:O41))&gt;comments!$A$1,O42-SUM(O39:O41)," ")</f>
        <v> </v>
      </c>
      <c r="P43" s="117" t="str">
        <f>IF(ABS(P42-SUM(P39:P41))&gt;comments!$A$1,P42-SUM(P39:P41)," ")</f>
        <v> </v>
      </c>
      <c r="Q43" s="117" t="str">
        <f>IF(ABS(Q42-SUM(Q39:Q41))&gt;comments!$A$1,Q42-SUM(Q39:Q41)," ")</f>
        <v> </v>
      </c>
      <c r="R43" s="117" t="str">
        <f>IF(ABS(R42-SUM(R39:R41))&gt;comments!$A$1,R42-SUM(R39:R41)," ")</f>
        <v> </v>
      </c>
      <c r="S43" s="117" t="str">
        <f>IF(ABS(S42-SUM(S39:S41))&gt;comments!$A$1,S42-SUM(S39:S41)," ")</f>
        <v> </v>
      </c>
      <c r="T43" s="116"/>
      <c r="U43" s="116"/>
    </row>
    <row r="44" spans="1:13" ht="18" customHeight="1">
      <c r="A44" s="25" t="s">
        <v>276</v>
      </c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  <c r="M44" s="1"/>
    </row>
    <row r="45" ht="12.75">
      <c r="A45" t="s">
        <v>258</v>
      </c>
    </row>
    <row r="46" ht="9" customHeight="1"/>
    <row r="47" spans="3:15" ht="12.75">
      <c r="C47" s="1"/>
      <c r="D47" s="1"/>
      <c r="E47" s="1"/>
      <c r="F47" s="1"/>
      <c r="G47" s="1"/>
      <c r="H47" s="1"/>
      <c r="I47" s="10"/>
      <c r="J47" s="10"/>
      <c r="K47" s="10"/>
      <c r="L47" s="11"/>
      <c r="M47" s="11"/>
      <c r="N47" s="1"/>
      <c r="O47" s="1"/>
    </row>
    <row r="48" spans="3:15" ht="12.75">
      <c r="C48" s="1"/>
      <c r="D48" s="1"/>
      <c r="E48" s="1"/>
      <c r="F48" s="1"/>
      <c r="G48" s="1"/>
      <c r="H48" s="1"/>
      <c r="I48" s="10"/>
      <c r="J48" s="10"/>
      <c r="K48" s="10"/>
      <c r="L48" s="11"/>
      <c r="M48" s="11"/>
      <c r="N48" s="1"/>
      <c r="O48" s="1"/>
    </row>
    <row r="49" spans="3:15" ht="12.75">
      <c r="C49" s="1"/>
      <c r="D49" s="1"/>
      <c r="E49" s="1"/>
      <c r="F49" s="1"/>
      <c r="G49" s="1"/>
      <c r="H49" s="1"/>
      <c r="I49" s="10"/>
      <c r="J49" s="10"/>
      <c r="K49" s="10"/>
      <c r="L49" s="11"/>
      <c r="M49" s="11"/>
      <c r="N49" s="1"/>
      <c r="O49" s="1"/>
    </row>
    <row r="50" spans="3:15" ht="12.75">
      <c r="C50" s="1"/>
      <c r="D50" s="1"/>
      <c r="E50" s="1"/>
      <c r="F50" s="1"/>
      <c r="G50" s="1"/>
      <c r="H50" s="1"/>
      <c r="I50" s="10"/>
      <c r="J50" s="10"/>
      <c r="K50" s="10"/>
      <c r="L50" s="11"/>
      <c r="M50" s="11"/>
      <c r="N50" s="1"/>
      <c r="O50" s="1"/>
    </row>
    <row r="51" spans="3:15" ht="12.75">
      <c r="C51" s="1"/>
      <c r="D51" s="1"/>
      <c r="E51" s="1"/>
      <c r="F51" s="1"/>
      <c r="G51" s="1"/>
      <c r="H51" s="1"/>
      <c r="I51" s="10"/>
      <c r="J51" s="10"/>
      <c r="K51" s="10"/>
      <c r="L51" s="11"/>
      <c r="M51" s="11"/>
      <c r="N51" s="1"/>
      <c r="O51" s="1"/>
    </row>
    <row r="52" spans="3:15" ht="12.75">
      <c r="C52" s="1"/>
      <c r="D52" s="1"/>
      <c r="E52" s="1"/>
      <c r="F52" s="1"/>
      <c r="G52" s="1"/>
      <c r="H52" s="1"/>
      <c r="I52" s="10"/>
      <c r="J52" s="10"/>
      <c r="K52" s="10"/>
      <c r="L52" s="11"/>
      <c r="M52" s="11"/>
      <c r="N52" s="1"/>
      <c r="O52" s="1"/>
    </row>
    <row r="53" spans="3:15" ht="12.75">
      <c r="C53" s="1"/>
      <c r="D53" s="1"/>
      <c r="E53" s="1"/>
      <c r="F53" s="1"/>
      <c r="G53" s="1"/>
      <c r="H53" s="1"/>
      <c r="I53" s="10"/>
      <c r="J53" s="10"/>
      <c r="K53" s="10"/>
      <c r="L53" s="11"/>
      <c r="M53" s="1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1.8515625" style="0" customWidth="1"/>
    <col min="3" max="3" width="31.421875" style="0" customWidth="1"/>
    <col min="4" max="8" width="8.7109375" style="0" hidden="1" customWidth="1"/>
    <col min="9" max="10" width="10.28125" style="0" hidden="1" customWidth="1"/>
    <col min="11" max="18" width="10.28125" style="0" customWidth="1"/>
    <col min="19" max="19" width="11.28125" style="0" bestFit="1" customWidth="1"/>
    <col min="20" max="20" width="10.140625" style="0" customWidth="1"/>
    <col min="21" max="21" width="8.57421875" style="0" customWidth="1"/>
    <col min="23" max="23" width="17.7109375" style="0" customWidth="1"/>
  </cols>
  <sheetData>
    <row r="1" spans="1:19" s="17" customFormat="1" ht="15.75">
      <c r="A1" s="83" t="s">
        <v>316</v>
      </c>
      <c r="B1" s="24"/>
      <c r="I1" s="24"/>
      <c r="J1" s="24"/>
      <c r="K1" s="24"/>
      <c r="L1" s="24"/>
      <c r="M1" s="24"/>
      <c r="N1" s="24"/>
      <c r="S1" s="24"/>
    </row>
    <row r="2" spans="1:20" ht="67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54" t="s">
        <v>0</v>
      </c>
      <c r="M2" s="132" t="s">
        <v>1</v>
      </c>
      <c r="N2" s="154" t="s">
        <v>2</v>
      </c>
      <c r="O2" s="132" t="s">
        <v>3</v>
      </c>
      <c r="P2" s="132" t="s">
        <v>4</v>
      </c>
      <c r="Q2" s="132" t="s">
        <v>5</v>
      </c>
      <c r="R2" s="132" t="s">
        <v>6</v>
      </c>
      <c r="S2" s="132" t="s">
        <v>7</v>
      </c>
      <c r="T2" s="132" t="s">
        <v>122</v>
      </c>
    </row>
    <row r="3" spans="12:20" ht="12.75" customHeight="1">
      <c r="L3" s="5"/>
      <c r="M3" s="6"/>
      <c r="N3" s="5"/>
      <c r="O3" s="6"/>
      <c r="P3" s="6"/>
      <c r="Q3" s="8"/>
      <c r="R3" s="6"/>
      <c r="T3" s="9" t="s">
        <v>51</v>
      </c>
    </row>
    <row r="4" spans="1:20" ht="12.75" customHeight="1">
      <c r="A4" s="109" t="s">
        <v>128</v>
      </c>
      <c r="B4" s="109"/>
      <c r="C4" s="109"/>
      <c r="D4" s="109"/>
      <c r="E4" s="109"/>
      <c r="F4" s="109"/>
      <c r="G4" s="109"/>
      <c r="H4" s="109"/>
      <c r="L4" s="5"/>
      <c r="M4" s="6"/>
      <c r="N4" s="5"/>
      <c r="O4" s="6"/>
      <c r="P4" s="6"/>
      <c r="Q4" s="8"/>
      <c r="R4" s="6"/>
      <c r="S4" s="9"/>
      <c r="T4" s="7"/>
    </row>
    <row r="5" spans="1:23" ht="18.75">
      <c r="A5" s="109"/>
      <c r="B5" s="109" t="s">
        <v>305</v>
      </c>
      <c r="C5" s="109"/>
      <c r="D5" s="109"/>
      <c r="E5" s="109"/>
      <c r="F5" s="109"/>
      <c r="G5" s="109"/>
      <c r="H5" s="109"/>
      <c r="L5" s="50">
        <v>5285</v>
      </c>
      <c r="M5" s="50">
        <v>27</v>
      </c>
      <c r="N5" s="50">
        <v>65</v>
      </c>
      <c r="O5" s="50">
        <v>954</v>
      </c>
      <c r="P5" s="50">
        <v>809</v>
      </c>
      <c r="Q5" s="49">
        <v>7140</v>
      </c>
      <c r="R5" s="50">
        <v>0</v>
      </c>
      <c r="S5" s="111">
        <v>7140</v>
      </c>
      <c r="T5" s="98">
        <f>(S5/S$21)*100</f>
        <v>16.39532480653976</v>
      </c>
      <c r="U5" s="86"/>
      <c r="V5" s="86"/>
      <c r="W5" s="86"/>
    </row>
    <row r="6" spans="1:20" ht="18.75">
      <c r="A6" s="109"/>
      <c r="B6" s="109" t="s">
        <v>306</v>
      </c>
      <c r="C6" s="109"/>
      <c r="D6" s="109"/>
      <c r="E6" s="109"/>
      <c r="F6" s="109"/>
      <c r="G6" s="109"/>
      <c r="H6" s="109"/>
      <c r="L6" s="50">
        <v>754</v>
      </c>
      <c r="M6" s="50">
        <v>4</v>
      </c>
      <c r="N6" s="50">
        <v>8</v>
      </c>
      <c r="O6" s="50">
        <v>140</v>
      </c>
      <c r="P6" s="50">
        <v>65</v>
      </c>
      <c r="Q6" s="49">
        <v>972</v>
      </c>
      <c r="R6" s="50">
        <v>1</v>
      </c>
      <c r="S6" s="111">
        <v>973</v>
      </c>
      <c r="T6" s="98">
        <f>(S6/S$21)*100</f>
        <v>2.234264851087281</v>
      </c>
    </row>
    <row r="7" spans="1:20" ht="18.75">
      <c r="A7" s="109"/>
      <c r="B7" s="109" t="s">
        <v>307</v>
      </c>
      <c r="C7" s="109"/>
      <c r="D7" s="109"/>
      <c r="E7" s="109"/>
      <c r="F7" s="109"/>
      <c r="G7" s="109"/>
      <c r="H7" s="109"/>
      <c r="I7" s="86"/>
      <c r="L7" s="50">
        <v>6549</v>
      </c>
      <c r="M7" s="50">
        <v>63</v>
      </c>
      <c r="N7" s="50">
        <v>89</v>
      </c>
      <c r="O7" s="50">
        <v>1202</v>
      </c>
      <c r="P7" s="50">
        <v>769</v>
      </c>
      <c r="Q7" s="49">
        <v>8674</v>
      </c>
      <c r="R7" s="50">
        <v>5</v>
      </c>
      <c r="S7" s="111">
        <v>8678</v>
      </c>
      <c r="T7" s="98">
        <f>(S7/S$21)*100</f>
        <v>19.92697880548348</v>
      </c>
    </row>
    <row r="8" spans="1:20" ht="18.75">
      <c r="A8" s="109"/>
      <c r="B8" s="109" t="s">
        <v>308</v>
      </c>
      <c r="C8" s="109"/>
      <c r="D8" s="109"/>
      <c r="E8" s="109"/>
      <c r="F8" s="109"/>
      <c r="G8" s="109"/>
      <c r="H8" s="109"/>
      <c r="L8" s="50">
        <v>3613</v>
      </c>
      <c r="M8" s="50">
        <v>18</v>
      </c>
      <c r="N8" s="50">
        <v>96</v>
      </c>
      <c r="O8" s="50">
        <v>512</v>
      </c>
      <c r="P8" s="50">
        <v>134</v>
      </c>
      <c r="Q8" s="49">
        <v>4372</v>
      </c>
      <c r="R8" s="50">
        <v>23</v>
      </c>
      <c r="S8" s="111">
        <v>4395</v>
      </c>
      <c r="T8" s="98">
        <f>(S8/S$21)*100</f>
        <v>10.09208018553813</v>
      </c>
    </row>
    <row r="9" spans="1:20" ht="18.75">
      <c r="A9" s="109"/>
      <c r="B9" s="109" t="s">
        <v>309</v>
      </c>
      <c r="C9" s="109"/>
      <c r="D9" s="109"/>
      <c r="E9" s="109"/>
      <c r="F9" s="109"/>
      <c r="G9" s="109"/>
      <c r="H9" s="109"/>
      <c r="L9" s="50">
        <v>5970</v>
      </c>
      <c r="M9" s="50">
        <v>58</v>
      </c>
      <c r="N9" s="50">
        <v>104</v>
      </c>
      <c r="O9" s="50">
        <v>1098</v>
      </c>
      <c r="P9" s="50">
        <v>420</v>
      </c>
      <c r="Q9" s="49">
        <v>7649</v>
      </c>
      <c r="R9" s="50">
        <v>17</v>
      </c>
      <c r="S9" s="111">
        <v>7666</v>
      </c>
      <c r="T9" s="98">
        <f>(S9/S$21)*100</f>
        <v>17.60315965923443</v>
      </c>
    </row>
    <row r="10" spans="1:26" ht="15.75">
      <c r="A10" s="109"/>
      <c r="B10" s="125" t="s">
        <v>101</v>
      </c>
      <c r="C10" s="109"/>
      <c r="D10" s="109"/>
      <c r="E10" s="109"/>
      <c r="F10" s="109"/>
      <c r="G10" s="109"/>
      <c r="H10" s="109"/>
      <c r="L10" s="111">
        <v>22170</v>
      </c>
      <c r="M10" s="111">
        <v>171</v>
      </c>
      <c r="N10" s="111">
        <v>363</v>
      </c>
      <c r="O10" s="111">
        <v>3906</v>
      </c>
      <c r="P10" s="111">
        <v>2198</v>
      </c>
      <c r="Q10" s="111">
        <v>28807</v>
      </c>
      <c r="R10" s="111">
        <v>45</v>
      </c>
      <c r="S10" s="111">
        <v>28853</v>
      </c>
      <c r="T10" s="96">
        <f>SUM(T5:T9)</f>
        <v>66.25180830788308</v>
      </c>
      <c r="W10" s="86"/>
      <c r="X10" s="86"/>
      <c r="Y10" s="86"/>
      <c r="Z10" s="86"/>
    </row>
    <row r="11" spans="1:20" ht="15">
      <c r="A11" s="109"/>
      <c r="B11" s="109"/>
      <c r="C11" s="103"/>
      <c r="D11" s="103"/>
      <c r="E11" s="103"/>
      <c r="F11" s="103"/>
      <c r="G11" s="103"/>
      <c r="H11" s="103"/>
      <c r="L11" s="167"/>
      <c r="M11" s="110"/>
      <c r="N11" s="110"/>
      <c r="O11" s="110"/>
      <c r="P11" s="110"/>
      <c r="Q11" s="110"/>
      <c r="R11" s="110"/>
      <c r="S11" s="184"/>
      <c r="T11" s="94" t="str">
        <f>IF(ABS(T10-SUM(T5:T9))&gt;comments!$A$1,T10-SUM(T5:T9)," ")</f>
        <v> </v>
      </c>
    </row>
    <row r="12" spans="1:20" ht="15">
      <c r="A12" s="109" t="s">
        <v>123</v>
      </c>
      <c r="B12" s="109"/>
      <c r="C12" s="109"/>
      <c r="D12" s="109"/>
      <c r="E12" s="109"/>
      <c r="F12" s="109"/>
      <c r="G12" s="109"/>
      <c r="H12" s="109"/>
      <c r="L12" s="33"/>
      <c r="M12" s="33"/>
      <c r="N12" s="33"/>
      <c r="O12" s="33"/>
      <c r="P12" s="33"/>
      <c r="Q12" s="33"/>
      <c r="R12" s="33"/>
      <c r="S12" s="189"/>
      <c r="T12" s="41"/>
    </row>
    <row r="13" spans="1:20" ht="18.75">
      <c r="A13" s="109"/>
      <c r="B13" s="109" t="s">
        <v>310</v>
      </c>
      <c r="C13" s="126"/>
      <c r="D13" s="126"/>
      <c r="E13" s="126"/>
      <c r="F13" s="126"/>
      <c r="G13" s="126"/>
      <c r="H13" s="126"/>
      <c r="I13" s="87"/>
      <c r="L13" s="50">
        <v>6551</v>
      </c>
      <c r="M13" s="50">
        <v>56</v>
      </c>
      <c r="N13" s="50">
        <v>172</v>
      </c>
      <c r="O13" s="50">
        <v>1054</v>
      </c>
      <c r="P13" s="50">
        <v>106</v>
      </c>
      <c r="Q13" s="49">
        <v>7939</v>
      </c>
      <c r="R13" s="50">
        <v>128</v>
      </c>
      <c r="S13" s="111">
        <v>8067</v>
      </c>
      <c r="T13" s="98">
        <f>(S13/S$21)*100</f>
        <v>18.52396151461572</v>
      </c>
    </row>
    <row r="14" spans="1:20" ht="15" customHeight="1">
      <c r="A14" s="109"/>
      <c r="B14" s="109" t="s">
        <v>311</v>
      </c>
      <c r="C14" s="126"/>
      <c r="D14" s="126"/>
      <c r="E14" s="126"/>
      <c r="F14" s="126"/>
      <c r="G14" s="126"/>
      <c r="H14" s="126"/>
      <c r="I14" s="87"/>
      <c r="L14" s="50">
        <v>5056</v>
      </c>
      <c r="M14" s="50">
        <v>63</v>
      </c>
      <c r="N14" s="50">
        <v>50</v>
      </c>
      <c r="O14" s="50">
        <v>1161</v>
      </c>
      <c r="P14" s="50">
        <v>163</v>
      </c>
      <c r="Q14" s="49">
        <v>6493</v>
      </c>
      <c r="R14" s="50">
        <v>136</v>
      </c>
      <c r="S14" s="111">
        <v>6630</v>
      </c>
      <c r="T14" s="98">
        <f>(S14/S$21)*100</f>
        <v>15.224230177501205</v>
      </c>
    </row>
    <row r="15" spans="1:20" ht="15.75">
      <c r="A15" s="109"/>
      <c r="B15" s="125" t="s">
        <v>105</v>
      </c>
      <c r="C15" s="109"/>
      <c r="D15" s="109"/>
      <c r="E15" s="109"/>
      <c r="F15" s="109"/>
      <c r="G15" s="109"/>
      <c r="H15" s="109"/>
      <c r="L15" s="111">
        <v>11606</v>
      </c>
      <c r="M15" s="111">
        <v>120</v>
      </c>
      <c r="N15" s="111">
        <v>222</v>
      </c>
      <c r="O15" s="111">
        <v>2216</v>
      </c>
      <c r="P15" s="111">
        <v>268</v>
      </c>
      <c r="Q15" s="111">
        <v>14432</v>
      </c>
      <c r="R15" s="111">
        <v>264</v>
      </c>
      <c r="S15" s="111">
        <v>14696</v>
      </c>
      <c r="T15" s="96">
        <f>SUM(T13:T14)</f>
        <v>33.748191692116926</v>
      </c>
    </row>
    <row r="16" spans="1:20" ht="15">
      <c r="A16" s="109"/>
      <c r="B16" s="109"/>
      <c r="C16" s="109"/>
      <c r="D16" s="109"/>
      <c r="E16" s="109"/>
      <c r="F16" s="109"/>
      <c r="G16" s="109"/>
      <c r="H16" s="109"/>
      <c r="L16" s="110"/>
      <c r="M16" s="110"/>
      <c r="N16" s="110"/>
      <c r="O16" s="110"/>
      <c r="P16" s="110"/>
      <c r="Q16" s="110"/>
      <c r="R16" s="110"/>
      <c r="S16" s="184"/>
      <c r="T16" s="94" t="str">
        <f>IF(ABS(T15-SUM(T13,T14))&gt;comments!$A$1,T15-SUM(T13,T14)," ")</f>
        <v> </v>
      </c>
    </row>
    <row r="17" spans="1:20" ht="15">
      <c r="A17" s="109" t="s">
        <v>106</v>
      </c>
      <c r="B17" s="109"/>
      <c r="C17" s="109"/>
      <c r="D17" s="109"/>
      <c r="E17" s="109"/>
      <c r="F17" s="109"/>
      <c r="G17" s="109"/>
      <c r="H17" s="109"/>
      <c r="L17" s="33"/>
      <c r="M17" s="33"/>
      <c r="N17" s="33"/>
      <c r="O17" s="33"/>
      <c r="P17" s="33"/>
      <c r="Q17" s="33"/>
      <c r="R17" s="33"/>
      <c r="S17" s="185"/>
      <c r="T17" s="41"/>
    </row>
    <row r="18" spans="1:20" ht="15.75">
      <c r="A18" s="109"/>
      <c r="B18" s="109" t="s">
        <v>107</v>
      </c>
      <c r="C18" s="109"/>
      <c r="D18" s="109"/>
      <c r="E18" s="109"/>
      <c r="F18" s="109"/>
      <c r="G18" s="109"/>
      <c r="H18" s="109"/>
      <c r="L18" s="50">
        <v>5285</v>
      </c>
      <c r="M18" s="50">
        <v>27</v>
      </c>
      <c r="N18" s="50">
        <v>65</v>
      </c>
      <c r="O18" s="50">
        <v>954</v>
      </c>
      <c r="P18" s="50">
        <v>809</v>
      </c>
      <c r="Q18" s="49">
        <v>7140</v>
      </c>
      <c r="R18" s="50">
        <v>0</v>
      </c>
      <c r="S18" s="111">
        <v>7140</v>
      </c>
      <c r="T18" s="98">
        <f>(S18/S$21)*100</f>
        <v>16.39532480653976</v>
      </c>
    </row>
    <row r="19" spans="1:20" ht="18.75">
      <c r="A19" s="109"/>
      <c r="B19" s="109" t="s">
        <v>310</v>
      </c>
      <c r="C19" s="109"/>
      <c r="D19" s="109"/>
      <c r="E19" s="109"/>
      <c r="F19" s="109"/>
      <c r="G19" s="109"/>
      <c r="H19" s="109"/>
      <c r="L19" s="50">
        <v>10918</v>
      </c>
      <c r="M19" s="50">
        <v>78</v>
      </c>
      <c r="N19" s="50">
        <v>276</v>
      </c>
      <c r="O19" s="50">
        <v>1706</v>
      </c>
      <c r="P19" s="50">
        <v>305</v>
      </c>
      <c r="Q19" s="49">
        <v>13283</v>
      </c>
      <c r="R19" s="50">
        <v>152</v>
      </c>
      <c r="S19" s="111">
        <v>13434</v>
      </c>
      <c r="T19" s="98">
        <f>(S19/S$21)*100</f>
        <v>30.84801028726262</v>
      </c>
    </row>
    <row r="20" spans="1:20" ht="18.75">
      <c r="A20" s="109"/>
      <c r="B20" s="109" t="s">
        <v>311</v>
      </c>
      <c r="C20" s="109"/>
      <c r="D20" s="109"/>
      <c r="E20" s="109"/>
      <c r="F20" s="109"/>
      <c r="G20" s="109"/>
      <c r="H20" s="109"/>
      <c r="L20" s="50">
        <v>17575</v>
      </c>
      <c r="M20" s="50">
        <v>184</v>
      </c>
      <c r="N20" s="50">
        <v>244</v>
      </c>
      <c r="O20" s="50">
        <v>3462</v>
      </c>
      <c r="P20" s="50">
        <v>1351</v>
      </c>
      <c r="Q20" s="49">
        <v>22816</v>
      </c>
      <c r="R20" s="50">
        <v>158</v>
      </c>
      <c r="S20" s="111">
        <v>22974</v>
      </c>
      <c r="T20" s="98">
        <f>(S20/S$21)*100</f>
        <v>52.754368642219106</v>
      </c>
    </row>
    <row r="21" spans="1:20" ht="15.75">
      <c r="A21" s="109"/>
      <c r="B21" s="125" t="s">
        <v>106</v>
      </c>
      <c r="C21" s="109"/>
      <c r="D21" s="109"/>
      <c r="E21" s="109"/>
      <c r="F21" s="109"/>
      <c r="G21" s="109"/>
      <c r="H21" s="109"/>
      <c r="L21" s="222">
        <v>33777</v>
      </c>
      <c r="M21" s="222">
        <v>290</v>
      </c>
      <c r="N21" s="222">
        <v>585</v>
      </c>
      <c r="O21" s="222">
        <v>6121</v>
      </c>
      <c r="P21" s="222">
        <v>2466</v>
      </c>
      <c r="Q21" s="222">
        <v>43239</v>
      </c>
      <c r="R21" s="222">
        <v>310</v>
      </c>
      <c r="S21" s="222">
        <v>43549</v>
      </c>
      <c r="T21" s="97">
        <f>SUM(T18:T20)</f>
        <v>99.99770373602149</v>
      </c>
    </row>
    <row r="22" spans="1:20" ht="15">
      <c r="A22" s="109"/>
      <c r="B22" s="109"/>
      <c r="C22" s="109"/>
      <c r="D22" s="109"/>
      <c r="E22" s="109"/>
      <c r="F22" s="109"/>
      <c r="G22" s="109"/>
      <c r="H22" s="109"/>
      <c r="L22" s="94" t="str">
        <f>IF(ABS(L21-SUM(L18:L20))&gt;comments!$A$1,L21-SUM(L18:L20)," ")</f>
        <v> </v>
      </c>
      <c r="M22" s="94" t="str">
        <f>IF(ABS(M21-SUM(M18:M20))&gt;comments!$A$1,M21-SUM(M18:M20)," ")</f>
        <v> </v>
      </c>
      <c r="N22" s="94" t="str">
        <f>IF(ABS(N21-SUM(N18:N20))&gt;comments!$A$1,N21-SUM(N18:N20)," ")</f>
        <v> </v>
      </c>
      <c r="O22" s="94" t="str">
        <f>IF(ABS(O21-SUM(O18:O20))&gt;comments!$A$1,O21-SUM(O18:O20)," ")</f>
        <v> </v>
      </c>
      <c r="P22" s="94" t="str">
        <f>IF(ABS(P21-SUM(P18:P20))&gt;comments!$A$1,P21-SUM(P18:P20)," ")</f>
        <v> </v>
      </c>
      <c r="Q22" s="94" t="str">
        <f>IF(ABS(Q21-SUM(Q18:Q20))&gt;comments!$A$1,Q21-SUM(Q18:Q20)," ")</f>
        <v> </v>
      </c>
      <c r="R22" s="94" t="str">
        <f>IF(ABS(R21-SUM(R18:R20))&gt;comments!$A$1,R21-SUM(R18:R20)," ")</f>
        <v> </v>
      </c>
      <c r="S22" s="186"/>
      <c r="T22" s="94" t="str">
        <f>IF(ABS(T21-SUM(T18:T20))&gt;comments!$A$1,T21-SUM(T18:T20)," ")</f>
        <v> </v>
      </c>
    </row>
    <row r="23" spans="1:20" ht="15">
      <c r="A23" s="127" t="s">
        <v>50</v>
      </c>
      <c r="B23" s="127"/>
      <c r="C23" s="127"/>
      <c r="D23" s="127"/>
      <c r="E23" s="127"/>
      <c r="F23" s="127"/>
      <c r="G23" s="127"/>
      <c r="H23" s="127"/>
      <c r="I23" s="122"/>
      <c r="J23" s="116"/>
      <c r="K23" s="116"/>
      <c r="L23" s="123">
        <f aca="true" t="shared" si="0" ref="L23:S23">(L21/$S21)*100</f>
        <v>77.5609084020299</v>
      </c>
      <c r="M23" s="123">
        <f t="shared" si="0"/>
        <v>0.6659165537670211</v>
      </c>
      <c r="N23" s="123">
        <f t="shared" si="0"/>
        <v>1.343314427426577</v>
      </c>
      <c r="O23" s="123">
        <f t="shared" si="0"/>
        <v>14.055431812441158</v>
      </c>
      <c r="P23" s="123">
        <f t="shared" si="0"/>
        <v>5.662586970998186</v>
      </c>
      <c r="Q23" s="123">
        <f t="shared" si="0"/>
        <v>99.28815816666284</v>
      </c>
      <c r="R23" s="123">
        <f t="shared" si="0"/>
        <v>0.7118418333371604</v>
      </c>
      <c r="S23" s="187">
        <f t="shared" si="0"/>
        <v>100</v>
      </c>
      <c r="T23" s="124"/>
    </row>
    <row r="24" spans="1:17" ht="15">
      <c r="A24" s="25" t="s">
        <v>276</v>
      </c>
      <c r="B24" s="1"/>
      <c r="C24" s="1"/>
      <c r="D24" s="1"/>
      <c r="E24" s="1"/>
      <c r="F24" s="1"/>
      <c r="G24" s="1"/>
      <c r="H24" s="1"/>
      <c r="I24" s="37"/>
      <c r="J24" s="37"/>
      <c r="K24" s="37"/>
      <c r="L24" s="37"/>
      <c r="M24" s="37"/>
      <c r="N24" s="37"/>
      <c r="O24" s="37"/>
      <c r="P24" s="28"/>
      <c r="Q24" s="28"/>
    </row>
    <row r="25" spans="1:17" ht="15">
      <c r="A25" s="25" t="s">
        <v>313</v>
      </c>
      <c r="B25" s="1"/>
      <c r="C25" s="1"/>
      <c r="D25" s="1"/>
      <c r="E25" s="1"/>
      <c r="F25" s="1"/>
      <c r="G25" s="1"/>
      <c r="H25" s="1"/>
      <c r="I25" s="37"/>
      <c r="J25" s="37"/>
      <c r="K25" s="37"/>
      <c r="L25" s="37"/>
      <c r="M25" s="37"/>
      <c r="N25" s="37"/>
      <c r="O25" s="37"/>
      <c r="P25" s="28"/>
      <c r="Q25" s="28"/>
    </row>
    <row r="26" spans="1:17" ht="15">
      <c r="A26" s="25" t="s">
        <v>312</v>
      </c>
      <c r="B26" s="1"/>
      <c r="C26" s="1"/>
      <c r="D26" s="1"/>
      <c r="E26" s="1"/>
      <c r="F26" s="1"/>
      <c r="G26" s="1"/>
      <c r="H26" s="1"/>
      <c r="I26" s="37"/>
      <c r="J26" s="37"/>
      <c r="K26" s="37"/>
      <c r="L26" s="37"/>
      <c r="M26" s="37"/>
      <c r="N26" s="37"/>
      <c r="O26" s="37"/>
      <c r="P26" s="28"/>
      <c r="Q26" s="28"/>
    </row>
    <row r="27" spans="1:17" ht="15">
      <c r="A27" s="25"/>
      <c r="B27" s="1"/>
      <c r="C27" s="1"/>
      <c r="D27" s="1"/>
      <c r="E27" s="1"/>
      <c r="F27" s="1"/>
      <c r="G27" s="1"/>
      <c r="H27" s="1"/>
      <c r="I27" s="37"/>
      <c r="J27" s="37"/>
      <c r="K27" s="37"/>
      <c r="L27" s="37"/>
      <c r="M27" s="37"/>
      <c r="N27" s="37"/>
      <c r="O27" s="37"/>
      <c r="P27" s="28"/>
      <c r="Q27" s="28"/>
    </row>
    <row r="28" spans="1:17" ht="15">
      <c r="A28" s="25"/>
      <c r="B28" s="1"/>
      <c r="C28" s="1"/>
      <c r="D28" s="1"/>
      <c r="E28" s="1"/>
      <c r="F28" s="1"/>
      <c r="G28" s="1"/>
      <c r="H28" s="1"/>
      <c r="I28" s="37"/>
      <c r="J28" s="37"/>
      <c r="K28" s="37"/>
      <c r="L28" s="37"/>
      <c r="M28" s="37"/>
      <c r="N28" s="37"/>
      <c r="O28" s="37"/>
      <c r="P28" s="28"/>
      <c r="Q28" s="28"/>
    </row>
    <row r="29" spans="1:16" s="17" customFormat="1" ht="15.75">
      <c r="A29" s="83" t="s">
        <v>301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1" ht="15.75">
      <c r="A30" s="113"/>
      <c r="B30" s="113"/>
      <c r="C30" s="114"/>
      <c r="D30" s="114">
        <v>1995</v>
      </c>
      <c r="E30" s="114">
        <v>1996</v>
      </c>
      <c r="F30" s="114">
        <v>1997</v>
      </c>
      <c r="G30" s="114">
        <v>1998</v>
      </c>
      <c r="H30" s="114">
        <v>1999</v>
      </c>
      <c r="I30" s="114">
        <v>2000</v>
      </c>
      <c r="J30" s="114">
        <v>2001</v>
      </c>
      <c r="K30" s="114">
        <v>2002</v>
      </c>
      <c r="L30" s="114">
        <v>2003</v>
      </c>
      <c r="M30" s="114">
        <v>2004</v>
      </c>
      <c r="N30" s="114">
        <v>2005</v>
      </c>
      <c r="O30" s="114">
        <v>2006</v>
      </c>
      <c r="P30" s="114">
        <v>2007</v>
      </c>
      <c r="Q30" s="114">
        <v>2008</v>
      </c>
      <c r="R30" s="114">
        <v>2009</v>
      </c>
      <c r="S30" s="114">
        <v>2010</v>
      </c>
      <c r="T30" s="114">
        <v>2011</v>
      </c>
      <c r="U30" s="114">
        <v>2012</v>
      </c>
    </row>
    <row r="31" spans="3:21" ht="12.75">
      <c r="C31" s="4"/>
      <c r="D31" s="4"/>
      <c r="E31" s="4"/>
      <c r="F31" s="4"/>
      <c r="G31" s="4"/>
      <c r="H31" s="4"/>
      <c r="M31" s="12"/>
      <c r="N31" s="12"/>
      <c r="P31" s="12"/>
      <c r="Q31" s="12"/>
      <c r="R31" s="12"/>
      <c r="S31" s="12"/>
      <c r="T31" s="12"/>
      <c r="U31" s="12" t="s">
        <v>49</v>
      </c>
    </row>
    <row r="32" spans="1:8" ht="15.75">
      <c r="A32" s="4"/>
      <c r="B32" s="128" t="s">
        <v>128</v>
      </c>
      <c r="C32" s="109"/>
      <c r="D32" s="109"/>
      <c r="E32" s="109"/>
      <c r="F32" s="109"/>
      <c r="G32" s="109"/>
      <c r="H32" s="109"/>
    </row>
    <row r="33" spans="2:40" ht="15">
      <c r="B33" s="109"/>
      <c r="C33" s="109" t="s">
        <v>0</v>
      </c>
      <c r="D33" s="48">
        <v>19226</v>
      </c>
      <c r="E33" s="48">
        <v>19888</v>
      </c>
      <c r="F33" s="48">
        <v>20266</v>
      </c>
      <c r="G33" s="48">
        <v>20456</v>
      </c>
      <c r="H33" s="48">
        <v>20700.032</v>
      </c>
      <c r="I33" s="48">
        <v>20566.003</v>
      </c>
      <c r="J33" s="48">
        <v>20976.745</v>
      </c>
      <c r="K33" s="48">
        <v>21760.137</v>
      </c>
      <c r="L33" s="48">
        <v>21921.515</v>
      </c>
      <c r="M33" s="48">
        <v>22307.81</v>
      </c>
      <c r="N33" s="48">
        <v>22060.254</v>
      </c>
      <c r="O33" s="48">
        <v>22610</v>
      </c>
      <c r="P33" s="49">
        <v>22392</v>
      </c>
      <c r="Q33" s="49">
        <v>22221</v>
      </c>
      <c r="R33" s="49">
        <v>22496</v>
      </c>
      <c r="S33" s="49">
        <v>21998</v>
      </c>
      <c r="T33" s="49">
        <v>21986</v>
      </c>
      <c r="U33" s="49">
        <v>22170</v>
      </c>
      <c r="AN33">
        <v>34391</v>
      </c>
    </row>
    <row r="34" spans="2:40" ht="15">
      <c r="B34" s="109"/>
      <c r="C34" s="109" t="s">
        <v>1</v>
      </c>
      <c r="D34" s="48">
        <v>119</v>
      </c>
      <c r="E34" s="48">
        <v>118</v>
      </c>
      <c r="F34" s="48">
        <v>124</v>
      </c>
      <c r="G34" s="48">
        <v>128</v>
      </c>
      <c r="H34" s="48">
        <v>142.527</v>
      </c>
      <c r="I34" s="48">
        <v>149.074</v>
      </c>
      <c r="J34" s="48">
        <v>155.855</v>
      </c>
      <c r="K34" s="48">
        <v>175.367</v>
      </c>
      <c r="L34" s="48">
        <v>203.74</v>
      </c>
      <c r="M34" s="48">
        <v>194.475</v>
      </c>
      <c r="N34" s="48">
        <v>180.843</v>
      </c>
      <c r="O34" s="48">
        <v>176</v>
      </c>
      <c r="P34" s="49">
        <v>187</v>
      </c>
      <c r="Q34" s="49">
        <v>190</v>
      </c>
      <c r="R34" s="49">
        <v>196</v>
      </c>
      <c r="S34" s="49">
        <v>181</v>
      </c>
      <c r="T34" s="49">
        <v>181</v>
      </c>
      <c r="U34" s="49">
        <v>171</v>
      </c>
      <c r="AN34">
        <v>322</v>
      </c>
    </row>
    <row r="35" spans="2:40" ht="15">
      <c r="B35" s="109"/>
      <c r="C35" s="109" t="s">
        <v>2</v>
      </c>
      <c r="D35" s="48">
        <v>306</v>
      </c>
      <c r="E35" s="48">
        <v>316</v>
      </c>
      <c r="F35" s="48">
        <v>321</v>
      </c>
      <c r="G35" s="48">
        <v>320</v>
      </c>
      <c r="H35" s="48">
        <v>321.875</v>
      </c>
      <c r="I35" s="48">
        <v>317.272</v>
      </c>
      <c r="J35" s="48">
        <v>323.194</v>
      </c>
      <c r="K35" s="48">
        <v>340.303</v>
      </c>
      <c r="L35" s="48">
        <v>331.353</v>
      </c>
      <c r="M35" s="48">
        <v>283.941</v>
      </c>
      <c r="N35" s="48">
        <v>285.499</v>
      </c>
      <c r="O35" s="48">
        <v>299</v>
      </c>
      <c r="P35" s="49">
        <v>308</v>
      </c>
      <c r="Q35" s="49">
        <v>320</v>
      </c>
      <c r="R35" s="49">
        <v>329</v>
      </c>
      <c r="S35" s="49">
        <v>353</v>
      </c>
      <c r="T35" s="49">
        <v>352</v>
      </c>
      <c r="U35" s="49">
        <v>363</v>
      </c>
      <c r="AN35">
        <v>635</v>
      </c>
    </row>
    <row r="36" spans="2:40" ht="15">
      <c r="B36" s="109"/>
      <c r="C36" s="109" t="s">
        <v>3</v>
      </c>
      <c r="D36" s="48">
        <v>2384</v>
      </c>
      <c r="E36" s="48">
        <v>2520</v>
      </c>
      <c r="F36" s="48">
        <v>2695</v>
      </c>
      <c r="G36" s="48">
        <v>2879</v>
      </c>
      <c r="H36" s="48">
        <v>2914.658</v>
      </c>
      <c r="I36" s="48">
        <v>2805.276</v>
      </c>
      <c r="J36" s="48">
        <v>2833.352</v>
      </c>
      <c r="K36" s="48">
        <v>2927.661</v>
      </c>
      <c r="L36" s="48">
        <v>3078.998</v>
      </c>
      <c r="M36" s="48">
        <v>3167.697</v>
      </c>
      <c r="N36" s="48">
        <v>3260.843</v>
      </c>
      <c r="O36" s="48">
        <v>3459</v>
      </c>
      <c r="P36" s="49">
        <v>3689</v>
      </c>
      <c r="Q36" s="49">
        <v>3690</v>
      </c>
      <c r="R36" s="49">
        <v>3684</v>
      </c>
      <c r="S36" s="49">
        <v>3701</v>
      </c>
      <c r="T36" s="49">
        <v>3816</v>
      </c>
      <c r="U36" s="49">
        <v>3906</v>
      </c>
      <c r="AN36">
        <v>6027</v>
      </c>
    </row>
    <row r="37" spans="2:40" ht="15">
      <c r="B37" s="109"/>
      <c r="C37" s="109" t="s">
        <v>4</v>
      </c>
      <c r="D37" s="48">
        <v>1904</v>
      </c>
      <c r="E37" s="48">
        <v>1950</v>
      </c>
      <c r="F37" s="48">
        <v>2001</v>
      </c>
      <c r="G37" s="48">
        <v>2057</v>
      </c>
      <c r="H37" s="48">
        <v>2060.014</v>
      </c>
      <c r="I37" s="48">
        <v>2051.557</v>
      </c>
      <c r="J37" s="48">
        <v>2009.842</v>
      </c>
      <c r="K37" s="48">
        <v>2014.01</v>
      </c>
      <c r="L37" s="48">
        <v>2105.074</v>
      </c>
      <c r="M37" s="48">
        <v>2218.48</v>
      </c>
      <c r="N37" s="48">
        <v>2233.829</v>
      </c>
      <c r="O37" s="48">
        <v>2315</v>
      </c>
      <c r="P37" s="49">
        <v>2378</v>
      </c>
      <c r="Q37" s="49">
        <v>2349</v>
      </c>
      <c r="R37" s="49">
        <v>2210</v>
      </c>
      <c r="S37" s="49">
        <v>2217</v>
      </c>
      <c r="T37" s="49">
        <v>2184</v>
      </c>
      <c r="U37" s="49">
        <v>2198</v>
      </c>
      <c r="AN37">
        <v>2557</v>
      </c>
    </row>
    <row r="38" spans="2:40" ht="15">
      <c r="B38" s="109"/>
      <c r="C38" s="109" t="s">
        <v>108</v>
      </c>
      <c r="D38" s="206">
        <f>SUM(D33:D37)</f>
        <v>23939</v>
      </c>
      <c r="E38" s="206">
        <f>SUM(E33:E37)</f>
        <v>24792</v>
      </c>
      <c r="F38" s="206">
        <f>SUM(F33:F37)</f>
        <v>25407</v>
      </c>
      <c r="G38" s="206">
        <f>SUM(G33:G37)</f>
        <v>25840</v>
      </c>
      <c r="H38" s="206">
        <f>SUM(H33:H37)</f>
        <v>26139.105999999996</v>
      </c>
      <c r="I38" s="48">
        <v>25889</v>
      </c>
      <c r="J38" s="48">
        <v>26299</v>
      </c>
      <c r="K38" s="48">
        <v>27217</v>
      </c>
      <c r="L38" s="48">
        <v>27641</v>
      </c>
      <c r="M38" s="48">
        <v>28172</v>
      </c>
      <c r="N38" s="48">
        <v>28021</v>
      </c>
      <c r="O38" s="48">
        <v>28859</v>
      </c>
      <c r="P38" s="49">
        <v>28953</v>
      </c>
      <c r="Q38" s="49">
        <v>28770</v>
      </c>
      <c r="R38" s="49">
        <v>28916</v>
      </c>
      <c r="S38" s="49">
        <v>28449</v>
      </c>
      <c r="T38" s="49">
        <v>28518</v>
      </c>
      <c r="U38" s="49">
        <v>28807</v>
      </c>
      <c r="AN38">
        <v>43932</v>
      </c>
    </row>
    <row r="39" spans="2:40" ht="15">
      <c r="B39" s="109"/>
      <c r="C39" s="109" t="s">
        <v>6</v>
      </c>
      <c r="D39" s="48">
        <v>49</v>
      </c>
      <c r="E39" s="48">
        <v>47</v>
      </c>
      <c r="F39" s="48">
        <v>44</v>
      </c>
      <c r="G39" s="48">
        <v>45</v>
      </c>
      <c r="H39" s="48">
        <v>46.195</v>
      </c>
      <c r="I39" s="48">
        <v>47.105</v>
      </c>
      <c r="J39" s="48">
        <v>43.212</v>
      </c>
      <c r="K39" s="48">
        <v>44.884</v>
      </c>
      <c r="L39" s="48">
        <v>40.963</v>
      </c>
      <c r="M39" s="48">
        <v>36.627</v>
      </c>
      <c r="N39" s="48">
        <v>33.628</v>
      </c>
      <c r="O39" s="48">
        <v>39.294</v>
      </c>
      <c r="P39" s="49">
        <v>32</v>
      </c>
      <c r="Q39" s="49">
        <v>40</v>
      </c>
      <c r="R39" s="49">
        <v>45</v>
      </c>
      <c r="S39" s="49">
        <v>46</v>
      </c>
      <c r="T39" s="49">
        <v>47</v>
      </c>
      <c r="U39" s="49">
        <v>45</v>
      </c>
      <c r="AN39">
        <v>287</v>
      </c>
    </row>
    <row r="40" spans="2:40" ht="15.75">
      <c r="B40" s="109"/>
      <c r="C40" s="109" t="s">
        <v>109</v>
      </c>
      <c r="D40" s="208">
        <f>D38+D39</f>
        <v>23988</v>
      </c>
      <c r="E40" s="208">
        <f>E38+E39</f>
        <v>24839</v>
      </c>
      <c r="F40" s="208">
        <f>F38+F39</f>
        <v>25451</v>
      </c>
      <c r="G40" s="208">
        <f>G38+G39</f>
        <v>25885</v>
      </c>
      <c r="H40" s="208">
        <f>H38+H39</f>
        <v>26185.300999999996</v>
      </c>
      <c r="I40" s="47">
        <v>25936</v>
      </c>
      <c r="J40" s="47">
        <v>26342</v>
      </c>
      <c r="K40" s="47">
        <v>27262</v>
      </c>
      <c r="L40" s="47">
        <v>27682</v>
      </c>
      <c r="M40" s="47">
        <v>28209</v>
      </c>
      <c r="N40" s="47">
        <v>28055</v>
      </c>
      <c r="O40" s="47">
        <v>28898</v>
      </c>
      <c r="P40" s="47">
        <v>28986</v>
      </c>
      <c r="Q40" s="47">
        <v>28810</v>
      </c>
      <c r="R40" s="111">
        <v>28961</v>
      </c>
      <c r="S40" s="111">
        <v>28495</v>
      </c>
      <c r="T40" s="111">
        <v>28565</v>
      </c>
      <c r="U40" s="111">
        <v>28853</v>
      </c>
      <c r="AN40">
        <v>44219</v>
      </c>
    </row>
    <row r="41" spans="2:21" ht="15">
      <c r="B41" s="109"/>
      <c r="C41" s="109"/>
      <c r="D41" s="109"/>
      <c r="E41" s="109"/>
      <c r="F41" s="109"/>
      <c r="G41" s="109"/>
      <c r="H41" s="109"/>
      <c r="I41" s="94" t="str">
        <f>IF(ABS(I38-SUM(I33:I37))&gt;comments!$A$1,I38-SUM(I33:I37)," ")</f>
        <v> </v>
      </c>
      <c r="J41" s="94" t="str">
        <f>IF(ABS(J38-SUM(J33:J37))&gt;comments!$A$1,J38-SUM(J33:J37)," ")</f>
        <v> </v>
      </c>
      <c r="K41" s="94" t="str">
        <f>IF(ABS(K38-SUM(K33:K37))&gt;comments!$A$1,K38-SUM(K33:K37)," ")</f>
        <v> </v>
      </c>
      <c r="L41" s="94" t="str">
        <f>IF(ABS(L38-SUM(L33:L37))&gt;comments!$A$1,L38-SUM(L33:L37)," ")</f>
        <v> </v>
      </c>
      <c r="M41" s="94" t="str">
        <f>IF(ABS(M38-SUM(M33:M37))&gt;comments!$A$1,M38-SUM(M33:M37)," ")</f>
        <v> </v>
      </c>
      <c r="N41" s="94" t="str">
        <f>IF(ABS(N38-SUM(N33:N37))&gt;comments!$A$1,N38-SUM(N33:N37)," ")</f>
        <v> </v>
      </c>
      <c r="O41" s="94" t="str">
        <f>IF(ABS(O38-SUM(O33:O37))&gt;comments!$A$1,O38-SUM(O33:O37)," ")</f>
        <v> </v>
      </c>
      <c r="P41" s="110" t="str">
        <f>IF(ABS(P38-SUM(P33:P37))&gt;comments!$A$1,P38-SUM(P33:P37)," ")</f>
        <v> </v>
      </c>
      <c r="Q41" s="110" t="str">
        <f>IF(ABS(Q38-SUM(Q33:Q37))&gt;comments!$A$1,Q38-SUM(Q33:Q37)," ")</f>
        <v> </v>
      </c>
      <c r="R41" s="110"/>
      <c r="S41" s="110"/>
      <c r="T41" s="110"/>
      <c r="U41" s="110"/>
    </row>
    <row r="42" spans="2:21" ht="15.75">
      <c r="B42" s="128" t="s">
        <v>123</v>
      </c>
      <c r="C42" s="109"/>
      <c r="D42" s="109"/>
      <c r="E42" s="109"/>
      <c r="F42" s="109"/>
      <c r="G42" s="109"/>
      <c r="H42" s="109"/>
      <c r="I42" s="49"/>
      <c r="J42" s="49"/>
      <c r="K42" s="49"/>
      <c r="L42" s="49"/>
      <c r="M42" s="49"/>
      <c r="N42" s="49"/>
      <c r="O42" s="49"/>
      <c r="P42" s="33"/>
      <c r="Q42" s="33"/>
      <c r="R42" s="33"/>
      <c r="S42" s="33"/>
      <c r="T42" s="33"/>
      <c r="U42" s="33"/>
    </row>
    <row r="43" spans="2:21" ht="15">
      <c r="B43" s="109"/>
      <c r="C43" s="109" t="s">
        <v>0</v>
      </c>
      <c r="D43" s="48">
        <v>10420.185</v>
      </c>
      <c r="E43" s="48">
        <v>10541.047</v>
      </c>
      <c r="F43" s="48">
        <v>10633.92</v>
      </c>
      <c r="G43" s="48">
        <v>10698.671</v>
      </c>
      <c r="H43" s="48">
        <v>10889.036</v>
      </c>
      <c r="I43" s="48">
        <v>10876.584</v>
      </c>
      <c r="J43" s="48">
        <v>10927.515</v>
      </c>
      <c r="K43" s="48">
        <v>11366.655</v>
      </c>
      <c r="L43" s="48">
        <v>11306.771</v>
      </c>
      <c r="M43" s="48">
        <v>11365.69</v>
      </c>
      <c r="N43" s="48">
        <v>11418.117</v>
      </c>
      <c r="O43" s="49">
        <v>11857</v>
      </c>
      <c r="P43" s="49">
        <v>12153</v>
      </c>
      <c r="Q43" s="49">
        <v>12136</v>
      </c>
      <c r="R43" s="49">
        <v>11895</v>
      </c>
      <c r="S43" s="49">
        <v>11593</v>
      </c>
      <c r="T43" s="49">
        <v>11592</v>
      </c>
      <c r="U43" s="49">
        <v>11606</v>
      </c>
    </row>
    <row r="44" spans="2:21" ht="15">
      <c r="B44" s="109"/>
      <c r="C44" s="109" t="s">
        <v>1</v>
      </c>
      <c r="D44" s="48">
        <v>84.323</v>
      </c>
      <c r="E44" s="48">
        <v>84.07</v>
      </c>
      <c r="F44" s="48">
        <v>85.86</v>
      </c>
      <c r="G44" s="48">
        <v>89.394</v>
      </c>
      <c r="H44" s="48">
        <v>98.977</v>
      </c>
      <c r="I44" s="48">
        <v>100.54</v>
      </c>
      <c r="J44" s="48">
        <v>105.517</v>
      </c>
      <c r="K44" s="48">
        <v>116.653</v>
      </c>
      <c r="L44" s="48">
        <v>123.72</v>
      </c>
      <c r="M44" s="48">
        <v>114.767</v>
      </c>
      <c r="N44" s="48">
        <v>131.842</v>
      </c>
      <c r="O44" s="49">
        <v>126</v>
      </c>
      <c r="P44" s="49">
        <v>139</v>
      </c>
      <c r="Q44" s="49">
        <v>125</v>
      </c>
      <c r="R44" s="49">
        <v>125</v>
      </c>
      <c r="S44" s="49">
        <v>109</v>
      </c>
      <c r="T44" s="49">
        <v>114</v>
      </c>
      <c r="U44" s="49">
        <v>120</v>
      </c>
    </row>
    <row r="45" spans="2:21" ht="15">
      <c r="B45" s="109"/>
      <c r="C45" s="109" t="s">
        <v>2</v>
      </c>
      <c r="D45" s="48">
        <v>259.012</v>
      </c>
      <c r="E45" s="48">
        <v>264.655</v>
      </c>
      <c r="F45" s="48">
        <v>275.841</v>
      </c>
      <c r="G45" s="48">
        <v>281.44</v>
      </c>
      <c r="H45" s="48">
        <v>291.017</v>
      </c>
      <c r="I45" s="48">
        <v>281.767</v>
      </c>
      <c r="J45" s="48">
        <v>280.433</v>
      </c>
      <c r="K45" s="48">
        <v>289.297</v>
      </c>
      <c r="L45" s="48">
        <v>314.917</v>
      </c>
      <c r="M45" s="48">
        <v>308.639</v>
      </c>
      <c r="N45" s="48">
        <v>300.39</v>
      </c>
      <c r="O45" s="49">
        <v>310</v>
      </c>
      <c r="P45" s="49">
        <v>342</v>
      </c>
      <c r="Q45" s="49">
        <v>310</v>
      </c>
      <c r="R45" s="49">
        <v>306</v>
      </c>
      <c r="S45" s="49">
        <v>298</v>
      </c>
      <c r="T45" s="49">
        <v>257</v>
      </c>
      <c r="U45" s="49">
        <v>222</v>
      </c>
    </row>
    <row r="46" spans="2:21" ht="15">
      <c r="B46" s="109"/>
      <c r="C46" s="109" t="s">
        <v>3</v>
      </c>
      <c r="D46" s="48">
        <v>1448.132</v>
      </c>
      <c r="E46" s="48">
        <v>1502.105</v>
      </c>
      <c r="F46" s="48">
        <v>1588.658</v>
      </c>
      <c r="G46" s="48">
        <v>1677.719</v>
      </c>
      <c r="H46" s="48">
        <v>1742.538</v>
      </c>
      <c r="I46" s="48">
        <v>1786.202</v>
      </c>
      <c r="J46" s="48">
        <v>1828.857</v>
      </c>
      <c r="K46" s="48">
        <v>1900.561</v>
      </c>
      <c r="L46" s="48">
        <v>1996.805</v>
      </c>
      <c r="M46" s="48">
        <v>2115.227</v>
      </c>
      <c r="N46" s="48">
        <v>2199.557</v>
      </c>
      <c r="O46" s="49">
        <v>2303</v>
      </c>
      <c r="P46" s="49">
        <v>2436</v>
      </c>
      <c r="Q46" s="49">
        <v>2455</v>
      </c>
      <c r="R46" s="49">
        <v>2343</v>
      </c>
      <c r="S46" s="49">
        <v>2406</v>
      </c>
      <c r="T46" s="49">
        <v>2306</v>
      </c>
      <c r="U46" s="49">
        <v>2216</v>
      </c>
    </row>
    <row r="47" spans="2:21" ht="15">
      <c r="B47" s="109"/>
      <c r="C47" s="109" t="s">
        <v>4</v>
      </c>
      <c r="D47" s="48">
        <v>346.266</v>
      </c>
      <c r="E47" s="48">
        <v>357.693</v>
      </c>
      <c r="F47" s="48">
        <v>355.361</v>
      </c>
      <c r="G47" s="48">
        <v>354.796</v>
      </c>
      <c r="H47" s="48">
        <v>371.413</v>
      </c>
      <c r="I47" s="48">
        <v>384.842</v>
      </c>
      <c r="J47" s="48">
        <v>387.704</v>
      </c>
      <c r="K47" s="48">
        <v>394.138</v>
      </c>
      <c r="L47" s="48">
        <v>405.714</v>
      </c>
      <c r="M47" s="48">
        <v>396.888</v>
      </c>
      <c r="N47" s="48">
        <v>403.537</v>
      </c>
      <c r="O47" s="49">
        <v>406</v>
      </c>
      <c r="P47" s="49">
        <v>403</v>
      </c>
      <c r="Q47" s="49">
        <v>402</v>
      </c>
      <c r="R47" s="49">
        <v>347</v>
      </c>
      <c r="S47" s="49">
        <v>333</v>
      </c>
      <c r="T47" s="49">
        <v>298</v>
      </c>
      <c r="U47" s="49">
        <v>268</v>
      </c>
    </row>
    <row r="48" spans="2:21" ht="15">
      <c r="B48" s="109"/>
      <c r="C48" s="109" t="s">
        <v>108</v>
      </c>
      <c r="D48" s="206">
        <f>SUM(D43:D47)</f>
        <v>12557.918</v>
      </c>
      <c r="E48" s="206">
        <f>SUM(E43:E47)</f>
        <v>12749.57</v>
      </c>
      <c r="F48" s="206">
        <f>SUM(F43:F47)</f>
        <v>12939.640000000001</v>
      </c>
      <c r="G48" s="206">
        <f>SUM(G43:G47)</f>
        <v>13102.020000000002</v>
      </c>
      <c r="H48" s="206">
        <f>SUM(H43:H47)</f>
        <v>13392.981000000002</v>
      </c>
      <c r="I48" s="48">
        <v>13430</v>
      </c>
      <c r="J48" s="48">
        <v>13530</v>
      </c>
      <c r="K48" s="48">
        <v>14067</v>
      </c>
      <c r="L48" s="48">
        <v>14148</v>
      </c>
      <c r="M48" s="48">
        <v>14301</v>
      </c>
      <c r="N48" s="48">
        <v>14453</v>
      </c>
      <c r="O48" s="48">
        <v>15000</v>
      </c>
      <c r="P48" s="49">
        <v>15473</v>
      </c>
      <c r="Q48" s="49">
        <v>15427</v>
      </c>
      <c r="R48" s="49">
        <v>15016</v>
      </c>
      <c r="S48" s="49">
        <v>14740</v>
      </c>
      <c r="T48" s="49">
        <v>14567</v>
      </c>
      <c r="U48" s="49">
        <v>14432</v>
      </c>
    </row>
    <row r="49" spans="2:21" ht="15">
      <c r="B49" s="109"/>
      <c r="C49" s="109" t="s">
        <v>6</v>
      </c>
      <c r="D49" s="48">
        <v>191.058</v>
      </c>
      <c r="E49" s="48">
        <v>188.195</v>
      </c>
      <c r="F49" s="48">
        <v>190.529</v>
      </c>
      <c r="G49" s="48">
        <v>182.478</v>
      </c>
      <c r="H49" s="48">
        <v>191.735</v>
      </c>
      <c r="I49" s="48">
        <v>194.746</v>
      </c>
      <c r="J49" s="48">
        <v>192.372</v>
      </c>
      <c r="K49" s="48">
        <v>205.06</v>
      </c>
      <c r="L49" s="48">
        <v>208.082</v>
      </c>
      <c r="M49" s="48">
        <v>195.047</v>
      </c>
      <c r="N49" s="48">
        <v>209.504</v>
      </c>
      <c r="O49" s="49">
        <v>221</v>
      </c>
      <c r="P49" s="49">
        <v>207</v>
      </c>
      <c r="Q49" s="49">
        <v>232</v>
      </c>
      <c r="R49" s="49">
        <v>243</v>
      </c>
      <c r="S49" s="49">
        <v>253</v>
      </c>
      <c r="T49" s="49">
        <v>258</v>
      </c>
      <c r="U49" s="49">
        <v>264</v>
      </c>
    </row>
    <row r="50" spans="2:21" ht="15.75">
      <c r="B50" s="109"/>
      <c r="C50" s="109" t="s">
        <v>129</v>
      </c>
      <c r="D50" s="208">
        <f>D48+D49</f>
        <v>12748.975999999999</v>
      </c>
      <c r="E50" s="208">
        <f>E48+E49</f>
        <v>12937.765</v>
      </c>
      <c r="F50" s="208">
        <f>F48+F49</f>
        <v>13130.169000000002</v>
      </c>
      <c r="G50" s="208">
        <f>G48+G49</f>
        <v>13284.498000000001</v>
      </c>
      <c r="H50" s="208">
        <f>H48+H49</f>
        <v>13584.716000000002</v>
      </c>
      <c r="I50" s="47">
        <v>13625</v>
      </c>
      <c r="J50" s="47">
        <v>13722</v>
      </c>
      <c r="K50" s="47">
        <v>14272</v>
      </c>
      <c r="L50" s="47">
        <v>14356</v>
      </c>
      <c r="M50" s="47">
        <v>14496</v>
      </c>
      <c r="N50" s="47">
        <v>14663</v>
      </c>
      <c r="O50" s="47">
        <v>15221</v>
      </c>
      <c r="P50" s="47">
        <v>15680</v>
      </c>
      <c r="Q50" s="47">
        <v>15659</v>
      </c>
      <c r="R50" s="111">
        <v>15258</v>
      </c>
      <c r="S50" s="111">
        <v>14992</v>
      </c>
      <c r="T50" s="111">
        <v>14825</v>
      </c>
      <c r="U50" s="111">
        <v>14696</v>
      </c>
    </row>
    <row r="51" spans="2:21" ht="15">
      <c r="B51" s="109"/>
      <c r="C51" s="109"/>
      <c r="D51" s="109"/>
      <c r="E51" s="109"/>
      <c r="F51" s="109"/>
      <c r="G51" s="109"/>
      <c r="H51" s="109"/>
      <c r="I51" s="94" t="str">
        <f>IF(ABS(I48-SUM(I43:I47))&gt;comments!$A$1,I48-SUM(I43:I47)," ")</f>
        <v> </v>
      </c>
      <c r="J51" s="94" t="str">
        <f>IF(ABS(J48-SUM(J43:J47))&gt;comments!$A$1,J48-SUM(J43:J47)," ")</f>
        <v> </v>
      </c>
      <c r="K51" s="94" t="str">
        <f>IF(ABS(K48-SUM(K43:K47))&gt;comments!$A$1,K48-SUM(K43:K47)," ")</f>
        <v> </v>
      </c>
      <c r="L51" s="94" t="str">
        <f>IF(ABS(L48-SUM(L43:L47))&gt;comments!$A$1,L48-SUM(L43:L47)," ")</f>
        <v> </v>
      </c>
      <c r="M51" s="94" t="str">
        <f>IF(ABS(M48-SUM(M43:M47))&gt;comments!$A$1,M48-SUM(M43:M47)," ")</f>
        <v> </v>
      </c>
      <c r="N51" s="94" t="str">
        <f>IF(ABS(N48-SUM(N43:N47))&gt;comments!$A$1,N48-SUM(N43:N47)," ")</f>
        <v> </v>
      </c>
      <c r="O51" s="94"/>
      <c r="P51" s="94" t="str">
        <f>IF(ABS(P48-SUM(P43:P47))&gt;comments!$A$1,P48-SUM(P43:P47)," ")</f>
        <v> </v>
      </c>
      <c r="Q51" s="94" t="str">
        <f>IF(ABS(Q48-SUM(Q43:Q47))&gt;comments!$A$1,Q48-SUM(Q43:Q47)," ")</f>
        <v> </v>
      </c>
      <c r="R51" s="110"/>
      <c r="S51" s="110"/>
      <c r="T51" s="110"/>
      <c r="U51" s="110"/>
    </row>
    <row r="52" spans="2:21" ht="15.75">
      <c r="B52" s="128" t="s">
        <v>106</v>
      </c>
      <c r="C52" s="109"/>
      <c r="D52" s="109"/>
      <c r="E52" s="109"/>
      <c r="F52" s="109"/>
      <c r="G52" s="109"/>
      <c r="H52" s="109"/>
      <c r="I52" s="49"/>
      <c r="J52" s="49"/>
      <c r="K52" s="49"/>
      <c r="L52" s="49"/>
      <c r="M52" s="49"/>
      <c r="N52" s="49"/>
      <c r="O52" s="49"/>
      <c r="P52" s="49"/>
      <c r="R52" s="33"/>
      <c r="S52" s="33"/>
      <c r="T52" s="33"/>
      <c r="U52" s="33"/>
    </row>
    <row r="53" spans="2:21" ht="15">
      <c r="B53" s="109"/>
      <c r="C53" s="109" t="s">
        <v>0</v>
      </c>
      <c r="D53" s="207">
        <f>D33+D43</f>
        <v>29646.184999999998</v>
      </c>
      <c r="E53" s="207">
        <f>E33+E43</f>
        <v>30429.047</v>
      </c>
      <c r="F53" s="207">
        <f>F33+F43</f>
        <v>30899.92</v>
      </c>
      <c r="G53" s="207">
        <f>G33+G43</f>
        <v>31154.671000000002</v>
      </c>
      <c r="H53" s="207">
        <f>H33+H43</f>
        <v>31589.068</v>
      </c>
      <c r="I53" s="49">
        <v>31443</v>
      </c>
      <c r="J53" s="49">
        <v>31904</v>
      </c>
      <c r="K53" s="49">
        <v>33127</v>
      </c>
      <c r="L53" s="49">
        <v>33228</v>
      </c>
      <c r="M53" s="49">
        <v>33674</v>
      </c>
      <c r="N53" s="49">
        <v>33478</v>
      </c>
      <c r="O53" s="49">
        <v>34466</v>
      </c>
      <c r="P53" s="49">
        <v>34545</v>
      </c>
      <c r="Q53" s="49">
        <v>34357</v>
      </c>
      <c r="R53" s="49">
        <v>34391</v>
      </c>
      <c r="S53" s="49">
        <v>33591</v>
      </c>
      <c r="T53" s="49">
        <v>33578</v>
      </c>
      <c r="U53" s="49">
        <v>33777</v>
      </c>
    </row>
    <row r="54" spans="2:21" ht="15">
      <c r="B54" s="109"/>
      <c r="C54" s="109" t="s">
        <v>1</v>
      </c>
      <c r="D54" s="207">
        <f aca="true" t="shared" si="1" ref="D54:H60">D34+D44</f>
        <v>203.32299999999998</v>
      </c>
      <c r="E54" s="207">
        <f t="shared" si="1"/>
        <v>202.07</v>
      </c>
      <c r="F54" s="207">
        <f t="shared" si="1"/>
        <v>209.86</v>
      </c>
      <c r="G54" s="207">
        <f t="shared" si="1"/>
        <v>217.394</v>
      </c>
      <c r="H54" s="207">
        <f t="shared" si="1"/>
        <v>241.504</v>
      </c>
      <c r="I54" s="49">
        <v>250</v>
      </c>
      <c r="J54" s="49">
        <v>261</v>
      </c>
      <c r="K54" s="49">
        <v>292</v>
      </c>
      <c r="L54" s="49">
        <v>327</v>
      </c>
      <c r="M54" s="49">
        <v>309</v>
      </c>
      <c r="N54" s="49">
        <v>313</v>
      </c>
      <c r="O54" s="49">
        <v>302</v>
      </c>
      <c r="P54" s="49">
        <v>326</v>
      </c>
      <c r="Q54" s="49">
        <v>315</v>
      </c>
      <c r="R54" s="49">
        <v>322</v>
      </c>
      <c r="S54" s="49">
        <v>290</v>
      </c>
      <c r="T54" s="49">
        <v>295</v>
      </c>
      <c r="U54" s="49">
        <v>290</v>
      </c>
    </row>
    <row r="55" spans="2:21" ht="15">
      <c r="B55" s="109"/>
      <c r="C55" s="109" t="s">
        <v>2</v>
      </c>
      <c r="D55" s="207">
        <f t="shared" si="1"/>
        <v>565.012</v>
      </c>
      <c r="E55" s="207">
        <f t="shared" si="1"/>
        <v>580.655</v>
      </c>
      <c r="F55" s="207">
        <f t="shared" si="1"/>
        <v>596.841</v>
      </c>
      <c r="G55" s="207">
        <f t="shared" si="1"/>
        <v>601.44</v>
      </c>
      <c r="H55" s="207">
        <f t="shared" si="1"/>
        <v>612.892</v>
      </c>
      <c r="I55" s="49">
        <v>599</v>
      </c>
      <c r="J55" s="49">
        <v>604</v>
      </c>
      <c r="K55" s="49">
        <v>630</v>
      </c>
      <c r="L55" s="49">
        <v>646</v>
      </c>
      <c r="M55" s="49">
        <v>593</v>
      </c>
      <c r="N55" s="49">
        <v>586</v>
      </c>
      <c r="O55" s="49">
        <v>609</v>
      </c>
      <c r="P55" s="49">
        <v>650</v>
      </c>
      <c r="Q55" s="49">
        <v>630</v>
      </c>
      <c r="R55" s="49">
        <v>635</v>
      </c>
      <c r="S55" s="49">
        <v>650</v>
      </c>
      <c r="T55" s="49">
        <v>609</v>
      </c>
      <c r="U55" s="49">
        <v>585</v>
      </c>
    </row>
    <row r="56" spans="2:21" ht="15">
      <c r="B56" s="109"/>
      <c r="C56" s="109" t="s">
        <v>3</v>
      </c>
      <c r="D56" s="207">
        <f t="shared" si="1"/>
        <v>3832.132</v>
      </c>
      <c r="E56" s="207">
        <f t="shared" si="1"/>
        <v>4022.105</v>
      </c>
      <c r="F56" s="207">
        <f t="shared" si="1"/>
        <v>4283.657999999999</v>
      </c>
      <c r="G56" s="207">
        <f t="shared" si="1"/>
        <v>4556.719</v>
      </c>
      <c r="H56" s="207">
        <f t="shared" si="1"/>
        <v>4657.196</v>
      </c>
      <c r="I56" s="49">
        <v>4591</v>
      </c>
      <c r="J56" s="49">
        <v>4662</v>
      </c>
      <c r="K56" s="49">
        <v>4828</v>
      </c>
      <c r="L56" s="49">
        <v>5076</v>
      </c>
      <c r="M56" s="49">
        <v>5283</v>
      </c>
      <c r="N56" s="49">
        <v>5460</v>
      </c>
      <c r="O56" s="49">
        <v>5761</v>
      </c>
      <c r="P56" s="49">
        <v>6125</v>
      </c>
      <c r="Q56" s="49">
        <v>6145</v>
      </c>
      <c r="R56" s="49">
        <v>6027</v>
      </c>
      <c r="S56" s="49">
        <v>6107</v>
      </c>
      <c r="T56" s="49">
        <v>6122</v>
      </c>
      <c r="U56" s="49">
        <v>6121</v>
      </c>
    </row>
    <row r="57" spans="2:21" ht="15">
      <c r="B57" s="109"/>
      <c r="C57" s="109" t="s">
        <v>4</v>
      </c>
      <c r="D57" s="207">
        <f t="shared" si="1"/>
        <v>2250.266</v>
      </c>
      <c r="E57" s="207">
        <f t="shared" si="1"/>
        <v>2307.693</v>
      </c>
      <c r="F57" s="207">
        <f t="shared" si="1"/>
        <v>2356.361</v>
      </c>
      <c r="G57" s="207">
        <f t="shared" si="1"/>
        <v>2411.796</v>
      </c>
      <c r="H57" s="207">
        <f t="shared" si="1"/>
        <v>2431.427</v>
      </c>
      <c r="I57" s="49">
        <v>2436</v>
      </c>
      <c r="J57" s="49">
        <v>2398</v>
      </c>
      <c r="K57" s="49">
        <v>2408</v>
      </c>
      <c r="L57" s="49">
        <v>2511</v>
      </c>
      <c r="M57" s="49">
        <v>2615</v>
      </c>
      <c r="N57" s="49">
        <v>2637</v>
      </c>
      <c r="O57" s="49">
        <v>2721</v>
      </c>
      <c r="P57" s="49">
        <v>2781</v>
      </c>
      <c r="Q57" s="49">
        <v>2751</v>
      </c>
      <c r="R57" s="49">
        <v>2557</v>
      </c>
      <c r="S57" s="49">
        <v>2550</v>
      </c>
      <c r="T57" s="49">
        <v>2482</v>
      </c>
      <c r="U57" s="49">
        <v>2466</v>
      </c>
    </row>
    <row r="58" spans="2:21" ht="15">
      <c r="B58" s="109"/>
      <c r="C58" s="109" t="s">
        <v>108</v>
      </c>
      <c r="D58" s="207">
        <f t="shared" si="1"/>
        <v>36496.918</v>
      </c>
      <c r="E58" s="207">
        <f t="shared" si="1"/>
        <v>37541.57</v>
      </c>
      <c r="F58" s="207">
        <f t="shared" si="1"/>
        <v>38346.64</v>
      </c>
      <c r="G58" s="207">
        <f t="shared" si="1"/>
        <v>38942.020000000004</v>
      </c>
      <c r="H58" s="207">
        <f t="shared" si="1"/>
        <v>39532.087</v>
      </c>
      <c r="I58" s="49">
        <v>39319</v>
      </c>
      <c r="J58" s="49">
        <v>39829</v>
      </c>
      <c r="K58" s="49">
        <v>41285</v>
      </c>
      <c r="L58" s="49">
        <v>41789</v>
      </c>
      <c r="M58" s="49">
        <v>42474</v>
      </c>
      <c r="N58" s="49">
        <v>42475</v>
      </c>
      <c r="O58" s="49">
        <v>43859</v>
      </c>
      <c r="P58" s="49">
        <v>44426</v>
      </c>
      <c r="Q58" s="49">
        <v>44197</v>
      </c>
      <c r="R58" s="49">
        <v>43932</v>
      </c>
      <c r="S58" s="49">
        <v>43189</v>
      </c>
      <c r="T58" s="49">
        <v>43085</v>
      </c>
      <c r="U58" s="49">
        <v>43239</v>
      </c>
    </row>
    <row r="59" spans="2:21" ht="15">
      <c r="B59" s="109"/>
      <c r="C59" s="109" t="s">
        <v>6</v>
      </c>
      <c r="D59" s="207">
        <f t="shared" si="1"/>
        <v>240.058</v>
      </c>
      <c r="E59" s="207">
        <f t="shared" si="1"/>
        <v>235.195</v>
      </c>
      <c r="F59" s="207">
        <f t="shared" si="1"/>
        <v>234.529</v>
      </c>
      <c r="G59" s="207">
        <f t="shared" si="1"/>
        <v>227.478</v>
      </c>
      <c r="H59" s="207">
        <f t="shared" si="1"/>
        <v>237.93</v>
      </c>
      <c r="I59" s="49">
        <v>242</v>
      </c>
      <c r="J59" s="49">
        <v>236</v>
      </c>
      <c r="K59" s="49">
        <v>250</v>
      </c>
      <c r="L59" s="49">
        <v>249</v>
      </c>
      <c r="M59" s="49">
        <v>232</v>
      </c>
      <c r="N59" s="49">
        <v>243</v>
      </c>
      <c r="O59" s="49">
        <v>260</v>
      </c>
      <c r="P59" s="49">
        <v>240</v>
      </c>
      <c r="Q59" s="49">
        <v>273</v>
      </c>
      <c r="R59" s="49">
        <v>287</v>
      </c>
      <c r="S59" s="49">
        <v>298</v>
      </c>
      <c r="T59" s="49">
        <v>305</v>
      </c>
      <c r="U59" s="49">
        <v>310</v>
      </c>
    </row>
    <row r="60" spans="2:21" ht="15.75">
      <c r="B60" s="109"/>
      <c r="C60" s="109" t="s">
        <v>130</v>
      </c>
      <c r="D60" s="207">
        <f t="shared" si="1"/>
        <v>36736.975999999995</v>
      </c>
      <c r="E60" s="207">
        <f t="shared" si="1"/>
        <v>37776.765</v>
      </c>
      <c r="F60" s="207">
        <f t="shared" si="1"/>
        <v>38581.169</v>
      </c>
      <c r="G60" s="207">
        <f t="shared" si="1"/>
        <v>39169.498</v>
      </c>
      <c r="H60" s="207">
        <f t="shared" si="1"/>
        <v>39770.017</v>
      </c>
      <c r="I60" s="111">
        <v>39561</v>
      </c>
      <c r="J60" s="111">
        <v>40065</v>
      </c>
      <c r="K60" s="111">
        <v>41535</v>
      </c>
      <c r="L60" s="111">
        <v>42038</v>
      </c>
      <c r="M60" s="111">
        <v>42705</v>
      </c>
      <c r="N60" s="111">
        <v>42718</v>
      </c>
      <c r="O60" s="111">
        <v>44119</v>
      </c>
      <c r="P60" s="111">
        <v>44666</v>
      </c>
      <c r="Q60" s="111">
        <v>44470</v>
      </c>
      <c r="R60" s="111">
        <v>44219</v>
      </c>
      <c r="S60" s="111">
        <v>43488</v>
      </c>
      <c r="T60" s="111">
        <v>43390</v>
      </c>
      <c r="U60" s="111">
        <v>43549</v>
      </c>
    </row>
    <row r="61" spans="1:21" ht="6" customHeight="1">
      <c r="A61" s="116"/>
      <c r="B61" s="116"/>
      <c r="C61" s="116"/>
      <c r="D61" s="116"/>
      <c r="E61" s="116"/>
      <c r="F61" s="116"/>
      <c r="G61" s="116"/>
      <c r="H61" s="116"/>
      <c r="I61" s="117" t="str">
        <f>IF(ABS(I58-SUM(I53:I57))&gt;comments!$A$1,I58-SUM(I53:I57)," ")</f>
        <v> </v>
      </c>
      <c r="J61" s="117" t="str">
        <f>IF(ABS(J58-SUM(J53:J57))&gt;comments!$A$1,J58-SUM(J53:J57)," ")</f>
        <v> </v>
      </c>
      <c r="K61" s="117" t="str">
        <f>IF(ABS(K58-SUM(K53:K57))&gt;comments!$A$1,K58-SUM(K53:K57)," ")</f>
        <v> </v>
      </c>
      <c r="L61" s="117" t="str">
        <f>IF(ABS(L58-SUM(L53:L57))&gt;comments!$A$1,L58-SUM(L53:L57)," ")</f>
        <v> </v>
      </c>
      <c r="M61" s="117" t="str">
        <f>IF(ABS(M58-SUM(M53:M57))&gt;comments!$A$1,M58-SUM(M53:M57)," ")</f>
        <v> </v>
      </c>
      <c r="N61" s="117" t="str">
        <f>IF(ABS(N58-SUM(N53:N57))&gt;comments!$A$1,N58-SUM(N53:N57)," ")</f>
        <v> </v>
      </c>
      <c r="O61" s="117" t="str">
        <f>IF(ABS(O58-SUM(O53:O57))&gt;comments!$A$1,O58-SUM(O53:O57)," ")</f>
        <v> </v>
      </c>
      <c r="P61" s="117" t="str">
        <f>IF(ABS(P58-SUM(P53:P57))&gt;comments!$A$1,P58-SUM(P53:P57)," ")</f>
        <v> </v>
      </c>
      <c r="Q61" s="117" t="str">
        <f>IF(ABS(Q58-SUM(Q53:Q57))&gt;comments!$A$1,Q58-SUM(Q53:Q57)," ")</f>
        <v> </v>
      </c>
      <c r="R61" s="117" t="str">
        <f>IF(ABS(R58-SUM(R53:R57))&gt;comments!$A$1,R58-SUM(R53:R57)," ")</f>
        <v> </v>
      </c>
      <c r="S61" s="117" t="str">
        <f>IF(ABS(S58-SUM(S53:S57))&gt;comments!$A$1,S58-SUM(S53:S57)," ")</f>
        <v> </v>
      </c>
      <c r="T61" s="116"/>
      <c r="U61" s="116"/>
    </row>
    <row r="62" spans="1:14" ht="18" customHeight="1">
      <c r="A62" s="25" t="s">
        <v>276</v>
      </c>
      <c r="B62" s="1"/>
      <c r="C62" s="1"/>
      <c r="D62" s="1"/>
      <c r="E62" s="1"/>
      <c r="F62" s="1"/>
      <c r="G62" s="1"/>
      <c r="H62" s="1"/>
      <c r="I62" s="3"/>
      <c r="J62" s="3"/>
      <c r="K62" s="3"/>
      <c r="L62" s="3"/>
      <c r="M62" s="3"/>
      <c r="N62" s="1"/>
    </row>
    <row r="63" spans="3:17" ht="282" customHeight="1">
      <c r="C63" s="1"/>
      <c r="D63" s="1"/>
      <c r="E63" s="1"/>
      <c r="F63" s="1"/>
      <c r="G63" s="1"/>
      <c r="H63" s="1"/>
      <c r="I63" s="37"/>
      <c r="J63" s="37"/>
      <c r="K63" s="37"/>
      <c r="L63" s="37"/>
      <c r="M63" s="37"/>
      <c r="N63" s="37"/>
      <c r="O63" s="37"/>
      <c r="P63" s="28"/>
      <c r="Q63" s="28"/>
    </row>
    <row r="64" spans="1:17" ht="15">
      <c r="A64" s="25"/>
      <c r="B64" s="1"/>
      <c r="C64" s="1"/>
      <c r="D64" s="1"/>
      <c r="E64" s="1"/>
      <c r="F64" s="1"/>
      <c r="G64" s="1"/>
      <c r="H64" s="1"/>
      <c r="I64" s="37"/>
      <c r="J64" s="37"/>
      <c r="K64" s="37"/>
      <c r="L64" s="37"/>
      <c r="M64" s="37"/>
      <c r="N64" s="37"/>
      <c r="O64" s="37"/>
      <c r="P64" s="28"/>
      <c r="Q64" s="28"/>
    </row>
    <row r="65" spans="1:17" ht="15">
      <c r="A65" s="25"/>
      <c r="B65" s="1"/>
      <c r="C65" s="1"/>
      <c r="D65" s="1"/>
      <c r="E65" s="1"/>
      <c r="F65" s="1"/>
      <c r="G65" s="1"/>
      <c r="H65" s="1"/>
      <c r="I65" s="37"/>
      <c r="J65" s="37"/>
      <c r="K65" s="37"/>
      <c r="L65" s="37"/>
      <c r="M65" s="37"/>
      <c r="N65" s="37"/>
      <c r="O65" s="37"/>
      <c r="P65" s="28"/>
      <c r="Q65" s="28"/>
    </row>
    <row r="66" spans="1:17" ht="15">
      <c r="A66" s="25"/>
      <c r="B66" s="1"/>
      <c r="C66" s="1"/>
      <c r="D66" s="1"/>
      <c r="E66" s="1"/>
      <c r="F66" s="1"/>
      <c r="G66" s="1"/>
      <c r="H66" s="1"/>
      <c r="I66" s="37"/>
      <c r="J66" s="37"/>
      <c r="K66" s="37"/>
      <c r="L66" s="37"/>
      <c r="M66" s="37"/>
      <c r="N66" s="37"/>
      <c r="O66" s="37"/>
      <c r="P66" s="28"/>
      <c r="Q66" s="28"/>
    </row>
    <row r="67" spans="1:17" ht="15">
      <c r="A67" s="25"/>
      <c r="B67" s="1"/>
      <c r="C67" s="1"/>
      <c r="D67" s="1"/>
      <c r="E67" s="1"/>
      <c r="F67" s="1"/>
      <c r="G67" s="1"/>
      <c r="H67" s="1"/>
      <c r="I67" s="37"/>
      <c r="J67" s="37"/>
      <c r="K67" s="37"/>
      <c r="L67" s="37"/>
      <c r="M67" s="37"/>
      <c r="N67" s="37"/>
      <c r="O67" s="37"/>
      <c r="P67" s="28"/>
      <c r="Q67" s="28"/>
    </row>
    <row r="68" spans="1:17" ht="15">
      <c r="A68" s="25"/>
      <c r="B68" s="1"/>
      <c r="C68" s="1"/>
      <c r="D68" s="1"/>
      <c r="E68" s="1"/>
      <c r="F68" s="1"/>
      <c r="G68" s="1"/>
      <c r="H68" s="1"/>
      <c r="I68" s="37"/>
      <c r="J68" s="37"/>
      <c r="K68" s="37"/>
      <c r="L68" s="37"/>
      <c r="M68" s="37"/>
      <c r="N68" s="37"/>
      <c r="O68" s="37"/>
      <c r="P68" s="28"/>
      <c r="Q68" s="28"/>
    </row>
    <row r="69" spans="1:17" ht="15">
      <c r="A69" s="25"/>
      <c r="B69" s="1"/>
      <c r="C69" s="1"/>
      <c r="D69" s="1"/>
      <c r="E69" s="1"/>
      <c r="F69" s="1"/>
      <c r="G69" s="1"/>
      <c r="H69" s="1"/>
      <c r="I69" s="37"/>
      <c r="J69" s="37"/>
      <c r="K69" s="37"/>
      <c r="L69" s="37"/>
      <c r="M69" s="37"/>
      <c r="N69" s="37"/>
      <c r="O69" s="37"/>
      <c r="P69" s="28"/>
      <c r="Q69" s="28"/>
    </row>
    <row r="70" spans="1:17" ht="15">
      <c r="A70" s="25"/>
      <c r="B70" s="1"/>
      <c r="C70" s="1"/>
      <c r="D70" s="1"/>
      <c r="E70" s="1"/>
      <c r="F70" s="1"/>
      <c r="G70" s="1"/>
      <c r="H70" s="1"/>
      <c r="I70" s="37"/>
      <c r="J70" s="37"/>
      <c r="K70" s="37"/>
      <c r="L70" s="37"/>
      <c r="M70" s="37"/>
      <c r="N70" s="37"/>
      <c r="O70" s="37"/>
      <c r="P70" s="28"/>
      <c r="Q70" s="28"/>
    </row>
    <row r="71" spans="1:17" ht="15">
      <c r="A71" s="25"/>
      <c r="B71" s="1"/>
      <c r="C71" s="1"/>
      <c r="D71" s="1"/>
      <c r="E71" s="1"/>
      <c r="F71" s="1"/>
      <c r="G71" s="1"/>
      <c r="H71" s="1"/>
      <c r="I71" s="37"/>
      <c r="J71" s="37"/>
      <c r="K71" s="37"/>
      <c r="L71" s="37"/>
      <c r="M71" s="37"/>
      <c r="N71" s="37"/>
      <c r="O71" s="37"/>
      <c r="P71" s="28"/>
      <c r="Q71" s="28"/>
    </row>
    <row r="72" spans="1:17" ht="15">
      <c r="A72" s="25"/>
      <c r="B72" s="1"/>
      <c r="C72" s="1"/>
      <c r="D72" s="1"/>
      <c r="E72" s="1"/>
      <c r="F72" s="1"/>
      <c r="G72" s="1"/>
      <c r="H72" s="1"/>
      <c r="I72" s="37"/>
      <c r="J72" s="37"/>
      <c r="K72" s="37"/>
      <c r="L72" s="37"/>
      <c r="M72" s="37"/>
      <c r="N72" s="37"/>
      <c r="O72" s="37"/>
      <c r="P72" s="28"/>
      <c r="Q72" s="28"/>
    </row>
    <row r="73" spans="1:17" ht="15">
      <c r="A73" s="25"/>
      <c r="B73" s="1"/>
      <c r="C73" s="1"/>
      <c r="D73" s="1"/>
      <c r="E73" s="1"/>
      <c r="F73" s="1"/>
      <c r="G73" s="1"/>
      <c r="H73" s="1"/>
      <c r="I73" s="37"/>
      <c r="J73" s="37"/>
      <c r="K73" s="37"/>
      <c r="L73" s="37"/>
      <c r="M73" s="37"/>
      <c r="N73" s="37"/>
      <c r="O73" s="37"/>
      <c r="P73" s="28"/>
      <c r="Q73" s="28"/>
    </row>
    <row r="74" spans="1:17" ht="15">
      <c r="A74" s="25"/>
      <c r="B74" s="1"/>
      <c r="C74" s="1"/>
      <c r="D74" s="1"/>
      <c r="E74" s="1"/>
      <c r="F74" s="1"/>
      <c r="G74" s="1"/>
      <c r="H74" s="1"/>
      <c r="I74" s="37"/>
      <c r="J74" s="37"/>
      <c r="K74" s="37"/>
      <c r="L74" s="37"/>
      <c r="M74" s="37"/>
      <c r="N74" s="37"/>
      <c r="O74" s="37"/>
      <c r="P74" s="28"/>
      <c r="Q74" s="28"/>
    </row>
    <row r="75" spans="1:17" ht="15">
      <c r="A75" s="25"/>
      <c r="B75" s="1"/>
      <c r="C75" s="1"/>
      <c r="D75" s="1"/>
      <c r="E75" s="1"/>
      <c r="F75" s="1"/>
      <c r="G75" s="1"/>
      <c r="H75" s="1"/>
      <c r="I75" s="37"/>
      <c r="J75" s="37"/>
      <c r="K75" s="37"/>
      <c r="L75" s="37"/>
      <c r="M75" s="37"/>
      <c r="N75" s="37"/>
      <c r="O75" s="37"/>
      <c r="P75" s="28"/>
      <c r="Q75" s="28"/>
    </row>
    <row r="76" spans="1:17" ht="15">
      <c r="A76" s="25"/>
      <c r="B76" s="1"/>
      <c r="C76" s="1"/>
      <c r="D76" s="1"/>
      <c r="E76" s="1"/>
      <c r="F76" s="1"/>
      <c r="G76" s="1"/>
      <c r="H76" s="1"/>
      <c r="I76" s="37"/>
      <c r="J76" s="37"/>
      <c r="K76" s="37"/>
      <c r="L76" s="37"/>
      <c r="M76" s="37"/>
      <c r="N76" s="37"/>
      <c r="O76" s="37"/>
      <c r="P76" s="28"/>
      <c r="Q76" s="28"/>
    </row>
    <row r="77" spans="1:17" ht="15">
      <c r="A77" s="25"/>
      <c r="B77" s="1"/>
      <c r="C77" s="1"/>
      <c r="D77" s="1"/>
      <c r="E77" s="1"/>
      <c r="F77" s="1"/>
      <c r="G77" s="1"/>
      <c r="H77" s="1"/>
      <c r="I77" s="37"/>
      <c r="J77" s="37"/>
      <c r="K77" s="37"/>
      <c r="L77" s="37"/>
      <c r="M77" s="37"/>
      <c r="N77" s="37"/>
      <c r="O77" s="37"/>
      <c r="P77" s="28"/>
      <c r="Q77" s="28"/>
    </row>
    <row r="78" spans="1:17" ht="15">
      <c r="A78" s="25"/>
      <c r="B78" s="1"/>
      <c r="C78" s="1"/>
      <c r="D78" s="1"/>
      <c r="E78" s="1"/>
      <c r="F78" s="1"/>
      <c r="G78" s="1"/>
      <c r="H78" s="1"/>
      <c r="I78" s="37"/>
      <c r="J78" s="37"/>
      <c r="K78" s="37"/>
      <c r="L78" s="37"/>
      <c r="M78" s="37"/>
      <c r="N78" s="37"/>
      <c r="O78" s="37"/>
      <c r="P78" s="28"/>
      <c r="Q78" s="28"/>
    </row>
    <row r="79" spans="1:17" ht="15">
      <c r="A79" s="25"/>
      <c r="B79" s="1"/>
      <c r="C79" s="1"/>
      <c r="D79" s="1"/>
      <c r="E79" s="1"/>
      <c r="F79" s="1"/>
      <c r="G79" s="1"/>
      <c r="H79" s="1"/>
      <c r="I79" s="37"/>
      <c r="J79" s="37"/>
      <c r="K79" s="37"/>
      <c r="L79" s="37"/>
      <c r="M79" s="37"/>
      <c r="N79" s="37"/>
      <c r="O79" s="37"/>
      <c r="P79" s="28"/>
      <c r="Q79" s="28"/>
    </row>
    <row r="80" spans="1:17" ht="15">
      <c r="A80" s="25"/>
      <c r="B80" s="1"/>
      <c r="C80" s="1"/>
      <c r="D80" s="1"/>
      <c r="E80" s="1"/>
      <c r="F80" s="1"/>
      <c r="G80" s="1"/>
      <c r="H80" s="1"/>
      <c r="I80" s="37"/>
      <c r="J80" s="37"/>
      <c r="K80" s="37"/>
      <c r="L80" s="37"/>
      <c r="M80" s="37"/>
      <c r="N80" s="37"/>
      <c r="O80" s="37"/>
      <c r="P80" s="28"/>
      <c r="Q80" s="28"/>
    </row>
    <row r="81" spans="1:17" ht="15">
      <c r="A81" s="25"/>
      <c r="B81" s="1"/>
      <c r="C81" s="1"/>
      <c r="D81" s="1"/>
      <c r="E81" s="1"/>
      <c r="F81" s="1"/>
      <c r="G81" s="1"/>
      <c r="H81" s="1"/>
      <c r="I81" s="37"/>
      <c r="J81" s="37"/>
      <c r="K81" s="37"/>
      <c r="L81" s="37"/>
      <c r="M81" s="37"/>
      <c r="N81" s="37"/>
      <c r="O81" s="37"/>
      <c r="P81" s="28"/>
      <c r="Q81" s="28"/>
    </row>
    <row r="82" spans="1:17" ht="15">
      <c r="A82" s="25"/>
      <c r="B82" s="1"/>
      <c r="C82" s="1"/>
      <c r="D82" s="1"/>
      <c r="E82" s="1"/>
      <c r="F82" s="1"/>
      <c r="G82" s="1"/>
      <c r="H82" s="1"/>
      <c r="I82" s="37"/>
      <c r="J82" s="37"/>
      <c r="K82" s="37"/>
      <c r="L82" s="37"/>
      <c r="M82" s="37"/>
      <c r="N82" s="37"/>
      <c r="O82" s="37"/>
      <c r="P82" s="28"/>
      <c r="Q82" s="28"/>
    </row>
    <row r="83" spans="1:17" ht="15">
      <c r="A83" s="25"/>
      <c r="B83" s="1"/>
      <c r="C83" s="1"/>
      <c r="D83" s="1"/>
      <c r="E83" s="1"/>
      <c r="F83" s="1"/>
      <c r="G83" s="1"/>
      <c r="H83" s="1"/>
      <c r="I83" s="37"/>
      <c r="J83" s="37"/>
      <c r="K83" s="37"/>
      <c r="L83" s="37"/>
      <c r="M83" s="37"/>
      <c r="N83" s="37"/>
      <c r="O83" s="37"/>
      <c r="P83" s="28"/>
      <c r="Q83" s="28"/>
    </row>
    <row r="84" spans="1:17" ht="15">
      <c r="A84" s="25"/>
      <c r="B84" s="1"/>
      <c r="C84" s="1"/>
      <c r="D84" s="1"/>
      <c r="E84" s="1"/>
      <c r="F84" s="1"/>
      <c r="G84" s="1"/>
      <c r="H84" s="1"/>
      <c r="I84" s="37"/>
      <c r="J84" s="37"/>
      <c r="K84" s="37"/>
      <c r="L84" s="37"/>
      <c r="M84" s="37"/>
      <c r="N84" s="37"/>
      <c r="O84" s="37"/>
      <c r="P84" s="28"/>
      <c r="Q84" s="28"/>
    </row>
    <row r="85" spans="1:17" ht="15">
      <c r="A85" s="25"/>
      <c r="B85" s="1"/>
      <c r="C85" s="1"/>
      <c r="D85" s="1"/>
      <c r="E85" s="1"/>
      <c r="F85" s="1"/>
      <c r="G85" s="1"/>
      <c r="H85" s="1"/>
      <c r="I85" s="37"/>
      <c r="J85" s="37"/>
      <c r="K85" s="37"/>
      <c r="L85" s="37"/>
      <c r="M85" s="37"/>
      <c r="N85" s="37"/>
      <c r="O85" s="37"/>
      <c r="P85" s="28"/>
      <c r="Q85" s="28"/>
    </row>
    <row r="86" spans="1:17" ht="15">
      <c r="A86" s="25"/>
      <c r="B86" s="1"/>
      <c r="C86" s="1"/>
      <c r="D86" s="1"/>
      <c r="E86" s="1"/>
      <c r="F86" s="1"/>
      <c r="G86" s="1"/>
      <c r="H86" s="1"/>
      <c r="I86" s="37"/>
      <c r="J86" s="37"/>
      <c r="K86" s="37"/>
      <c r="L86" s="37"/>
      <c r="M86" s="37"/>
      <c r="N86" s="37"/>
      <c r="O86" s="37"/>
      <c r="P86" s="28"/>
      <c r="Q86" s="28"/>
    </row>
    <row r="87" spans="1:17" ht="15">
      <c r="A87" s="25"/>
      <c r="B87" s="1"/>
      <c r="C87" s="1"/>
      <c r="D87" s="1"/>
      <c r="E87" s="1"/>
      <c r="F87" s="1"/>
      <c r="G87" s="1"/>
      <c r="H87" s="1"/>
      <c r="I87" s="37"/>
      <c r="J87" s="37"/>
      <c r="K87" s="37"/>
      <c r="L87" s="37"/>
      <c r="M87" s="37"/>
      <c r="N87" s="37"/>
      <c r="O87" s="37"/>
      <c r="P87" s="28"/>
      <c r="Q87" s="28"/>
    </row>
    <row r="88" spans="1:17" ht="15">
      <c r="A88" s="25"/>
      <c r="B88" s="1"/>
      <c r="C88" s="1"/>
      <c r="D88" s="1"/>
      <c r="E88" s="1"/>
      <c r="F88" s="1"/>
      <c r="G88" s="1"/>
      <c r="H88" s="1"/>
      <c r="I88" s="37"/>
      <c r="J88" s="37"/>
      <c r="K88" s="37"/>
      <c r="L88" s="37"/>
      <c r="M88" s="37"/>
      <c r="N88" s="37"/>
      <c r="O88" s="37"/>
      <c r="P88" s="28"/>
      <c r="Q88" s="28"/>
    </row>
    <row r="89" spans="1:17" ht="15">
      <c r="A89" s="25"/>
      <c r="B89" s="1"/>
      <c r="C89" s="1"/>
      <c r="D89" s="1"/>
      <c r="E89" s="1"/>
      <c r="F89" s="1"/>
      <c r="G89" s="1"/>
      <c r="H89" s="1"/>
      <c r="I89" s="37"/>
      <c r="J89" s="37"/>
      <c r="K89" s="37"/>
      <c r="L89" s="37"/>
      <c r="M89" s="37"/>
      <c r="N89" s="37"/>
      <c r="O89" s="37"/>
      <c r="P89" s="28"/>
      <c r="Q89" s="28"/>
    </row>
    <row r="90" spans="1:17" ht="15">
      <c r="A90" s="25"/>
      <c r="B90" s="1"/>
      <c r="C90" s="1"/>
      <c r="D90" s="1"/>
      <c r="E90" s="1"/>
      <c r="F90" s="1"/>
      <c r="G90" s="1"/>
      <c r="H90" s="1"/>
      <c r="I90" s="37"/>
      <c r="J90" s="37"/>
      <c r="K90" s="37"/>
      <c r="L90" s="37"/>
      <c r="M90" s="37"/>
      <c r="N90" s="37"/>
      <c r="O90" s="37"/>
      <c r="P90" s="28"/>
      <c r="Q90" s="28"/>
    </row>
    <row r="91" spans="1:17" ht="15">
      <c r="A91" s="25"/>
      <c r="B91" s="1"/>
      <c r="C91" s="1"/>
      <c r="D91" s="1"/>
      <c r="E91" s="1"/>
      <c r="F91" s="1"/>
      <c r="G91" s="1"/>
      <c r="H91" s="1"/>
      <c r="I91" s="37"/>
      <c r="J91" s="37"/>
      <c r="K91" s="37"/>
      <c r="L91" s="37"/>
      <c r="M91" s="37"/>
      <c r="N91" s="37"/>
      <c r="O91" s="37"/>
      <c r="P91" s="28"/>
      <c r="Q91" s="28"/>
    </row>
    <row r="92" spans="1:17" ht="15">
      <c r="A92" s="25"/>
      <c r="B92" s="1"/>
      <c r="C92" s="1"/>
      <c r="D92" s="1"/>
      <c r="E92" s="1"/>
      <c r="F92" s="1"/>
      <c r="G92" s="1"/>
      <c r="H92" s="1"/>
      <c r="I92" s="37"/>
      <c r="J92" s="37"/>
      <c r="K92" s="37"/>
      <c r="L92" s="37"/>
      <c r="M92" s="37"/>
      <c r="N92" s="37"/>
      <c r="O92" s="37"/>
      <c r="P92" s="28"/>
      <c r="Q92" s="28"/>
    </row>
    <row r="93" spans="1:17" ht="15">
      <c r="A93" s="25"/>
      <c r="B93" s="1"/>
      <c r="C93" s="1"/>
      <c r="D93" s="1"/>
      <c r="E93" s="1"/>
      <c r="F93" s="1"/>
      <c r="G93" s="1"/>
      <c r="H93" s="1"/>
      <c r="I93" s="37"/>
      <c r="J93" s="37"/>
      <c r="K93" s="37"/>
      <c r="L93" s="37"/>
      <c r="M93" s="37"/>
      <c r="N93" s="37"/>
      <c r="O93" s="37"/>
      <c r="P93" s="28"/>
      <c r="Q93" s="28"/>
    </row>
    <row r="94" spans="1:17" ht="15">
      <c r="A94" s="25"/>
      <c r="B94" s="1"/>
      <c r="C94" s="1"/>
      <c r="D94" s="1"/>
      <c r="E94" s="1"/>
      <c r="F94" s="1"/>
      <c r="G94" s="1"/>
      <c r="H94" s="1"/>
      <c r="I94" s="37"/>
      <c r="J94" s="37"/>
      <c r="K94" s="37"/>
      <c r="L94" s="37"/>
      <c r="M94" s="37"/>
      <c r="N94" s="37"/>
      <c r="O94" s="37"/>
      <c r="P94" s="28"/>
      <c r="Q94" s="28"/>
    </row>
    <row r="95" spans="1:17" ht="15">
      <c r="A95" s="25"/>
      <c r="B95" s="1"/>
      <c r="C95" s="1"/>
      <c r="D95" s="1"/>
      <c r="E95" s="1"/>
      <c r="F95" s="1"/>
      <c r="G95" s="1"/>
      <c r="H95" s="1"/>
      <c r="I95" s="37"/>
      <c r="J95" s="37"/>
      <c r="K95" s="37"/>
      <c r="L95" s="37"/>
      <c r="M95" s="37"/>
      <c r="N95" s="37"/>
      <c r="O95" s="37"/>
      <c r="P95" s="28"/>
      <c r="Q95" s="28"/>
    </row>
    <row r="96" spans="1:17" ht="15">
      <c r="A96" s="25"/>
      <c r="B96" s="1"/>
      <c r="C96" s="1"/>
      <c r="D96" s="1"/>
      <c r="E96" s="1"/>
      <c r="F96" s="1"/>
      <c r="G96" s="1"/>
      <c r="H96" s="1"/>
      <c r="I96" s="37"/>
      <c r="J96" s="37"/>
      <c r="K96" s="37"/>
      <c r="L96" s="37"/>
      <c r="M96" s="37"/>
      <c r="N96" s="37"/>
      <c r="O96" s="37"/>
      <c r="P96" s="28"/>
      <c r="Q96" s="28"/>
    </row>
    <row r="97" spans="1:17" ht="15">
      <c r="A97" s="25"/>
      <c r="B97" s="1"/>
      <c r="C97" s="1"/>
      <c r="D97" s="1"/>
      <c r="E97" s="1"/>
      <c r="F97" s="1"/>
      <c r="G97" s="1"/>
      <c r="H97" s="1"/>
      <c r="I97" s="37"/>
      <c r="J97" s="37"/>
      <c r="K97" s="37"/>
      <c r="L97" s="37"/>
      <c r="M97" s="37"/>
      <c r="N97" s="37"/>
      <c r="O97" s="37"/>
      <c r="P97" s="28"/>
      <c r="Q97" s="28"/>
    </row>
    <row r="98" spans="1:17" ht="15">
      <c r="A98" s="25"/>
      <c r="B98" s="1"/>
      <c r="C98" s="1"/>
      <c r="D98" s="1"/>
      <c r="E98" s="1"/>
      <c r="F98" s="1"/>
      <c r="G98" s="1"/>
      <c r="H98" s="1"/>
      <c r="I98" s="37"/>
      <c r="J98" s="37"/>
      <c r="K98" s="37"/>
      <c r="L98" s="37"/>
      <c r="M98" s="37"/>
      <c r="N98" s="37"/>
      <c r="O98" s="37"/>
      <c r="P98" s="28"/>
      <c r="Q98" s="28"/>
    </row>
    <row r="99" spans="1:17" ht="15">
      <c r="A99" s="25"/>
      <c r="B99" s="1"/>
      <c r="C99" s="1"/>
      <c r="D99" s="1"/>
      <c r="E99" s="1"/>
      <c r="F99" s="1"/>
      <c r="G99" s="1"/>
      <c r="H99" s="1"/>
      <c r="I99" s="37"/>
      <c r="J99" s="37"/>
      <c r="K99" s="37"/>
      <c r="L99" s="37"/>
      <c r="M99" s="37"/>
      <c r="N99" s="37"/>
      <c r="O99" s="37"/>
      <c r="P99" s="28"/>
      <c r="Q99" s="28"/>
    </row>
    <row r="100" spans="1:17" ht="15">
      <c r="A100" s="25"/>
      <c r="B100" s="1"/>
      <c r="C100" s="1"/>
      <c r="D100" s="1"/>
      <c r="E100" s="1"/>
      <c r="F100" s="1"/>
      <c r="G100" s="1"/>
      <c r="H100" s="1"/>
      <c r="I100" s="37"/>
      <c r="J100" s="37"/>
      <c r="K100" s="37"/>
      <c r="L100" s="37"/>
      <c r="M100" s="37"/>
      <c r="N100" s="37"/>
      <c r="O100" s="37"/>
      <c r="P100" s="28"/>
      <c r="Q100" s="28"/>
    </row>
    <row r="101" spans="1:17" ht="15">
      <c r="A101" s="25"/>
      <c r="B101" s="1"/>
      <c r="C101" s="1"/>
      <c r="D101" s="1"/>
      <c r="E101" s="1"/>
      <c r="F101" s="1"/>
      <c r="G101" s="1"/>
      <c r="H101" s="1"/>
      <c r="I101" s="37"/>
      <c r="J101" s="37"/>
      <c r="K101" s="37"/>
      <c r="L101" s="37"/>
      <c r="M101" s="37"/>
      <c r="N101" s="37"/>
      <c r="O101" s="37"/>
      <c r="P101" s="28"/>
      <c r="Q101" s="28"/>
    </row>
    <row r="102" spans="1:17" ht="15">
      <c r="A102" s="25"/>
      <c r="B102" s="1"/>
      <c r="C102" s="1"/>
      <c r="D102" s="1"/>
      <c r="E102" s="1"/>
      <c r="F102" s="1"/>
      <c r="G102" s="1"/>
      <c r="H102" s="1"/>
      <c r="I102" s="37"/>
      <c r="J102" s="37"/>
      <c r="K102" s="37"/>
      <c r="L102" s="37"/>
      <c r="M102" s="37"/>
      <c r="N102" s="37"/>
      <c r="O102" s="37"/>
      <c r="P102" s="28"/>
      <c r="Q102" s="28"/>
    </row>
    <row r="103" spans="1:17" ht="15">
      <c r="A103" s="25"/>
      <c r="B103" s="1"/>
      <c r="C103" s="1"/>
      <c r="D103" s="1"/>
      <c r="E103" s="1"/>
      <c r="F103" s="1"/>
      <c r="G103" s="1"/>
      <c r="H103" s="1"/>
      <c r="I103" s="37"/>
      <c r="J103" s="37"/>
      <c r="K103" s="37"/>
      <c r="L103" s="37"/>
      <c r="M103" s="37"/>
      <c r="N103" s="37"/>
      <c r="O103" s="37"/>
      <c r="P103" s="28"/>
      <c r="Q103" s="28"/>
    </row>
    <row r="104" spans="1:17" ht="15">
      <c r="A104" s="25"/>
      <c r="B104" s="1"/>
      <c r="C104" s="1"/>
      <c r="D104" s="1"/>
      <c r="E104" s="1"/>
      <c r="F104" s="1"/>
      <c r="G104" s="1"/>
      <c r="H104" s="1"/>
      <c r="I104" s="37"/>
      <c r="J104" s="37"/>
      <c r="K104" s="37"/>
      <c r="L104" s="37"/>
      <c r="M104" s="37"/>
      <c r="N104" s="37"/>
      <c r="O104" s="37"/>
      <c r="P104" s="28"/>
      <c r="Q104" s="28"/>
    </row>
    <row r="105" spans="1:17" ht="15">
      <c r="A105" s="25"/>
      <c r="B105" s="1"/>
      <c r="C105" s="1"/>
      <c r="D105" s="1"/>
      <c r="E105" s="1"/>
      <c r="F105" s="1"/>
      <c r="G105" s="1"/>
      <c r="H105" s="1"/>
      <c r="I105" s="37"/>
      <c r="J105" s="37"/>
      <c r="K105" s="37"/>
      <c r="L105" s="37"/>
      <c r="M105" s="37"/>
      <c r="N105" s="37"/>
      <c r="O105" s="37"/>
      <c r="P105" s="28"/>
      <c r="Q105" s="28"/>
    </row>
    <row r="106" spans="1:17" ht="15">
      <c r="A106" s="25"/>
      <c r="B106" s="1"/>
      <c r="C106" s="1"/>
      <c r="D106" s="1"/>
      <c r="E106" s="1"/>
      <c r="F106" s="1"/>
      <c r="G106" s="1"/>
      <c r="H106" s="1"/>
      <c r="I106" s="37"/>
      <c r="J106" s="37"/>
      <c r="K106" s="37"/>
      <c r="L106" s="37"/>
      <c r="M106" s="37"/>
      <c r="N106" s="37"/>
      <c r="O106" s="37"/>
      <c r="P106" s="28"/>
      <c r="Q106" s="28"/>
    </row>
    <row r="107" spans="1:17" ht="15">
      <c r="A107" s="25"/>
      <c r="B107" s="1"/>
      <c r="C107" s="1"/>
      <c r="D107" s="1"/>
      <c r="E107" s="1"/>
      <c r="F107" s="1"/>
      <c r="G107" s="1"/>
      <c r="H107" s="1"/>
      <c r="I107" s="37"/>
      <c r="J107" s="37"/>
      <c r="K107" s="37"/>
      <c r="L107" s="37"/>
      <c r="M107" s="37"/>
      <c r="N107" s="37"/>
      <c r="O107" s="37"/>
      <c r="P107" s="28"/>
      <c r="Q107" s="28"/>
    </row>
    <row r="108" spans="1:17" ht="15">
      <c r="A108" s="25"/>
      <c r="B108" s="1"/>
      <c r="C108" s="1"/>
      <c r="D108" s="1"/>
      <c r="E108" s="1"/>
      <c r="F108" s="1"/>
      <c r="G108" s="1"/>
      <c r="H108" s="1"/>
      <c r="I108" s="37"/>
      <c r="J108" s="37"/>
      <c r="K108" s="37"/>
      <c r="L108" s="37"/>
      <c r="M108" s="37"/>
      <c r="N108" s="37"/>
      <c r="O108" s="37"/>
      <c r="P108" s="28"/>
      <c r="Q108" s="28"/>
    </row>
    <row r="109" spans="1:17" ht="15">
      <c r="A109" s="25"/>
      <c r="B109" s="1"/>
      <c r="C109" s="1"/>
      <c r="D109" s="1"/>
      <c r="E109" s="1"/>
      <c r="F109" s="1"/>
      <c r="G109" s="1"/>
      <c r="H109" s="1"/>
      <c r="I109" s="37"/>
      <c r="J109" s="37"/>
      <c r="K109" s="37"/>
      <c r="L109" s="37"/>
      <c r="M109" s="37"/>
      <c r="N109" s="37"/>
      <c r="O109" s="37"/>
      <c r="P109" s="28"/>
      <c r="Q109" s="28"/>
    </row>
    <row r="110" spans="1:17" ht="15">
      <c r="A110" s="25"/>
      <c r="B110" s="1"/>
      <c r="C110" s="1"/>
      <c r="D110" s="1"/>
      <c r="E110" s="1"/>
      <c r="F110" s="1"/>
      <c r="G110" s="1"/>
      <c r="H110" s="1"/>
      <c r="I110" s="37"/>
      <c r="J110" s="37"/>
      <c r="K110" s="37"/>
      <c r="L110" s="37"/>
      <c r="M110" s="37"/>
      <c r="N110" s="37"/>
      <c r="O110" s="37"/>
      <c r="P110" s="28"/>
      <c r="Q110" s="28"/>
    </row>
    <row r="111" spans="1:17" ht="15">
      <c r="A111" s="25"/>
      <c r="B111" s="1"/>
      <c r="C111" s="1"/>
      <c r="D111" s="1"/>
      <c r="E111" s="1"/>
      <c r="F111" s="1"/>
      <c r="G111" s="1"/>
      <c r="H111" s="1"/>
      <c r="I111" s="37"/>
      <c r="J111" s="37"/>
      <c r="K111" s="37"/>
      <c r="L111" s="37"/>
      <c r="M111" s="37"/>
      <c r="N111" s="37"/>
      <c r="O111" s="37"/>
      <c r="P111" s="28"/>
      <c r="Q111" s="28"/>
    </row>
    <row r="112" spans="1:17" ht="15">
      <c r="A112" s="25"/>
      <c r="B112" s="1"/>
      <c r="C112" s="1"/>
      <c r="D112" s="1"/>
      <c r="E112" s="1"/>
      <c r="F112" s="1"/>
      <c r="G112" s="1"/>
      <c r="H112" s="1"/>
      <c r="I112" s="37"/>
      <c r="J112" s="37"/>
      <c r="K112" s="37"/>
      <c r="L112" s="37"/>
      <c r="M112" s="37"/>
      <c r="N112" s="37"/>
      <c r="O112" s="37"/>
      <c r="P112" s="28"/>
      <c r="Q112" s="28"/>
    </row>
    <row r="113" spans="1:17" ht="15">
      <c r="A113" s="25"/>
      <c r="B113" s="1"/>
      <c r="C113" s="1"/>
      <c r="D113" s="1"/>
      <c r="E113" s="1"/>
      <c r="F113" s="1"/>
      <c r="G113" s="1"/>
      <c r="H113" s="1"/>
      <c r="I113" s="37"/>
      <c r="J113" s="37"/>
      <c r="K113" s="37"/>
      <c r="L113" s="37"/>
      <c r="M113" s="37"/>
      <c r="N113" s="37"/>
      <c r="O113" s="37"/>
      <c r="P113" s="28"/>
      <c r="Q113" s="28"/>
    </row>
    <row r="114" spans="1:17" ht="15">
      <c r="A114" s="25"/>
      <c r="B114" s="1"/>
      <c r="C114" s="1"/>
      <c r="D114" s="1"/>
      <c r="E114" s="1"/>
      <c r="F114" s="1"/>
      <c r="G114" s="1"/>
      <c r="H114" s="1"/>
      <c r="I114" s="37"/>
      <c r="J114" s="37"/>
      <c r="K114" s="37"/>
      <c r="L114" s="37"/>
      <c r="M114" s="37"/>
      <c r="N114" s="37"/>
      <c r="O114" s="37"/>
      <c r="P114" s="28"/>
      <c r="Q114" s="28"/>
    </row>
    <row r="115" spans="1:17" ht="15">
      <c r="A115" s="25"/>
      <c r="B115" s="1"/>
      <c r="C115" s="1"/>
      <c r="D115" s="1"/>
      <c r="E115" s="1"/>
      <c r="F115" s="1"/>
      <c r="G115" s="1"/>
      <c r="H115" s="1"/>
      <c r="I115" s="37"/>
      <c r="J115" s="37"/>
      <c r="K115" s="37"/>
      <c r="L115" s="37"/>
      <c r="M115" s="37"/>
      <c r="N115" s="37"/>
      <c r="O115" s="37"/>
      <c r="P115" s="28"/>
      <c r="Q115" s="28"/>
    </row>
    <row r="116" spans="1:17" ht="15">
      <c r="A116" s="25"/>
      <c r="B116" s="1"/>
      <c r="C116" s="1"/>
      <c r="D116" s="1"/>
      <c r="E116" s="1"/>
      <c r="F116" s="1"/>
      <c r="G116" s="1"/>
      <c r="H116" s="1"/>
      <c r="I116" s="37"/>
      <c r="J116" s="37"/>
      <c r="K116" s="37"/>
      <c r="L116" s="37"/>
      <c r="M116" s="37"/>
      <c r="N116" s="37"/>
      <c r="O116" s="37"/>
      <c r="P116" s="28"/>
      <c r="Q116" s="28"/>
    </row>
    <row r="117" spans="1:17" ht="15">
      <c r="A117" s="25"/>
      <c r="B117" s="1"/>
      <c r="C117" s="1"/>
      <c r="D117" s="1"/>
      <c r="E117" s="1"/>
      <c r="F117" s="1"/>
      <c r="G117" s="1"/>
      <c r="H117" s="1"/>
      <c r="I117" s="37"/>
      <c r="J117" s="37"/>
      <c r="K117" s="37"/>
      <c r="L117" s="37"/>
      <c r="M117" s="37"/>
      <c r="N117" s="37"/>
      <c r="O117" s="37"/>
      <c r="P117" s="28"/>
      <c r="Q117" s="28"/>
    </row>
    <row r="118" spans="1:17" ht="15">
      <c r="A118" s="25"/>
      <c r="B118" s="1"/>
      <c r="C118" s="1"/>
      <c r="D118" s="1"/>
      <c r="E118" s="1"/>
      <c r="F118" s="1"/>
      <c r="G118" s="1"/>
      <c r="H118" s="1"/>
      <c r="I118" s="37"/>
      <c r="J118" s="37"/>
      <c r="K118" s="37"/>
      <c r="L118" s="37"/>
      <c r="M118" s="37"/>
      <c r="N118" s="37"/>
      <c r="O118" s="37"/>
      <c r="P118" s="28"/>
      <c r="Q118" s="28"/>
    </row>
    <row r="119" spans="1:17" ht="15">
      <c r="A119" s="25"/>
      <c r="B119" s="1"/>
      <c r="C119" s="1"/>
      <c r="D119" s="1"/>
      <c r="E119" s="1"/>
      <c r="F119" s="1"/>
      <c r="G119" s="1"/>
      <c r="H119" s="1"/>
      <c r="I119" s="37"/>
      <c r="J119" s="37"/>
      <c r="K119" s="37"/>
      <c r="L119" s="37"/>
      <c r="M119" s="37"/>
      <c r="N119" s="37"/>
      <c r="O119" s="37"/>
      <c r="P119" s="28"/>
      <c r="Q119" s="28"/>
    </row>
    <row r="120" spans="1:17" ht="15">
      <c r="A120" s="25"/>
      <c r="B120" s="1"/>
      <c r="C120" s="1"/>
      <c r="D120" s="1"/>
      <c r="E120" s="1"/>
      <c r="F120" s="1"/>
      <c r="G120" s="1"/>
      <c r="H120" s="1"/>
      <c r="I120" s="37"/>
      <c r="J120" s="37"/>
      <c r="K120" s="37"/>
      <c r="L120" s="37"/>
      <c r="M120" s="37"/>
      <c r="N120" s="37"/>
      <c r="O120" s="37"/>
      <c r="P120" s="28"/>
      <c r="Q120" s="28"/>
    </row>
    <row r="121" spans="1:17" ht="15">
      <c r="A121" s="25"/>
      <c r="B121" s="1"/>
      <c r="C121" s="1"/>
      <c r="D121" s="1"/>
      <c r="E121" s="1"/>
      <c r="F121" s="1"/>
      <c r="G121" s="1"/>
      <c r="H121" s="1"/>
      <c r="I121" s="37"/>
      <c r="J121" s="37"/>
      <c r="K121" s="37"/>
      <c r="L121" s="37"/>
      <c r="M121" s="37"/>
      <c r="N121" s="37"/>
      <c r="O121" s="37"/>
      <c r="P121" s="28"/>
      <c r="Q121" s="28"/>
    </row>
    <row r="122" spans="1:17" ht="15">
      <c r="A122" s="25"/>
      <c r="B122" s="1"/>
      <c r="C122" s="1"/>
      <c r="D122" s="1"/>
      <c r="E122" s="1"/>
      <c r="F122" s="1"/>
      <c r="G122" s="1"/>
      <c r="H122" s="1"/>
      <c r="I122" s="37"/>
      <c r="J122" s="37"/>
      <c r="K122" s="37"/>
      <c r="L122" s="37"/>
      <c r="M122" s="37"/>
      <c r="N122" s="37"/>
      <c r="O122" s="37"/>
      <c r="P122" s="28"/>
      <c r="Q122" s="28"/>
    </row>
    <row r="123" spans="1:17" ht="15">
      <c r="A123" s="25"/>
      <c r="B123" s="1"/>
      <c r="C123" s="1"/>
      <c r="D123" s="1"/>
      <c r="E123" s="1"/>
      <c r="F123" s="1"/>
      <c r="G123" s="1"/>
      <c r="H123" s="1"/>
      <c r="I123" s="37"/>
      <c r="J123" s="37"/>
      <c r="K123" s="37"/>
      <c r="L123" s="37"/>
      <c r="M123" s="37"/>
      <c r="N123" s="37"/>
      <c r="O123" s="37"/>
      <c r="P123" s="28"/>
      <c r="Q123" s="28"/>
    </row>
    <row r="124" spans="1:17" ht="15">
      <c r="A124" s="25"/>
      <c r="B124" s="1"/>
      <c r="C124" s="1"/>
      <c r="D124" s="1"/>
      <c r="E124" s="1"/>
      <c r="F124" s="1"/>
      <c r="G124" s="1"/>
      <c r="H124" s="1"/>
      <c r="I124" s="37"/>
      <c r="J124" s="37"/>
      <c r="K124" s="37"/>
      <c r="L124" s="37"/>
      <c r="M124" s="37"/>
      <c r="N124" s="37"/>
      <c r="O124" s="37"/>
      <c r="P124" s="28"/>
      <c r="Q124" s="28"/>
    </row>
    <row r="125" spans="1:17" ht="15">
      <c r="A125" s="25"/>
      <c r="B125" s="1"/>
      <c r="C125" s="1"/>
      <c r="D125" s="1"/>
      <c r="E125" s="1"/>
      <c r="F125" s="1"/>
      <c r="G125" s="1"/>
      <c r="H125" s="1"/>
      <c r="I125" s="37"/>
      <c r="J125" s="37"/>
      <c r="K125" s="37"/>
      <c r="L125" s="37"/>
      <c r="M125" s="37"/>
      <c r="N125" s="37"/>
      <c r="O125" s="37"/>
      <c r="P125" s="28"/>
      <c r="Q125" s="28"/>
    </row>
    <row r="126" spans="1:17" ht="15">
      <c r="A126" s="25"/>
      <c r="B126" s="1"/>
      <c r="C126" s="1"/>
      <c r="D126" s="1"/>
      <c r="E126" s="1"/>
      <c r="F126" s="1"/>
      <c r="G126" s="1"/>
      <c r="H126" s="1"/>
      <c r="I126" s="37"/>
      <c r="J126" s="37"/>
      <c r="K126" s="37"/>
      <c r="L126" s="37"/>
      <c r="M126" s="37"/>
      <c r="N126" s="37"/>
      <c r="O126" s="37"/>
      <c r="P126" s="28"/>
      <c r="Q126" s="28"/>
    </row>
    <row r="127" spans="1:17" ht="15">
      <c r="A127" s="25"/>
      <c r="B127" s="1"/>
      <c r="C127" s="1"/>
      <c r="D127" s="1"/>
      <c r="E127" s="1"/>
      <c r="F127" s="1"/>
      <c r="G127" s="1"/>
      <c r="H127" s="1"/>
      <c r="I127" s="37"/>
      <c r="J127" s="37"/>
      <c r="K127" s="37"/>
      <c r="L127" s="37"/>
      <c r="M127" s="37"/>
      <c r="N127" s="37"/>
      <c r="O127" s="37"/>
      <c r="P127" s="28"/>
      <c r="Q127" s="28"/>
    </row>
    <row r="128" spans="1:17" ht="15">
      <c r="A128" s="25"/>
      <c r="B128" s="1"/>
      <c r="C128" s="1"/>
      <c r="D128" s="1"/>
      <c r="E128" s="1"/>
      <c r="F128" s="1"/>
      <c r="G128" s="1"/>
      <c r="H128" s="1"/>
      <c r="I128" s="37"/>
      <c r="J128" s="37"/>
      <c r="K128" s="37"/>
      <c r="L128" s="37"/>
      <c r="M128" s="37"/>
      <c r="N128" s="37"/>
      <c r="O128" s="37"/>
      <c r="P128" s="28"/>
      <c r="Q128" s="28"/>
    </row>
    <row r="129" spans="1:17" ht="15">
      <c r="A129" s="25"/>
      <c r="B129" s="1"/>
      <c r="C129" s="1"/>
      <c r="D129" s="1"/>
      <c r="E129" s="1"/>
      <c r="F129" s="1"/>
      <c r="G129" s="1"/>
      <c r="H129" s="1"/>
      <c r="I129" s="37"/>
      <c r="J129" s="37"/>
      <c r="K129" s="37"/>
      <c r="L129" s="37"/>
      <c r="M129" s="37"/>
      <c r="N129" s="37"/>
      <c r="O129" s="37"/>
      <c r="P129" s="28"/>
      <c r="Q129" s="28"/>
    </row>
    <row r="130" spans="1:17" ht="15">
      <c r="A130" s="25"/>
      <c r="B130" s="1"/>
      <c r="C130" s="1"/>
      <c r="D130" s="1"/>
      <c r="E130" s="1"/>
      <c r="F130" s="1"/>
      <c r="G130" s="1"/>
      <c r="H130" s="1"/>
      <c r="I130" s="37"/>
      <c r="J130" s="37"/>
      <c r="K130" s="37"/>
      <c r="L130" s="37"/>
      <c r="M130" s="37"/>
      <c r="N130" s="37"/>
      <c r="O130" s="37"/>
      <c r="P130" s="28"/>
      <c r="Q130" s="28"/>
    </row>
    <row r="131" spans="1:17" ht="15">
      <c r="A131" s="25"/>
      <c r="B131" s="1"/>
      <c r="C131" s="1"/>
      <c r="D131" s="1"/>
      <c r="E131" s="1"/>
      <c r="F131" s="1"/>
      <c r="G131" s="1"/>
      <c r="H131" s="1"/>
      <c r="I131" s="37"/>
      <c r="J131" s="37"/>
      <c r="K131" s="37"/>
      <c r="L131" s="37"/>
      <c r="M131" s="37"/>
      <c r="N131" s="37"/>
      <c r="O131" s="37"/>
      <c r="P131" s="28"/>
      <c r="Q131" s="28"/>
    </row>
    <row r="132" spans="1:17" ht="15">
      <c r="A132" s="25"/>
      <c r="B132" s="1"/>
      <c r="C132" s="1"/>
      <c r="D132" s="1"/>
      <c r="E132" s="1"/>
      <c r="F132" s="1"/>
      <c r="G132" s="1"/>
      <c r="H132" s="1"/>
      <c r="I132" s="37"/>
      <c r="J132" s="37"/>
      <c r="K132" s="37"/>
      <c r="L132" s="37"/>
      <c r="M132" s="37"/>
      <c r="N132" s="37"/>
      <c r="O132" s="37"/>
      <c r="P132" s="28"/>
      <c r="Q132" s="28"/>
    </row>
    <row r="133" spans="1:17" ht="15">
      <c r="A133" s="25"/>
      <c r="B133" s="1"/>
      <c r="C133" s="1"/>
      <c r="D133" s="1"/>
      <c r="E133" s="1"/>
      <c r="F133" s="1"/>
      <c r="G133" s="1"/>
      <c r="H133" s="1"/>
      <c r="I133" s="37"/>
      <c r="J133" s="37"/>
      <c r="K133" s="37"/>
      <c r="L133" s="37"/>
      <c r="M133" s="37"/>
      <c r="N133" s="37"/>
      <c r="O133" s="37"/>
      <c r="P133" s="28"/>
      <c r="Q133" s="28"/>
    </row>
    <row r="134" spans="1:17" ht="15">
      <c r="A134" s="25"/>
      <c r="B134" s="1"/>
      <c r="C134" s="1"/>
      <c r="D134" s="1"/>
      <c r="E134" s="1"/>
      <c r="F134" s="1"/>
      <c r="G134" s="1"/>
      <c r="H134" s="1"/>
      <c r="I134" s="37"/>
      <c r="J134" s="37"/>
      <c r="K134" s="37"/>
      <c r="L134" s="37"/>
      <c r="M134" s="37"/>
      <c r="N134" s="37"/>
      <c r="O134" s="37"/>
      <c r="P134" s="28"/>
      <c r="Q134" s="28"/>
    </row>
    <row r="135" spans="1:17" ht="15">
      <c r="A135" s="25"/>
      <c r="B135" s="1"/>
      <c r="C135" s="1"/>
      <c r="D135" s="1"/>
      <c r="E135" s="1"/>
      <c r="F135" s="1"/>
      <c r="G135" s="1"/>
      <c r="H135" s="1"/>
      <c r="I135" s="37"/>
      <c r="J135" s="37"/>
      <c r="K135" s="37"/>
      <c r="L135" s="37"/>
      <c r="M135" s="37"/>
      <c r="N135" s="37"/>
      <c r="O135" s="37"/>
      <c r="P135" s="28"/>
      <c r="Q135" s="28"/>
    </row>
    <row r="136" spans="1:17" ht="15">
      <c r="A136" s="25"/>
      <c r="B136" s="1"/>
      <c r="C136" s="1"/>
      <c r="D136" s="1"/>
      <c r="E136" s="1"/>
      <c r="F136" s="1"/>
      <c r="G136" s="1"/>
      <c r="H136" s="1"/>
      <c r="I136" s="37"/>
      <c r="J136" s="37"/>
      <c r="K136" s="37"/>
      <c r="L136" s="37"/>
      <c r="M136" s="37"/>
      <c r="N136" s="37"/>
      <c r="O136" s="37"/>
      <c r="P136" s="28"/>
      <c r="Q136" s="28"/>
    </row>
    <row r="137" spans="1:17" ht="15">
      <c r="A137" s="25"/>
      <c r="B137" s="1"/>
      <c r="C137" s="1"/>
      <c r="D137" s="1"/>
      <c r="E137" s="1"/>
      <c r="F137" s="1"/>
      <c r="G137" s="1"/>
      <c r="H137" s="1"/>
      <c r="I137" s="37"/>
      <c r="J137" s="37"/>
      <c r="K137" s="37"/>
      <c r="L137" s="37"/>
      <c r="M137" s="37"/>
      <c r="N137" s="37"/>
      <c r="O137" s="37"/>
      <c r="P137" s="28"/>
      <c r="Q137" s="28"/>
    </row>
    <row r="138" spans="1:17" ht="15">
      <c r="A138" s="25"/>
      <c r="B138" s="1"/>
      <c r="C138" s="1"/>
      <c r="D138" s="1"/>
      <c r="E138" s="1"/>
      <c r="F138" s="1"/>
      <c r="G138" s="1"/>
      <c r="H138" s="1"/>
      <c r="I138" s="37"/>
      <c r="J138" s="37"/>
      <c r="K138" s="37"/>
      <c r="L138" s="37"/>
      <c r="M138" s="37"/>
      <c r="N138" s="37"/>
      <c r="O138" s="37"/>
      <c r="P138" s="28"/>
      <c r="Q138" s="28"/>
    </row>
    <row r="139" spans="1:17" ht="15">
      <c r="A139" s="25"/>
      <c r="B139" s="1"/>
      <c r="C139" s="1"/>
      <c r="D139" s="1"/>
      <c r="E139" s="1"/>
      <c r="F139" s="1"/>
      <c r="G139" s="1"/>
      <c r="H139" s="1"/>
      <c r="I139" s="37"/>
      <c r="J139" s="37"/>
      <c r="K139" s="37"/>
      <c r="L139" s="37"/>
      <c r="M139" s="37"/>
      <c r="N139" s="37"/>
      <c r="O139" s="37"/>
      <c r="P139" s="28"/>
      <c r="Q139" s="28"/>
    </row>
    <row r="140" spans="1:17" ht="15">
      <c r="A140" s="25"/>
      <c r="B140" s="1"/>
      <c r="C140" s="1"/>
      <c r="D140" s="1"/>
      <c r="E140" s="1"/>
      <c r="F140" s="1"/>
      <c r="G140" s="1"/>
      <c r="H140" s="1"/>
      <c r="I140" s="37"/>
      <c r="J140" s="37"/>
      <c r="K140" s="37"/>
      <c r="L140" s="37"/>
      <c r="M140" s="37"/>
      <c r="N140" s="37"/>
      <c r="O140" s="37"/>
      <c r="P140" s="28"/>
      <c r="Q140" s="28"/>
    </row>
    <row r="141" spans="1:17" ht="15">
      <c r="A141" s="25"/>
      <c r="B141" s="1"/>
      <c r="C141" s="1"/>
      <c r="D141" s="1"/>
      <c r="E141" s="1"/>
      <c r="F141" s="1"/>
      <c r="G141" s="1"/>
      <c r="H141" s="1"/>
      <c r="I141" s="37"/>
      <c r="J141" s="37"/>
      <c r="K141" s="37"/>
      <c r="L141" s="37"/>
      <c r="M141" s="37"/>
      <c r="N141" s="37"/>
      <c r="O141" s="37"/>
      <c r="P141" s="28"/>
      <c r="Q141" s="28"/>
    </row>
    <row r="142" spans="1:17" ht="15">
      <c r="A142" s="25"/>
      <c r="B142" s="1"/>
      <c r="C142" s="1"/>
      <c r="D142" s="1"/>
      <c r="E142" s="1"/>
      <c r="F142" s="1"/>
      <c r="G142" s="1"/>
      <c r="H142" s="1"/>
      <c r="I142" s="37"/>
      <c r="J142" s="37"/>
      <c r="K142" s="37"/>
      <c r="L142" s="37"/>
      <c r="M142" s="37"/>
      <c r="N142" s="37"/>
      <c r="O142" s="37"/>
      <c r="P142" s="28"/>
      <c r="Q142" s="28"/>
    </row>
    <row r="143" spans="1:17" ht="15">
      <c r="A143" s="25"/>
      <c r="B143" s="1"/>
      <c r="C143" s="1"/>
      <c r="D143" s="1"/>
      <c r="E143" s="1"/>
      <c r="F143" s="1"/>
      <c r="G143" s="1"/>
      <c r="H143" s="1"/>
      <c r="I143" s="37"/>
      <c r="J143" s="37"/>
      <c r="K143" s="37"/>
      <c r="L143" s="37"/>
      <c r="M143" s="37"/>
      <c r="N143" s="37"/>
      <c r="O143" s="37"/>
      <c r="P143" s="28"/>
      <c r="Q143" s="28"/>
    </row>
    <row r="144" spans="1:17" ht="15">
      <c r="A144" s="25"/>
      <c r="B144" s="1"/>
      <c r="C144" s="1"/>
      <c r="D144" s="1"/>
      <c r="E144" s="1"/>
      <c r="F144" s="1"/>
      <c r="G144" s="1"/>
      <c r="H144" s="1"/>
      <c r="I144" s="37"/>
      <c r="J144" s="37"/>
      <c r="K144" s="37"/>
      <c r="L144" s="37"/>
      <c r="M144" s="37"/>
      <c r="N144" s="37"/>
      <c r="O144" s="37"/>
      <c r="P144" s="28"/>
      <c r="Q144" s="28"/>
    </row>
    <row r="145" spans="1:17" ht="15">
      <c r="A145" s="25"/>
      <c r="B145" s="1"/>
      <c r="C145" s="1"/>
      <c r="D145" s="1"/>
      <c r="E145" s="1"/>
      <c r="F145" s="1"/>
      <c r="G145" s="1"/>
      <c r="H145" s="1"/>
      <c r="I145" s="37"/>
      <c r="J145" s="37"/>
      <c r="K145" s="37"/>
      <c r="L145" s="37"/>
      <c r="M145" s="37"/>
      <c r="N145" s="37"/>
      <c r="O145" s="37"/>
      <c r="P145" s="28"/>
      <c r="Q145" s="28"/>
    </row>
    <row r="146" spans="1:17" ht="15">
      <c r="A146" s="25"/>
      <c r="B146" s="1"/>
      <c r="C146" s="1"/>
      <c r="D146" s="1"/>
      <c r="E146" s="1"/>
      <c r="F146" s="1"/>
      <c r="G146" s="1"/>
      <c r="H146" s="1"/>
      <c r="I146" s="37"/>
      <c r="J146" s="37"/>
      <c r="K146" s="37"/>
      <c r="L146" s="37"/>
      <c r="M146" s="37"/>
      <c r="N146" s="37"/>
      <c r="O146" s="37"/>
      <c r="P146" s="28"/>
      <c r="Q146" s="28"/>
    </row>
    <row r="147" spans="1:17" ht="15">
      <c r="A147" s="25"/>
      <c r="B147" s="1"/>
      <c r="C147" s="1"/>
      <c r="D147" s="1"/>
      <c r="E147" s="1"/>
      <c r="F147" s="1"/>
      <c r="G147" s="1"/>
      <c r="H147" s="1"/>
      <c r="I147" s="37"/>
      <c r="J147" s="37"/>
      <c r="K147" s="37"/>
      <c r="L147" s="37"/>
      <c r="M147" s="37"/>
      <c r="N147" s="37"/>
      <c r="O147" s="37"/>
      <c r="P147" s="28"/>
      <c r="Q147" s="28"/>
    </row>
    <row r="148" spans="1:17" ht="15">
      <c r="A148" s="25"/>
      <c r="B148" s="1"/>
      <c r="C148" s="1"/>
      <c r="D148" s="1"/>
      <c r="E148" s="1"/>
      <c r="F148" s="1"/>
      <c r="G148" s="1"/>
      <c r="H148" s="1"/>
      <c r="I148" s="37"/>
      <c r="J148" s="37"/>
      <c r="K148" s="37"/>
      <c r="L148" s="37"/>
      <c r="M148" s="37"/>
      <c r="N148" s="37"/>
      <c r="O148" s="37"/>
      <c r="P148" s="28"/>
      <c r="Q148" s="28"/>
    </row>
    <row r="149" spans="1:17" ht="15">
      <c r="A149" s="25"/>
      <c r="B149" s="1"/>
      <c r="C149" s="1"/>
      <c r="D149" s="1"/>
      <c r="E149" s="1"/>
      <c r="F149" s="1"/>
      <c r="G149" s="1"/>
      <c r="H149" s="1"/>
      <c r="I149" s="37"/>
      <c r="J149" s="37"/>
      <c r="K149" s="37"/>
      <c r="L149" s="37"/>
      <c r="M149" s="37"/>
      <c r="N149" s="37"/>
      <c r="O149" s="37"/>
      <c r="P149" s="28"/>
      <c r="Q149" s="28"/>
    </row>
    <row r="150" spans="1:17" ht="15">
      <c r="A150" s="25"/>
      <c r="B150" s="1"/>
      <c r="C150" s="1"/>
      <c r="D150" s="1"/>
      <c r="E150" s="1"/>
      <c r="F150" s="1"/>
      <c r="G150" s="1"/>
      <c r="H150" s="1"/>
      <c r="I150" s="37"/>
      <c r="J150" s="37"/>
      <c r="K150" s="37"/>
      <c r="L150" s="37"/>
      <c r="M150" s="37"/>
      <c r="N150" s="37"/>
      <c r="O150" s="37"/>
      <c r="P150" s="28"/>
      <c r="Q150" s="28"/>
    </row>
    <row r="151" spans="1:17" ht="15">
      <c r="A151" s="25"/>
      <c r="B151" s="1"/>
      <c r="C151" s="1"/>
      <c r="D151" s="1"/>
      <c r="E151" s="1"/>
      <c r="F151" s="1"/>
      <c r="G151" s="1"/>
      <c r="H151" s="1"/>
      <c r="I151" s="37"/>
      <c r="J151" s="37"/>
      <c r="K151" s="37"/>
      <c r="L151" s="37"/>
      <c r="M151" s="37"/>
      <c r="N151" s="37"/>
      <c r="O151" s="37"/>
      <c r="P151" s="28"/>
      <c r="Q151" s="28"/>
    </row>
    <row r="152" spans="1:17" ht="15">
      <c r="A152" s="25"/>
      <c r="B152" s="1"/>
      <c r="C152" s="1"/>
      <c r="D152" s="1"/>
      <c r="E152" s="1"/>
      <c r="F152" s="1"/>
      <c r="G152" s="1"/>
      <c r="H152" s="1"/>
      <c r="I152" s="37"/>
      <c r="J152" s="37"/>
      <c r="K152" s="37"/>
      <c r="L152" s="37"/>
      <c r="M152" s="37"/>
      <c r="N152" s="37"/>
      <c r="O152" s="37"/>
      <c r="P152" s="28"/>
      <c r="Q152" s="28"/>
    </row>
    <row r="153" spans="1:17" ht="15">
      <c r="A153" s="25"/>
      <c r="B153" s="1"/>
      <c r="C153" s="1"/>
      <c r="D153" s="1"/>
      <c r="E153" s="1"/>
      <c r="F153" s="1"/>
      <c r="G153" s="1"/>
      <c r="H153" s="1"/>
      <c r="I153" s="37"/>
      <c r="J153" s="37"/>
      <c r="K153" s="37"/>
      <c r="L153" s="37"/>
      <c r="M153" s="37"/>
      <c r="N153" s="37"/>
      <c r="O153" s="37"/>
      <c r="P153" s="28"/>
      <c r="Q153" s="28"/>
    </row>
    <row r="154" spans="1:17" ht="15">
      <c r="A154" s="25"/>
      <c r="B154" s="1"/>
      <c r="C154" s="1"/>
      <c r="D154" s="1"/>
      <c r="E154" s="1"/>
      <c r="F154" s="1"/>
      <c r="G154" s="1"/>
      <c r="H154" s="1"/>
      <c r="I154" s="37"/>
      <c r="J154" s="37"/>
      <c r="K154" s="37"/>
      <c r="L154" s="37"/>
      <c r="M154" s="37"/>
      <c r="N154" s="37"/>
      <c r="O154" s="37"/>
      <c r="P154" s="28"/>
      <c r="Q154" s="28"/>
    </row>
    <row r="155" spans="1:17" ht="15">
      <c r="A155" s="25"/>
      <c r="B155" s="1"/>
      <c r="C155" s="1"/>
      <c r="D155" s="1"/>
      <c r="E155" s="1"/>
      <c r="F155" s="1"/>
      <c r="G155" s="1"/>
      <c r="H155" s="1"/>
      <c r="I155" s="37"/>
      <c r="J155" s="37"/>
      <c r="K155" s="37"/>
      <c r="L155" s="37"/>
      <c r="M155" s="37"/>
      <c r="N155" s="37"/>
      <c r="O155" s="37"/>
      <c r="P155" s="28"/>
      <c r="Q155" s="28"/>
    </row>
    <row r="156" spans="1:17" ht="15">
      <c r="A156" s="25"/>
      <c r="B156" s="1"/>
      <c r="C156" s="1"/>
      <c r="D156" s="1"/>
      <c r="E156" s="1"/>
      <c r="F156" s="1"/>
      <c r="G156" s="1"/>
      <c r="H156" s="1"/>
      <c r="I156" s="37"/>
      <c r="J156" s="37"/>
      <c r="K156" s="37"/>
      <c r="L156" s="37"/>
      <c r="M156" s="37"/>
      <c r="N156" s="37"/>
      <c r="O156" s="37"/>
      <c r="P156" s="28"/>
      <c r="Q156" s="28"/>
    </row>
    <row r="157" spans="1:17" ht="15">
      <c r="A157" s="25"/>
      <c r="B157" s="1"/>
      <c r="C157" s="1"/>
      <c r="D157" s="1"/>
      <c r="E157" s="1"/>
      <c r="F157" s="1"/>
      <c r="G157" s="1"/>
      <c r="H157" s="1"/>
      <c r="I157" s="37"/>
      <c r="J157" s="37"/>
      <c r="K157" s="37"/>
      <c r="L157" s="37"/>
      <c r="M157" s="37"/>
      <c r="N157" s="37"/>
      <c r="O157" s="37"/>
      <c r="P157" s="28"/>
      <c r="Q157" s="28"/>
    </row>
    <row r="158" spans="1:17" ht="15">
      <c r="A158" s="25"/>
      <c r="B158" s="1"/>
      <c r="C158" s="1"/>
      <c r="D158" s="1"/>
      <c r="E158" s="1"/>
      <c r="F158" s="1"/>
      <c r="G158" s="1"/>
      <c r="H158" s="1"/>
      <c r="I158" s="37"/>
      <c r="J158" s="37"/>
      <c r="K158" s="37"/>
      <c r="L158" s="37"/>
      <c r="M158" s="37"/>
      <c r="N158" s="37"/>
      <c r="O158" s="37"/>
      <c r="P158" s="28"/>
      <c r="Q158" s="28"/>
    </row>
    <row r="159" spans="1:17" ht="15">
      <c r="A159" s="25"/>
      <c r="B159" s="1"/>
      <c r="C159" s="1"/>
      <c r="D159" s="1"/>
      <c r="E159" s="1"/>
      <c r="F159" s="1"/>
      <c r="G159" s="1"/>
      <c r="H159" s="1"/>
      <c r="I159" s="37"/>
      <c r="J159" s="37"/>
      <c r="K159" s="37"/>
      <c r="L159" s="37"/>
      <c r="M159" s="37"/>
      <c r="N159" s="37"/>
      <c r="O159" s="37"/>
      <c r="P159" s="28"/>
      <c r="Q159" s="28"/>
    </row>
    <row r="160" spans="1:17" ht="15">
      <c r="A160" s="25"/>
      <c r="B160" s="1"/>
      <c r="C160" s="1"/>
      <c r="D160" s="1"/>
      <c r="E160" s="1"/>
      <c r="F160" s="1"/>
      <c r="G160" s="1"/>
      <c r="H160" s="1"/>
      <c r="I160" s="37"/>
      <c r="J160" s="37"/>
      <c r="K160" s="37"/>
      <c r="L160" s="37"/>
      <c r="M160" s="37"/>
      <c r="N160" s="37"/>
      <c r="O160" s="37"/>
      <c r="P160" s="28"/>
      <c r="Q160" s="28"/>
    </row>
    <row r="161" spans="1:17" ht="15">
      <c r="A161" s="25"/>
      <c r="B161" s="1"/>
      <c r="C161" s="1"/>
      <c r="D161" s="1"/>
      <c r="E161" s="1"/>
      <c r="F161" s="1"/>
      <c r="G161" s="1"/>
      <c r="H161" s="1"/>
      <c r="I161" s="37"/>
      <c r="J161" s="37"/>
      <c r="K161" s="37"/>
      <c r="L161" s="37"/>
      <c r="M161" s="37"/>
      <c r="N161" s="37"/>
      <c r="O161" s="37"/>
      <c r="P161" s="28"/>
      <c r="Q161" s="28"/>
    </row>
    <row r="162" spans="1:17" ht="15">
      <c r="A162" s="25"/>
      <c r="B162" s="1"/>
      <c r="C162" s="1"/>
      <c r="D162" s="1"/>
      <c r="E162" s="1"/>
      <c r="F162" s="1"/>
      <c r="G162" s="1"/>
      <c r="H162" s="1"/>
      <c r="I162" s="37"/>
      <c r="J162" s="37"/>
      <c r="K162" s="37"/>
      <c r="L162" s="37"/>
      <c r="M162" s="37"/>
      <c r="N162" s="37"/>
      <c r="O162" s="37"/>
      <c r="P162" s="28"/>
      <c r="Q162" s="28"/>
    </row>
    <row r="163" spans="1:17" ht="15">
      <c r="A163" s="25"/>
      <c r="B163" s="1"/>
      <c r="C163" s="1"/>
      <c r="D163" s="1"/>
      <c r="E163" s="1"/>
      <c r="F163" s="1"/>
      <c r="G163" s="1"/>
      <c r="H163" s="1"/>
      <c r="I163" s="37"/>
      <c r="J163" s="37"/>
      <c r="K163" s="37"/>
      <c r="L163" s="37"/>
      <c r="M163" s="37"/>
      <c r="N163" s="37"/>
      <c r="O163" s="37"/>
      <c r="P163" s="28"/>
      <c r="Q163" s="28"/>
    </row>
    <row r="164" spans="1:17" ht="15">
      <c r="A164" s="25"/>
      <c r="B164" s="1"/>
      <c r="C164" s="1"/>
      <c r="D164" s="1"/>
      <c r="E164" s="1"/>
      <c r="F164" s="1"/>
      <c r="G164" s="1"/>
      <c r="H164" s="1"/>
      <c r="I164" s="37"/>
      <c r="J164" s="37"/>
      <c r="K164" s="37"/>
      <c r="L164" s="37"/>
      <c r="M164" s="37"/>
      <c r="N164" s="37"/>
      <c r="O164" s="37"/>
      <c r="P164" s="28"/>
      <c r="Q164" s="28"/>
    </row>
    <row r="165" spans="1:17" ht="15">
      <c r="A165" s="25"/>
      <c r="B165" s="1"/>
      <c r="C165" s="1"/>
      <c r="D165" s="1"/>
      <c r="E165" s="1"/>
      <c r="F165" s="1"/>
      <c r="G165" s="1"/>
      <c r="H165" s="1"/>
      <c r="I165" s="37"/>
      <c r="J165" s="37"/>
      <c r="K165" s="37"/>
      <c r="L165" s="37"/>
      <c r="M165" s="37"/>
      <c r="N165" s="37"/>
      <c r="O165" s="37"/>
      <c r="P165" s="28"/>
      <c r="Q165" s="28"/>
    </row>
    <row r="166" spans="1:17" ht="15">
      <c r="A166" s="25"/>
      <c r="B166" s="1"/>
      <c r="C166" s="1"/>
      <c r="D166" s="1"/>
      <c r="E166" s="1"/>
      <c r="F166" s="1"/>
      <c r="G166" s="1"/>
      <c r="H166" s="1"/>
      <c r="I166" s="37"/>
      <c r="J166" s="37"/>
      <c r="K166" s="37"/>
      <c r="L166" s="37"/>
      <c r="M166" s="37"/>
      <c r="N166" s="37"/>
      <c r="O166" s="37"/>
      <c r="P166" s="28"/>
      <c r="Q166" s="28"/>
    </row>
    <row r="167" spans="1:17" ht="15">
      <c r="A167" s="25"/>
      <c r="B167" s="1"/>
      <c r="C167" s="1"/>
      <c r="D167" s="1"/>
      <c r="E167" s="1"/>
      <c r="F167" s="1"/>
      <c r="G167" s="1"/>
      <c r="H167" s="1"/>
      <c r="I167" s="37"/>
      <c r="J167" s="37"/>
      <c r="K167" s="37"/>
      <c r="L167" s="37"/>
      <c r="M167" s="37"/>
      <c r="N167" s="37"/>
      <c r="O167" s="37"/>
      <c r="P167" s="28"/>
      <c r="Q167" s="28"/>
    </row>
    <row r="168" spans="3:17" ht="12.75">
      <c r="C168" s="1"/>
      <c r="D168" s="1"/>
      <c r="E168" s="1"/>
      <c r="F168" s="1"/>
      <c r="G168" s="1"/>
      <c r="H168" s="1"/>
      <c r="I168" s="10"/>
      <c r="J168" s="10"/>
      <c r="K168" s="10"/>
      <c r="L168" s="10"/>
      <c r="M168" s="10"/>
      <c r="N168" s="11"/>
      <c r="O168" s="1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0"/>
      <c r="J169" s="10"/>
      <c r="K169" s="10"/>
      <c r="L169" s="10"/>
      <c r="M169" s="10"/>
      <c r="N169" s="11"/>
      <c r="O169" s="1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0"/>
      <c r="J170" s="10"/>
      <c r="K170" s="10"/>
      <c r="L170" s="10"/>
      <c r="M170" s="10"/>
      <c r="N170" s="11"/>
      <c r="O170" s="1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0"/>
      <c r="J171" s="10"/>
      <c r="K171" s="10"/>
      <c r="L171" s="10"/>
      <c r="M171" s="10"/>
      <c r="N171" s="11"/>
      <c r="O171" s="1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0"/>
      <c r="J172" s="10"/>
      <c r="K172" s="10"/>
      <c r="L172" s="10"/>
      <c r="M172" s="10"/>
      <c r="N172" s="11"/>
      <c r="O172" s="1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0"/>
      <c r="J173" s="10"/>
      <c r="K173" s="10"/>
      <c r="L173" s="10"/>
      <c r="M173" s="10"/>
      <c r="N173" s="11"/>
      <c r="O173" s="1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0"/>
      <c r="J174" s="10"/>
      <c r="K174" s="10"/>
      <c r="L174" s="10"/>
      <c r="M174" s="10"/>
      <c r="N174" s="11"/>
      <c r="O174" s="1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9.57421875" style="0" customWidth="1"/>
    <col min="3" max="3" width="10.57421875" style="0" customWidth="1"/>
    <col min="4" max="4" width="10.421875" style="0" customWidth="1"/>
    <col min="5" max="5" width="12.28125" style="0" customWidth="1"/>
    <col min="6" max="6" width="13.28125" style="0" customWidth="1"/>
    <col min="7" max="7" width="15.57421875" style="0" customWidth="1"/>
    <col min="8" max="8" width="16.7109375" style="0" customWidth="1"/>
    <col min="9" max="9" width="10.7109375" style="0" customWidth="1"/>
    <col min="10" max="10" width="6.28125" style="0" customWidth="1"/>
  </cols>
  <sheetData>
    <row r="1" spans="1:9" s="17" customFormat="1" ht="18.75">
      <c r="A1" s="83" t="s">
        <v>317</v>
      </c>
      <c r="B1" s="24"/>
      <c r="C1" s="24"/>
      <c r="D1" s="24"/>
      <c r="E1" s="24"/>
      <c r="F1" s="24"/>
      <c r="G1" s="24"/>
      <c r="H1" s="24"/>
      <c r="I1" s="24"/>
    </row>
    <row r="2" spans="1:9" s="17" customFormat="1" ht="5.2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s="17" customFormat="1" ht="48" customHeight="1">
      <c r="A3" s="130" t="s">
        <v>52</v>
      </c>
      <c r="B3" s="131" t="s">
        <v>314</v>
      </c>
      <c r="C3" s="131" t="s">
        <v>261</v>
      </c>
      <c r="D3" s="131" t="s">
        <v>125</v>
      </c>
      <c r="E3" s="131" t="s">
        <v>126</v>
      </c>
      <c r="F3" s="131" t="s">
        <v>127</v>
      </c>
      <c r="G3" s="132" t="s">
        <v>131</v>
      </c>
      <c r="H3" s="132" t="s">
        <v>123</v>
      </c>
      <c r="I3" s="132" t="s">
        <v>124</v>
      </c>
    </row>
    <row r="4" spans="8:9" ht="12.75">
      <c r="H4" s="9"/>
      <c r="I4" s="9" t="s">
        <v>53</v>
      </c>
    </row>
    <row r="5" spans="8:9" ht="12.75">
      <c r="H5" s="9"/>
      <c r="I5" s="9"/>
    </row>
    <row r="6" spans="1:11" ht="15">
      <c r="A6" s="129" t="s">
        <v>54</v>
      </c>
      <c r="B6" s="223">
        <v>0</v>
      </c>
      <c r="C6" s="224">
        <v>156</v>
      </c>
      <c r="D6" s="224">
        <v>108</v>
      </c>
      <c r="E6" s="224">
        <v>254</v>
      </c>
      <c r="F6" s="224">
        <v>85</v>
      </c>
      <c r="G6" s="225">
        <v>602</v>
      </c>
      <c r="H6" s="224">
        <v>701</v>
      </c>
      <c r="I6" s="225">
        <v>1303</v>
      </c>
      <c r="K6" s="86"/>
    </row>
    <row r="7" spans="1:11" ht="15">
      <c r="A7" s="129" t="s">
        <v>55</v>
      </c>
      <c r="B7" s="223">
        <v>0</v>
      </c>
      <c r="C7" s="224">
        <v>5</v>
      </c>
      <c r="D7" s="224">
        <v>856</v>
      </c>
      <c r="E7" s="224">
        <v>29</v>
      </c>
      <c r="F7" s="224">
        <v>702</v>
      </c>
      <c r="G7" s="225">
        <v>1592</v>
      </c>
      <c r="H7" s="224">
        <v>1093</v>
      </c>
      <c r="I7" s="225">
        <v>2686</v>
      </c>
      <c r="K7" s="86"/>
    </row>
    <row r="8" spans="1:11" ht="15">
      <c r="A8" s="129" t="s">
        <v>56</v>
      </c>
      <c r="B8" s="224">
        <v>10</v>
      </c>
      <c r="C8" s="223">
        <v>0</v>
      </c>
      <c r="D8" s="224">
        <v>343</v>
      </c>
      <c r="E8" s="224">
        <v>83</v>
      </c>
      <c r="F8" s="224">
        <v>294</v>
      </c>
      <c r="G8" s="225">
        <v>730</v>
      </c>
      <c r="H8" s="224">
        <v>346</v>
      </c>
      <c r="I8" s="225">
        <v>1075</v>
      </c>
      <c r="K8" s="86"/>
    </row>
    <row r="9" spans="1:11" ht="15">
      <c r="A9" s="129" t="s">
        <v>57</v>
      </c>
      <c r="B9" s="223">
        <v>0</v>
      </c>
      <c r="C9" s="223">
        <v>0</v>
      </c>
      <c r="D9" s="224">
        <v>351</v>
      </c>
      <c r="E9" s="224">
        <v>28</v>
      </c>
      <c r="F9" s="224">
        <v>304</v>
      </c>
      <c r="G9" s="225">
        <v>683</v>
      </c>
      <c r="H9" s="224">
        <v>183</v>
      </c>
      <c r="I9" s="225">
        <v>866</v>
      </c>
      <c r="K9" s="86"/>
    </row>
    <row r="10" spans="1:11" ht="15">
      <c r="A10" s="129" t="s">
        <v>58</v>
      </c>
      <c r="B10" s="223">
        <v>0</v>
      </c>
      <c r="C10" s="223">
        <v>0</v>
      </c>
      <c r="D10" s="223">
        <v>0</v>
      </c>
      <c r="E10" s="224">
        <v>32</v>
      </c>
      <c r="F10" s="224">
        <v>140</v>
      </c>
      <c r="G10" s="225">
        <v>172</v>
      </c>
      <c r="H10" s="224">
        <v>151</v>
      </c>
      <c r="I10" s="225">
        <v>323</v>
      </c>
      <c r="K10" s="86"/>
    </row>
    <row r="11" spans="1:11" ht="15">
      <c r="A11" s="129" t="s">
        <v>59</v>
      </c>
      <c r="B11" s="224">
        <v>650</v>
      </c>
      <c r="C11" s="224">
        <v>11</v>
      </c>
      <c r="D11" s="224">
        <v>591</v>
      </c>
      <c r="E11" s="224">
        <v>52</v>
      </c>
      <c r="F11" s="224">
        <v>310</v>
      </c>
      <c r="G11" s="225">
        <v>1613</v>
      </c>
      <c r="H11" s="224">
        <v>314</v>
      </c>
      <c r="I11" s="225">
        <v>1927</v>
      </c>
      <c r="K11" s="86"/>
    </row>
    <row r="12" spans="1:11" ht="15">
      <c r="A12" s="129" t="s">
        <v>60</v>
      </c>
      <c r="B12" s="223">
        <v>0</v>
      </c>
      <c r="C12" s="224">
        <v>181</v>
      </c>
      <c r="D12" s="224">
        <v>4</v>
      </c>
      <c r="E12" s="224">
        <v>166</v>
      </c>
      <c r="F12" s="224">
        <v>8</v>
      </c>
      <c r="G12" s="225">
        <v>360</v>
      </c>
      <c r="H12" s="224">
        <v>511</v>
      </c>
      <c r="I12" s="225">
        <v>871</v>
      </c>
      <c r="K12" s="86"/>
    </row>
    <row r="13" spans="1:11" ht="15">
      <c r="A13" s="129" t="s">
        <v>61</v>
      </c>
      <c r="B13" s="224">
        <v>119</v>
      </c>
      <c r="C13" s="223">
        <v>0</v>
      </c>
      <c r="D13" s="224">
        <v>236</v>
      </c>
      <c r="E13" s="224">
        <v>33</v>
      </c>
      <c r="F13" s="224">
        <v>267</v>
      </c>
      <c r="G13" s="225">
        <v>655</v>
      </c>
      <c r="H13" s="224">
        <v>345</v>
      </c>
      <c r="I13" s="225">
        <v>999</v>
      </c>
      <c r="K13" s="86"/>
    </row>
    <row r="14" spans="1:11" ht="15">
      <c r="A14" s="129" t="s">
        <v>62</v>
      </c>
      <c r="B14" s="223">
        <v>0</v>
      </c>
      <c r="C14" s="223">
        <v>0</v>
      </c>
      <c r="D14" s="223">
        <v>0</v>
      </c>
      <c r="E14" s="224">
        <v>106</v>
      </c>
      <c r="F14" s="224">
        <v>91</v>
      </c>
      <c r="G14" s="225">
        <v>197</v>
      </c>
      <c r="H14" s="224">
        <v>332</v>
      </c>
      <c r="I14" s="225">
        <v>529</v>
      </c>
      <c r="K14" s="86"/>
    </row>
    <row r="15" spans="1:11" ht="15">
      <c r="A15" s="129" t="s">
        <v>63</v>
      </c>
      <c r="B15" s="223">
        <v>0</v>
      </c>
      <c r="C15" s="223">
        <v>0</v>
      </c>
      <c r="D15" s="224">
        <v>349</v>
      </c>
      <c r="E15" s="224">
        <v>30</v>
      </c>
      <c r="F15" s="224">
        <v>185</v>
      </c>
      <c r="G15" s="225">
        <v>563</v>
      </c>
      <c r="H15" s="224">
        <v>269</v>
      </c>
      <c r="I15" s="225">
        <v>833</v>
      </c>
      <c r="K15" s="86"/>
    </row>
    <row r="16" spans="1:11" ht="15">
      <c r="A16" s="129" t="s">
        <v>64</v>
      </c>
      <c r="B16" s="224">
        <v>205</v>
      </c>
      <c r="C16" s="223">
        <v>0</v>
      </c>
      <c r="D16" s="223">
        <v>0</v>
      </c>
      <c r="E16" s="224">
        <v>97</v>
      </c>
      <c r="F16" s="224">
        <v>88</v>
      </c>
      <c r="G16" s="225">
        <v>390</v>
      </c>
      <c r="H16" s="224">
        <v>354</v>
      </c>
      <c r="I16" s="225">
        <v>744</v>
      </c>
      <c r="K16" s="86"/>
    </row>
    <row r="17" spans="1:11" ht="15">
      <c r="A17" s="129" t="s">
        <v>65</v>
      </c>
      <c r="B17" s="224">
        <v>316</v>
      </c>
      <c r="C17" s="223">
        <v>0</v>
      </c>
      <c r="D17" s="224">
        <v>384</v>
      </c>
      <c r="E17" s="224">
        <v>619</v>
      </c>
      <c r="F17" s="224">
        <v>310</v>
      </c>
      <c r="G17" s="225">
        <v>1629</v>
      </c>
      <c r="H17" s="224">
        <v>1249</v>
      </c>
      <c r="I17" s="225">
        <v>2879</v>
      </c>
      <c r="K17" s="86"/>
    </row>
    <row r="18" spans="1:11" ht="15">
      <c r="A18" s="129" t="s">
        <v>66</v>
      </c>
      <c r="B18" s="223">
        <v>0</v>
      </c>
      <c r="C18" s="223">
        <v>0</v>
      </c>
      <c r="D18" s="223">
        <v>0</v>
      </c>
      <c r="E18" s="223">
        <v>0</v>
      </c>
      <c r="F18" s="224">
        <v>144</v>
      </c>
      <c r="G18" s="225">
        <v>144</v>
      </c>
      <c r="H18" s="224">
        <v>59</v>
      </c>
      <c r="I18" s="225">
        <v>203</v>
      </c>
      <c r="K18" s="86"/>
    </row>
    <row r="19" spans="1:11" ht="15">
      <c r="A19" s="129" t="s">
        <v>67</v>
      </c>
      <c r="B19" s="224">
        <v>528</v>
      </c>
      <c r="C19" s="223">
        <v>0</v>
      </c>
      <c r="D19" s="224">
        <v>49</v>
      </c>
      <c r="E19" s="224">
        <v>229</v>
      </c>
      <c r="F19" s="224">
        <v>170</v>
      </c>
      <c r="G19" s="225">
        <v>976</v>
      </c>
      <c r="H19" s="224">
        <v>545</v>
      </c>
      <c r="I19" s="225">
        <v>1521</v>
      </c>
      <c r="K19" s="86"/>
    </row>
    <row r="20" spans="1:11" ht="15">
      <c r="A20" s="129" t="s">
        <v>68</v>
      </c>
      <c r="B20" s="224">
        <v>239</v>
      </c>
      <c r="C20" s="224">
        <v>49</v>
      </c>
      <c r="D20" s="224">
        <v>532</v>
      </c>
      <c r="E20" s="224">
        <v>268</v>
      </c>
      <c r="F20" s="224">
        <v>684</v>
      </c>
      <c r="G20" s="225">
        <v>1771</v>
      </c>
      <c r="H20" s="224">
        <v>1029</v>
      </c>
      <c r="I20" s="225">
        <v>2800</v>
      </c>
      <c r="K20" s="86"/>
    </row>
    <row r="21" spans="1:11" ht="15">
      <c r="A21" s="129" t="s">
        <v>69</v>
      </c>
      <c r="B21" s="224">
        <v>1452</v>
      </c>
      <c r="C21" s="223">
        <v>0</v>
      </c>
      <c r="D21" s="223">
        <v>0</v>
      </c>
      <c r="E21" s="224">
        <v>727</v>
      </c>
      <c r="F21" s="224">
        <v>30</v>
      </c>
      <c r="G21" s="225">
        <v>2209</v>
      </c>
      <c r="H21" s="224">
        <v>1266</v>
      </c>
      <c r="I21" s="225">
        <v>3475</v>
      </c>
      <c r="K21" s="86"/>
    </row>
    <row r="22" spans="1:11" ht="15">
      <c r="A22" s="129" t="s">
        <v>70</v>
      </c>
      <c r="B22" s="223">
        <v>0</v>
      </c>
      <c r="C22" s="224">
        <v>73</v>
      </c>
      <c r="D22" s="224">
        <v>1455</v>
      </c>
      <c r="E22" s="224">
        <v>8</v>
      </c>
      <c r="F22" s="224">
        <v>500</v>
      </c>
      <c r="G22" s="225">
        <v>2036</v>
      </c>
      <c r="H22" s="224">
        <v>516</v>
      </c>
      <c r="I22" s="225">
        <v>2552</v>
      </c>
      <c r="K22" s="86"/>
    </row>
    <row r="23" spans="1:11" ht="15">
      <c r="A23" s="129" t="s">
        <v>71</v>
      </c>
      <c r="B23" s="223">
        <v>0</v>
      </c>
      <c r="C23" s="224">
        <v>18</v>
      </c>
      <c r="D23" s="224">
        <v>54</v>
      </c>
      <c r="E23" s="224">
        <v>130</v>
      </c>
      <c r="F23" s="224">
        <v>56</v>
      </c>
      <c r="G23" s="225">
        <v>256</v>
      </c>
      <c r="H23" s="224">
        <v>252</v>
      </c>
      <c r="I23" s="225">
        <v>509</v>
      </c>
      <c r="K23" s="86"/>
    </row>
    <row r="24" spans="1:11" ht="15">
      <c r="A24" s="129" t="s">
        <v>72</v>
      </c>
      <c r="B24" s="223">
        <v>0</v>
      </c>
      <c r="C24" s="224">
        <v>7</v>
      </c>
      <c r="D24" s="224">
        <v>132</v>
      </c>
      <c r="E24" s="224">
        <v>46</v>
      </c>
      <c r="F24" s="224">
        <v>200</v>
      </c>
      <c r="G24" s="225">
        <v>385</v>
      </c>
      <c r="H24" s="224">
        <v>259</v>
      </c>
      <c r="I24" s="225">
        <v>644</v>
      </c>
      <c r="K24" s="86"/>
    </row>
    <row r="25" spans="1:11" ht="15">
      <c r="A25" s="129" t="s">
        <v>73</v>
      </c>
      <c r="B25" s="223">
        <v>0</v>
      </c>
      <c r="C25" s="224">
        <v>28</v>
      </c>
      <c r="D25" s="224">
        <v>237</v>
      </c>
      <c r="E25" s="224">
        <v>27</v>
      </c>
      <c r="F25" s="224">
        <v>157</v>
      </c>
      <c r="G25" s="225">
        <v>449</v>
      </c>
      <c r="H25" s="224">
        <v>262</v>
      </c>
      <c r="I25" s="225">
        <v>711</v>
      </c>
      <c r="K25" s="86"/>
    </row>
    <row r="26" spans="1:11" ht="15">
      <c r="A26" s="129" t="s">
        <v>74</v>
      </c>
      <c r="B26" s="223">
        <v>0</v>
      </c>
      <c r="C26" s="224">
        <v>14</v>
      </c>
      <c r="D26" s="224">
        <v>295</v>
      </c>
      <c r="E26" s="224">
        <v>88</v>
      </c>
      <c r="F26" s="224">
        <v>110</v>
      </c>
      <c r="G26" s="225">
        <v>507</v>
      </c>
      <c r="H26" s="224">
        <v>237</v>
      </c>
      <c r="I26" s="225">
        <v>744</v>
      </c>
      <c r="K26" s="86"/>
    </row>
    <row r="27" spans="1:11" ht="15">
      <c r="A27" s="129" t="s">
        <v>75</v>
      </c>
      <c r="B27" s="224">
        <v>842</v>
      </c>
      <c r="C27" s="224">
        <v>287</v>
      </c>
      <c r="D27" s="224">
        <v>284</v>
      </c>
      <c r="E27" s="224">
        <v>360</v>
      </c>
      <c r="F27" s="224">
        <v>246</v>
      </c>
      <c r="G27" s="225">
        <v>2019</v>
      </c>
      <c r="H27" s="224">
        <v>1216</v>
      </c>
      <c r="I27" s="225">
        <v>3235</v>
      </c>
      <c r="K27" s="86"/>
    </row>
    <row r="28" spans="1:11" ht="15">
      <c r="A28" s="129" t="s">
        <v>76</v>
      </c>
      <c r="B28" s="223">
        <v>0</v>
      </c>
      <c r="C28" s="223">
        <v>0</v>
      </c>
      <c r="D28" s="223">
        <v>0</v>
      </c>
      <c r="E28" s="223">
        <v>0</v>
      </c>
      <c r="F28" s="224">
        <v>77</v>
      </c>
      <c r="G28" s="225">
        <v>77</v>
      </c>
      <c r="H28" s="224">
        <v>54</v>
      </c>
      <c r="I28" s="225">
        <v>131</v>
      </c>
      <c r="K28" s="86"/>
    </row>
    <row r="29" spans="1:11" ht="15">
      <c r="A29" s="129" t="s">
        <v>77</v>
      </c>
      <c r="B29" s="224">
        <v>378</v>
      </c>
      <c r="C29" s="223">
        <v>0</v>
      </c>
      <c r="D29" s="224">
        <v>918</v>
      </c>
      <c r="E29" s="224">
        <v>72</v>
      </c>
      <c r="F29" s="224">
        <v>478</v>
      </c>
      <c r="G29" s="225">
        <v>1846</v>
      </c>
      <c r="H29" s="224">
        <v>368</v>
      </c>
      <c r="I29" s="225">
        <v>2215</v>
      </c>
      <c r="K29" s="86"/>
    </row>
    <row r="30" spans="1:11" ht="15">
      <c r="A30" s="129" t="s">
        <v>78</v>
      </c>
      <c r="B30" s="224">
        <v>404</v>
      </c>
      <c r="C30" s="223">
        <v>0</v>
      </c>
      <c r="D30" s="224">
        <v>203</v>
      </c>
      <c r="E30" s="224">
        <v>152</v>
      </c>
      <c r="F30" s="224">
        <v>107</v>
      </c>
      <c r="G30" s="225">
        <v>866</v>
      </c>
      <c r="H30" s="224">
        <v>483</v>
      </c>
      <c r="I30" s="225">
        <v>1349</v>
      </c>
      <c r="K30" s="86"/>
    </row>
    <row r="31" spans="1:11" ht="15">
      <c r="A31" s="129" t="s">
        <v>79</v>
      </c>
      <c r="B31" s="223">
        <v>0</v>
      </c>
      <c r="C31" s="224">
        <v>17</v>
      </c>
      <c r="D31" s="224">
        <v>369</v>
      </c>
      <c r="E31" s="224">
        <v>27</v>
      </c>
      <c r="F31" s="224">
        <v>431</v>
      </c>
      <c r="G31" s="225">
        <v>843</v>
      </c>
      <c r="H31" s="224">
        <v>322</v>
      </c>
      <c r="I31" s="225">
        <v>1165</v>
      </c>
      <c r="K31" s="86"/>
    </row>
    <row r="32" spans="1:11" ht="15">
      <c r="A32" s="129" t="s">
        <v>80</v>
      </c>
      <c r="B32" s="223">
        <v>0</v>
      </c>
      <c r="C32" s="223">
        <v>0</v>
      </c>
      <c r="D32" s="223">
        <v>0</v>
      </c>
      <c r="E32" s="223">
        <v>0</v>
      </c>
      <c r="F32" s="224">
        <v>138</v>
      </c>
      <c r="G32" s="225">
        <v>138</v>
      </c>
      <c r="H32" s="224">
        <v>62</v>
      </c>
      <c r="I32" s="225">
        <v>200</v>
      </c>
      <c r="K32" s="86"/>
    </row>
    <row r="33" spans="1:11" ht="15">
      <c r="A33" s="129" t="s">
        <v>81</v>
      </c>
      <c r="B33" s="223">
        <v>0</v>
      </c>
      <c r="C33" s="223">
        <v>0</v>
      </c>
      <c r="D33" s="224">
        <v>379</v>
      </c>
      <c r="E33" s="224">
        <v>103</v>
      </c>
      <c r="F33" s="224">
        <v>124</v>
      </c>
      <c r="G33" s="225">
        <v>605</v>
      </c>
      <c r="H33" s="224">
        <v>346</v>
      </c>
      <c r="I33" s="225">
        <v>951</v>
      </c>
      <c r="K33" s="86"/>
    </row>
    <row r="34" spans="1:11" ht="15">
      <c r="A34" s="129" t="s">
        <v>82</v>
      </c>
      <c r="B34" s="224">
        <v>1085</v>
      </c>
      <c r="C34" s="224">
        <v>114</v>
      </c>
      <c r="D34" s="224">
        <v>130</v>
      </c>
      <c r="E34" s="224">
        <v>243</v>
      </c>
      <c r="F34" s="224">
        <v>455</v>
      </c>
      <c r="G34" s="225">
        <v>2026</v>
      </c>
      <c r="H34" s="224">
        <v>560</v>
      </c>
      <c r="I34" s="225">
        <v>2586</v>
      </c>
      <c r="K34" s="86"/>
    </row>
    <row r="35" spans="1:11" ht="15">
      <c r="A35" s="129" t="s">
        <v>83</v>
      </c>
      <c r="B35" s="224">
        <v>241</v>
      </c>
      <c r="C35" s="223">
        <v>0</v>
      </c>
      <c r="D35" s="224">
        <v>229</v>
      </c>
      <c r="E35" s="224">
        <v>100</v>
      </c>
      <c r="F35" s="224">
        <v>344</v>
      </c>
      <c r="G35" s="225">
        <v>913</v>
      </c>
      <c r="H35" s="224">
        <v>262</v>
      </c>
      <c r="I35" s="225">
        <v>1175</v>
      </c>
      <c r="K35" s="86"/>
    </row>
    <row r="36" spans="1:11" ht="15">
      <c r="A36" s="129" t="s">
        <v>84</v>
      </c>
      <c r="B36" s="223">
        <v>0</v>
      </c>
      <c r="C36" s="224">
        <v>15</v>
      </c>
      <c r="D36" s="224">
        <v>191</v>
      </c>
      <c r="E36" s="224">
        <v>139</v>
      </c>
      <c r="F36" s="224">
        <v>56</v>
      </c>
      <c r="G36" s="225">
        <v>401</v>
      </c>
      <c r="H36" s="224">
        <v>239</v>
      </c>
      <c r="I36" s="225">
        <v>639</v>
      </c>
      <c r="K36" s="86"/>
    </row>
    <row r="37" spans="1:11" ht="15">
      <c r="A37" s="129" t="s">
        <v>85</v>
      </c>
      <c r="B37" s="224">
        <v>671</v>
      </c>
      <c r="C37" s="223">
        <v>0</v>
      </c>
      <c r="D37" s="223">
        <v>0</v>
      </c>
      <c r="E37" s="224">
        <v>150</v>
      </c>
      <c r="F37" s="224">
        <v>376</v>
      </c>
      <c r="G37" s="225">
        <v>1197</v>
      </c>
      <c r="H37" s="224">
        <v>512</v>
      </c>
      <c r="I37" s="225">
        <v>1709</v>
      </c>
      <c r="K37" s="86"/>
    </row>
    <row r="38" spans="1:11" ht="15">
      <c r="A38" s="129"/>
      <c r="B38" s="33"/>
      <c r="C38" s="33"/>
      <c r="D38" s="33"/>
      <c r="E38" s="33"/>
      <c r="F38" s="33"/>
      <c r="G38" s="33"/>
      <c r="H38" s="33"/>
      <c r="I38" s="33"/>
      <c r="K38" s="86"/>
    </row>
    <row r="39" spans="1:11" ht="15.75">
      <c r="A39" s="183" t="s">
        <v>285</v>
      </c>
      <c r="B39" s="226">
        <v>7140</v>
      </c>
      <c r="C39" s="226">
        <v>973</v>
      </c>
      <c r="D39" s="226">
        <v>8678</v>
      </c>
      <c r="E39" s="226">
        <v>4395</v>
      </c>
      <c r="F39" s="226">
        <v>7666</v>
      </c>
      <c r="G39" s="227">
        <v>28853</v>
      </c>
      <c r="H39" s="227">
        <v>14696</v>
      </c>
      <c r="I39" s="227">
        <v>43549</v>
      </c>
      <c r="K39" s="86"/>
    </row>
    <row r="40" spans="1:9" ht="15">
      <c r="A40" t="s">
        <v>86</v>
      </c>
      <c r="B40" s="38"/>
      <c r="C40" s="38"/>
      <c r="D40" s="38"/>
      <c r="E40" s="38"/>
      <c r="F40" s="38"/>
      <c r="G40" s="38"/>
      <c r="H40" s="38"/>
      <c r="I40" s="38"/>
    </row>
    <row r="41" ht="12" customHeight="1">
      <c r="A41" t="s">
        <v>273</v>
      </c>
    </row>
    <row r="42" ht="12" customHeight="1">
      <c r="A42" t="s">
        <v>243</v>
      </c>
    </row>
    <row r="43" ht="12" customHeight="1">
      <c r="A43" s="25" t="s">
        <v>315</v>
      </c>
    </row>
    <row r="44" ht="12" customHeight="1"/>
    <row r="45" ht="12" customHeight="1"/>
    <row r="46" ht="12.75" customHeight="1"/>
    <row r="48" ht="12.75">
      <c r="A48" t="s">
        <v>133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4.421875" style="0" customWidth="1"/>
    <col min="4" max="10" width="10.00390625" style="0" hidden="1" customWidth="1"/>
    <col min="11" max="19" width="10.00390625" style="0" customWidth="1"/>
  </cols>
  <sheetData>
    <row r="1" spans="1:19" s="17" customFormat="1" ht="18.75">
      <c r="A1" s="83" t="s">
        <v>288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1" ht="15.75">
      <c r="A2" s="113"/>
      <c r="B2" s="113"/>
      <c r="C2" s="114"/>
      <c r="D2" s="114">
        <v>1995</v>
      </c>
      <c r="E2" s="114">
        <v>1996</v>
      </c>
      <c r="F2" s="114">
        <v>1997</v>
      </c>
      <c r="G2" s="114">
        <v>1998</v>
      </c>
      <c r="H2" s="114">
        <v>1999</v>
      </c>
      <c r="I2" s="114">
        <v>2000</v>
      </c>
      <c r="J2" s="114">
        <v>2001</v>
      </c>
      <c r="K2" s="114">
        <v>2002</v>
      </c>
      <c r="L2" s="114">
        <v>2003</v>
      </c>
      <c r="M2" s="114">
        <v>2004</v>
      </c>
      <c r="N2" s="114">
        <v>2005</v>
      </c>
      <c r="O2" s="114">
        <v>2006</v>
      </c>
      <c r="P2" s="114">
        <v>2007</v>
      </c>
      <c r="Q2" s="114">
        <v>2008</v>
      </c>
      <c r="R2" s="114">
        <v>2009</v>
      </c>
      <c r="S2" s="114">
        <v>2010</v>
      </c>
      <c r="T2" s="114">
        <v>2011</v>
      </c>
      <c r="U2" s="114">
        <v>2012</v>
      </c>
    </row>
    <row r="3" spans="3:21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U3" s="12" t="s">
        <v>49</v>
      </c>
    </row>
    <row r="4" spans="1:8" ht="18">
      <c r="A4" s="118" t="s">
        <v>262</v>
      </c>
      <c r="B4" s="118"/>
      <c r="C4" s="118"/>
      <c r="D4" s="118"/>
      <c r="E4" s="118"/>
      <c r="F4" s="118"/>
      <c r="G4" s="118"/>
      <c r="H4" s="118"/>
    </row>
    <row r="5" spans="1:21" ht="15">
      <c r="A5" s="17"/>
      <c r="B5" s="129" t="s">
        <v>54</v>
      </c>
      <c r="C5" s="17"/>
      <c r="D5" s="209">
        <v>232</v>
      </c>
      <c r="E5" s="209">
        <v>244</v>
      </c>
      <c r="F5" s="209">
        <v>247</v>
      </c>
      <c r="G5" s="209">
        <v>247</v>
      </c>
      <c r="H5" s="209">
        <v>250.64</v>
      </c>
      <c r="I5" s="48">
        <v>259.702</v>
      </c>
      <c r="J5" s="48">
        <v>255.879</v>
      </c>
      <c r="K5" s="48">
        <v>268.156</v>
      </c>
      <c r="L5" s="48">
        <v>280.765</v>
      </c>
      <c r="M5" s="48">
        <v>286.016</v>
      </c>
      <c r="N5" s="48">
        <v>275.359</v>
      </c>
      <c r="O5" s="49">
        <v>286</v>
      </c>
      <c r="P5" s="49">
        <v>265</v>
      </c>
      <c r="Q5" s="49">
        <v>264</v>
      </c>
      <c r="R5" s="49">
        <v>253</v>
      </c>
      <c r="S5" s="49">
        <v>255</v>
      </c>
      <c r="T5" s="49">
        <v>258</v>
      </c>
      <c r="U5" s="49">
        <v>263</v>
      </c>
    </row>
    <row r="6" spans="1:21" ht="15">
      <c r="A6" s="17"/>
      <c r="B6" s="129" t="s">
        <v>55</v>
      </c>
      <c r="C6" s="17"/>
      <c r="D6" s="209">
        <v>759</v>
      </c>
      <c r="E6" s="209">
        <v>786</v>
      </c>
      <c r="F6" s="209">
        <v>807</v>
      </c>
      <c r="G6" s="209">
        <v>816</v>
      </c>
      <c r="H6" s="209">
        <v>822.327</v>
      </c>
      <c r="I6" s="48">
        <v>746.614</v>
      </c>
      <c r="J6" s="48">
        <v>754.085</v>
      </c>
      <c r="K6" s="48">
        <v>825.18</v>
      </c>
      <c r="L6" s="48">
        <v>851.629</v>
      </c>
      <c r="M6" s="48">
        <v>846.832</v>
      </c>
      <c r="N6" s="48">
        <v>844.301</v>
      </c>
      <c r="O6" s="49">
        <v>866</v>
      </c>
      <c r="P6" s="49">
        <v>840</v>
      </c>
      <c r="Q6" s="49">
        <v>820</v>
      </c>
      <c r="R6" s="49">
        <v>829</v>
      </c>
      <c r="S6" s="49">
        <v>822</v>
      </c>
      <c r="T6" s="49">
        <v>824</v>
      </c>
      <c r="U6" s="49">
        <v>861</v>
      </c>
    </row>
    <row r="7" spans="1:21" ht="15">
      <c r="A7" s="17"/>
      <c r="B7" s="129" t="s">
        <v>56</v>
      </c>
      <c r="C7" s="17"/>
      <c r="D7" s="209">
        <v>273</v>
      </c>
      <c r="E7" s="209">
        <v>283</v>
      </c>
      <c r="F7" s="209">
        <v>291</v>
      </c>
      <c r="G7" s="209">
        <v>294</v>
      </c>
      <c r="H7" s="209">
        <v>297.647</v>
      </c>
      <c r="I7" s="48">
        <v>297.198</v>
      </c>
      <c r="J7" s="48">
        <v>268.562</v>
      </c>
      <c r="K7" s="48">
        <v>297.955</v>
      </c>
      <c r="L7" s="48">
        <v>293.461</v>
      </c>
      <c r="M7" s="48">
        <v>299.824</v>
      </c>
      <c r="N7" s="48">
        <v>292.15</v>
      </c>
      <c r="O7" s="49">
        <v>341</v>
      </c>
      <c r="P7" s="49">
        <v>319</v>
      </c>
      <c r="Q7" s="49">
        <v>339</v>
      </c>
      <c r="R7" s="49">
        <v>334</v>
      </c>
      <c r="S7" s="49">
        <v>346</v>
      </c>
      <c r="T7" s="49">
        <v>344</v>
      </c>
      <c r="U7" s="49">
        <v>353</v>
      </c>
    </row>
    <row r="8" spans="1:21" ht="18" customHeight="1">
      <c r="A8" s="17"/>
      <c r="B8" s="129" t="s">
        <v>57</v>
      </c>
      <c r="C8" s="17"/>
      <c r="D8" s="209">
        <v>319</v>
      </c>
      <c r="E8" s="209">
        <v>331</v>
      </c>
      <c r="F8" s="209">
        <v>338</v>
      </c>
      <c r="G8" s="209">
        <v>336</v>
      </c>
      <c r="H8" s="209">
        <v>336.026</v>
      </c>
      <c r="I8" s="48">
        <v>321.447</v>
      </c>
      <c r="J8" s="48">
        <v>322.236</v>
      </c>
      <c r="K8" s="48">
        <v>349.181</v>
      </c>
      <c r="L8" s="48">
        <v>343.61</v>
      </c>
      <c r="M8" s="48">
        <v>352.799</v>
      </c>
      <c r="N8" s="48">
        <v>343.962</v>
      </c>
      <c r="O8" s="49">
        <v>360</v>
      </c>
      <c r="P8" s="49">
        <v>358</v>
      </c>
      <c r="Q8" s="49">
        <v>356</v>
      </c>
      <c r="R8" s="49">
        <v>359</v>
      </c>
      <c r="S8" s="49">
        <v>352</v>
      </c>
      <c r="T8" s="49">
        <v>353</v>
      </c>
      <c r="U8" s="49">
        <v>351</v>
      </c>
    </row>
    <row r="9" spans="1:21" ht="2.25" customHeight="1">
      <c r="A9" s="17"/>
      <c r="B9" s="129" t="s">
        <v>58</v>
      </c>
      <c r="C9" s="17"/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9"/>
      <c r="P9" s="49"/>
      <c r="Q9" s="49"/>
      <c r="R9" s="49"/>
      <c r="S9" s="49"/>
      <c r="T9" s="49"/>
      <c r="U9" s="49"/>
    </row>
    <row r="10" spans="1:21" ht="15">
      <c r="A10" s="17"/>
      <c r="B10" s="129" t="s">
        <v>59</v>
      </c>
      <c r="C10" s="17"/>
      <c r="D10" s="209">
        <v>1061</v>
      </c>
      <c r="E10" s="209">
        <v>1105</v>
      </c>
      <c r="F10" s="209">
        <v>1138</v>
      </c>
      <c r="G10" s="209">
        <v>1162</v>
      </c>
      <c r="H10" s="209">
        <v>1164.327</v>
      </c>
      <c r="I10" s="48">
        <v>1170.206</v>
      </c>
      <c r="J10" s="48">
        <v>1184.991</v>
      </c>
      <c r="K10" s="48">
        <v>1259.942</v>
      </c>
      <c r="L10" s="48">
        <v>1230.125</v>
      </c>
      <c r="M10" s="48">
        <v>1235.686</v>
      </c>
      <c r="N10" s="48">
        <v>1257.981</v>
      </c>
      <c r="O10" s="49">
        <v>1241</v>
      </c>
      <c r="P10" s="49">
        <v>1299</v>
      </c>
      <c r="Q10" s="49">
        <v>1302</v>
      </c>
      <c r="R10" s="49">
        <v>1290</v>
      </c>
      <c r="S10" s="49">
        <v>1274</v>
      </c>
      <c r="T10" s="49">
        <v>1270</v>
      </c>
      <c r="U10" s="49">
        <v>1252</v>
      </c>
    </row>
    <row r="11" spans="1:21" ht="15">
      <c r="A11" s="17"/>
      <c r="B11" s="129" t="s">
        <v>60</v>
      </c>
      <c r="C11" s="17"/>
      <c r="D11" s="209">
        <v>170</v>
      </c>
      <c r="E11" s="209">
        <v>169</v>
      </c>
      <c r="F11" s="209">
        <v>167</v>
      </c>
      <c r="G11" s="209">
        <v>167</v>
      </c>
      <c r="H11" s="209">
        <v>163.629</v>
      </c>
      <c r="I11" s="48">
        <v>165.244</v>
      </c>
      <c r="J11" s="48">
        <v>171.763</v>
      </c>
      <c r="K11" s="48">
        <v>171.291</v>
      </c>
      <c r="L11" s="48">
        <v>172.851</v>
      </c>
      <c r="M11" s="48">
        <v>186.476</v>
      </c>
      <c r="N11" s="48">
        <v>183.655</v>
      </c>
      <c r="O11" s="49">
        <v>187</v>
      </c>
      <c r="P11" s="49">
        <v>187</v>
      </c>
      <c r="Q11" s="49">
        <v>179</v>
      </c>
      <c r="R11" s="49">
        <v>182</v>
      </c>
      <c r="S11" s="49">
        <v>180</v>
      </c>
      <c r="T11" s="49">
        <v>178</v>
      </c>
      <c r="U11" s="49">
        <v>186</v>
      </c>
    </row>
    <row r="12" spans="1:21" ht="15">
      <c r="A12" s="17"/>
      <c r="B12" s="129" t="s">
        <v>61</v>
      </c>
      <c r="C12" s="17"/>
      <c r="D12" s="209">
        <v>255</v>
      </c>
      <c r="E12" s="209">
        <v>266</v>
      </c>
      <c r="F12" s="209">
        <v>275</v>
      </c>
      <c r="G12" s="209">
        <v>278</v>
      </c>
      <c r="H12" s="209">
        <v>283.274</v>
      </c>
      <c r="I12" s="48">
        <v>303.065</v>
      </c>
      <c r="J12" s="48">
        <v>323.515</v>
      </c>
      <c r="K12" s="48">
        <v>338.796</v>
      </c>
      <c r="L12" s="48">
        <v>356.783</v>
      </c>
      <c r="M12" s="48">
        <v>363.475</v>
      </c>
      <c r="N12" s="48">
        <v>312.061</v>
      </c>
      <c r="O12" s="49">
        <v>361</v>
      </c>
      <c r="P12" s="49">
        <v>372</v>
      </c>
      <c r="Q12" s="49">
        <v>357</v>
      </c>
      <c r="R12" s="49">
        <v>364</v>
      </c>
      <c r="S12" s="49">
        <v>355</v>
      </c>
      <c r="T12" s="49">
        <v>354</v>
      </c>
      <c r="U12" s="49">
        <v>354</v>
      </c>
    </row>
    <row r="13" spans="1:21" ht="3" customHeight="1">
      <c r="A13" s="17"/>
      <c r="B13" s="129" t="s">
        <v>62</v>
      </c>
      <c r="C13" s="17"/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/>
      <c r="P13" s="49"/>
      <c r="Q13" s="49"/>
      <c r="R13" s="49">
        <v>359</v>
      </c>
      <c r="S13" s="49"/>
      <c r="T13" s="49"/>
      <c r="U13" s="49"/>
    </row>
    <row r="14" spans="1:21" ht="15">
      <c r="A14" s="17"/>
      <c r="B14" s="129" t="s">
        <v>63</v>
      </c>
      <c r="C14" s="17"/>
      <c r="D14" s="209">
        <v>268</v>
      </c>
      <c r="E14" s="209">
        <v>281</v>
      </c>
      <c r="F14" s="209">
        <v>292</v>
      </c>
      <c r="G14" s="209">
        <v>295</v>
      </c>
      <c r="H14" s="209">
        <v>302.508</v>
      </c>
      <c r="I14" s="48">
        <v>307.145</v>
      </c>
      <c r="J14" s="48">
        <v>320.977</v>
      </c>
      <c r="K14" s="48">
        <v>324.083</v>
      </c>
      <c r="L14" s="48">
        <v>344.334</v>
      </c>
      <c r="M14" s="48">
        <v>360.718</v>
      </c>
      <c r="N14" s="48">
        <v>377.685</v>
      </c>
      <c r="O14" s="49">
        <v>390</v>
      </c>
      <c r="P14" s="49">
        <v>409</v>
      </c>
      <c r="Q14" s="49">
        <v>372</v>
      </c>
      <c r="R14" s="49">
        <v>359</v>
      </c>
      <c r="S14" s="49">
        <v>354</v>
      </c>
      <c r="T14" s="49">
        <v>355</v>
      </c>
      <c r="U14" s="49">
        <v>349</v>
      </c>
    </row>
    <row r="15" spans="1:21" ht="15">
      <c r="A15" s="17"/>
      <c r="B15" s="129" t="s">
        <v>64</v>
      </c>
      <c r="C15" s="17"/>
      <c r="D15" s="209">
        <v>77</v>
      </c>
      <c r="E15" s="209">
        <v>81</v>
      </c>
      <c r="F15" s="209">
        <v>85</v>
      </c>
      <c r="G15" s="209">
        <v>87</v>
      </c>
      <c r="H15" s="209">
        <v>88.947</v>
      </c>
      <c r="I15" s="48">
        <v>110.245</v>
      </c>
      <c r="J15" s="48">
        <v>113.496</v>
      </c>
      <c r="K15" s="48">
        <v>116.334</v>
      </c>
      <c r="L15" s="48">
        <v>117.968</v>
      </c>
      <c r="M15" s="48">
        <v>123.971</v>
      </c>
      <c r="N15" s="48">
        <v>116.207</v>
      </c>
      <c r="O15" s="49">
        <v>154</v>
      </c>
      <c r="P15" s="49">
        <v>177</v>
      </c>
      <c r="Q15" s="49">
        <v>175</v>
      </c>
      <c r="R15" s="49">
        <v>181</v>
      </c>
      <c r="S15" s="49">
        <v>172</v>
      </c>
      <c r="T15" s="49">
        <v>208</v>
      </c>
      <c r="U15" s="49">
        <v>205</v>
      </c>
    </row>
    <row r="16" spans="1:21" ht="15">
      <c r="A16" s="17"/>
      <c r="B16" s="129" t="s">
        <v>65</v>
      </c>
      <c r="C16" s="17"/>
      <c r="D16" s="209">
        <v>515</v>
      </c>
      <c r="E16" s="209">
        <v>544</v>
      </c>
      <c r="F16" s="209">
        <v>569</v>
      </c>
      <c r="G16" s="209">
        <v>586</v>
      </c>
      <c r="H16" s="209">
        <v>602.181</v>
      </c>
      <c r="I16" s="48">
        <v>598.875</v>
      </c>
      <c r="J16" s="48">
        <v>623.64</v>
      </c>
      <c r="K16" s="48">
        <v>651.307</v>
      </c>
      <c r="L16" s="48">
        <v>669.764</v>
      </c>
      <c r="M16" s="48">
        <v>682.556</v>
      </c>
      <c r="N16" s="48">
        <v>688.03</v>
      </c>
      <c r="O16" s="49">
        <v>682</v>
      </c>
      <c r="P16" s="49">
        <v>714</v>
      </c>
      <c r="Q16" s="49">
        <v>686</v>
      </c>
      <c r="R16" s="49">
        <v>725</v>
      </c>
      <c r="S16" s="49">
        <v>677</v>
      </c>
      <c r="T16" s="49">
        <v>712</v>
      </c>
      <c r="U16" s="49">
        <v>700</v>
      </c>
    </row>
    <row r="17" spans="1:21" ht="2.25" customHeight="1">
      <c r="A17" s="17"/>
      <c r="B17" s="129" t="s">
        <v>222</v>
      </c>
      <c r="C17" s="17"/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9"/>
      <c r="P17" s="49"/>
      <c r="Q17" s="49"/>
      <c r="R17" s="49">
        <v>879</v>
      </c>
      <c r="S17" s="49"/>
      <c r="T17" s="49"/>
      <c r="U17" s="49"/>
    </row>
    <row r="18" spans="1:21" ht="15">
      <c r="A18" s="17"/>
      <c r="B18" s="129" t="s">
        <v>67</v>
      </c>
      <c r="C18" s="17"/>
      <c r="D18" s="209">
        <v>390</v>
      </c>
      <c r="E18" s="209">
        <v>415</v>
      </c>
      <c r="F18" s="209">
        <v>438</v>
      </c>
      <c r="G18" s="209">
        <v>458</v>
      </c>
      <c r="H18" s="209">
        <v>483.316</v>
      </c>
      <c r="I18" s="48">
        <v>485.14</v>
      </c>
      <c r="J18" s="48">
        <v>503.7</v>
      </c>
      <c r="K18" s="48">
        <v>502.79</v>
      </c>
      <c r="L18" s="48">
        <v>503.427</v>
      </c>
      <c r="M18" s="48">
        <v>542.027</v>
      </c>
      <c r="N18" s="48">
        <v>533.957</v>
      </c>
      <c r="O18" s="49">
        <v>560</v>
      </c>
      <c r="P18" s="49">
        <v>571</v>
      </c>
      <c r="Q18" s="49">
        <v>567</v>
      </c>
      <c r="R18" s="49">
        <v>550</v>
      </c>
      <c r="S18" s="49">
        <v>531</v>
      </c>
      <c r="T18" s="49">
        <v>537</v>
      </c>
      <c r="U18" s="49">
        <v>577</v>
      </c>
    </row>
    <row r="19" spans="1:21" ht="15">
      <c r="A19" s="17"/>
      <c r="B19" s="129" t="s">
        <v>68</v>
      </c>
      <c r="C19" s="17"/>
      <c r="D19" s="209">
        <v>644</v>
      </c>
      <c r="E19" s="209">
        <v>673</v>
      </c>
      <c r="F19" s="209">
        <v>701</v>
      </c>
      <c r="G19" s="209">
        <v>710</v>
      </c>
      <c r="H19" s="209">
        <v>729.397</v>
      </c>
      <c r="I19" s="48">
        <v>713.684</v>
      </c>
      <c r="J19" s="48">
        <v>738.392</v>
      </c>
      <c r="K19" s="48">
        <v>824.19</v>
      </c>
      <c r="L19" s="48">
        <v>837.168</v>
      </c>
      <c r="M19" s="48">
        <v>866.116</v>
      </c>
      <c r="N19" s="48">
        <v>821.521</v>
      </c>
      <c r="O19" s="49">
        <v>870</v>
      </c>
      <c r="P19" s="49">
        <v>889</v>
      </c>
      <c r="Q19" s="49">
        <v>868</v>
      </c>
      <c r="R19" s="49">
        <v>879</v>
      </c>
      <c r="S19" s="49">
        <v>848</v>
      </c>
      <c r="T19" s="49">
        <v>839</v>
      </c>
      <c r="U19" s="49">
        <v>820</v>
      </c>
    </row>
    <row r="20" spans="1:21" ht="15">
      <c r="A20" s="17"/>
      <c r="B20" s="129" t="s">
        <v>69</v>
      </c>
      <c r="C20" s="17"/>
      <c r="D20" s="209">
        <v>984</v>
      </c>
      <c r="E20" s="209">
        <v>1048</v>
      </c>
      <c r="F20" s="209">
        <v>1104</v>
      </c>
      <c r="G20" s="209">
        <v>1164</v>
      </c>
      <c r="H20" s="209">
        <v>1182.611</v>
      </c>
      <c r="I20" s="48">
        <v>1146.474</v>
      </c>
      <c r="J20" s="48">
        <v>1184.941</v>
      </c>
      <c r="K20" s="48">
        <v>1214.086</v>
      </c>
      <c r="L20" s="48">
        <v>1205.764</v>
      </c>
      <c r="M20" s="48">
        <v>1277.422</v>
      </c>
      <c r="N20" s="48">
        <v>1299.98</v>
      </c>
      <c r="O20" s="49">
        <v>1330</v>
      </c>
      <c r="P20" s="49">
        <v>1349</v>
      </c>
      <c r="Q20" s="49">
        <v>1391</v>
      </c>
      <c r="R20" s="49">
        <v>1385</v>
      </c>
      <c r="S20" s="49">
        <v>1370</v>
      </c>
      <c r="T20" s="49">
        <v>1397</v>
      </c>
      <c r="U20" s="49">
        <v>1452</v>
      </c>
    </row>
    <row r="21" spans="1:21" ht="15">
      <c r="A21" s="17"/>
      <c r="B21" s="129" t="s">
        <v>70</v>
      </c>
      <c r="C21" s="17"/>
      <c r="D21" s="209">
        <v>1270</v>
      </c>
      <c r="E21" s="209">
        <v>1317</v>
      </c>
      <c r="F21" s="209">
        <v>1347</v>
      </c>
      <c r="G21" s="209">
        <v>1350</v>
      </c>
      <c r="H21" s="209">
        <v>1374.648</v>
      </c>
      <c r="I21" s="48">
        <v>1345.611</v>
      </c>
      <c r="J21" s="48">
        <v>1391.053</v>
      </c>
      <c r="K21" s="48">
        <v>1464.576</v>
      </c>
      <c r="L21" s="48">
        <v>1475.986</v>
      </c>
      <c r="M21" s="48">
        <v>1464.49</v>
      </c>
      <c r="N21" s="48">
        <v>1468.176</v>
      </c>
      <c r="O21" s="49">
        <v>1503</v>
      </c>
      <c r="P21" s="49">
        <v>1525</v>
      </c>
      <c r="Q21" s="49">
        <v>1519</v>
      </c>
      <c r="R21" s="49">
        <v>1556</v>
      </c>
      <c r="S21" s="49">
        <v>1530</v>
      </c>
      <c r="T21" s="49">
        <v>1535</v>
      </c>
      <c r="U21" s="49">
        <v>1528</v>
      </c>
    </row>
    <row r="22" spans="1:21" ht="15">
      <c r="A22" s="17"/>
      <c r="B22" s="129" t="s">
        <v>71</v>
      </c>
      <c r="C22" s="17"/>
      <c r="D22" s="209">
        <v>64.046</v>
      </c>
      <c r="E22" s="209">
        <v>66</v>
      </c>
      <c r="F22" s="209">
        <v>67</v>
      </c>
      <c r="G22" s="209">
        <v>67</v>
      </c>
      <c r="H22" s="209">
        <v>67.863</v>
      </c>
      <c r="I22" s="48">
        <v>70.255</v>
      </c>
      <c r="J22" s="48">
        <v>72.675</v>
      </c>
      <c r="K22" s="48">
        <v>73.774</v>
      </c>
      <c r="L22" s="48">
        <v>75.588</v>
      </c>
      <c r="M22" s="48">
        <v>79.758</v>
      </c>
      <c r="N22" s="48">
        <v>78.107</v>
      </c>
      <c r="O22" s="49">
        <v>80</v>
      </c>
      <c r="P22" s="49">
        <v>78</v>
      </c>
      <c r="Q22" s="49">
        <v>76</v>
      </c>
      <c r="R22" s="49">
        <v>75</v>
      </c>
      <c r="S22" s="49">
        <v>72</v>
      </c>
      <c r="T22" s="49">
        <v>72</v>
      </c>
      <c r="U22" s="49">
        <v>71</v>
      </c>
    </row>
    <row r="23" spans="1:21" ht="15">
      <c r="A23" s="17"/>
      <c r="B23" s="129" t="s">
        <v>72</v>
      </c>
      <c r="C23" s="17"/>
      <c r="D23" s="209">
        <v>127</v>
      </c>
      <c r="E23" s="209">
        <v>132</v>
      </c>
      <c r="F23" s="209">
        <v>135</v>
      </c>
      <c r="G23" s="209">
        <v>136</v>
      </c>
      <c r="H23" s="209">
        <v>154.081</v>
      </c>
      <c r="I23" s="48">
        <v>153.178</v>
      </c>
      <c r="J23" s="48">
        <v>154.399</v>
      </c>
      <c r="K23" s="48">
        <v>141.513</v>
      </c>
      <c r="L23" s="48">
        <v>141.842</v>
      </c>
      <c r="M23" s="48">
        <v>141.426</v>
      </c>
      <c r="N23" s="48">
        <v>140.668</v>
      </c>
      <c r="O23" s="49">
        <v>142</v>
      </c>
      <c r="P23" s="49">
        <v>142</v>
      </c>
      <c r="Q23" s="49">
        <v>140</v>
      </c>
      <c r="R23" s="49">
        <v>141</v>
      </c>
      <c r="S23" s="49">
        <v>135</v>
      </c>
      <c r="T23" s="49">
        <v>136</v>
      </c>
      <c r="U23" s="49">
        <v>140</v>
      </c>
    </row>
    <row r="24" spans="1:21" ht="15">
      <c r="A24" s="17"/>
      <c r="B24" s="129" t="s">
        <v>73</v>
      </c>
      <c r="C24" s="17"/>
      <c r="D24" s="209">
        <v>230</v>
      </c>
      <c r="E24" s="209">
        <v>239</v>
      </c>
      <c r="F24" s="209">
        <v>245</v>
      </c>
      <c r="G24" s="209">
        <v>247</v>
      </c>
      <c r="H24" s="209">
        <v>250.697</v>
      </c>
      <c r="I24" s="48">
        <v>244.024</v>
      </c>
      <c r="J24" s="48">
        <v>254.21</v>
      </c>
      <c r="K24" s="48">
        <v>281.435</v>
      </c>
      <c r="L24" s="48">
        <v>278.113</v>
      </c>
      <c r="M24" s="48">
        <v>280.36</v>
      </c>
      <c r="N24" s="48">
        <v>283.26</v>
      </c>
      <c r="O24" s="49">
        <v>270</v>
      </c>
      <c r="P24" s="49">
        <v>277</v>
      </c>
      <c r="Q24" s="49">
        <v>272</v>
      </c>
      <c r="R24" s="49">
        <v>269</v>
      </c>
      <c r="S24" s="49">
        <v>263</v>
      </c>
      <c r="T24" s="49">
        <v>264</v>
      </c>
      <c r="U24" s="49">
        <v>265</v>
      </c>
    </row>
    <row r="25" spans="1:21" ht="15">
      <c r="A25" s="17"/>
      <c r="B25" s="129" t="s">
        <v>74</v>
      </c>
      <c r="C25" s="17"/>
      <c r="D25" s="209">
        <v>278</v>
      </c>
      <c r="E25" s="209">
        <v>287</v>
      </c>
      <c r="F25" s="209">
        <v>293</v>
      </c>
      <c r="G25" s="209">
        <v>294</v>
      </c>
      <c r="H25" s="209">
        <v>282.479</v>
      </c>
      <c r="I25" s="48">
        <v>282.813</v>
      </c>
      <c r="J25" s="48">
        <v>275.739</v>
      </c>
      <c r="K25" s="48">
        <v>247.91</v>
      </c>
      <c r="L25" s="48">
        <v>256.16</v>
      </c>
      <c r="M25" s="48">
        <v>272.317</v>
      </c>
      <c r="N25" s="48">
        <v>275.83</v>
      </c>
      <c r="O25" s="49">
        <v>319</v>
      </c>
      <c r="P25" s="49">
        <v>326</v>
      </c>
      <c r="Q25" s="49">
        <v>330</v>
      </c>
      <c r="R25" s="49">
        <v>326</v>
      </c>
      <c r="S25" s="49">
        <v>318</v>
      </c>
      <c r="T25" s="49">
        <v>317</v>
      </c>
      <c r="U25" s="49">
        <v>309</v>
      </c>
    </row>
    <row r="26" spans="1:21" ht="15">
      <c r="A26" s="17"/>
      <c r="B26" s="129" t="s">
        <v>75</v>
      </c>
      <c r="C26" s="17"/>
      <c r="D26" s="209">
        <v>938</v>
      </c>
      <c r="E26" s="209">
        <v>976</v>
      </c>
      <c r="F26" s="209">
        <v>1007</v>
      </c>
      <c r="G26" s="209">
        <v>1033</v>
      </c>
      <c r="H26" s="209">
        <v>1043.931</v>
      </c>
      <c r="I26" s="48">
        <v>1051.962</v>
      </c>
      <c r="J26" s="48">
        <v>1083.929</v>
      </c>
      <c r="K26" s="48">
        <v>1096.204</v>
      </c>
      <c r="L26" s="48">
        <v>1099.571</v>
      </c>
      <c r="M26" s="48">
        <v>1134.441</v>
      </c>
      <c r="N26" s="48">
        <v>1133.21</v>
      </c>
      <c r="O26" s="49">
        <v>1114</v>
      </c>
      <c r="P26" s="49">
        <v>1143</v>
      </c>
      <c r="Q26" s="49">
        <v>1166</v>
      </c>
      <c r="R26" s="49">
        <v>1154</v>
      </c>
      <c r="S26" s="49">
        <v>1161</v>
      </c>
      <c r="T26" s="49">
        <v>1129</v>
      </c>
      <c r="U26" s="49">
        <v>1414</v>
      </c>
    </row>
    <row r="27" spans="1:21" ht="2.25" customHeight="1">
      <c r="A27" s="17"/>
      <c r="B27" s="129" t="s">
        <v>76</v>
      </c>
      <c r="C27" s="17"/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9"/>
      <c r="P27" s="49"/>
      <c r="Q27" s="49"/>
      <c r="R27" s="49">
        <v>390</v>
      </c>
      <c r="S27" s="49"/>
      <c r="T27" s="49"/>
      <c r="U27" s="49"/>
    </row>
    <row r="28" spans="1:21" ht="15">
      <c r="A28" s="17"/>
      <c r="B28" s="129" t="s">
        <v>77</v>
      </c>
      <c r="C28" s="17"/>
      <c r="D28" s="209">
        <v>1151</v>
      </c>
      <c r="E28" s="209">
        <v>1202</v>
      </c>
      <c r="F28" s="209">
        <v>1251</v>
      </c>
      <c r="G28" s="209">
        <v>1273</v>
      </c>
      <c r="H28" s="209">
        <v>1243.821</v>
      </c>
      <c r="I28" s="48">
        <v>1232.374</v>
      </c>
      <c r="J28" s="48">
        <v>1308.005</v>
      </c>
      <c r="K28" s="48">
        <v>1339.208</v>
      </c>
      <c r="L28" s="48">
        <v>1296.192</v>
      </c>
      <c r="M28" s="48">
        <v>1335.532</v>
      </c>
      <c r="N28" s="48">
        <v>1344.792</v>
      </c>
      <c r="O28" s="49">
        <v>1381</v>
      </c>
      <c r="P28" s="49">
        <v>1379</v>
      </c>
      <c r="Q28" s="49">
        <v>1345</v>
      </c>
      <c r="R28" s="49">
        <v>1332</v>
      </c>
      <c r="S28" s="49">
        <v>1299</v>
      </c>
      <c r="T28" s="49">
        <v>1324</v>
      </c>
      <c r="U28" s="49">
        <v>1296</v>
      </c>
    </row>
    <row r="29" spans="1:21" ht="15">
      <c r="A29" s="17"/>
      <c r="B29" s="129" t="s">
        <v>78</v>
      </c>
      <c r="C29" s="17"/>
      <c r="D29" s="209">
        <v>468</v>
      </c>
      <c r="E29" s="209">
        <v>495</v>
      </c>
      <c r="F29" s="209">
        <v>518</v>
      </c>
      <c r="G29" s="209">
        <v>539</v>
      </c>
      <c r="H29" s="209">
        <v>541.977</v>
      </c>
      <c r="I29" s="48">
        <v>520.188</v>
      </c>
      <c r="J29" s="48">
        <v>539.218</v>
      </c>
      <c r="K29" s="48">
        <v>551.16</v>
      </c>
      <c r="L29" s="48">
        <v>589.654</v>
      </c>
      <c r="M29" s="48">
        <v>610.731</v>
      </c>
      <c r="N29" s="48">
        <v>615.876</v>
      </c>
      <c r="O29" s="49">
        <v>627</v>
      </c>
      <c r="P29" s="49">
        <v>620</v>
      </c>
      <c r="Q29" s="49">
        <v>639</v>
      </c>
      <c r="R29" s="49">
        <v>628</v>
      </c>
      <c r="S29" s="49">
        <v>611</v>
      </c>
      <c r="T29" s="49">
        <v>616</v>
      </c>
      <c r="U29" s="49">
        <v>607</v>
      </c>
    </row>
    <row r="30" spans="1:21" ht="15">
      <c r="A30" s="17"/>
      <c r="B30" s="129" t="s">
        <v>79</v>
      </c>
      <c r="C30" s="17"/>
      <c r="D30" s="209">
        <v>326</v>
      </c>
      <c r="E30" s="209">
        <v>338</v>
      </c>
      <c r="F30" s="209">
        <v>345</v>
      </c>
      <c r="G30" s="209">
        <v>349</v>
      </c>
      <c r="H30" s="209">
        <v>356.128</v>
      </c>
      <c r="I30" s="48">
        <v>355.953</v>
      </c>
      <c r="J30" s="48">
        <v>353.171</v>
      </c>
      <c r="K30" s="48">
        <v>378.85</v>
      </c>
      <c r="L30" s="48">
        <v>386.084</v>
      </c>
      <c r="M30" s="48">
        <v>389.125</v>
      </c>
      <c r="N30" s="48">
        <v>391.807</v>
      </c>
      <c r="O30" s="49">
        <v>400</v>
      </c>
      <c r="P30" s="49">
        <v>400</v>
      </c>
      <c r="Q30" s="49">
        <v>383</v>
      </c>
      <c r="R30" s="49">
        <v>390</v>
      </c>
      <c r="S30" s="49">
        <v>382</v>
      </c>
      <c r="T30" s="49">
        <v>388</v>
      </c>
      <c r="U30" s="49">
        <v>386</v>
      </c>
    </row>
    <row r="31" spans="1:21" ht="3" customHeight="1">
      <c r="A31" s="17"/>
      <c r="B31" s="129" t="s">
        <v>80</v>
      </c>
      <c r="C31" s="17"/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9"/>
      <c r="P31" s="49"/>
      <c r="Q31" s="49"/>
      <c r="R31" s="49">
        <v>209</v>
      </c>
      <c r="S31" s="49"/>
      <c r="T31" s="49"/>
      <c r="U31" s="49"/>
    </row>
    <row r="32" spans="1:21" ht="15">
      <c r="A32" s="17"/>
      <c r="B32" s="129" t="s">
        <v>81</v>
      </c>
      <c r="C32" s="17"/>
      <c r="D32" s="209">
        <v>313</v>
      </c>
      <c r="E32" s="209">
        <v>324</v>
      </c>
      <c r="F32" s="209">
        <v>332</v>
      </c>
      <c r="G32" s="209">
        <v>335</v>
      </c>
      <c r="H32" s="209">
        <v>343.844</v>
      </c>
      <c r="I32" s="48">
        <v>338.41</v>
      </c>
      <c r="J32" s="48">
        <v>351.306</v>
      </c>
      <c r="K32" s="48">
        <v>376.487</v>
      </c>
      <c r="L32" s="48">
        <v>400.845</v>
      </c>
      <c r="M32" s="48">
        <v>398.379</v>
      </c>
      <c r="N32" s="48">
        <v>385.365</v>
      </c>
      <c r="O32" s="49">
        <v>387</v>
      </c>
      <c r="P32" s="49">
        <v>393</v>
      </c>
      <c r="Q32" s="49">
        <v>379</v>
      </c>
      <c r="R32" s="49">
        <v>381</v>
      </c>
      <c r="S32" s="49">
        <v>384</v>
      </c>
      <c r="T32" s="49">
        <v>384</v>
      </c>
      <c r="U32" s="49">
        <v>379</v>
      </c>
    </row>
    <row r="33" spans="1:21" ht="15">
      <c r="A33" s="17"/>
      <c r="B33" s="129" t="s">
        <v>82</v>
      </c>
      <c r="C33" s="17"/>
      <c r="D33" s="209">
        <v>794</v>
      </c>
      <c r="E33" s="209">
        <v>835</v>
      </c>
      <c r="F33" s="209">
        <v>880</v>
      </c>
      <c r="G33" s="209">
        <v>900</v>
      </c>
      <c r="H33" s="209">
        <v>928.027</v>
      </c>
      <c r="I33" s="48">
        <v>897.281</v>
      </c>
      <c r="J33" s="48">
        <v>920.452</v>
      </c>
      <c r="K33" s="48">
        <v>976.544</v>
      </c>
      <c r="L33" s="48">
        <v>1088.471</v>
      </c>
      <c r="M33" s="48">
        <v>1120.933</v>
      </c>
      <c r="N33" s="48">
        <v>1094.738</v>
      </c>
      <c r="O33" s="49">
        <v>1142</v>
      </c>
      <c r="P33" s="49">
        <v>1130</v>
      </c>
      <c r="Q33" s="49">
        <v>1169</v>
      </c>
      <c r="R33" s="49">
        <v>1197</v>
      </c>
      <c r="S33" s="49">
        <v>1162</v>
      </c>
      <c r="T33" s="49">
        <v>1163</v>
      </c>
      <c r="U33" s="49">
        <v>1329</v>
      </c>
    </row>
    <row r="34" spans="1:21" ht="15">
      <c r="A34" s="17"/>
      <c r="B34" s="129" t="s">
        <v>83</v>
      </c>
      <c r="C34" s="17"/>
      <c r="D34" s="209">
        <v>352</v>
      </c>
      <c r="E34" s="209">
        <v>370</v>
      </c>
      <c r="F34" s="209">
        <v>388</v>
      </c>
      <c r="G34" s="209">
        <v>395</v>
      </c>
      <c r="H34" s="209">
        <v>404.467</v>
      </c>
      <c r="I34" s="48">
        <v>413.326</v>
      </c>
      <c r="J34" s="48">
        <v>430.595</v>
      </c>
      <c r="K34" s="48">
        <v>441.582</v>
      </c>
      <c r="L34" s="48">
        <v>456.521</v>
      </c>
      <c r="M34" s="48">
        <v>458.86</v>
      </c>
      <c r="N34" s="48">
        <v>465.728</v>
      </c>
      <c r="O34" s="49">
        <v>501</v>
      </c>
      <c r="P34" s="49">
        <v>513</v>
      </c>
      <c r="Q34" s="49">
        <v>505</v>
      </c>
      <c r="R34" s="49">
        <v>499</v>
      </c>
      <c r="S34" s="49">
        <v>481</v>
      </c>
      <c r="T34" s="49">
        <v>478</v>
      </c>
      <c r="U34" s="49">
        <v>470</v>
      </c>
    </row>
    <row r="35" spans="1:21" ht="15">
      <c r="A35" s="17"/>
      <c r="B35" s="129" t="s">
        <v>84</v>
      </c>
      <c r="C35" s="17"/>
      <c r="D35" s="209">
        <v>162</v>
      </c>
      <c r="E35" s="209">
        <v>170</v>
      </c>
      <c r="F35" s="209">
        <v>175</v>
      </c>
      <c r="G35" s="209">
        <v>177</v>
      </c>
      <c r="H35" s="209">
        <v>179.558</v>
      </c>
      <c r="I35" s="48">
        <v>185.072</v>
      </c>
      <c r="J35" s="48">
        <v>186.467</v>
      </c>
      <c r="K35" s="48">
        <v>190.791</v>
      </c>
      <c r="L35" s="48">
        <v>188.383</v>
      </c>
      <c r="M35" s="48">
        <v>190.558</v>
      </c>
      <c r="N35" s="48">
        <v>194.987</v>
      </c>
      <c r="O35" s="49">
        <v>199</v>
      </c>
      <c r="P35" s="49">
        <v>189</v>
      </c>
      <c r="Q35" s="49">
        <v>191</v>
      </c>
      <c r="R35" s="49">
        <v>209</v>
      </c>
      <c r="S35" s="49">
        <v>204</v>
      </c>
      <c r="T35" s="49">
        <v>205</v>
      </c>
      <c r="U35" s="49">
        <v>206</v>
      </c>
    </row>
    <row r="36" spans="1:21" ht="15">
      <c r="A36" s="17"/>
      <c r="B36" s="129" t="s">
        <v>85</v>
      </c>
      <c r="C36" s="17"/>
      <c r="D36" s="209">
        <v>469</v>
      </c>
      <c r="E36" s="209">
        <v>499</v>
      </c>
      <c r="F36" s="209">
        <v>526</v>
      </c>
      <c r="G36" s="209">
        <v>555</v>
      </c>
      <c r="H36" s="209">
        <v>584.169</v>
      </c>
      <c r="I36" s="48">
        <v>617.266</v>
      </c>
      <c r="J36" s="48">
        <v>622.785</v>
      </c>
      <c r="K36" s="48">
        <v>631.592</v>
      </c>
      <c r="L36" s="48">
        <v>657.87</v>
      </c>
      <c r="M36" s="48">
        <v>675.224</v>
      </c>
      <c r="N36" s="48">
        <v>686.981</v>
      </c>
      <c r="O36" s="49">
        <v>682</v>
      </c>
      <c r="P36" s="49">
        <v>688</v>
      </c>
      <c r="Q36" s="49">
        <v>711</v>
      </c>
      <c r="R36" s="49">
        <v>700</v>
      </c>
      <c r="S36" s="49">
        <v>682</v>
      </c>
      <c r="T36" s="49">
        <v>675</v>
      </c>
      <c r="U36" s="49">
        <v>671</v>
      </c>
    </row>
    <row r="37" spans="1:21" ht="15.75">
      <c r="A37" s="17"/>
      <c r="B37" s="133" t="s">
        <v>221</v>
      </c>
      <c r="C37" s="17"/>
      <c r="D37" s="211">
        <v>12892</v>
      </c>
      <c r="E37" s="211">
        <v>13477</v>
      </c>
      <c r="F37" s="211">
        <v>13960</v>
      </c>
      <c r="G37" s="211">
        <v>14252</v>
      </c>
      <c r="H37" s="211">
        <v>14462.519</v>
      </c>
      <c r="I37" s="47">
        <v>14332.753</v>
      </c>
      <c r="J37" s="47">
        <v>14710.181</v>
      </c>
      <c r="K37" s="47">
        <v>15334.913</v>
      </c>
      <c r="L37" s="47">
        <v>15598.93</v>
      </c>
      <c r="M37" s="47">
        <v>15976.051</v>
      </c>
      <c r="N37" s="47">
        <v>15906.374</v>
      </c>
      <c r="O37" s="111">
        <v>16375</v>
      </c>
      <c r="P37" s="111">
        <v>16548</v>
      </c>
      <c r="Q37" s="111">
        <v>16504</v>
      </c>
      <c r="R37" s="111">
        <v>16546</v>
      </c>
      <c r="S37" s="111">
        <v>16222</v>
      </c>
      <c r="T37" s="111">
        <v>16313</v>
      </c>
      <c r="U37" s="111">
        <v>16791</v>
      </c>
    </row>
    <row r="38" spans="1:19" ht="15" customHeight="1">
      <c r="A38" s="17"/>
      <c r="B38" s="17"/>
      <c r="C38" s="17"/>
      <c r="D38" s="209"/>
      <c r="E38" s="209"/>
      <c r="F38" s="209"/>
      <c r="G38" s="209"/>
      <c r="H38" s="209"/>
      <c r="I38" s="134" t="str">
        <f>IF(ABS(I37-SUM(I5:I36))&gt;comments!$A$1,I37-SUM(I5:I36)," ")</f>
        <v> </v>
      </c>
      <c r="J38" s="134" t="str">
        <f>IF(ABS(J37-SUM(J5:J36))&gt;comments!$A$1,J37-SUM(J5:J36)," ")</f>
        <v> </v>
      </c>
      <c r="K38" s="134" t="str">
        <f>IF(ABS(K37-SUM(K5:K36))&gt;comments!$A$1,K37-SUM(K5:K36)," ")</f>
        <v> </v>
      </c>
      <c r="L38" s="134" t="str">
        <f>IF(ABS(L37-SUM(L5:L36))&gt;comments!$A$1,L37-SUM(L5:L36)," ")</f>
        <v> </v>
      </c>
      <c r="M38" s="134" t="str">
        <f>IF(ABS(M37-SUM(M5:M36))&gt;comments!$A$1,M37-SUM(M5:M36)," ")</f>
        <v> </v>
      </c>
      <c r="N38" s="134" t="str">
        <f>IF(ABS(N37-SUM(N5:N36))&gt;comments!$A$1,N37-SUM(N5:N36)," ")</f>
        <v> </v>
      </c>
      <c r="O38" s="134" t="str">
        <f>IF(ABS(O37-SUM(O5:O36))&gt;comments!$A$1,O37-SUM(O5:O36)," ")</f>
        <v> </v>
      </c>
      <c r="P38" s="134"/>
      <c r="Q38" s="168"/>
      <c r="R38" s="168"/>
      <c r="S38" s="168"/>
    </row>
    <row r="39" spans="1:19" ht="15">
      <c r="A39" s="118" t="s">
        <v>220</v>
      </c>
      <c r="B39" s="119"/>
      <c r="C39" s="119"/>
      <c r="D39" s="210"/>
      <c r="E39" s="210"/>
      <c r="F39" s="210"/>
      <c r="G39" s="210"/>
      <c r="H39" s="210"/>
      <c r="I39" s="48"/>
      <c r="J39" s="48"/>
      <c r="K39" s="48"/>
      <c r="L39" s="48"/>
      <c r="M39" s="48"/>
      <c r="N39" s="48"/>
      <c r="O39" s="48"/>
      <c r="P39" s="48"/>
      <c r="Q39" s="29"/>
      <c r="R39" s="29"/>
      <c r="S39" s="29"/>
    </row>
    <row r="40" spans="1:21" ht="15">
      <c r="A40" s="17"/>
      <c r="B40" s="129" t="s">
        <v>54</v>
      </c>
      <c r="C40" s="17"/>
      <c r="D40" s="209">
        <v>981</v>
      </c>
      <c r="E40" s="209">
        <v>1011</v>
      </c>
      <c r="F40" s="209">
        <v>1026</v>
      </c>
      <c r="G40" s="209">
        <v>1038</v>
      </c>
      <c r="H40" s="209">
        <v>1051.905</v>
      </c>
      <c r="I40" s="49">
        <v>1059.272</v>
      </c>
      <c r="J40" s="49">
        <v>1050.748</v>
      </c>
      <c r="K40" s="49">
        <v>1064.433</v>
      </c>
      <c r="L40" s="49">
        <v>1071.741</v>
      </c>
      <c r="M40" s="49">
        <v>1081.389</v>
      </c>
      <c r="N40" s="49">
        <v>1081.385</v>
      </c>
      <c r="O40" s="49">
        <v>1141</v>
      </c>
      <c r="P40" s="49">
        <v>1126</v>
      </c>
      <c r="Q40" s="49">
        <v>1115</v>
      </c>
      <c r="R40" s="49">
        <v>1075</v>
      </c>
      <c r="S40" s="49">
        <v>1053</v>
      </c>
      <c r="T40" s="49">
        <v>1039</v>
      </c>
      <c r="U40" s="49">
        <v>1040</v>
      </c>
    </row>
    <row r="41" spans="1:21" ht="15">
      <c r="A41" s="17"/>
      <c r="B41" s="129" t="s">
        <v>55</v>
      </c>
      <c r="C41" s="17"/>
      <c r="D41" s="209">
        <v>1623</v>
      </c>
      <c r="E41" s="209">
        <v>1657</v>
      </c>
      <c r="F41" s="209">
        <v>1686</v>
      </c>
      <c r="G41" s="209">
        <v>1700</v>
      </c>
      <c r="H41" s="209">
        <v>1718.656</v>
      </c>
      <c r="I41" s="49">
        <v>1719.434</v>
      </c>
      <c r="J41" s="49">
        <v>1733.535</v>
      </c>
      <c r="K41" s="49">
        <v>1809.021</v>
      </c>
      <c r="L41" s="49">
        <v>1836.048</v>
      </c>
      <c r="M41" s="49">
        <v>1836.446</v>
      </c>
      <c r="N41" s="49">
        <v>1852.428</v>
      </c>
      <c r="O41" s="49">
        <v>1964</v>
      </c>
      <c r="P41" s="49">
        <v>1993</v>
      </c>
      <c r="Q41" s="49">
        <v>1994</v>
      </c>
      <c r="R41" s="49">
        <v>1933</v>
      </c>
      <c r="S41" s="49">
        <v>1894</v>
      </c>
      <c r="T41" s="49">
        <v>1859</v>
      </c>
      <c r="U41" s="49">
        <v>1825</v>
      </c>
    </row>
    <row r="42" spans="1:21" ht="15">
      <c r="A42" s="17"/>
      <c r="B42" s="129" t="s">
        <v>56</v>
      </c>
      <c r="C42" s="17"/>
      <c r="D42" s="209">
        <v>599</v>
      </c>
      <c r="E42" s="209">
        <v>614</v>
      </c>
      <c r="F42" s="209">
        <v>624</v>
      </c>
      <c r="G42" s="209">
        <v>631</v>
      </c>
      <c r="H42" s="209">
        <v>642.758</v>
      </c>
      <c r="I42" s="49">
        <v>653.318</v>
      </c>
      <c r="J42" s="49">
        <v>651.799</v>
      </c>
      <c r="K42" s="49">
        <v>679.996</v>
      </c>
      <c r="L42" s="49">
        <v>689.692</v>
      </c>
      <c r="M42" s="49">
        <v>695.459</v>
      </c>
      <c r="N42" s="49">
        <v>703.575</v>
      </c>
      <c r="O42" s="49">
        <v>734</v>
      </c>
      <c r="P42" s="49">
        <v>747</v>
      </c>
      <c r="Q42" s="49">
        <v>758</v>
      </c>
      <c r="R42" s="49">
        <v>752</v>
      </c>
      <c r="S42" s="49">
        <v>740</v>
      </c>
      <c r="T42" s="49">
        <v>731</v>
      </c>
      <c r="U42" s="49">
        <v>722</v>
      </c>
    </row>
    <row r="43" spans="1:21" ht="15">
      <c r="A43" s="17"/>
      <c r="B43" s="129" t="s">
        <v>57</v>
      </c>
      <c r="C43" s="17"/>
      <c r="D43" s="209">
        <v>447</v>
      </c>
      <c r="E43" s="209">
        <v>458</v>
      </c>
      <c r="F43" s="209">
        <v>465</v>
      </c>
      <c r="G43" s="209">
        <v>468</v>
      </c>
      <c r="H43" s="209">
        <v>478.763</v>
      </c>
      <c r="I43" s="49">
        <v>473.75</v>
      </c>
      <c r="J43" s="49">
        <v>477.955</v>
      </c>
      <c r="K43" s="49">
        <v>514.661</v>
      </c>
      <c r="L43" s="49">
        <v>526.933</v>
      </c>
      <c r="M43" s="49">
        <v>526.065</v>
      </c>
      <c r="N43" s="49">
        <v>514.53</v>
      </c>
      <c r="O43" s="49">
        <v>551</v>
      </c>
      <c r="P43" s="49">
        <v>552</v>
      </c>
      <c r="Q43" s="49">
        <v>548</v>
      </c>
      <c r="R43" s="49">
        <v>541</v>
      </c>
      <c r="S43" s="49">
        <v>532</v>
      </c>
      <c r="T43" s="49">
        <v>526</v>
      </c>
      <c r="U43" s="49">
        <v>516</v>
      </c>
    </row>
    <row r="44" spans="1:21" ht="15">
      <c r="A44" s="17"/>
      <c r="B44" s="129" t="s">
        <v>58</v>
      </c>
      <c r="C44" s="17"/>
      <c r="D44" s="209">
        <v>263</v>
      </c>
      <c r="E44" s="209">
        <v>269</v>
      </c>
      <c r="F44" s="209">
        <v>273</v>
      </c>
      <c r="G44" s="209">
        <v>277</v>
      </c>
      <c r="H44" s="209">
        <v>285.38</v>
      </c>
      <c r="I44" s="49">
        <v>284.709</v>
      </c>
      <c r="J44" s="49">
        <v>287.265</v>
      </c>
      <c r="K44" s="49">
        <v>290.632</v>
      </c>
      <c r="L44" s="49">
        <v>290.24</v>
      </c>
      <c r="M44" s="49">
        <v>294.398</v>
      </c>
      <c r="N44" s="49">
        <v>296.92</v>
      </c>
      <c r="O44" s="49">
        <v>307</v>
      </c>
      <c r="P44" s="49">
        <v>313</v>
      </c>
      <c r="Q44" s="49">
        <v>317</v>
      </c>
      <c r="R44" s="49">
        <v>331</v>
      </c>
      <c r="S44" s="49">
        <v>328</v>
      </c>
      <c r="T44" s="49">
        <v>327</v>
      </c>
      <c r="U44" s="49">
        <v>323</v>
      </c>
    </row>
    <row r="45" spans="1:21" ht="15">
      <c r="A45" s="17"/>
      <c r="B45" s="129" t="s">
        <v>59</v>
      </c>
      <c r="C45" s="17"/>
      <c r="D45" s="209">
        <v>598</v>
      </c>
      <c r="E45" s="209">
        <v>614</v>
      </c>
      <c r="F45" s="209">
        <v>625</v>
      </c>
      <c r="G45" s="209">
        <v>630</v>
      </c>
      <c r="H45" s="209">
        <v>642</v>
      </c>
      <c r="I45" s="49">
        <v>637.618</v>
      </c>
      <c r="J45" s="49">
        <v>636.182</v>
      </c>
      <c r="K45" s="49">
        <v>660.44</v>
      </c>
      <c r="L45" s="49">
        <v>671.934</v>
      </c>
      <c r="M45" s="49">
        <v>684.584</v>
      </c>
      <c r="N45" s="49">
        <v>685.563</v>
      </c>
      <c r="O45" s="49">
        <v>711</v>
      </c>
      <c r="P45" s="49">
        <v>723</v>
      </c>
      <c r="Q45" s="49">
        <v>719</v>
      </c>
      <c r="R45" s="49">
        <v>708</v>
      </c>
      <c r="S45" s="49">
        <v>700</v>
      </c>
      <c r="T45" s="49">
        <v>693</v>
      </c>
      <c r="U45" s="49">
        <v>676</v>
      </c>
    </row>
    <row r="46" spans="1:21" ht="15">
      <c r="A46" s="17"/>
      <c r="B46" s="129" t="s">
        <v>60</v>
      </c>
      <c r="C46" s="17"/>
      <c r="D46" s="209">
        <v>614</v>
      </c>
      <c r="E46" s="209">
        <v>623</v>
      </c>
      <c r="F46" s="209">
        <v>628</v>
      </c>
      <c r="G46" s="209">
        <v>637</v>
      </c>
      <c r="H46" s="209">
        <v>651.474</v>
      </c>
      <c r="I46" s="49">
        <v>655.02</v>
      </c>
      <c r="J46" s="49">
        <v>648.749</v>
      </c>
      <c r="K46" s="49">
        <v>680.307</v>
      </c>
      <c r="L46" s="49">
        <v>677.528</v>
      </c>
      <c r="M46" s="49">
        <v>679.231</v>
      </c>
      <c r="N46" s="49">
        <v>685.231</v>
      </c>
      <c r="O46" s="49">
        <v>698</v>
      </c>
      <c r="P46" s="49">
        <v>719</v>
      </c>
      <c r="Q46" s="49">
        <v>722</v>
      </c>
      <c r="R46" s="49">
        <v>703</v>
      </c>
      <c r="S46" s="49">
        <v>687</v>
      </c>
      <c r="T46" s="49">
        <v>688</v>
      </c>
      <c r="U46" s="49">
        <v>685</v>
      </c>
    </row>
    <row r="47" spans="1:21" ht="15">
      <c r="A47" s="17"/>
      <c r="B47" s="129" t="s">
        <v>61</v>
      </c>
      <c r="C47" s="17"/>
      <c r="D47" s="209">
        <v>557</v>
      </c>
      <c r="E47" s="209">
        <v>569</v>
      </c>
      <c r="F47" s="209">
        <v>578</v>
      </c>
      <c r="G47" s="209">
        <v>586</v>
      </c>
      <c r="H47" s="209">
        <v>604.401</v>
      </c>
      <c r="I47" s="49">
        <v>605.964</v>
      </c>
      <c r="J47" s="49">
        <v>611.452</v>
      </c>
      <c r="K47" s="49">
        <v>622.976</v>
      </c>
      <c r="L47" s="49">
        <v>625.07</v>
      </c>
      <c r="M47" s="49">
        <v>633.286</v>
      </c>
      <c r="N47" s="49">
        <v>638.961</v>
      </c>
      <c r="O47" s="49">
        <v>702</v>
      </c>
      <c r="P47" s="49">
        <v>686</v>
      </c>
      <c r="Q47" s="49">
        <v>682</v>
      </c>
      <c r="R47" s="49">
        <v>672</v>
      </c>
      <c r="S47" s="49">
        <v>665</v>
      </c>
      <c r="T47" s="49">
        <v>660</v>
      </c>
      <c r="U47" s="49">
        <v>645</v>
      </c>
    </row>
    <row r="48" spans="1:21" ht="15">
      <c r="A48" s="17"/>
      <c r="B48" s="129" t="s">
        <v>62</v>
      </c>
      <c r="C48" s="17"/>
      <c r="D48" s="209">
        <v>487</v>
      </c>
      <c r="E48" s="209">
        <v>495</v>
      </c>
      <c r="F48" s="209">
        <v>500</v>
      </c>
      <c r="G48" s="209">
        <v>507</v>
      </c>
      <c r="H48" s="209">
        <v>514.697</v>
      </c>
      <c r="I48" s="49">
        <v>514.447</v>
      </c>
      <c r="J48" s="49">
        <v>516.81</v>
      </c>
      <c r="K48" s="49">
        <v>532.194</v>
      </c>
      <c r="L48" s="49">
        <v>536.433</v>
      </c>
      <c r="M48" s="49">
        <v>539.841</v>
      </c>
      <c r="N48" s="49">
        <v>537.123</v>
      </c>
      <c r="O48" s="49">
        <v>545</v>
      </c>
      <c r="P48" s="49">
        <v>556</v>
      </c>
      <c r="Q48" s="49">
        <v>547</v>
      </c>
      <c r="R48" s="49">
        <v>547</v>
      </c>
      <c r="S48" s="49">
        <v>534</v>
      </c>
      <c r="T48" s="49">
        <v>533</v>
      </c>
      <c r="U48" s="49">
        <v>529</v>
      </c>
    </row>
    <row r="49" spans="1:21" ht="15">
      <c r="A49" s="17"/>
      <c r="B49" s="129" t="s">
        <v>63</v>
      </c>
      <c r="C49" s="17"/>
      <c r="D49" s="209">
        <v>414</v>
      </c>
      <c r="E49" s="209">
        <v>422</v>
      </c>
      <c r="F49" s="209">
        <v>429</v>
      </c>
      <c r="G49" s="209">
        <v>434</v>
      </c>
      <c r="H49" s="209">
        <v>446.945</v>
      </c>
      <c r="I49" s="49">
        <v>447.872</v>
      </c>
      <c r="J49" s="49">
        <v>448.333</v>
      </c>
      <c r="K49" s="49">
        <v>462.683</v>
      </c>
      <c r="L49" s="49">
        <v>463.884</v>
      </c>
      <c r="M49" s="49">
        <v>472.861</v>
      </c>
      <c r="N49" s="49">
        <v>478.445</v>
      </c>
      <c r="O49" s="49">
        <v>499</v>
      </c>
      <c r="P49" s="49">
        <v>509</v>
      </c>
      <c r="Q49" s="49">
        <v>508</v>
      </c>
      <c r="R49" s="49">
        <v>503</v>
      </c>
      <c r="S49" s="49">
        <v>501</v>
      </c>
      <c r="T49" s="49">
        <v>498</v>
      </c>
      <c r="U49" s="49">
        <v>484</v>
      </c>
    </row>
    <row r="50" spans="1:21" ht="15">
      <c r="A50" s="17"/>
      <c r="B50" s="129" t="s">
        <v>64</v>
      </c>
      <c r="C50" s="17"/>
      <c r="D50" s="209">
        <v>450</v>
      </c>
      <c r="E50" s="209">
        <v>456</v>
      </c>
      <c r="F50" s="209">
        <v>461</v>
      </c>
      <c r="G50" s="209">
        <v>467</v>
      </c>
      <c r="H50" s="209">
        <v>475.268</v>
      </c>
      <c r="I50" s="49">
        <v>478.565</v>
      </c>
      <c r="J50" s="49">
        <v>480.903</v>
      </c>
      <c r="K50" s="49">
        <v>493.837</v>
      </c>
      <c r="L50" s="49">
        <v>494.314</v>
      </c>
      <c r="M50" s="49">
        <v>499.825</v>
      </c>
      <c r="N50" s="49">
        <v>497.103</v>
      </c>
      <c r="O50" s="49">
        <v>565</v>
      </c>
      <c r="P50" s="49">
        <v>571</v>
      </c>
      <c r="Q50" s="49">
        <v>577</v>
      </c>
      <c r="R50" s="49">
        <v>568</v>
      </c>
      <c r="S50" s="49">
        <v>558</v>
      </c>
      <c r="T50" s="49">
        <v>549</v>
      </c>
      <c r="U50" s="49">
        <v>539</v>
      </c>
    </row>
    <row r="51" spans="1:21" ht="15">
      <c r="A51" s="17"/>
      <c r="B51" s="129" t="s">
        <v>65</v>
      </c>
      <c r="C51" s="17"/>
      <c r="D51" s="209">
        <v>2072</v>
      </c>
      <c r="E51" s="209">
        <v>2107</v>
      </c>
      <c r="F51" s="209">
        <v>2133</v>
      </c>
      <c r="G51" s="209">
        <v>2166</v>
      </c>
      <c r="H51" s="209">
        <v>2194.083</v>
      </c>
      <c r="I51" s="49">
        <v>2170.773</v>
      </c>
      <c r="J51" s="49">
        <v>2205.471</v>
      </c>
      <c r="K51" s="49">
        <v>2249.755</v>
      </c>
      <c r="L51" s="49">
        <v>2259.617</v>
      </c>
      <c r="M51" s="49">
        <v>2289.417</v>
      </c>
      <c r="N51" s="49">
        <v>2285.291</v>
      </c>
      <c r="O51" s="49">
        <v>2306</v>
      </c>
      <c r="P51" s="49">
        <v>2326</v>
      </c>
      <c r="Q51" s="49">
        <v>2271</v>
      </c>
      <c r="R51" s="49">
        <v>2253</v>
      </c>
      <c r="S51" s="49">
        <v>2207</v>
      </c>
      <c r="T51" s="49">
        <v>2190</v>
      </c>
      <c r="U51" s="49">
        <v>2179</v>
      </c>
    </row>
    <row r="52" spans="1:21" ht="15">
      <c r="A52" s="17"/>
      <c r="B52" s="129" t="s">
        <v>66</v>
      </c>
      <c r="C52" s="17"/>
      <c r="D52" s="209">
        <v>168</v>
      </c>
      <c r="E52" s="209">
        <v>172</v>
      </c>
      <c r="F52" s="209">
        <v>175</v>
      </c>
      <c r="G52" s="209">
        <v>177</v>
      </c>
      <c r="H52" s="209">
        <v>175.306</v>
      </c>
      <c r="I52" s="49">
        <v>175.286</v>
      </c>
      <c r="J52" s="49">
        <v>177.199</v>
      </c>
      <c r="K52" s="49">
        <v>179.397</v>
      </c>
      <c r="L52" s="49">
        <v>185.743</v>
      </c>
      <c r="M52" s="49">
        <v>186.356</v>
      </c>
      <c r="N52" s="49">
        <v>175.773</v>
      </c>
      <c r="O52" s="49">
        <v>208</v>
      </c>
      <c r="P52" s="49">
        <v>209</v>
      </c>
      <c r="Q52" s="49">
        <v>205</v>
      </c>
      <c r="R52" s="49">
        <v>206</v>
      </c>
      <c r="S52" s="49">
        <v>203</v>
      </c>
      <c r="T52" s="49">
        <v>202</v>
      </c>
      <c r="U52" s="49">
        <v>203</v>
      </c>
    </row>
    <row r="53" spans="1:21" ht="15">
      <c r="A53" s="17"/>
      <c r="B53" s="129" t="s">
        <v>67</v>
      </c>
      <c r="C53" s="17"/>
      <c r="D53" s="209">
        <v>777</v>
      </c>
      <c r="E53" s="209">
        <v>789</v>
      </c>
      <c r="F53" s="209">
        <v>798</v>
      </c>
      <c r="G53" s="209">
        <v>808</v>
      </c>
      <c r="H53" s="209">
        <v>824.217</v>
      </c>
      <c r="I53" s="49">
        <v>827.853</v>
      </c>
      <c r="J53" s="49">
        <v>831.925</v>
      </c>
      <c r="K53" s="49">
        <v>877.346</v>
      </c>
      <c r="L53" s="49">
        <v>886.531</v>
      </c>
      <c r="M53" s="49">
        <v>897.244</v>
      </c>
      <c r="N53" s="49">
        <v>902.064</v>
      </c>
      <c r="O53" s="49">
        <v>931</v>
      </c>
      <c r="P53" s="49">
        <v>953</v>
      </c>
      <c r="Q53" s="49">
        <v>950</v>
      </c>
      <c r="R53" s="49">
        <v>955</v>
      </c>
      <c r="S53" s="49">
        <v>949</v>
      </c>
      <c r="T53" s="49">
        <v>952</v>
      </c>
      <c r="U53" s="49">
        <v>944</v>
      </c>
    </row>
    <row r="54" spans="1:21" ht="15">
      <c r="A54" s="17"/>
      <c r="B54" s="129" t="s">
        <v>68</v>
      </c>
      <c r="C54" s="17"/>
      <c r="D54" s="209">
        <v>1739</v>
      </c>
      <c r="E54" s="209">
        <v>1772</v>
      </c>
      <c r="F54" s="209">
        <v>1796</v>
      </c>
      <c r="G54" s="209">
        <v>1820</v>
      </c>
      <c r="H54" s="209">
        <v>1811.027</v>
      </c>
      <c r="I54" s="49">
        <v>1805.649</v>
      </c>
      <c r="J54" s="49">
        <v>1832.496</v>
      </c>
      <c r="K54" s="49">
        <v>1887.445</v>
      </c>
      <c r="L54" s="49">
        <v>1905.539</v>
      </c>
      <c r="M54" s="49">
        <v>1939.25</v>
      </c>
      <c r="N54" s="49">
        <v>1948.69</v>
      </c>
      <c r="O54" s="49">
        <v>1987</v>
      </c>
      <c r="P54" s="49">
        <v>2022</v>
      </c>
      <c r="Q54" s="49">
        <v>2023</v>
      </c>
      <c r="R54" s="49">
        <v>2015</v>
      </c>
      <c r="S54" s="49">
        <v>2000</v>
      </c>
      <c r="T54" s="49">
        <v>2000</v>
      </c>
      <c r="U54" s="49">
        <v>1980</v>
      </c>
    </row>
    <row r="55" spans="1:21" ht="15">
      <c r="A55" s="17"/>
      <c r="B55" s="129" t="s">
        <v>69</v>
      </c>
      <c r="C55" s="17"/>
      <c r="D55" s="209">
        <v>1895</v>
      </c>
      <c r="E55" s="209">
        <v>1922</v>
      </c>
      <c r="F55" s="209">
        <v>1937</v>
      </c>
      <c r="G55" s="209">
        <v>1963</v>
      </c>
      <c r="H55" s="209">
        <v>2003.596</v>
      </c>
      <c r="I55" s="49">
        <v>2013.558</v>
      </c>
      <c r="J55" s="49">
        <v>2018.612</v>
      </c>
      <c r="K55" s="49">
        <v>2078.442</v>
      </c>
      <c r="L55" s="49">
        <v>2090.636</v>
      </c>
      <c r="M55" s="49">
        <v>2106.601</v>
      </c>
      <c r="N55" s="49">
        <v>2116.962</v>
      </c>
      <c r="O55" s="49">
        <v>2130</v>
      </c>
      <c r="P55" s="49">
        <v>2159</v>
      </c>
      <c r="Q55" s="49">
        <v>2135</v>
      </c>
      <c r="R55" s="49">
        <v>2100</v>
      </c>
      <c r="S55" s="49">
        <v>2053</v>
      </c>
      <c r="T55" s="49">
        <v>2039</v>
      </c>
      <c r="U55" s="49">
        <v>2022</v>
      </c>
    </row>
    <row r="56" spans="1:21" ht="15">
      <c r="A56" s="17"/>
      <c r="B56" s="129" t="s">
        <v>70</v>
      </c>
      <c r="C56" s="17"/>
      <c r="D56" s="209">
        <v>891</v>
      </c>
      <c r="E56" s="209">
        <v>910</v>
      </c>
      <c r="F56" s="209">
        <v>925</v>
      </c>
      <c r="G56" s="209">
        <v>931</v>
      </c>
      <c r="H56" s="209">
        <v>946.105</v>
      </c>
      <c r="I56" s="49">
        <v>940.734</v>
      </c>
      <c r="J56" s="49">
        <v>949.513</v>
      </c>
      <c r="K56" s="49">
        <v>984.827</v>
      </c>
      <c r="L56" s="49">
        <v>1000.618</v>
      </c>
      <c r="M56" s="49">
        <v>1012.202</v>
      </c>
      <c r="N56" s="49">
        <v>1022.191</v>
      </c>
      <c r="O56" s="49">
        <v>1053</v>
      </c>
      <c r="P56" s="49">
        <v>1070</v>
      </c>
      <c r="Q56" s="49">
        <v>1078</v>
      </c>
      <c r="R56" s="49">
        <v>1067</v>
      </c>
      <c r="S56" s="49">
        <v>1055</v>
      </c>
      <c r="T56" s="49">
        <v>1044</v>
      </c>
      <c r="U56" s="49">
        <v>1024</v>
      </c>
    </row>
    <row r="57" spans="1:21" ht="15">
      <c r="A57" s="17"/>
      <c r="B57" s="129" t="s">
        <v>71</v>
      </c>
      <c r="C57" s="17"/>
      <c r="D57" s="209">
        <v>416</v>
      </c>
      <c r="E57" s="209">
        <v>423</v>
      </c>
      <c r="F57" s="209">
        <v>428</v>
      </c>
      <c r="G57" s="209">
        <v>433</v>
      </c>
      <c r="H57" s="209">
        <v>440.736</v>
      </c>
      <c r="I57" s="49">
        <v>439.834</v>
      </c>
      <c r="J57" s="49">
        <v>446.598</v>
      </c>
      <c r="K57" s="49">
        <v>442.303</v>
      </c>
      <c r="L57" s="49">
        <v>444.193</v>
      </c>
      <c r="M57" s="49">
        <v>454.753</v>
      </c>
      <c r="N57" s="49">
        <v>452.256</v>
      </c>
      <c r="O57" s="49">
        <v>460</v>
      </c>
      <c r="P57" s="49">
        <v>468</v>
      </c>
      <c r="Q57" s="49">
        <v>465</v>
      </c>
      <c r="R57" s="49">
        <v>458</v>
      </c>
      <c r="S57" s="49">
        <v>447</v>
      </c>
      <c r="T57" s="49">
        <v>443</v>
      </c>
      <c r="U57" s="49">
        <v>438</v>
      </c>
    </row>
    <row r="58" spans="1:21" ht="15">
      <c r="A58" s="17"/>
      <c r="B58" s="129" t="s">
        <v>72</v>
      </c>
      <c r="C58" s="17"/>
      <c r="D58" s="209">
        <v>418</v>
      </c>
      <c r="E58" s="209">
        <v>427</v>
      </c>
      <c r="F58" s="209">
        <v>433</v>
      </c>
      <c r="G58" s="209">
        <v>440</v>
      </c>
      <c r="H58" s="209">
        <v>446.558</v>
      </c>
      <c r="I58" s="49">
        <v>448.394</v>
      </c>
      <c r="J58" s="49">
        <v>453.385</v>
      </c>
      <c r="K58" s="49">
        <v>469.239</v>
      </c>
      <c r="L58" s="49">
        <v>475.703</v>
      </c>
      <c r="M58" s="49">
        <v>482.183</v>
      </c>
      <c r="N58" s="49">
        <v>486.053</v>
      </c>
      <c r="O58" s="49">
        <v>498</v>
      </c>
      <c r="P58" s="49">
        <v>507</v>
      </c>
      <c r="Q58" s="49">
        <v>509</v>
      </c>
      <c r="R58" s="49">
        <v>520</v>
      </c>
      <c r="S58" s="49">
        <v>517</v>
      </c>
      <c r="T58" s="49">
        <v>517</v>
      </c>
      <c r="U58" s="49">
        <v>504</v>
      </c>
    </row>
    <row r="59" spans="1:21" ht="15">
      <c r="A59" s="17"/>
      <c r="B59" s="129" t="s">
        <v>73</v>
      </c>
      <c r="C59" s="17"/>
      <c r="D59" s="209">
        <v>378</v>
      </c>
      <c r="E59" s="209">
        <v>387</v>
      </c>
      <c r="F59" s="209">
        <v>393</v>
      </c>
      <c r="G59" s="209">
        <v>397</v>
      </c>
      <c r="H59" s="209">
        <v>403.602</v>
      </c>
      <c r="I59" s="49">
        <v>402.78</v>
      </c>
      <c r="J59" s="49">
        <v>406.753</v>
      </c>
      <c r="K59" s="49">
        <v>421.88</v>
      </c>
      <c r="L59" s="49">
        <v>427.583</v>
      </c>
      <c r="M59" s="49">
        <v>434.429</v>
      </c>
      <c r="N59" s="49">
        <v>438.407</v>
      </c>
      <c r="O59" s="49">
        <v>457</v>
      </c>
      <c r="P59" s="49">
        <v>466</v>
      </c>
      <c r="Q59" s="49">
        <v>467</v>
      </c>
      <c r="R59" s="49">
        <v>460</v>
      </c>
      <c r="S59" s="49">
        <v>451</v>
      </c>
      <c r="T59" s="49">
        <v>444</v>
      </c>
      <c r="U59" s="49">
        <v>446</v>
      </c>
    </row>
    <row r="60" spans="1:21" ht="15">
      <c r="A60" s="17"/>
      <c r="B60" s="129" t="s">
        <v>74</v>
      </c>
      <c r="C60" s="17"/>
      <c r="D60" s="209">
        <v>380</v>
      </c>
      <c r="E60" s="209">
        <v>387</v>
      </c>
      <c r="F60" s="209">
        <v>392</v>
      </c>
      <c r="G60" s="209">
        <v>397</v>
      </c>
      <c r="H60" s="209">
        <v>401.926</v>
      </c>
      <c r="I60" s="49">
        <v>401.391</v>
      </c>
      <c r="J60" s="49">
        <v>398.424</v>
      </c>
      <c r="K60" s="49">
        <v>450.947</v>
      </c>
      <c r="L60" s="49">
        <v>452.955</v>
      </c>
      <c r="M60" s="49">
        <v>461.084</v>
      </c>
      <c r="N60" s="49">
        <v>444.563</v>
      </c>
      <c r="O60" s="49">
        <v>463</v>
      </c>
      <c r="P60" s="49">
        <v>466</v>
      </c>
      <c r="Q60" s="49">
        <v>462</v>
      </c>
      <c r="R60" s="49">
        <v>456</v>
      </c>
      <c r="S60" s="49">
        <v>452</v>
      </c>
      <c r="T60" s="49">
        <v>450</v>
      </c>
      <c r="U60" s="49">
        <v>435</v>
      </c>
    </row>
    <row r="61" spans="1:21" ht="15">
      <c r="A61" s="17"/>
      <c r="B61" s="129" t="s">
        <v>75</v>
      </c>
      <c r="C61" s="17"/>
      <c r="D61" s="209">
        <v>1657</v>
      </c>
      <c r="E61" s="209">
        <v>1683</v>
      </c>
      <c r="F61" s="209">
        <v>1702</v>
      </c>
      <c r="G61" s="209">
        <v>1725</v>
      </c>
      <c r="H61" s="209">
        <v>1752.407</v>
      </c>
      <c r="I61" s="49">
        <v>1768.427</v>
      </c>
      <c r="J61" s="49">
        <v>1762.555</v>
      </c>
      <c r="K61" s="49">
        <v>1807.068</v>
      </c>
      <c r="L61" s="49">
        <v>1811.55</v>
      </c>
      <c r="M61" s="49">
        <v>1833.079</v>
      </c>
      <c r="N61" s="49">
        <v>1830.888</v>
      </c>
      <c r="O61" s="49">
        <v>1869</v>
      </c>
      <c r="P61" s="49">
        <v>1906</v>
      </c>
      <c r="Q61" s="49">
        <v>1894</v>
      </c>
      <c r="R61" s="49">
        <v>1871</v>
      </c>
      <c r="S61" s="49">
        <v>1840</v>
      </c>
      <c r="T61" s="49">
        <v>1829</v>
      </c>
      <c r="U61" s="49">
        <v>1822</v>
      </c>
    </row>
    <row r="62" spans="1:21" ht="15">
      <c r="A62" s="17"/>
      <c r="B62" s="129" t="s">
        <v>76</v>
      </c>
      <c r="C62" s="17"/>
      <c r="D62" s="209">
        <v>117</v>
      </c>
      <c r="E62" s="209">
        <v>119</v>
      </c>
      <c r="F62" s="209">
        <v>121</v>
      </c>
      <c r="G62" s="209">
        <v>122</v>
      </c>
      <c r="H62" s="209">
        <v>124.049</v>
      </c>
      <c r="I62" s="49">
        <v>122.893</v>
      </c>
      <c r="J62" s="49">
        <v>124.388</v>
      </c>
      <c r="K62" s="49">
        <v>128.879</v>
      </c>
      <c r="L62" s="49">
        <v>127.671</v>
      </c>
      <c r="M62" s="49">
        <v>127.576</v>
      </c>
      <c r="N62" s="49">
        <v>128.272</v>
      </c>
      <c r="O62" s="49">
        <v>136</v>
      </c>
      <c r="P62" s="49">
        <v>137</v>
      </c>
      <c r="Q62" s="49">
        <v>137</v>
      </c>
      <c r="R62" s="49">
        <v>137</v>
      </c>
      <c r="S62" s="49">
        <v>135</v>
      </c>
      <c r="T62" s="49">
        <v>133</v>
      </c>
      <c r="U62" s="49">
        <v>131</v>
      </c>
    </row>
    <row r="63" spans="1:21" ht="15">
      <c r="A63" s="17"/>
      <c r="B63" s="129" t="s">
        <v>77</v>
      </c>
      <c r="C63" s="17"/>
      <c r="D63" s="209">
        <v>832</v>
      </c>
      <c r="E63" s="209">
        <v>849</v>
      </c>
      <c r="F63" s="209">
        <v>861</v>
      </c>
      <c r="G63" s="209">
        <v>868</v>
      </c>
      <c r="H63" s="209">
        <v>885.135</v>
      </c>
      <c r="I63" s="49">
        <v>849.066</v>
      </c>
      <c r="J63" s="49">
        <v>844.502</v>
      </c>
      <c r="K63" s="49">
        <v>896.269</v>
      </c>
      <c r="L63" s="49">
        <v>927.06</v>
      </c>
      <c r="M63" s="49">
        <v>931.467</v>
      </c>
      <c r="N63" s="49">
        <v>927.836</v>
      </c>
      <c r="O63" s="49">
        <v>960</v>
      </c>
      <c r="P63" s="49">
        <v>972</v>
      </c>
      <c r="Q63" s="49">
        <v>958</v>
      </c>
      <c r="R63" s="49">
        <v>960</v>
      </c>
      <c r="S63" s="49">
        <v>945</v>
      </c>
      <c r="T63" s="49">
        <v>933</v>
      </c>
      <c r="U63" s="49">
        <v>918</v>
      </c>
    </row>
    <row r="64" spans="1:21" ht="15">
      <c r="A64" s="17"/>
      <c r="B64" s="129" t="s">
        <v>78</v>
      </c>
      <c r="C64" s="17"/>
      <c r="D64" s="209">
        <v>671</v>
      </c>
      <c r="E64" s="209">
        <v>682</v>
      </c>
      <c r="F64" s="209">
        <v>689</v>
      </c>
      <c r="G64" s="209">
        <v>697</v>
      </c>
      <c r="H64" s="209">
        <v>711.52</v>
      </c>
      <c r="I64" s="49">
        <v>690.92</v>
      </c>
      <c r="J64" s="49">
        <v>696.394</v>
      </c>
      <c r="K64" s="49">
        <v>717.887</v>
      </c>
      <c r="L64" s="49">
        <v>726.814</v>
      </c>
      <c r="M64" s="49">
        <v>734.18</v>
      </c>
      <c r="N64" s="49">
        <v>741.443</v>
      </c>
      <c r="O64" s="49">
        <v>755</v>
      </c>
      <c r="P64" s="49">
        <v>769</v>
      </c>
      <c r="Q64" s="49">
        <v>769</v>
      </c>
      <c r="R64" s="49">
        <v>755</v>
      </c>
      <c r="S64" s="49">
        <v>748</v>
      </c>
      <c r="T64" s="49">
        <v>745</v>
      </c>
      <c r="U64" s="49">
        <v>742</v>
      </c>
    </row>
    <row r="65" spans="1:21" ht="15">
      <c r="A65" s="17"/>
      <c r="B65" s="129" t="s">
        <v>79</v>
      </c>
      <c r="C65" s="17"/>
      <c r="D65" s="209">
        <v>698</v>
      </c>
      <c r="E65" s="209">
        <v>713</v>
      </c>
      <c r="F65" s="209">
        <v>724</v>
      </c>
      <c r="G65" s="209">
        <v>730</v>
      </c>
      <c r="H65" s="209">
        <v>739.071</v>
      </c>
      <c r="I65" s="49">
        <v>727.815</v>
      </c>
      <c r="J65" s="49">
        <v>725.201</v>
      </c>
      <c r="K65" s="49">
        <v>752.249</v>
      </c>
      <c r="L65" s="49">
        <v>767.735</v>
      </c>
      <c r="M65" s="49">
        <v>776.593</v>
      </c>
      <c r="N65" s="49">
        <v>775.905</v>
      </c>
      <c r="O65" s="49">
        <v>801</v>
      </c>
      <c r="P65" s="49">
        <v>812</v>
      </c>
      <c r="Q65" s="49">
        <v>813</v>
      </c>
      <c r="R65" s="49">
        <v>808</v>
      </c>
      <c r="S65" s="49">
        <v>798</v>
      </c>
      <c r="T65" s="49">
        <v>792</v>
      </c>
      <c r="U65" s="49">
        <v>779</v>
      </c>
    </row>
    <row r="66" spans="1:21" ht="15">
      <c r="A66" s="17"/>
      <c r="B66" s="129" t="s">
        <v>80</v>
      </c>
      <c r="C66" s="17"/>
      <c r="D66" s="209">
        <v>165</v>
      </c>
      <c r="E66" s="209">
        <v>169</v>
      </c>
      <c r="F66" s="209">
        <v>172</v>
      </c>
      <c r="G66" s="209">
        <v>174</v>
      </c>
      <c r="H66" s="209">
        <v>178.296</v>
      </c>
      <c r="I66" s="49">
        <v>177.889</v>
      </c>
      <c r="J66" s="49">
        <v>180.632</v>
      </c>
      <c r="K66" s="49">
        <v>190.419</v>
      </c>
      <c r="L66" s="49">
        <v>194.328</v>
      </c>
      <c r="M66" s="49">
        <v>194.712</v>
      </c>
      <c r="N66" s="49">
        <v>197.86</v>
      </c>
      <c r="O66" s="49">
        <v>205</v>
      </c>
      <c r="P66" s="49">
        <v>206</v>
      </c>
      <c r="Q66" s="49">
        <v>206</v>
      </c>
      <c r="R66" s="49">
        <v>203</v>
      </c>
      <c r="S66" s="49">
        <v>202</v>
      </c>
      <c r="T66" s="49">
        <v>202</v>
      </c>
      <c r="U66" s="49">
        <v>200</v>
      </c>
    </row>
    <row r="67" spans="1:21" ht="15">
      <c r="A67" s="17"/>
      <c r="B67" s="129" t="s">
        <v>81</v>
      </c>
      <c r="C67" s="17"/>
      <c r="D67" s="209">
        <v>501</v>
      </c>
      <c r="E67" s="209">
        <v>510</v>
      </c>
      <c r="F67" s="209">
        <v>517</v>
      </c>
      <c r="G67" s="209">
        <v>522</v>
      </c>
      <c r="H67" s="209">
        <v>530.8</v>
      </c>
      <c r="I67" s="49">
        <v>530.501</v>
      </c>
      <c r="J67" s="49">
        <v>543.426</v>
      </c>
      <c r="K67" s="49">
        <v>564.773</v>
      </c>
      <c r="L67" s="49">
        <v>567.2</v>
      </c>
      <c r="M67" s="49">
        <v>572.848</v>
      </c>
      <c r="N67" s="49">
        <v>576.149</v>
      </c>
      <c r="O67" s="49">
        <v>595</v>
      </c>
      <c r="P67" s="49">
        <v>600</v>
      </c>
      <c r="Q67" s="49">
        <v>607</v>
      </c>
      <c r="R67" s="49">
        <v>602</v>
      </c>
      <c r="S67" s="49">
        <v>595</v>
      </c>
      <c r="T67" s="49">
        <v>590</v>
      </c>
      <c r="U67" s="49">
        <v>572</v>
      </c>
    </row>
    <row r="68" spans="1:21" ht="15">
      <c r="A68" s="17"/>
      <c r="B68" s="129" t="s">
        <v>82</v>
      </c>
      <c r="C68" s="17"/>
      <c r="D68" s="209">
        <v>1140</v>
      </c>
      <c r="E68" s="209">
        <v>1161</v>
      </c>
      <c r="F68" s="209">
        <v>1175</v>
      </c>
      <c r="G68" s="209">
        <v>1190</v>
      </c>
      <c r="H68" s="209">
        <v>1216.85</v>
      </c>
      <c r="I68" s="49">
        <v>1192.78</v>
      </c>
      <c r="J68" s="49">
        <v>1192.773</v>
      </c>
      <c r="K68" s="49">
        <v>1223.393</v>
      </c>
      <c r="L68" s="49">
        <v>1205.698</v>
      </c>
      <c r="M68" s="49">
        <v>1222.562</v>
      </c>
      <c r="N68" s="49">
        <v>1239.774</v>
      </c>
      <c r="O68" s="49">
        <v>1311</v>
      </c>
      <c r="P68" s="49">
        <v>1333</v>
      </c>
      <c r="Q68" s="49">
        <v>1298</v>
      </c>
      <c r="R68" s="49">
        <v>1294</v>
      </c>
      <c r="S68" s="49">
        <v>1282</v>
      </c>
      <c r="T68" s="49">
        <v>1273</v>
      </c>
      <c r="U68" s="49">
        <v>1258</v>
      </c>
    </row>
    <row r="69" spans="1:21" ht="15">
      <c r="A69" s="17"/>
      <c r="B69" s="129" t="s">
        <v>83</v>
      </c>
      <c r="C69" s="17"/>
      <c r="D69" s="209">
        <v>629</v>
      </c>
      <c r="E69" s="209">
        <v>642</v>
      </c>
      <c r="F69" s="209">
        <v>651</v>
      </c>
      <c r="G69" s="209">
        <v>660</v>
      </c>
      <c r="H69" s="209">
        <v>668.268</v>
      </c>
      <c r="I69" s="49">
        <v>672.626</v>
      </c>
      <c r="J69" s="49">
        <v>674.027</v>
      </c>
      <c r="K69" s="49">
        <v>679.292</v>
      </c>
      <c r="L69" s="49">
        <v>692.856</v>
      </c>
      <c r="M69" s="49">
        <v>698.805</v>
      </c>
      <c r="N69" s="49">
        <v>709.307</v>
      </c>
      <c r="O69" s="49">
        <v>736</v>
      </c>
      <c r="P69" s="49">
        <v>749</v>
      </c>
      <c r="Q69" s="49">
        <v>743</v>
      </c>
      <c r="R69" s="49">
        <v>735</v>
      </c>
      <c r="S69" s="49">
        <v>732</v>
      </c>
      <c r="T69" s="49">
        <v>720</v>
      </c>
      <c r="U69" s="49">
        <v>705</v>
      </c>
    </row>
    <row r="70" spans="1:21" ht="15">
      <c r="A70" s="17"/>
      <c r="B70" s="129" t="s">
        <v>84</v>
      </c>
      <c r="C70" s="17"/>
      <c r="D70" s="209">
        <v>378</v>
      </c>
      <c r="E70" s="209">
        <v>384</v>
      </c>
      <c r="F70" s="209">
        <v>387</v>
      </c>
      <c r="G70" s="209">
        <v>392</v>
      </c>
      <c r="H70" s="209">
        <v>398.468</v>
      </c>
      <c r="I70" s="49">
        <v>397.098</v>
      </c>
      <c r="J70" s="49">
        <v>399.1</v>
      </c>
      <c r="K70" s="49">
        <v>410.607</v>
      </c>
      <c r="L70" s="49">
        <v>415.393</v>
      </c>
      <c r="M70" s="49">
        <v>417.907</v>
      </c>
      <c r="N70" s="49">
        <v>425.478</v>
      </c>
      <c r="O70" s="49">
        <v>436</v>
      </c>
      <c r="P70" s="49">
        <v>439</v>
      </c>
      <c r="Q70" s="49">
        <v>439</v>
      </c>
      <c r="R70" s="49">
        <v>438</v>
      </c>
      <c r="S70" s="49">
        <v>429</v>
      </c>
      <c r="T70" s="49">
        <v>431</v>
      </c>
      <c r="U70" s="49">
        <v>434</v>
      </c>
    </row>
    <row r="71" spans="1:23" ht="15">
      <c r="A71" s="17"/>
      <c r="B71" s="129" t="s">
        <v>85</v>
      </c>
      <c r="C71" s="17"/>
      <c r="D71" s="209">
        <v>889</v>
      </c>
      <c r="E71" s="209">
        <v>906</v>
      </c>
      <c r="F71" s="209">
        <v>918</v>
      </c>
      <c r="G71" s="209">
        <v>932</v>
      </c>
      <c r="H71" s="209">
        <v>943.734</v>
      </c>
      <c r="I71" s="49">
        <v>941.979</v>
      </c>
      <c r="J71" s="49">
        <v>947.311</v>
      </c>
      <c r="K71" s="49">
        <v>976.217</v>
      </c>
      <c r="L71" s="49">
        <v>989.483</v>
      </c>
      <c r="M71" s="49">
        <v>1012.601</v>
      </c>
      <c r="N71" s="49">
        <v>1015.043</v>
      </c>
      <c r="O71" s="49">
        <v>1031</v>
      </c>
      <c r="P71" s="49">
        <v>1055</v>
      </c>
      <c r="Q71" s="49">
        <v>1051</v>
      </c>
      <c r="R71" s="49">
        <v>1046</v>
      </c>
      <c r="S71" s="49">
        <v>1034</v>
      </c>
      <c r="T71" s="49">
        <v>1042</v>
      </c>
      <c r="U71" s="49">
        <v>1038</v>
      </c>
      <c r="W71" s="86"/>
    </row>
    <row r="72" spans="1:21" ht="15.75">
      <c r="A72" s="17"/>
      <c r="B72" s="133" t="s">
        <v>219</v>
      </c>
      <c r="C72" s="17"/>
      <c r="D72" s="211">
        <v>23844</v>
      </c>
      <c r="E72" s="211">
        <v>24301</v>
      </c>
      <c r="F72" s="211">
        <v>24621</v>
      </c>
      <c r="G72" s="211">
        <v>24917</v>
      </c>
      <c r="H72" s="211">
        <v>25307.499</v>
      </c>
      <c r="I72" s="111">
        <v>25228.215</v>
      </c>
      <c r="J72" s="111">
        <v>25354.416</v>
      </c>
      <c r="K72" s="111">
        <v>26199.812</v>
      </c>
      <c r="L72" s="111">
        <v>26438.722</v>
      </c>
      <c r="M72" s="111">
        <v>26729.235</v>
      </c>
      <c r="N72" s="111">
        <v>26811.469</v>
      </c>
      <c r="O72" s="111">
        <v>27745</v>
      </c>
      <c r="P72" s="111">
        <v>28118</v>
      </c>
      <c r="Q72" s="111">
        <v>27966</v>
      </c>
      <c r="R72" s="111">
        <v>27673</v>
      </c>
      <c r="S72" s="111">
        <v>27266</v>
      </c>
      <c r="T72" s="111">
        <v>27077</v>
      </c>
      <c r="U72" s="111">
        <v>26757</v>
      </c>
    </row>
    <row r="73" spans="1:21" ht="6" customHeight="1">
      <c r="A73" s="116"/>
      <c r="B73" s="15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ht="6" customHeight="1"/>
    <row r="75" ht="12.75" customHeight="1">
      <c r="B75" t="s">
        <v>86</v>
      </c>
    </row>
    <row r="76" ht="12.75" customHeight="1">
      <c r="A76" t="s">
        <v>274</v>
      </c>
    </row>
    <row r="77" ht="12.75" customHeight="1">
      <c r="B77" t="s">
        <v>223</v>
      </c>
    </row>
    <row r="78" ht="12.75">
      <c r="A78" s="89" t="s">
        <v>263</v>
      </c>
    </row>
    <row r="79" ht="12.75">
      <c r="A79" s="89" t="s">
        <v>224</v>
      </c>
    </row>
    <row r="80" ht="12.75">
      <c r="A80" s="89" t="s">
        <v>225</v>
      </c>
    </row>
    <row r="81" ht="6" customHeight="1"/>
  </sheetData>
  <sheetProtection/>
  <printOptions/>
  <pageMargins left="0.75" right="0.75" top="1" bottom="0.75" header="0.5" footer="0.5"/>
  <pageSetup fitToHeight="1" fitToWidth="1" horizontalDpi="300" verticalDpi="300" orientation="portrait" paperSize="9" scale="66" r:id="rId1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4.7109375" style="0" customWidth="1"/>
    <col min="4" max="10" width="9.57421875" style="0" hidden="1" customWidth="1"/>
    <col min="11" max="19" width="9.57421875" style="0" customWidth="1"/>
  </cols>
  <sheetData>
    <row r="1" spans="1:19" s="17" customFormat="1" ht="18.75">
      <c r="A1" s="83" t="s">
        <v>287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1" ht="15.75">
      <c r="A2" s="113"/>
      <c r="B2" s="113"/>
      <c r="C2" s="114"/>
      <c r="D2" s="114">
        <v>1995</v>
      </c>
      <c r="E2" s="114">
        <v>1996</v>
      </c>
      <c r="F2" s="114">
        <v>1997</v>
      </c>
      <c r="G2" s="114">
        <v>1998</v>
      </c>
      <c r="H2" s="114">
        <v>1999</v>
      </c>
      <c r="I2" s="114">
        <v>2000</v>
      </c>
      <c r="J2" s="114">
        <v>2001</v>
      </c>
      <c r="K2" s="114">
        <v>2002</v>
      </c>
      <c r="L2" s="114">
        <v>2003</v>
      </c>
      <c r="M2" s="114">
        <v>2004</v>
      </c>
      <c r="N2" s="114">
        <v>2005</v>
      </c>
      <c r="O2" s="114">
        <v>2006</v>
      </c>
      <c r="P2" s="114">
        <v>2007</v>
      </c>
      <c r="Q2" s="114">
        <v>2008</v>
      </c>
      <c r="R2" s="114">
        <v>2009</v>
      </c>
      <c r="S2" s="114">
        <v>2010</v>
      </c>
      <c r="T2" s="114">
        <v>2011</v>
      </c>
      <c r="U2" s="114">
        <v>2012</v>
      </c>
    </row>
    <row r="3" spans="3:21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U3" s="12" t="s">
        <v>49</v>
      </c>
    </row>
    <row r="4" spans="1:19" ht="15.75">
      <c r="A4" s="59" t="s">
        <v>106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1" ht="15">
      <c r="A5" s="17"/>
      <c r="B5" s="129" t="s">
        <v>54</v>
      </c>
      <c r="C5" s="17"/>
      <c r="D5" s="49">
        <v>1213</v>
      </c>
      <c r="E5" s="49">
        <v>1255</v>
      </c>
      <c r="F5" s="49">
        <v>1273</v>
      </c>
      <c r="G5" s="49">
        <v>1285</v>
      </c>
      <c r="H5" s="49">
        <v>1302.545</v>
      </c>
      <c r="I5" s="49">
        <v>1318.974</v>
      </c>
      <c r="J5" s="49">
        <v>1306.627</v>
      </c>
      <c r="K5" s="49">
        <v>1332.589</v>
      </c>
      <c r="L5" s="49">
        <v>1352.506</v>
      </c>
      <c r="M5" s="49">
        <v>1367.405</v>
      </c>
      <c r="N5" s="49">
        <v>1356.744</v>
      </c>
      <c r="O5" s="49">
        <v>1427</v>
      </c>
      <c r="P5" s="49">
        <v>1391</v>
      </c>
      <c r="Q5" s="49">
        <v>1379</v>
      </c>
      <c r="R5" s="49">
        <v>1329</v>
      </c>
      <c r="S5" s="49">
        <v>1308</v>
      </c>
      <c r="T5" s="49">
        <v>1297</v>
      </c>
      <c r="U5" s="49">
        <v>1303</v>
      </c>
    </row>
    <row r="6" spans="1:21" ht="15">
      <c r="A6" s="17"/>
      <c r="B6" s="129" t="s">
        <v>55</v>
      </c>
      <c r="C6" s="17"/>
      <c r="D6" s="49">
        <v>2382</v>
      </c>
      <c r="E6" s="49">
        <v>2443</v>
      </c>
      <c r="F6" s="49">
        <v>2492.376</v>
      </c>
      <c r="G6" s="49">
        <v>2516</v>
      </c>
      <c r="H6" s="49">
        <v>2540.983</v>
      </c>
      <c r="I6" s="49">
        <v>2466.048</v>
      </c>
      <c r="J6" s="49">
        <v>2487.62</v>
      </c>
      <c r="K6" s="49">
        <v>2634.201</v>
      </c>
      <c r="L6" s="49">
        <v>2687.677</v>
      </c>
      <c r="M6" s="49">
        <v>2683.278</v>
      </c>
      <c r="N6" s="49">
        <v>2696.729</v>
      </c>
      <c r="O6" s="49">
        <v>2830</v>
      </c>
      <c r="P6" s="49">
        <v>2834</v>
      </c>
      <c r="Q6" s="49">
        <v>2814</v>
      </c>
      <c r="R6" s="49">
        <v>2762</v>
      </c>
      <c r="S6" s="49">
        <v>2716</v>
      </c>
      <c r="T6" s="49">
        <v>2683</v>
      </c>
      <c r="U6" s="49">
        <v>2686</v>
      </c>
    </row>
    <row r="7" spans="1:21" ht="15">
      <c r="A7" s="17"/>
      <c r="B7" s="129" t="s">
        <v>56</v>
      </c>
      <c r="C7" s="17"/>
      <c r="D7" s="49">
        <v>873</v>
      </c>
      <c r="E7" s="49">
        <v>897</v>
      </c>
      <c r="F7" s="49">
        <v>915</v>
      </c>
      <c r="G7" s="49">
        <v>925</v>
      </c>
      <c r="H7" s="49">
        <v>940.405</v>
      </c>
      <c r="I7" s="49">
        <v>950.516</v>
      </c>
      <c r="J7" s="49">
        <v>920.361</v>
      </c>
      <c r="K7" s="49">
        <v>977.951</v>
      </c>
      <c r="L7" s="49">
        <v>983.153</v>
      </c>
      <c r="M7" s="49">
        <v>995.283</v>
      </c>
      <c r="N7" s="49">
        <v>995.725</v>
      </c>
      <c r="O7" s="49">
        <v>1076</v>
      </c>
      <c r="P7" s="49">
        <v>1066</v>
      </c>
      <c r="Q7" s="49">
        <v>1097</v>
      </c>
      <c r="R7" s="49">
        <v>1086</v>
      </c>
      <c r="S7" s="49">
        <v>1086</v>
      </c>
      <c r="T7" s="49">
        <v>1076</v>
      </c>
      <c r="U7" s="49">
        <v>1075</v>
      </c>
    </row>
    <row r="8" spans="1:21" ht="15">
      <c r="A8" s="17"/>
      <c r="B8" s="129" t="s">
        <v>57</v>
      </c>
      <c r="C8" s="17"/>
      <c r="D8" s="49">
        <v>766</v>
      </c>
      <c r="E8" s="49">
        <v>789</v>
      </c>
      <c r="F8" s="49">
        <v>803</v>
      </c>
      <c r="G8" s="49">
        <v>804</v>
      </c>
      <c r="H8" s="49">
        <v>814.789</v>
      </c>
      <c r="I8" s="49">
        <v>795.197</v>
      </c>
      <c r="J8" s="49">
        <v>800.191</v>
      </c>
      <c r="K8" s="49">
        <v>863.842</v>
      </c>
      <c r="L8" s="49">
        <v>870.543</v>
      </c>
      <c r="M8" s="49">
        <v>878.864</v>
      </c>
      <c r="N8" s="49">
        <v>858.492</v>
      </c>
      <c r="O8" s="49">
        <v>911</v>
      </c>
      <c r="P8" s="49">
        <v>910</v>
      </c>
      <c r="Q8" s="49">
        <v>904</v>
      </c>
      <c r="R8" s="49">
        <v>900</v>
      </c>
      <c r="S8" s="49">
        <v>884</v>
      </c>
      <c r="T8" s="49">
        <v>879</v>
      </c>
      <c r="U8" s="49">
        <v>866</v>
      </c>
    </row>
    <row r="9" spans="1:21" ht="15">
      <c r="A9" s="17"/>
      <c r="B9" s="129" t="s">
        <v>58</v>
      </c>
      <c r="C9" s="17"/>
      <c r="D9" s="49">
        <v>263</v>
      </c>
      <c r="E9" s="49">
        <v>269</v>
      </c>
      <c r="F9" s="49">
        <v>273</v>
      </c>
      <c r="G9" s="49">
        <v>277</v>
      </c>
      <c r="H9" s="49">
        <v>285.38</v>
      </c>
      <c r="I9" s="49">
        <v>284.709</v>
      </c>
      <c r="J9" s="49">
        <v>287.265</v>
      </c>
      <c r="K9" s="49">
        <v>290.632</v>
      </c>
      <c r="L9" s="49">
        <v>290.24</v>
      </c>
      <c r="M9" s="49">
        <v>294.398</v>
      </c>
      <c r="N9" s="49">
        <v>296.92</v>
      </c>
      <c r="O9" s="49">
        <v>307</v>
      </c>
      <c r="P9" s="49">
        <v>313</v>
      </c>
      <c r="Q9" s="49">
        <v>317</v>
      </c>
      <c r="R9" s="49">
        <v>331</v>
      </c>
      <c r="S9" s="49">
        <v>328</v>
      </c>
      <c r="T9" s="49">
        <v>327</v>
      </c>
      <c r="U9" s="49">
        <v>323</v>
      </c>
    </row>
    <row r="10" spans="1:21" ht="15">
      <c r="A10" s="17"/>
      <c r="B10" s="129" t="s">
        <v>59</v>
      </c>
      <c r="C10" s="17"/>
      <c r="D10" s="49">
        <v>1659</v>
      </c>
      <c r="E10" s="49">
        <v>1719</v>
      </c>
      <c r="F10" s="49">
        <v>1763</v>
      </c>
      <c r="G10" s="49">
        <v>1791</v>
      </c>
      <c r="H10" s="49">
        <v>1805.826</v>
      </c>
      <c r="I10" s="49">
        <v>1807.824</v>
      </c>
      <c r="J10" s="49">
        <v>1821.173</v>
      </c>
      <c r="K10" s="49">
        <v>1920.382</v>
      </c>
      <c r="L10" s="49">
        <v>1902.059</v>
      </c>
      <c r="M10" s="49">
        <v>1920.27</v>
      </c>
      <c r="N10" s="49">
        <v>1943.544</v>
      </c>
      <c r="O10" s="49">
        <v>1952</v>
      </c>
      <c r="P10" s="49">
        <v>2021</v>
      </c>
      <c r="Q10" s="49">
        <v>2021</v>
      </c>
      <c r="R10" s="49">
        <v>1998</v>
      </c>
      <c r="S10" s="49">
        <v>1974</v>
      </c>
      <c r="T10" s="49">
        <v>1963</v>
      </c>
      <c r="U10" s="49">
        <v>1927</v>
      </c>
    </row>
    <row r="11" spans="1:21" ht="15">
      <c r="A11" s="17"/>
      <c r="B11" s="129" t="s">
        <v>60</v>
      </c>
      <c r="C11" s="17"/>
      <c r="D11" s="49">
        <v>783</v>
      </c>
      <c r="E11" s="49">
        <v>792</v>
      </c>
      <c r="F11" s="49">
        <v>796</v>
      </c>
      <c r="G11" s="49">
        <v>804</v>
      </c>
      <c r="H11" s="49">
        <v>815.103</v>
      </c>
      <c r="I11" s="49">
        <v>820.264</v>
      </c>
      <c r="J11" s="49">
        <v>820.512</v>
      </c>
      <c r="K11" s="49">
        <v>851.598</v>
      </c>
      <c r="L11" s="49">
        <v>850.379</v>
      </c>
      <c r="M11" s="49">
        <v>865.707</v>
      </c>
      <c r="N11" s="49">
        <v>868.886</v>
      </c>
      <c r="O11" s="49">
        <v>885</v>
      </c>
      <c r="P11" s="49">
        <v>906</v>
      </c>
      <c r="Q11" s="49">
        <v>902</v>
      </c>
      <c r="R11" s="49">
        <v>885</v>
      </c>
      <c r="S11" s="49">
        <v>867</v>
      </c>
      <c r="T11" s="49">
        <v>865</v>
      </c>
      <c r="U11" s="49">
        <v>871</v>
      </c>
    </row>
    <row r="12" spans="1:21" ht="15">
      <c r="A12" s="17"/>
      <c r="B12" s="129" t="s">
        <v>61</v>
      </c>
      <c r="C12" s="17"/>
      <c r="D12" s="49">
        <v>812</v>
      </c>
      <c r="E12" s="49">
        <v>835</v>
      </c>
      <c r="F12" s="49">
        <v>853</v>
      </c>
      <c r="G12" s="49">
        <v>864</v>
      </c>
      <c r="H12" s="49">
        <v>887.675</v>
      </c>
      <c r="I12" s="49">
        <v>909.029</v>
      </c>
      <c r="J12" s="49">
        <v>934.967</v>
      </c>
      <c r="K12" s="49">
        <v>961.772</v>
      </c>
      <c r="L12" s="49">
        <v>981.853</v>
      </c>
      <c r="M12" s="49">
        <v>996.761</v>
      </c>
      <c r="N12" s="49">
        <v>951.022</v>
      </c>
      <c r="O12" s="49">
        <v>1062</v>
      </c>
      <c r="P12" s="49">
        <v>1057</v>
      </c>
      <c r="Q12" s="49">
        <v>1039</v>
      </c>
      <c r="R12" s="49">
        <v>1037</v>
      </c>
      <c r="S12" s="49">
        <v>1020</v>
      </c>
      <c r="T12" s="49">
        <v>1014</v>
      </c>
      <c r="U12" s="49">
        <v>999</v>
      </c>
    </row>
    <row r="13" spans="1:21" ht="15">
      <c r="A13" s="17"/>
      <c r="B13" s="129" t="s">
        <v>62</v>
      </c>
      <c r="C13" s="17"/>
      <c r="D13" s="49">
        <v>487</v>
      </c>
      <c r="E13" s="49">
        <v>495</v>
      </c>
      <c r="F13" s="49">
        <v>500</v>
      </c>
      <c r="G13" s="49">
        <v>507</v>
      </c>
      <c r="H13" s="49">
        <v>514.697</v>
      </c>
      <c r="I13" s="49">
        <v>514.447</v>
      </c>
      <c r="J13" s="49">
        <v>516.81</v>
      </c>
      <c r="K13" s="49">
        <v>532.194</v>
      </c>
      <c r="L13" s="49">
        <v>536.433</v>
      </c>
      <c r="M13" s="49">
        <v>539.841</v>
      </c>
      <c r="N13" s="49">
        <v>537.123</v>
      </c>
      <c r="O13" s="49">
        <v>545</v>
      </c>
      <c r="P13" s="49">
        <v>556</v>
      </c>
      <c r="Q13" s="49">
        <v>547</v>
      </c>
      <c r="R13" s="49">
        <v>547</v>
      </c>
      <c r="S13" s="49">
        <v>534</v>
      </c>
      <c r="T13" s="49">
        <v>533</v>
      </c>
      <c r="U13" s="49">
        <v>529</v>
      </c>
    </row>
    <row r="14" spans="1:21" ht="15">
      <c r="A14" s="17"/>
      <c r="B14" s="129" t="s">
        <v>63</v>
      </c>
      <c r="C14" s="17"/>
      <c r="D14" s="49">
        <v>683</v>
      </c>
      <c r="E14" s="49">
        <v>704</v>
      </c>
      <c r="F14" s="49">
        <v>721</v>
      </c>
      <c r="G14" s="49">
        <v>729</v>
      </c>
      <c r="H14" s="49">
        <v>749.453</v>
      </c>
      <c r="I14" s="49">
        <v>755.017</v>
      </c>
      <c r="J14" s="49">
        <v>769.31</v>
      </c>
      <c r="K14" s="49">
        <v>786.766</v>
      </c>
      <c r="L14" s="49">
        <v>808.218</v>
      </c>
      <c r="M14" s="49">
        <v>833.579</v>
      </c>
      <c r="N14" s="49">
        <v>856.13</v>
      </c>
      <c r="O14" s="49">
        <v>889</v>
      </c>
      <c r="P14" s="49">
        <v>918</v>
      </c>
      <c r="Q14" s="49">
        <v>880</v>
      </c>
      <c r="R14" s="49">
        <v>862</v>
      </c>
      <c r="S14" s="49">
        <v>855</v>
      </c>
      <c r="T14" s="49">
        <v>852</v>
      </c>
      <c r="U14" s="49">
        <v>833</v>
      </c>
    </row>
    <row r="15" spans="1:21" ht="15">
      <c r="A15" s="17"/>
      <c r="B15" s="129" t="s">
        <v>64</v>
      </c>
      <c r="C15" s="17"/>
      <c r="D15" s="49">
        <v>526</v>
      </c>
      <c r="E15" s="49">
        <v>537</v>
      </c>
      <c r="F15" s="49">
        <v>546</v>
      </c>
      <c r="G15" s="49">
        <v>554</v>
      </c>
      <c r="H15" s="49">
        <v>564.215</v>
      </c>
      <c r="I15" s="49">
        <v>588.81</v>
      </c>
      <c r="J15" s="49">
        <v>594.399</v>
      </c>
      <c r="K15" s="49">
        <v>610.171</v>
      </c>
      <c r="L15" s="49">
        <v>612.282</v>
      </c>
      <c r="M15" s="49">
        <v>623.796</v>
      </c>
      <c r="N15" s="49">
        <v>613.31</v>
      </c>
      <c r="O15" s="49">
        <v>719</v>
      </c>
      <c r="P15" s="49">
        <v>747</v>
      </c>
      <c r="Q15" s="49">
        <v>752</v>
      </c>
      <c r="R15" s="49">
        <v>749</v>
      </c>
      <c r="S15" s="49">
        <v>730</v>
      </c>
      <c r="T15" s="49">
        <v>757</v>
      </c>
      <c r="U15" s="49">
        <v>744</v>
      </c>
    </row>
    <row r="16" spans="1:21" ht="15">
      <c r="A16" s="17"/>
      <c r="B16" s="129" t="s">
        <v>65</v>
      </c>
      <c r="C16" s="17"/>
      <c r="D16" s="49">
        <v>2587</v>
      </c>
      <c r="E16" s="49">
        <v>2651</v>
      </c>
      <c r="F16" s="49">
        <v>2701</v>
      </c>
      <c r="G16" s="49">
        <v>2752</v>
      </c>
      <c r="H16" s="49">
        <v>2796.264</v>
      </c>
      <c r="I16" s="49">
        <v>2769.648</v>
      </c>
      <c r="J16" s="49">
        <v>2829.111</v>
      </c>
      <c r="K16" s="49">
        <v>2901.062</v>
      </c>
      <c r="L16" s="49">
        <v>2929.381</v>
      </c>
      <c r="M16" s="49">
        <v>2971.973</v>
      </c>
      <c r="N16" s="49">
        <v>2973.321</v>
      </c>
      <c r="O16" s="49">
        <v>2988</v>
      </c>
      <c r="P16" s="49">
        <v>3040</v>
      </c>
      <c r="Q16" s="49">
        <v>2957</v>
      </c>
      <c r="R16" s="49">
        <v>2978</v>
      </c>
      <c r="S16" s="49">
        <v>2885</v>
      </c>
      <c r="T16" s="49">
        <v>2902</v>
      </c>
      <c r="U16" s="49">
        <v>2879</v>
      </c>
    </row>
    <row r="17" spans="1:21" ht="15">
      <c r="A17" s="17"/>
      <c r="B17" s="129" t="s">
        <v>66</v>
      </c>
      <c r="C17" s="17"/>
      <c r="D17" s="49">
        <v>168</v>
      </c>
      <c r="E17" s="49">
        <v>172</v>
      </c>
      <c r="F17" s="49">
        <v>175</v>
      </c>
      <c r="G17" s="49">
        <v>177</v>
      </c>
      <c r="H17" s="49">
        <v>175.306</v>
      </c>
      <c r="I17" s="49">
        <v>175.286</v>
      </c>
      <c r="J17" s="49">
        <v>177.199</v>
      </c>
      <c r="K17" s="49">
        <v>179.397</v>
      </c>
      <c r="L17" s="49">
        <v>185.743</v>
      </c>
      <c r="M17" s="49">
        <v>186.356</v>
      </c>
      <c r="N17" s="49">
        <v>175.773</v>
      </c>
      <c r="O17" s="49">
        <v>208</v>
      </c>
      <c r="P17" s="49">
        <v>209</v>
      </c>
      <c r="Q17" s="49">
        <v>205</v>
      </c>
      <c r="R17" s="49">
        <v>206</v>
      </c>
      <c r="S17" s="49">
        <v>203</v>
      </c>
      <c r="T17" s="49">
        <v>202</v>
      </c>
      <c r="U17" s="49">
        <v>203</v>
      </c>
    </row>
    <row r="18" spans="1:21" ht="15">
      <c r="A18" s="17"/>
      <c r="B18" s="129" t="s">
        <v>67</v>
      </c>
      <c r="C18" s="17"/>
      <c r="D18" s="49">
        <v>1167</v>
      </c>
      <c r="E18" s="49">
        <v>1204</v>
      </c>
      <c r="F18" s="49">
        <v>1236</v>
      </c>
      <c r="G18" s="49">
        <v>1266</v>
      </c>
      <c r="H18" s="49">
        <v>1307.533</v>
      </c>
      <c r="I18" s="49">
        <v>1312.993</v>
      </c>
      <c r="J18" s="49">
        <v>1335.625</v>
      </c>
      <c r="K18" s="49">
        <v>1380.136</v>
      </c>
      <c r="L18" s="49">
        <v>1389.958</v>
      </c>
      <c r="M18" s="49">
        <v>1439.271</v>
      </c>
      <c r="N18" s="49">
        <v>1436.021</v>
      </c>
      <c r="O18" s="49">
        <v>1492</v>
      </c>
      <c r="P18" s="49">
        <v>1524</v>
      </c>
      <c r="Q18" s="49">
        <v>1517</v>
      </c>
      <c r="R18" s="49">
        <v>1505</v>
      </c>
      <c r="S18" s="49">
        <v>1479</v>
      </c>
      <c r="T18" s="49">
        <v>1489</v>
      </c>
      <c r="U18" s="49">
        <v>1521</v>
      </c>
    </row>
    <row r="19" spans="1:21" ht="15">
      <c r="A19" s="17"/>
      <c r="B19" s="129" t="s">
        <v>68</v>
      </c>
      <c r="C19" s="17"/>
      <c r="D19" s="49">
        <v>2383</v>
      </c>
      <c r="E19" s="49">
        <v>2445</v>
      </c>
      <c r="F19" s="49">
        <v>2496</v>
      </c>
      <c r="G19" s="49">
        <v>2530</v>
      </c>
      <c r="H19" s="49">
        <v>2540.424</v>
      </c>
      <c r="I19" s="49">
        <v>2519.333</v>
      </c>
      <c r="J19" s="49">
        <v>2570.888</v>
      </c>
      <c r="K19" s="49">
        <v>2711.635</v>
      </c>
      <c r="L19" s="49">
        <v>2742.707</v>
      </c>
      <c r="M19" s="49">
        <v>2805.366</v>
      </c>
      <c r="N19" s="49">
        <v>2770.211</v>
      </c>
      <c r="O19" s="49">
        <v>2856</v>
      </c>
      <c r="P19" s="49">
        <v>2911</v>
      </c>
      <c r="Q19" s="49">
        <v>2891</v>
      </c>
      <c r="R19" s="49">
        <v>2894</v>
      </c>
      <c r="S19" s="49">
        <v>2848</v>
      </c>
      <c r="T19" s="49">
        <v>2839</v>
      </c>
      <c r="U19" s="49">
        <v>2800</v>
      </c>
    </row>
    <row r="20" spans="1:21" ht="15">
      <c r="A20" s="17"/>
      <c r="B20" s="129" t="s">
        <v>69</v>
      </c>
      <c r="C20" s="17"/>
      <c r="D20" s="49">
        <v>2880</v>
      </c>
      <c r="E20" s="49">
        <v>2970</v>
      </c>
      <c r="F20" s="49">
        <v>3041</v>
      </c>
      <c r="G20" s="49">
        <v>3128</v>
      </c>
      <c r="H20" s="49">
        <v>3186.207</v>
      </c>
      <c r="I20" s="49">
        <v>3160.032</v>
      </c>
      <c r="J20" s="49">
        <v>3203.553</v>
      </c>
      <c r="K20" s="49">
        <v>3292.528</v>
      </c>
      <c r="L20" s="49">
        <v>3296.4</v>
      </c>
      <c r="M20" s="49">
        <v>3384.023</v>
      </c>
      <c r="N20" s="49">
        <v>3416.942</v>
      </c>
      <c r="O20" s="49">
        <v>3460</v>
      </c>
      <c r="P20" s="49">
        <v>3508</v>
      </c>
      <c r="Q20" s="49">
        <v>3527</v>
      </c>
      <c r="R20" s="49">
        <v>3485</v>
      </c>
      <c r="S20" s="49">
        <v>3423</v>
      </c>
      <c r="T20" s="49">
        <v>3435</v>
      </c>
      <c r="U20" s="49">
        <v>3475</v>
      </c>
    </row>
    <row r="21" spans="1:21" ht="15">
      <c r="A21" s="17"/>
      <c r="B21" s="129" t="s">
        <v>70</v>
      </c>
      <c r="C21" s="17"/>
      <c r="D21" s="49">
        <v>2161</v>
      </c>
      <c r="E21" s="49">
        <v>2228</v>
      </c>
      <c r="F21" s="49">
        <v>2272</v>
      </c>
      <c r="G21" s="49">
        <v>2281</v>
      </c>
      <c r="H21" s="49">
        <v>2320.753</v>
      </c>
      <c r="I21" s="49">
        <v>2286.345</v>
      </c>
      <c r="J21" s="49">
        <v>2340.566</v>
      </c>
      <c r="K21" s="49">
        <v>2449.403</v>
      </c>
      <c r="L21" s="49">
        <v>2476.604</v>
      </c>
      <c r="M21" s="49">
        <v>2476.692</v>
      </c>
      <c r="N21" s="49">
        <v>2490.367</v>
      </c>
      <c r="O21" s="49">
        <v>2556</v>
      </c>
      <c r="P21" s="49">
        <v>2595</v>
      </c>
      <c r="Q21" s="49">
        <v>2597</v>
      </c>
      <c r="R21" s="49">
        <v>2623</v>
      </c>
      <c r="S21" s="49">
        <v>2586</v>
      </c>
      <c r="T21" s="49">
        <v>2580</v>
      </c>
      <c r="U21" s="49">
        <v>2552</v>
      </c>
    </row>
    <row r="22" spans="1:21" ht="15">
      <c r="A22" s="17"/>
      <c r="B22" s="129" t="s">
        <v>71</v>
      </c>
      <c r="C22" s="17"/>
      <c r="D22" s="49">
        <v>481</v>
      </c>
      <c r="E22" s="49">
        <v>489</v>
      </c>
      <c r="F22" s="49">
        <v>495</v>
      </c>
      <c r="G22" s="49">
        <v>500</v>
      </c>
      <c r="H22" s="49">
        <v>508.599</v>
      </c>
      <c r="I22" s="49">
        <v>510.089</v>
      </c>
      <c r="J22" s="49">
        <v>519.273</v>
      </c>
      <c r="K22" s="49">
        <v>516.077</v>
      </c>
      <c r="L22" s="49">
        <v>519.781</v>
      </c>
      <c r="M22" s="49">
        <v>534.511</v>
      </c>
      <c r="N22" s="49">
        <v>530.363</v>
      </c>
      <c r="O22" s="49">
        <v>539</v>
      </c>
      <c r="P22" s="49">
        <v>545</v>
      </c>
      <c r="Q22" s="49">
        <v>541</v>
      </c>
      <c r="R22" s="49">
        <v>533</v>
      </c>
      <c r="S22" s="49">
        <v>519</v>
      </c>
      <c r="T22" s="49">
        <v>515</v>
      </c>
      <c r="U22" s="49">
        <v>509</v>
      </c>
    </row>
    <row r="23" spans="1:21" ht="15">
      <c r="A23" s="17"/>
      <c r="B23" s="129" t="s">
        <v>72</v>
      </c>
      <c r="C23" s="17"/>
      <c r="D23" s="49">
        <v>545</v>
      </c>
      <c r="E23" s="49">
        <v>559</v>
      </c>
      <c r="F23" s="49">
        <v>568</v>
      </c>
      <c r="G23" s="49">
        <v>576</v>
      </c>
      <c r="H23" s="49">
        <v>600.639</v>
      </c>
      <c r="I23" s="49">
        <v>601.572</v>
      </c>
      <c r="J23" s="49">
        <v>607.784</v>
      </c>
      <c r="K23" s="49">
        <v>610.752</v>
      </c>
      <c r="L23" s="49">
        <v>617.545</v>
      </c>
      <c r="M23" s="49">
        <v>623.609</v>
      </c>
      <c r="N23" s="49">
        <v>626.721</v>
      </c>
      <c r="O23" s="49">
        <v>640</v>
      </c>
      <c r="P23" s="49">
        <v>649</v>
      </c>
      <c r="Q23" s="49">
        <v>649</v>
      </c>
      <c r="R23" s="49">
        <v>661</v>
      </c>
      <c r="S23" s="49">
        <v>652</v>
      </c>
      <c r="T23" s="49">
        <v>653</v>
      </c>
      <c r="U23" s="49">
        <v>644</v>
      </c>
    </row>
    <row r="24" spans="1:21" ht="15">
      <c r="A24" s="17"/>
      <c r="B24" s="129" t="s">
        <v>73</v>
      </c>
      <c r="C24" s="17"/>
      <c r="D24" s="49">
        <v>608</v>
      </c>
      <c r="E24" s="49">
        <v>626</v>
      </c>
      <c r="F24" s="49">
        <v>638</v>
      </c>
      <c r="G24" s="49">
        <v>644</v>
      </c>
      <c r="H24" s="49">
        <v>654.299</v>
      </c>
      <c r="I24" s="49">
        <v>646.804</v>
      </c>
      <c r="J24" s="49">
        <v>660.963</v>
      </c>
      <c r="K24" s="49">
        <v>703.315</v>
      </c>
      <c r="L24" s="49">
        <v>705.696</v>
      </c>
      <c r="M24" s="49">
        <v>714.789</v>
      </c>
      <c r="N24" s="49">
        <v>721.667</v>
      </c>
      <c r="O24" s="49">
        <v>727</v>
      </c>
      <c r="P24" s="49">
        <v>743</v>
      </c>
      <c r="Q24" s="49">
        <v>739</v>
      </c>
      <c r="R24" s="49">
        <v>729</v>
      </c>
      <c r="S24" s="49">
        <v>714</v>
      </c>
      <c r="T24" s="49">
        <v>708</v>
      </c>
      <c r="U24" s="49">
        <v>711</v>
      </c>
    </row>
    <row r="25" spans="1:21" ht="15">
      <c r="A25" s="17"/>
      <c r="B25" s="129" t="s">
        <v>74</v>
      </c>
      <c r="C25" s="17"/>
      <c r="D25" s="49">
        <v>657</v>
      </c>
      <c r="E25" s="49">
        <v>674</v>
      </c>
      <c r="F25" s="49">
        <v>685</v>
      </c>
      <c r="G25" s="49">
        <v>691</v>
      </c>
      <c r="H25" s="49">
        <v>684.405</v>
      </c>
      <c r="I25" s="49">
        <v>684.204</v>
      </c>
      <c r="J25" s="49">
        <v>674.163</v>
      </c>
      <c r="K25" s="49">
        <v>698.857</v>
      </c>
      <c r="L25" s="49">
        <v>709.115</v>
      </c>
      <c r="M25" s="49">
        <v>733.401</v>
      </c>
      <c r="N25" s="49">
        <v>720.393</v>
      </c>
      <c r="O25" s="49">
        <v>781</v>
      </c>
      <c r="P25" s="49">
        <v>792</v>
      </c>
      <c r="Q25" s="49">
        <v>792</v>
      </c>
      <c r="R25" s="49">
        <v>782</v>
      </c>
      <c r="S25" s="49">
        <v>770</v>
      </c>
      <c r="T25" s="49">
        <v>766</v>
      </c>
      <c r="U25" s="49">
        <v>744</v>
      </c>
    </row>
    <row r="26" spans="1:21" ht="15">
      <c r="A26" s="17"/>
      <c r="B26" s="129" t="s">
        <v>75</v>
      </c>
      <c r="C26" s="17"/>
      <c r="D26" s="49">
        <v>2595</v>
      </c>
      <c r="E26" s="49">
        <v>2659</v>
      </c>
      <c r="F26" s="49">
        <v>2709</v>
      </c>
      <c r="G26" s="49">
        <v>2759</v>
      </c>
      <c r="H26" s="49">
        <v>2796.338</v>
      </c>
      <c r="I26" s="49">
        <v>2820.389</v>
      </c>
      <c r="J26" s="49">
        <v>2846.484</v>
      </c>
      <c r="K26" s="49">
        <v>2903.272</v>
      </c>
      <c r="L26" s="49">
        <v>2911.121</v>
      </c>
      <c r="M26" s="49">
        <v>2967.52</v>
      </c>
      <c r="N26" s="49">
        <v>2964.098</v>
      </c>
      <c r="O26" s="49">
        <v>2983</v>
      </c>
      <c r="P26" s="49">
        <v>3049</v>
      </c>
      <c r="Q26" s="49">
        <v>3060</v>
      </c>
      <c r="R26" s="49">
        <v>3025</v>
      </c>
      <c r="S26" s="49">
        <v>3001</v>
      </c>
      <c r="T26" s="49">
        <v>2959</v>
      </c>
      <c r="U26" s="49">
        <v>3235</v>
      </c>
    </row>
    <row r="27" spans="1:21" ht="15">
      <c r="A27" s="17"/>
      <c r="B27" s="129" t="s">
        <v>76</v>
      </c>
      <c r="C27" s="17"/>
      <c r="D27" s="49">
        <v>117</v>
      </c>
      <c r="E27" s="49">
        <v>119</v>
      </c>
      <c r="F27" s="49">
        <v>121</v>
      </c>
      <c r="G27" s="49">
        <v>122</v>
      </c>
      <c r="H27" s="49">
        <v>124.049</v>
      </c>
      <c r="I27" s="49">
        <v>122.893</v>
      </c>
      <c r="J27" s="49">
        <v>124.388</v>
      </c>
      <c r="K27" s="49">
        <v>128.879</v>
      </c>
      <c r="L27" s="49">
        <v>127.671</v>
      </c>
      <c r="M27" s="49">
        <v>127.576</v>
      </c>
      <c r="N27" s="49">
        <v>128.272</v>
      </c>
      <c r="O27" s="49">
        <v>136</v>
      </c>
      <c r="P27" s="49">
        <v>137</v>
      </c>
      <c r="Q27" s="49">
        <v>137</v>
      </c>
      <c r="R27" s="49">
        <v>137</v>
      </c>
      <c r="S27" s="49">
        <v>135</v>
      </c>
      <c r="T27" s="49">
        <v>133</v>
      </c>
      <c r="U27" s="49">
        <v>131</v>
      </c>
    </row>
    <row r="28" spans="1:21" ht="15">
      <c r="A28" s="17"/>
      <c r="B28" s="129" t="s">
        <v>77</v>
      </c>
      <c r="C28" s="17"/>
      <c r="D28" s="49">
        <v>1983</v>
      </c>
      <c r="E28" s="49">
        <v>2051</v>
      </c>
      <c r="F28" s="49">
        <v>2112</v>
      </c>
      <c r="G28" s="49">
        <v>2141</v>
      </c>
      <c r="H28" s="49">
        <v>2128.956</v>
      </c>
      <c r="I28" s="49">
        <v>2081.44</v>
      </c>
      <c r="J28" s="49">
        <v>2152.507</v>
      </c>
      <c r="K28" s="49">
        <v>2235.477</v>
      </c>
      <c r="L28" s="49">
        <v>2223.252</v>
      </c>
      <c r="M28" s="49">
        <v>2266.999</v>
      </c>
      <c r="N28" s="49">
        <v>2272.628</v>
      </c>
      <c r="O28" s="49">
        <v>2340</v>
      </c>
      <c r="P28" s="49">
        <v>2351</v>
      </c>
      <c r="Q28" s="49">
        <v>2303</v>
      </c>
      <c r="R28" s="49">
        <v>2292</v>
      </c>
      <c r="S28" s="49">
        <v>2244</v>
      </c>
      <c r="T28" s="49">
        <v>2257</v>
      </c>
      <c r="U28" s="49">
        <v>2215</v>
      </c>
    </row>
    <row r="29" spans="1:21" ht="15">
      <c r="A29" s="17"/>
      <c r="B29" s="129" t="s">
        <v>78</v>
      </c>
      <c r="C29" s="17"/>
      <c r="D29" s="49">
        <v>1139</v>
      </c>
      <c r="E29" s="49">
        <v>1177</v>
      </c>
      <c r="F29" s="49">
        <v>1207</v>
      </c>
      <c r="G29" s="49">
        <v>1236</v>
      </c>
      <c r="H29" s="49">
        <v>1253.497</v>
      </c>
      <c r="I29" s="49">
        <v>1211.108</v>
      </c>
      <c r="J29" s="49">
        <v>1235.612</v>
      </c>
      <c r="K29" s="49">
        <v>1269.047</v>
      </c>
      <c r="L29" s="49">
        <v>1316.468</v>
      </c>
      <c r="M29" s="49">
        <v>1344.911</v>
      </c>
      <c r="N29" s="49">
        <v>1357.319</v>
      </c>
      <c r="O29" s="49">
        <v>1382</v>
      </c>
      <c r="P29" s="49">
        <v>1389</v>
      </c>
      <c r="Q29" s="49">
        <v>1408</v>
      </c>
      <c r="R29" s="49">
        <v>1382</v>
      </c>
      <c r="S29" s="49">
        <v>1359</v>
      </c>
      <c r="T29" s="49">
        <v>1362</v>
      </c>
      <c r="U29" s="49">
        <v>1349</v>
      </c>
    </row>
    <row r="30" spans="1:21" ht="15">
      <c r="A30" s="17"/>
      <c r="B30" s="129" t="s">
        <v>79</v>
      </c>
      <c r="C30" s="17"/>
      <c r="D30" s="49">
        <v>1024</v>
      </c>
      <c r="E30" s="49">
        <v>1051</v>
      </c>
      <c r="F30" s="49">
        <v>1069</v>
      </c>
      <c r="G30" s="49">
        <v>1079</v>
      </c>
      <c r="H30" s="49">
        <v>1095.199</v>
      </c>
      <c r="I30" s="49">
        <v>1083.768</v>
      </c>
      <c r="J30" s="49">
        <v>1078.372</v>
      </c>
      <c r="K30" s="49">
        <v>1131.099</v>
      </c>
      <c r="L30" s="49">
        <v>1153.819</v>
      </c>
      <c r="M30" s="49">
        <v>1165.718</v>
      </c>
      <c r="N30" s="49">
        <v>1167.712</v>
      </c>
      <c r="O30" s="49">
        <v>1201</v>
      </c>
      <c r="P30" s="49">
        <v>1212</v>
      </c>
      <c r="Q30" s="49">
        <v>1196</v>
      </c>
      <c r="R30" s="49">
        <v>1198</v>
      </c>
      <c r="S30" s="49">
        <v>1180</v>
      </c>
      <c r="T30" s="49">
        <v>1180</v>
      </c>
      <c r="U30" s="49">
        <v>1165</v>
      </c>
    </row>
    <row r="31" spans="1:21" ht="15">
      <c r="A31" s="17"/>
      <c r="B31" s="129" t="s">
        <v>80</v>
      </c>
      <c r="C31" s="17"/>
      <c r="D31" s="49">
        <v>165</v>
      </c>
      <c r="E31" s="49">
        <v>169</v>
      </c>
      <c r="F31" s="49">
        <v>172</v>
      </c>
      <c r="G31" s="49">
        <v>174</v>
      </c>
      <c r="H31" s="49">
        <v>178.296</v>
      </c>
      <c r="I31" s="49">
        <v>177.889</v>
      </c>
      <c r="J31" s="49">
        <v>180.632</v>
      </c>
      <c r="K31" s="49">
        <v>190.419</v>
      </c>
      <c r="L31" s="49">
        <v>194.328</v>
      </c>
      <c r="M31" s="49">
        <v>194.712</v>
      </c>
      <c r="N31" s="49">
        <v>197.86</v>
      </c>
      <c r="O31" s="49">
        <v>205</v>
      </c>
      <c r="P31" s="49">
        <v>206</v>
      </c>
      <c r="Q31" s="49">
        <v>206</v>
      </c>
      <c r="R31" s="49">
        <v>203</v>
      </c>
      <c r="S31" s="49">
        <v>202</v>
      </c>
      <c r="T31" s="49">
        <v>202</v>
      </c>
      <c r="U31" s="49">
        <v>200</v>
      </c>
    </row>
    <row r="32" spans="1:21" ht="15">
      <c r="A32" s="17"/>
      <c r="B32" s="129" t="s">
        <v>81</v>
      </c>
      <c r="C32" s="17"/>
      <c r="D32" s="49">
        <v>813</v>
      </c>
      <c r="E32" s="49">
        <v>834</v>
      </c>
      <c r="F32" s="49">
        <v>849</v>
      </c>
      <c r="G32" s="49">
        <v>857</v>
      </c>
      <c r="H32" s="49">
        <v>874.644</v>
      </c>
      <c r="I32" s="49">
        <v>868.911</v>
      </c>
      <c r="J32" s="49">
        <v>894.732</v>
      </c>
      <c r="K32" s="49">
        <v>941.26</v>
      </c>
      <c r="L32" s="49">
        <v>968.045</v>
      </c>
      <c r="M32" s="49">
        <v>971.227</v>
      </c>
      <c r="N32" s="49">
        <v>961.514</v>
      </c>
      <c r="O32" s="49">
        <v>981</v>
      </c>
      <c r="P32" s="49">
        <v>992</v>
      </c>
      <c r="Q32" s="49">
        <v>987</v>
      </c>
      <c r="R32" s="49">
        <v>983</v>
      </c>
      <c r="S32" s="49">
        <v>979</v>
      </c>
      <c r="T32" s="49">
        <v>974</v>
      </c>
      <c r="U32" s="49">
        <v>951</v>
      </c>
    </row>
    <row r="33" spans="1:21" ht="15">
      <c r="A33" s="17"/>
      <c r="B33" s="129" t="s">
        <v>82</v>
      </c>
      <c r="C33" s="17"/>
      <c r="D33" s="49">
        <v>1934</v>
      </c>
      <c r="E33" s="49">
        <v>1996</v>
      </c>
      <c r="F33" s="49">
        <v>2055</v>
      </c>
      <c r="G33" s="49">
        <v>2091</v>
      </c>
      <c r="H33" s="49">
        <v>2144.877</v>
      </c>
      <c r="I33" s="49">
        <v>2090.061</v>
      </c>
      <c r="J33" s="49">
        <v>2113.225</v>
      </c>
      <c r="K33" s="49">
        <v>2199.937</v>
      </c>
      <c r="L33" s="49">
        <v>2294.169</v>
      </c>
      <c r="M33" s="49">
        <v>2343.495</v>
      </c>
      <c r="N33" s="49">
        <v>2334.512</v>
      </c>
      <c r="O33" s="49">
        <v>2453</v>
      </c>
      <c r="P33" s="49">
        <v>2462</v>
      </c>
      <c r="Q33" s="49">
        <v>2468</v>
      </c>
      <c r="R33" s="49">
        <v>2491</v>
      </c>
      <c r="S33" s="49">
        <v>2444</v>
      </c>
      <c r="T33" s="49">
        <v>2436</v>
      </c>
      <c r="U33" s="49">
        <v>2586</v>
      </c>
    </row>
    <row r="34" spans="1:21" ht="15">
      <c r="A34" s="17"/>
      <c r="B34" s="129" t="s">
        <v>83</v>
      </c>
      <c r="C34" s="17"/>
      <c r="D34" s="49">
        <v>981</v>
      </c>
      <c r="E34" s="49">
        <v>1012</v>
      </c>
      <c r="F34" s="49">
        <v>1039</v>
      </c>
      <c r="G34" s="49">
        <v>1054</v>
      </c>
      <c r="H34" s="49">
        <v>1072.735</v>
      </c>
      <c r="I34" s="49">
        <v>1085.952</v>
      </c>
      <c r="J34" s="49">
        <v>1104.622</v>
      </c>
      <c r="K34" s="49">
        <v>1120.874</v>
      </c>
      <c r="L34" s="49">
        <v>1149.377</v>
      </c>
      <c r="M34" s="49">
        <v>1157.665</v>
      </c>
      <c r="N34" s="49">
        <v>1175.035</v>
      </c>
      <c r="O34" s="49">
        <v>1237</v>
      </c>
      <c r="P34" s="49">
        <v>1262</v>
      </c>
      <c r="Q34" s="49">
        <v>1248</v>
      </c>
      <c r="R34" s="49">
        <v>1234</v>
      </c>
      <c r="S34" s="49">
        <v>1213</v>
      </c>
      <c r="T34" s="49">
        <v>1198</v>
      </c>
      <c r="U34" s="49">
        <v>1175</v>
      </c>
    </row>
    <row r="35" spans="1:21" ht="15">
      <c r="A35" s="17"/>
      <c r="B35" s="129" t="s">
        <v>84</v>
      </c>
      <c r="C35" s="17"/>
      <c r="D35" s="49">
        <v>540</v>
      </c>
      <c r="E35" s="49">
        <v>553</v>
      </c>
      <c r="F35" s="49">
        <v>562</v>
      </c>
      <c r="G35" s="49">
        <v>569</v>
      </c>
      <c r="H35" s="49">
        <v>578.026</v>
      </c>
      <c r="I35" s="49">
        <v>582.17</v>
      </c>
      <c r="J35" s="49">
        <v>585.567</v>
      </c>
      <c r="K35" s="49">
        <v>601.398</v>
      </c>
      <c r="L35" s="49">
        <v>603.776</v>
      </c>
      <c r="M35" s="49">
        <v>608.465</v>
      </c>
      <c r="N35" s="49">
        <v>620.465</v>
      </c>
      <c r="O35" s="49">
        <v>635</v>
      </c>
      <c r="P35" s="49">
        <v>629</v>
      </c>
      <c r="Q35" s="49">
        <v>630</v>
      </c>
      <c r="R35" s="49">
        <v>646</v>
      </c>
      <c r="S35" s="49">
        <v>634</v>
      </c>
      <c r="T35" s="49">
        <v>637</v>
      </c>
      <c r="U35" s="49">
        <v>639</v>
      </c>
    </row>
    <row r="36" spans="1:21" ht="15">
      <c r="A36" s="17"/>
      <c r="B36" s="129" t="s">
        <v>85</v>
      </c>
      <c r="C36" s="17"/>
      <c r="D36" s="49">
        <v>1358</v>
      </c>
      <c r="E36" s="49">
        <v>1405</v>
      </c>
      <c r="F36" s="49">
        <v>1445</v>
      </c>
      <c r="G36" s="49">
        <v>1487</v>
      </c>
      <c r="H36" s="49">
        <v>1527.903</v>
      </c>
      <c r="I36" s="49">
        <v>1559.245</v>
      </c>
      <c r="J36" s="49">
        <v>1570.096</v>
      </c>
      <c r="K36" s="49">
        <v>1607.809</v>
      </c>
      <c r="L36" s="49">
        <v>1647.353</v>
      </c>
      <c r="M36" s="49">
        <v>1687.825</v>
      </c>
      <c r="N36" s="49">
        <v>1702.024</v>
      </c>
      <c r="O36" s="49">
        <v>1713</v>
      </c>
      <c r="P36" s="49">
        <v>1742</v>
      </c>
      <c r="Q36" s="49">
        <v>1761</v>
      </c>
      <c r="R36" s="49">
        <v>1747</v>
      </c>
      <c r="S36" s="49">
        <v>1716</v>
      </c>
      <c r="T36" s="49">
        <v>1717</v>
      </c>
      <c r="U36" s="49">
        <v>1709</v>
      </c>
    </row>
    <row r="37" spans="1:21" ht="15.75">
      <c r="A37" s="17"/>
      <c r="B37" s="133" t="s">
        <v>218</v>
      </c>
      <c r="C37" s="17"/>
      <c r="D37" s="111">
        <v>36736</v>
      </c>
      <c r="E37" s="111">
        <v>37777</v>
      </c>
      <c r="F37" s="111">
        <v>38582</v>
      </c>
      <c r="G37" s="111">
        <v>39169</v>
      </c>
      <c r="H37" s="111">
        <v>39770.018</v>
      </c>
      <c r="I37" s="111">
        <v>39560.968</v>
      </c>
      <c r="J37" s="111">
        <v>40064.597</v>
      </c>
      <c r="K37" s="111">
        <v>41534.725</v>
      </c>
      <c r="L37" s="111">
        <v>42037.652</v>
      </c>
      <c r="M37" s="111">
        <v>42705.286</v>
      </c>
      <c r="N37" s="111">
        <v>42717.843</v>
      </c>
      <c r="O37" s="111">
        <v>44119</v>
      </c>
      <c r="P37" s="111">
        <v>44666</v>
      </c>
      <c r="Q37" s="111">
        <v>44470</v>
      </c>
      <c r="R37" s="111">
        <v>44219</v>
      </c>
      <c r="S37" s="111">
        <v>43488</v>
      </c>
      <c r="T37" s="111">
        <v>43390</v>
      </c>
      <c r="U37" s="111">
        <v>43549</v>
      </c>
    </row>
    <row r="38" spans="2:18" ht="15" hidden="1">
      <c r="B38" s="84"/>
      <c r="I38" s="26" t="str">
        <f>IF(ABS(I37-SUM(I5:I36))&gt;comments!$A$1,I37-SUM(I5:I36)," ")</f>
        <v> </v>
      </c>
      <c r="J38" s="26" t="str">
        <f>IF(ABS(J37-SUM(J5:J36))&gt;comments!$A$1,J37-SUM(J5:J36)," ")</f>
        <v> </v>
      </c>
      <c r="K38" s="26" t="str">
        <f>IF(ABS(K37-SUM(K5:K36))&gt;comments!$A$1,K37-SUM(K5:K36)," ")</f>
        <v> </v>
      </c>
      <c r="L38" s="26" t="str">
        <f>IF(ABS(L37-SUM(L5:L36))&gt;comments!$A$1,L37-SUM(L5:L36)," ")</f>
        <v> </v>
      </c>
      <c r="M38" s="26" t="str">
        <f>IF(ABS(M37-SUM(M5:M36))&gt;comments!$A$1,M37-SUM(M5:M36)," ")</f>
        <v> </v>
      </c>
      <c r="N38" s="26" t="str">
        <f>IF(ABS(N37-SUM(N5:N36))&gt;comments!$A$1,N37-SUM(N5:N36)," ")</f>
        <v> </v>
      </c>
      <c r="O38" s="26">
        <f>IF(ABS(O37-SUM(O5:O36))&gt;comments!$A$1,O37-SUM(O5:O36)," ")</f>
        <v>3</v>
      </c>
      <c r="P38" s="26" t="str">
        <f>IF(ABS(P37-SUM(P5:P36))&gt;comments!$A$1,P37-SUM(P5:P36)," ")</f>
        <v> </v>
      </c>
      <c r="Q38" s="26" t="str">
        <f>IF(ABS(Q37-SUM(Q5:Q36))&gt;comments!$A$1,Q37-SUM(Q5:Q36)," ")</f>
        <v> </v>
      </c>
      <c r="R38" s="26" t="str">
        <f>IF(ABS(R37-SUM(R5:R36))&gt;comments!$A$1,R37-SUM(R5:R36)," ")</f>
        <v> </v>
      </c>
    </row>
    <row r="39" spans="1:21" ht="8.25" customHeight="1">
      <c r="A39" s="116"/>
      <c r="B39" s="153"/>
      <c r="C39" s="116"/>
      <c r="D39" s="116"/>
      <c r="E39" s="116"/>
      <c r="F39" s="116"/>
      <c r="G39" s="116"/>
      <c r="H39" s="116"/>
      <c r="I39" s="155" t="str">
        <f>IF(ABS(I37-SUM(I5:I36))&gt;comments!$A$1,I37-SUM(I5:I36)," ")</f>
        <v> </v>
      </c>
      <c r="J39" s="155" t="str">
        <f>IF(ABS(J37-SUM(J5:J36))&gt;comments!$A$1,J37-SUM(J5:J36)," ")</f>
        <v> </v>
      </c>
      <c r="K39" s="155" t="str">
        <f>IF(ABS(K37-SUM(K5:K36))&gt;comments!$A$1,K37-SUM(K5:K36)," ")</f>
        <v> </v>
      </c>
      <c r="L39" s="155" t="str">
        <f>IF(ABS(L37-SUM(L5:L36))&gt;comments!$A$1,L37-SUM(L5:L36)," ")</f>
        <v> </v>
      </c>
      <c r="M39" s="155" t="str">
        <f>IF(ABS(M37-SUM(M5:M36))&gt;comments!$A$1,M37-SUM(M5:M36)," ")</f>
        <v> </v>
      </c>
      <c r="N39" s="155" t="str">
        <f>IF(ABS(N37-SUM(N5:N36))&gt;comments!$A$1,N37-SUM(N5:N36)," ")</f>
        <v> </v>
      </c>
      <c r="O39" s="155"/>
      <c r="P39" s="155" t="str">
        <f>IF(ABS(P37-SUM(P5:P36))&gt;comments!$A$1,P37-SUM(P5:P36)," ")</f>
        <v> </v>
      </c>
      <c r="Q39" s="155" t="str">
        <f>IF(ABS(Q37-SUM(Q5:Q36))&gt;comments!$A$1,Q37-SUM(Q5:Q36)," ")</f>
        <v> </v>
      </c>
      <c r="R39" s="155" t="str">
        <f>IF(ABS(R37-SUM(R5:R36))&gt;comments!$A$1,R37-SUM(R5:R36)," ")</f>
        <v> </v>
      </c>
      <c r="S39" s="155" t="str">
        <f>IF(ABS(S37-SUM(S5:S36))&gt;comments!$A$1,S37-SUM(S5:S36)," ")</f>
        <v> </v>
      </c>
      <c r="T39" s="155" t="str">
        <f>IF(ABS(T37-SUM(T5:T36))&gt;comments!$A$1,T37-SUM(T5:T36)," ")</f>
        <v> </v>
      </c>
      <c r="U39" s="155" t="str">
        <f>IF(ABS(U37-SUM(U5:U36))&gt;comments!$A$1,U37-SUM(U5:U36)," ")</f>
        <v> </v>
      </c>
    </row>
    <row r="40" ht="3" customHeight="1"/>
    <row r="41" ht="12.75">
      <c r="B41" t="s">
        <v>86</v>
      </c>
    </row>
    <row r="42" ht="12.75">
      <c r="A42" t="s">
        <v>275</v>
      </c>
    </row>
    <row r="43" ht="12.75">
      <c r="B43" t="s">
        <v>217</v>
      </c>
    </row>
    <row r="44" ht="6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9.8515625" style="0" hidden="1" customWidth="1"/>
    <col min="2" max="2" width="26.28125" style="0" customWidth="1"/>
    <col min="3" max="3" width="10.57421875" style="0" bestFit="1" customWidth="1"/>
    <col min="4" max="4" width="10.421875" style="0" customWidth="1"/>
    <col min="5" max="7" width="10.57421875" style="0" customWidth="1"/>
    <col min="8" max="14" width="10.57421875" style="0" bestFit="1" customWidth="1"/>
    <col min="15" max="15" width="31.7109375" style="0" customWidth="1"/>
  </cols>
  <sheetData>
    <row r="1" spans="2:16" s="17" customFormat="1" ht="18.75">
      <c r="B1" s="83" t="s">
        <v>318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4" s="17" customFormat="1" ht="5.25" customHeight="1">
      <c r="B2" s="24" t="s">
        <v>264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7" customFormat="1" ht="21" customHeight="1" thickBot="1">
      <c r="A3" s="19" t="s">
        <v>8</v>
      </c>
      <c r="B3" s="114" t="s">
        <v>9</v>
      </c>
      <c r="C3" s="135" t="s">
        <v>10</v>
      </c>
      <c r="D3" s="135" t="s">
        <v>11</v>
      </c>
      <c r="E3" s="135" t="s">
        <v>12</v>
      </c>
      <c r="F3" s="135" t="s">
        <v>13</v>
      </c>
      <c r="G3" s="135" t="s">
        <v>14</v>
      </c>
      <c r="H3" s="135" t="s">
        <v>15</v>
      </c>
      <c r="I3" s="135" t="s">
        <v>16</v>
      </c>
      <c r="J3" s="135" t="s">
        <v>17</v>
      </c>
      <c r="K3" s="135" t="s">
        <v>18</v>
      </c>
      <c r="L3" s="135" t="s">
        <v>19</v>
      </c>
      <c r="M3" s="135" t="s">
        <v>20</v>
      </c>
      <c r="N3" s="135" t="s">
        <v>21</v>
      </c>
    </row>
    <row r="4" spans="1:14" s="17" customFormat="1" ht="21" customHeight="1">
      <c r="A4" s="27"/>
      <c r="B4" s="81" t="s">
        <v>246</v>
      </c>
      <c r="C4" s="216">
        <v>24000</v>
      </c>
      <c r="D4" s="216">
        <v>26851</v>
      </c>
      <c r="E4" s="216">
        <v>28500</v>
      </c>
      <c r="F4" s="216">
        <v>31290</v>
      </c>
      <c r="G4" s="216">
        <v>30988</v>
      </c>
      <c r="H4" s="216">
        <v>34558</v>
      </c>
      <c r="I4" s="216">
        <v>35907</v>
      </c>
      <c r="J4" s="216">
        <v>36637</v>
      </c>
      <c r="K4" s="216">
        <v>33127</v>
      </c>
      <c r="L4" s="216">
        <v>33103</v>
      </c>
      <c r="M4" s="216">
        <v>29247</v>
      </c>
      <c r="N4" s="216">
        <v>26104</v>
      </c>
    </row>
    <row r="5" spans="1:14" ht="17.25" customHeight="1">
      <c r="A5" s="1">
        <v>101250</v>
      </c>
      <c r="B5" s="81" t="s">
        <v>36</v>
      </c>
      <c r="C5" s="216">
        <v>21461</v>
      </c>
      <c r="D5" s="216">
        <v>23777</v>
      </c>
      <c r="E5" s="216">
        <v>24650</v>
      </c>
      <c r="F5" s="216">
        <v>23423</v>
      </c>
      <c r="G5" s="216">
        <v>25284</v>
      </c>
      <c r="H5" s="216">
        <v>24450</v>
      </c>
      <c r="I5" s="216">
        <v>23909</v>
      </c>
      <c r="J5" s="216">
        <v>26114</v>
      </c>
      <c r="K5" s="216">
        <v>24196</v>
      </c>
      <c r="L5" s="216">
        <v>24790</v>
      </c>
      <c r="M5" s="216">
        <v>24714</v>
      </c>
      <c r="N5" s="216">
        <v>21938</v>
      </c>
    </row>
    <row r="6" spans="1:14" ht="17.25" customHeight="1">
      <c r="A6" s="1">
        <v>103094</v>
      </c>
      <c r="B6" s="81" t="s">
        <v>254</v>
      </c>
      <c r="C6" s="216">
        <v>47505</v>
      </c>
      <c r="D6" s="216">
        <v>50988</v>
      </c>
      <c r="E6" s="216">
        <v>51541</v>
      </c>
      <c r="F6" s="216">
        <v>50391</v>
      </c>
      <c r="G6" s="216">
        <v>53085</v>
      </c>
      <c r="H6" s="216">
        <v>52659</v>
      </c>
      <c r="I6" s="216">
        <v>51784</v>
      </c>
      <c r="J6" s="216">
        <v>55496</v>
      </c>
      <c r="K6" s="216">
        <v>48335</v>
      </c>
      <c r="L6" s="216" t="s">
        <v>322</v>
      </c>
      <c r="M6" s="216" t="s">
        <v>322</v>
      </c>
      <c r="N6" s="216">
        <v>35047</v>
      </c>
    </row>
    <row r="7" spans="1:14" ht="17.25" customHeight="1">
      <c r="A7" s="1">
        <v>104150</v>
      </c>
      <c r="B7" s="81" t="s">
        <v>94</v>
      </c>
      <c r="C7" s="217">
        <v>24706</v>
      </c>
      <c r="D7" s="217">
        <v>28147</v>
      </c>
      <c r="E7" s="217">
        <v>29032</v>
      </c>
      <c r="F7" s="217">
        <v>27997</v>
      </c>
      <c r="G7" s="217">
        <v>30156</v>
      </c>
      <c r="H7" s="217">
        <v>28830</v>
      </c>
      <c r="I7" s="217">
        <v>27822</v>
      </c>
      <c r="J7" s="217">
        <v>30172</v>
      </c>
      <c r="K7" s="217">
        <v>28885</v>
      </c>
      <c r="L7" s="217">
        <v>29300</v>
      </c>
      <c r="M7" s="217">
        <v>29260</v>
      </c>
      <c r="N7" s="217">
        <v>24118</v>
      </c>
    </row>
    <row r="8" spans="1:14" ht="17.25" customHeight="1">
      <c r="A8" s="1">
        <v>104480</v>
      </c>
      <c r="B8" s="81" t="s">
        <v>40</v>
      </c>
      <c r="C8" s="216">
        <v>35629</v>
      </c>
      <c r="D8" s="216">
        <v>40955</v>
      </c>
      <c r="E8" s="216">
        <v>42071</v>
      </c>
      <c r="F8" s="216">
        <v>41466</v>
      </c>
      <c r="G8" s="216">
        <v>43405</v>
      </c>
      <c r="H8" s="216">
        <v>42455</v>
      </c>
      <c r="I8" s="216">
        <v>41623</v>
      </c>
      <c r="J8" s="216">
        <v>45195</v>
      </c>
      <c r="K8" s="216">
        <v>43781</v>
      </c>
      <c r="L8" s="216">
        <v>44911</v>
      </c>
      <c r="M8" s="216">
        <v>43189</v>
      </c>
      <c r="N8" s="216">
        <v>36853</v>
      </c>
    </row>
    <row r="9" spans="1:14" ht="17.25" customHeight="1">
      <c r="A9" s="1"/>
      <c r="B9" s="81" t="s">
        <v>227</v>
      </c>
      <c r="C9" s="216">
        <v>27497</v>
      </c>
      <c r="D9" s="216">
        <v>27652</v>
      </c>
      <c r="E9" s="216">
        <v>29620</v>
      </c>
      <c r="F9" s="216" t="s">
        <v>322</v>
      </c>
      <c r="G9" s="216" t="s">
        <v>322</v>
      </c>
      <c r="H9" s="216" t="s">
        <v>322</v>
      </c>
      <c r="I9" s="216" t="s">
        <v>322</v>
      </c>
      <c r="J9" s="216">
        <v>32741</v>
      </c>
      <c r="K9" s="216">
        <v>27883</v>
      </c>
      <c r="L9" s="216">
        <v>32462</v>
      </c>
      <c r="M9" s="216">
        <v>31834</v>
      </c>
      <c r="N9" s="216">
        <v>28133</v>
      </c>
    </row>
    <row r="10" spans="1:14" ht="17.25" customHeight="1">
      <c r="A10" s="1"/>
      <c r="B10" s="81" t="s">
        <v>32</v>
      </c>
      <c r="C10" s="217" t="s">
        <v>322</v>
      </c>
      <c r="D10" s="217">
        <v>31807</v>
      </c>
      <c r="E10" s="217">
        <v>31175</v>
      </c>
      <c r="F10" s="217">
        <v>32405</v>
      </c>
      <c r="G10" s="217">
        <v>34430</v>
      </c>
      <c r="H10" s="217">
        <v>34576</v>
      </c>
      <c r="I10" s="217">
        <v>34808</v>
      </c>
      <c r="J10" s="217">
        <v>37136</v>
      </c>
      <c r="K10" s="217">
        <v>35736</v>
      </c>
      <c r="L10" s="217">
        <v>35023</v>
      </c>
      <c r="M10" s="217">
        <v>33555</v>
      </c>
      <c r="N10" s="217">
        <v>27712</v>
      </c>
    </row>
    <row r="11" spans="1:14" ht="17.25" customHeight="1">
      <c r="A11" s="1">
        <v>104760</v>
      </c>
      <c r="B11" s="81" t="s">
        <v>214</v>
      </c>
      <c r="C11" s="216" t="s">
        <v>322</v>
      </c>
      <c r="D11" s="216" t="s">
        <v>322</v>
      </c>
      <c r="E11" s="216" t="s">
        <v>322</v>
      </c>
      <c r="F11" s="216">
        <v>28971</v>
      </c>
      <c r="G11" s="216">
        <v>30821</v>
      </c>
      <c r="H11" s="216">
        <v>32192</v>
      </c>
      <c r="I11" s="216">
        <v>32397</v>
      </c>
      <c r="J11" s="216">
        <v>34233</v>
      </c>
      <c r="K11" s="216">
        <v>32367</v>
      </c>
      <c r="L11" s="216">
        <v>31657</v>
      </c>
      <c r="M11" s="216">
        <v>30827</v>
      </c>
      <c r="N11" s="216">
        <v>27232</v>
      </c>
    </row>
    <row r="12" spans="1:14" ht="17.25" customHeight="1">
      <c r="A12" s="1">
        <v>104890</v>
      </c>
      <c r="B12" s="81" t="s">
        <v>22</v>
      </c>
      <c r="C12" s="216">
        <v>6434</v>
      </c>
      <c r="D12" s="216">
        <v>7254</v>
      </c>
      <c r="E12" s="216">
        <v>7653</v>
      </c>
      <c r="F12" s="216">
        <v>8516</v>
      </c>
      <c r="G12" s="216">
        <v>8425</v>
      </c>
      <c r="H12" s="216">
        <v>9310</v>
      </c>
      <c r="I12" s="216">
        <v>9772</v>
      </c>
      <c r="J12" s="216">
        <v>9867</v>
      </c>
      <c r="K12" s="216">
        <v>8783</v>
      </c>
      <c r="L12" s="216">
        <v>8512</v>
      </c>
      <c r="M12" s="216">
        <v>7635</v>
      </c>
      <c r="N12" s="216">
        <v>7101</v>
      </c>
    </row>
    <row r="13" spans="1:14" ht="17.25" customHeight="1">
      <c r="A13" s="1">
        <v>108620</v>
      </c>
      <c r="B13" s="81" t="s">
        <v>28</v>
      </c>
      <c r="C13" s="216">
        <v>2920</v>
      </c>
      <c r="D13" s="216">
        <v>3189</v>
      </c>
      <c r="E13" s="216">
        <v>3392</v>
      </c>
      <c r="F13" s="216">
        <v>3349</v>
      </c>
      <c r="G13" s="216">
        <v>3522</v>
      </c>
      <c r="H13" s="216">
        <v>3627</v>
      </c>
      <c r="I13" s="216">
        <v>3620</v>
      </c>
      <c r="J13" s="217">
        <v>3720</v>
      </c>
      <c r="K13" s="217">
        <v>3626</v>
      </c>
      <c r="L13" s="216">
        <v>3572</v>
      </c>
      <c r="M13" s="216">
        <v>3459</v>
      </c>
      <c r="N13" s="216">
        <v>3113</v>
      </c>
    </row>
    <row r="14" spans="1:14" ht="17.25" customHeight="1">
      <c r="A14" s="1">
        <v>108690</v>
      </c>
      <c r="B14" s="81" t="s">
        <v>26</v>
      </c>
      <c r="C14" s="217">
        <v>1372</v>
      </c>
      <c r="D14" s="217">
        <v>1591</v>
      </c>
      <c r="E14" s="217">
        <v>1754</v>
      </c>
      <c r="F14" s="216">
        <v>1904</v>
      </c>
      <c r="G14" s="216">
        <v>2078</v>
      </c>
      <c r="H14" s="216">
        <v>2313</v>
      </c>
      <c r="I14" s="216">
        <v>2213</v>
      </c>
      <c r="J14" s="216" t="s">
        <v>322</v>
      </c>
      <c r="K14" s="216" t="s">
        <v>322</v>
      </c>
      <c r="L14" s="216" t="s">
        <v>322</v>
      </c>
      <c r="M14" s="216" t="s">
        <v>322</v>
      </c>
      <c r="N14" s="216">
        <v>1463</v>
      </c>
    </row>
    <row r="15" spans="1:14" ht="17.25" customHeight="1">
      <c r="A15" s="1">
        <v>110032</v>
      </c>
      <c r="B15" s="81" t="s">
        <v>23</v>
      </c>
      <c r="C15" s="216">
        <v>19949</v>
      </c>
      <c r="D15" s="216">
        <v>22829</v>
      </c>
      <c r="E15" s="216">
        <v>23944</v>
      </c>
      <c r="F15" s="216">
        <v>25034</v>
      </c>
      <c r="G15" s="216">
        <v>25774</v>
      </c>
      <c r="H15" s="216">
        <v>25814</v>
      </c>
      <c r="I15" s="216">
        <v>26430</v>
      </c>
      <c r="J15" s="216">
        <v>27872</v>
      </c>
      <c r="K15" s="216">
        <v>26704</v>
      </c>
      <c r="L15" s="216">
        <v>26160</v>
      </c>
      <c r="M15" s="216">
        <v>24406</v>
      </c>
      <c r="N15" s="216">
        <v>21138</v>
      </c>
    </row>
    <row r="16" spans="1:14" ht="17.25" customHeight="1">
      <c r="A16" s="1">
        <v>113120</v>
      </c>
      <c r="B16" s="81" t="s">
        <v>25</v>
      </c>
      <c r="C16" s="216">
        <v>4419</v>
      </c>
      <c r="D16" s="216">
        <v>5008</v>
      </c>
      <c r="E16" s="216">
        <v>5526</v>
      </c>
      <c r="F16" s="216">
        <v>5775</v>
      </c>
      <c r="G16" s="216">
        <v>6343</v>
      </c>
      <c r="H16" s="216">
        <v>6681</v>
      </c>
      <c r="I16" s="216">
        <v>6843</v>
      </c>
      <c r="J16" s="216">
        <v>7166</v>
      </c>
      <c r="K16" s="216">
        <v>6331</v>
      </c>
      <c r="L16" s="216">
        <v>5901</v>
      </c>
      <c r="M16" s="216">
        <v>5469</v>
      </c>
      <c r="N16" s="216">
        <v>4784</v>
      </c>
    </row>
    <row r="17" spans="1:14" ht="17.25" customHeight="1">
      <c r="A17" s="1">
        <v>115580</v>
      </c>
      <c r="B17" s="81" t="s">
        <v>24</v>
      </c>
      <c r="C17" s="216">
        <v>6302</v>
      </c>
      <c r="D17" s="216">
        <v>7378</v>
      </c>
      <c r="E17" s="216">
        <v>7819</v>
      </c>
      <c r="F17" s="216">
        <v>8808</v>
      </c>
      <c r="G17" s="216">
        <v>9301</v>
      </c>
      <c r="H17" s="216">
        <v>10048</v>
      </c>
      <c r="I17" s="216">
        <v>9965</v>
      </c>
      <c r="J17" s="216" t="s">
        <v>322</v>
      </c>
      <c r="K17" s="216">
        <v>9482</v>
      </c>
      <c r="L17" s="216">
        <v>9222</v>
      </c>
      <c r="M17" s="216">
        <v>7886</v>
      </c>
      <c r="N17" s="216">
        <v>7192</v>
      </c>
    </row>
    <row r="18" spans="1:14" ht="17.25" customHeight="1">
      <c r="A18" s="1">
        <v>116530</v>
      </c>
      <c r="B18" s="109" t="s">
        <v>46</v>
      </c>
      <c r="C18" s="216" t="s">
        <v>322</v>
      </c>
      <c r="D18" s="216" t="s">
        <v>322</v>
      </c>
      <c r="E18" s="216">
        <v>5600</v>
      </c>
      <c r="F18" s="216">
        <v>5816</v>
      </c>
      <c r="G18" s="216">
        <v>6102</v>
      </c>
      <c r="H18" s="216">
        <v>6310</v>
      </c>
      <c r="I18" s="216">
        <v>6252</v>
      </c>
      <c r="J18" s="216">
        <v>6641</v>
      </c>
      <c r="K18" s="216">
        <v>6093</v>
      </c>
      <c r="L18" s="216">
        <v>5766</v>
      </c>
      <c r="M18" s="216">
        <v>5482</v>
      </c>
      <c r="N18" s="216">
        <v>4709</v>
      </c>
    </row>
    <row r="19" spans="1:14" ht="17.25" customHeight="1">
      <c r="A19" s="1"/>
      <c r="B19" s="81" t="s">
        <v>255</v>
      </c>
      <c r="C19" s="216">
        <v>7994</v>
      </c>
      <c r="D19" s="216">
        <v>8602</v>
      </c>
      <c r="E19" s="216">
        <v>9090</v>
      </c>
      <c r="F19" s="216">
        <v>9223</v>
      </c>
      <c r="G19" s="216">
        <v>9790</v>
      </c>
      <c r="H19" s="216">
        <v>10258</v>
      </c>
      <c r="I19" s="216">
        <v>9796</v>
      </c>
      <c r="J19" s="216">
        <v>10741</v>
      </c>
      <c r="K19" s="216">
        <v>9910</v>
      </c>
      <c r="L19" s="216">
        <v>9788</v>
      </c>
      <c r="M19" s="216">
        <v>9291</v>
      </c>
      <c r="N19" s="216">
        <v>7854</v>
      </c>
    </row>
    <row r="20" spans="1:14" ht="17.25" customHeight="1">
      <c r="A20" s="1">
        <v>118850</v>
      </c>
      <c r="B20" s="81" t="s">
        <v>30</v>
      </c>
      <c r="C20" s="216">
        <v>3652</v>
      </c>
      <c r="D20" s="216">
        <v>3974</v>
      </c>
      <c r="E20" s="216">
        <v>4353</v>
      </c>
      <c r="F20" s="216">
        <v>4847</v>
      </c>
      <c r="G20" s="216">
        <v>4816</v>
      </c>
      <c r="H20" s="216">
        <v>5068</v>
      </c>
      <c r="I20" s="216">
        <v>5289</v>
      </c>
      <c r="J20" s="216">
        <v>5557</v>
      </c>
      <c r="K20" s="216">
        <v>4990</v>
      </c>
      <c r="L20" s="216">
        <v>4697</v>
      </c>
      <c r="M20" s="216">
        <v>4194</v>
      </c>
      <c r="N20" s="216">
        <v>3722</v>
      </c>
    </row>
    <row r="21" spans="1:14" ht="17.25" customHeight="1">
      <c r="A21" s="1">
        <v>123700</v>
      </c>
      <c r="B21" s="109" t="s">
        <v>121</v>
      </c>
      <c r="C21" s="216" t="s">
        <v>322</v>
      </c>
      <c r="D21" s="216">
        <v>6004</v>
      </c>
      <c r="E21" s="216">
        <v>6342</v>
      </c>
      <c r="F21" s="216">
        <v>6530</v>
      </c>
      <c r="G21" s="216">
        <v>6799</v>
      </c>
      <c r="H21" s="216">
        <v>6906</v>
      </c>
      <c r="I21" s="216">
        <v>7010</v>
      </c>
      <c r="J21" s="216">
        <v>7137</v>
      </c>
      <c r="K21" s="216">
        <v>6720</v>
      </c>
      <c r="L21" s="216">
        <v>6223</v>
      </c>
      <c r="M21" s="216" t="s">
        <v>322</v>
      </c>
      <c r="N21" s="216" t="s">
        <v>322</v>
      </c>
    </row>
    <row r="22" spans="1:14" ht="17.25" customHeight="1">
      <c r="A22" s="1"/>
      <c r="B22" s="81" t="s">
        <v>35</v>
      </c>
      <c r="C22" s="216">
        <v>2433</v>
      </c>
      <c r="D22" s="216">
        <v>2711</v>
      </c>
      <c r="E22" s="216">
        <v>2804</v>
      </c>
      <c r="F22" s="216">
        <v>3016</v>
      </c>
      <c r="G22" s="216">
        <v>3106</v>
      </c>
      <c r="H22" s="216">
        <v>3099</v>
      </c>
      <c r="I22" s="216">
        <v>3083</v>
      </c>
      <c r="J22" s="216">
        <v>3365</v>
      </c>
      <c r="K22" s="216">
        <v>3077</v>
      </c>
      <c r="L22" s="216">
        <v>2905</v>
      </c>
      <c r="M22" s="216">
        <v>2730</v>
      </c>
      <c r="N22" s="216">
        <v>2410</v>
      </c>
    </row>
    <row r="23" spans="1:14" ht="17.25" customHeight="1">
      <c r="A23" s="1">
        <v>126400</v>
      </c>
      <c r="B23" s="109" t="s">
        <v>45</v>
      </c>
      <c r="C23" s="216">
        <v>2758</v>
      </c>
      <c r="D23" s="216">
        <v>3044</v>
      </c>
      <c r="E23" s="216">
        <v>3413</v>
      </c>
      <c r="F23" s="216">
        <v>3661</v>
      </c>
      <c r="G23" s="216">
        <v>3629</v>
      </c>
      <c r="H23" s="216">
        <v>3682</v>
      </c>
      <c r="I23" s="216">
        <v>3921</v>
      </c>
      <c r="J23" s="216">
        <v>4061</v>
      </c>
      <c r="K23" s="216">
        <v>3681</v>
      </c>
      <c r="L23" s="216">
        <v>3662</v>
      </c>
      <c r="M23" s="216">
        <v>3227</v>
      </c>
      <c r="N23" s="216">
        <v>2979</v>
      </c>
    </row>
    <row r="24" spans="1:14" ht="17.25" customHeight="1">
      <c r="A24" s="1"/>
      <c r="B24" s="81" t="s">
        <v>31</v>
      </c>
      <c r="C24" s="216">
        <v>22064</v>
      </c>
      <c r="D24" s="216">
        <v>24338</v>
      </c>
      <c r="E24" s="216">
        <v>26021</v>
      </c>
      <c r="F24" s="216">
        <v>26394</v>
      </c>
      <c r="G24" s="216">
        <v>28079</v>
      </c>
      <c r="H24" s="216">
        <v>26986</v>
      </c>
      <c r="I24" s="216">
        <v>26964</v>
      </c>
      <c r="J24" s="216">
        <v>29215</v>
      </c>
      <c r="K24" s="216">
        <v>26592</v>
      </c>
      <c r="L24" s="216">
        <v>26223</v>
      </c>
      <c r="M24" s="216">
        <v>25190</v>
      </c>
      <c r="N24" s="216">
        <v>22648</v>
      </c>
    </row>
    <row r="25" spans="1:14" ht="17.25" customHeight="1">
      <c r="A25" s="1">
        <v>130754</v>
      </c>
      <c r="B25" s="109" t="s">
        <v>48</v>
      </c>
      <c r="C25" s="216">
        <v>13539</v>
      </c>
      <c r="D25" s="216">
        <v>13874</v>
      </c>
      <c r="E25" s="216">
        <v>14700</v>
      </c>
      <c r="F25" s="216">
        <v>14084</v>
      </c>
      <c r="G25" s="216">
        <v>14624</v>
      </c>
      <c r="H25" s="216">
        <v>14033</v>
      </c>
      <c r="I25" s="216">
        <v>13653</v>
      </c>
      <c r="J25" s="216">
        <v>14239</v>
      </c>
      <c r="K25" s="216">
        <v>13919</v>
      </c>
      <c r="L25" s="216">
        <v>14398</v>
      </c>
      <c r="M25" s="216">
        <v>12960</v>
      </c>
      <c r="N25" s="216">
        <v>11621</v>
      </c>
    </row>
    <row r="26" spans="1:14" ht="17.25" customHeight="1">
      <c r="A26" s="1"/>
      <c r="B26" s="109" t="s">
        <v>228</v>
      </c>
      <c r="C26" s="216">
        <v>58715</v>
      </c>
      <c r="D26" s="216">
        <v>64985</v>
      </c>
      <c r="E26" s="216">
        <v>68770</v>
      </c>
      <c r="F26" s="216">
        <v>67075</v>
      </c>
      <c r="G26" s="216">
        <v>69798</v>
      </c>
      <c r="H26" s="217">
        <v>69345</v>
      </c>
      <c r="I26" s="217">
        <v>68979</v>
      </c>
      <c r="J26" s="217">
        <v>73485</v>
      </c>
      <c r="K26" s="217">
        <v>70636</v>
      </c>
      <c r="L26" s="217">
        <v>71453</v>
      </c>
      <c r="M26" s="217">
        <v>68924</v>
      </c>
      <c r="N26" s="217">
        <v>59530</v>
      </c>
    </row>
    <row r="27" spans="1:14" ht="17.25" customHeight="1">
      <c r="A27" s="1"/>
      <c r="B27" s="81" t="s">
        <v>215</v>
      </c>
      <c r="C27" s="216">
        <v>2726</v>
      </c>
      <c r="D27" s="216">
        <v>3306</v>
      </c>
      <c r="E27" s="216">
        <v>3568</v>
      </c>
      <c r="F27" s="216">
        <v>4615</v>
      </c>
      <c r="G27" s="216">
        <v>5337</v>
      </c>
      <c r="H27" s="216">
        <v>6274</v>
      </c>
      <c r="I27" s="216">
        <v>5852</v>
      </c>
      <c r="J27" s="216">
        <v>6370</v>
      </c>
      <c r="K27" s="216">
        <v>5180</v>
      </c>
      <c r="L27" s="216">
        <v>4256</v>
      </c>
      <c r="M27" s="216">
        <v>3204</v>
      </c>
      <c r="N27" s="216">
        <v>2818</v>
      </c>
    </row>
    <row r="28" spans="1:14" ht="17.25" customHeight="1">
      <c r="A28" s="1"/>
      <c r="B28" s="81" t="s">
        <v>27</v>
      </c>
      <c r="C28" s="216">
        <v>1836</v>
      </c>
      <c r="D28" s="216">
        <v>2000</v>
      </c>
      <c r="E28" s="216">
        <v>2557</v>
      </c>
      <c r="F28" s="216">
        <v>3704</v>
      </c>
      <c r="G28" s="216">
        <v>4101</v>
      </c>
      <c r="H28" s="216">
        <v>5319</v>
      </c>
      <c r="I28" s="216" t="s">
        <v>322</v>
      </c>
      <c r="J28" s="216" t="s">
        <v>322</v>
      </c>
      <c r="K28" s="216">
        <v>3641</v>
      </c>
      <c r="L28" s="216">
        <v>3246</v>
      </c>
      <c r="M28" s="216">
        <v>2409</v>
      </c>
      <c r="N28" s="216">
        <v>1945</v>
      </c>
    </row>
    <row r="29" spans="1:14" ht="17.25" customHeight="1">
      <c r="A29" s="1">
        <v>132061</v>
      </c>
      <c r="B29" s="81" t="s">
        <v>43</v>
      </c>
      <c r="C29" s="217">
        <v>2079</v>
      </c>
      <c r="D29" s="217">
        <v>2333</v>
      </c>
      <c r="E29" s="217">
        <v>2523</v>
      </c>
      <c r="F29" s="217">
        <v>2734</v>
      </c>
      <c r="G29" s="217">
        <v>2928</v>
      </c>
      <c r="H29" s="217">
        <v>3045</v>
      </c>
      <c r="I29" s="217">
        <v>3016</v>
      </c>
      <c r="J29" s="217">
        <v>3157</v>
      </c>
      <c r="K29" s="217">
        <v>2756</v>
      </c>
      <c r="L29" s="217">
        <v>2604</v>
      </c>
      <c r="M29" s="217">
        <v>2412</v>
      </c>
      <c r="N29" s="217">
        <v>2068</v>
      </c>
    </row>
    <row r="30" spans="1:14" ht="17.25" customHeight="1">
      <c r="A30" s="1">
        <v>137190</v>
      </c>
      <c r="B30" s="81" t="s">
        <v>42</v>
      </c>
      <c r="C30" s="216">
        <v>9752</v>
      </c>
      <c r="D30" s="216">
        <v>15861</v>
      </c>
      <c r="E30" s="216">
        <v>16505</v>
      </c>
      <c r="F30" s="216">
        <v>15386</v>
      </c>
      <c r="G30" s="216">
        <v>15701</v>
      </c>
      <c r="H30" s="216">
        <v>15519</v>
      </c>
      <c r="I30" s="216">
        <v>15367</v>
      </c>
      <c r="J30" s="216">
        <v>16939</v>
      </c>
      <c r="K30" s="216">
        <v>16811</v>
      </c>
      <c r="L30" s="216">
        <v>16080</v>
      </c>
      <c r="M30" s="216">
        <v>16417</v>
      </c>
      <c r="N30" s="216">
        <v>14565</v>
      </c>
    </row>
    <row r="31" spans="1:14" ht="17.25" customHeight="1">
      <c r="A31" s="1">
        <v>155170</v>
      </c>
      <c r="B31" s="81" t="s">
        <v>41</v>
      </c>
      <c r="C31" s="216">
        <v>1919</v>
      </c>
      <c r="D31" s="217">
        <v>2264</v>
      </c>
      <c r="E31" s="216">
        <v>2598</v>
      </c>
      <c r="F31" s="216">
        <v>3215</v>
      </c>
      <c r="G31" s="216">
        <v>3693</v>
      </c>
      <c r="H31" s="216">
        <v>4110</v>
      </c>
      <c r="I31" s="216">
        <v>4206</v>
      </c>
      <c r="J31" s="216">
        <v>4637</v>
      </c>
      <c r="K31" s="216">
        <v>3657</v>
      </c>
      <c r="L31" s="216">
        <v>2957</v>
      </c>
      <c r="M31" s="216">
        <v>2432</v>
      </c>
      <c r="N31" s="216">
        <v>2060</v>
      </c>
    </row>
    <row r="32" spans="1:14" ht="17.25" customHeight="1">
      <c r="A32" s="1">
        <v>159040</v>
      </c>
      <c r="B32" s="81" t="s">
        <v>38</v>
      </c>
      <c r="C32" s="216">
        <v>1966</v>
      </c>
      <c r="D32" s="216">
        <v>2366</v>
      </c>
      <c r="E32" s="216">
        <v>2680</v>
      </c>
      <c r="F32" s="216">
        <v>3266</v>
      </c>
      <c r="G32" s="216">
        <v>3819</v>
      </c>
      <c r="H32" s="216">
        <v>4292</v>
      </c>
      <c r="I32" s="216">
        <v>4285</v>
      </c>
      <c r="J32" s="216">
        <v>4790</v>
      </c>
      <c r="K32" s="216">
        <v>3650</v>
      </c>
      <c r="L32" s="216" t="s">
        <v>322</v>
      </c>
      <c r="M32" s="216" t="s">
        <v>322</v>
      </c>
      <c r="N32" s="216">
        <v>2093</v>
      </c>
    </row>
    <row r="33" spans="1:14" ht="17.25" customHeight="1">
      <c r="A33" s="1">
        <v>174100</v>
      </c>
      <c r="B33" s="109" t="s">
        <v>93</v>
      </c>
      <c r="C33" s="216">
        <v>15551</v>
      </c>
      <c r="D33" s="216">
        <v>17604</v>
      </c>
      <c r="E33" s="216">
        <v>17934</v>
      </c>
      <c r="F33" s="216">
        <v>27284</v>
      </c>
      <c r="G33" s="216">
        <v>28479</v>
      </c>
      <c r="H33" s="216">
        <v>28487</v>
      </c>
      <c r="I33" s="216">
        <v>28374</v>
      </c>
      <c r="J33" s="216">
        <v>29931</v>
      </c>
      <c r="K33" s="216">
        <v>28951</v>
      </c>
      <c r="L33" s="216">
        <v>29531</v>
      </c>
      <c r="M33" s="216">
        <v>28708</v>
      </c>
      <c r="N33" s="216">
        <v>25907</v>
      </c>
    </row>
    <row r="34" spans="1:14" ht="17.25" customHeight="1">
      <c r="A34" s="1">
        <v>180100</v>
      </c>
      <c r="B34" s="81" t="s">
        <v>257</v>
      </c>
      <c r="C34" s="216">
        <v>12459</v>
      </c>
      <c r="D34" s="216">
        <v>16663</v>
      </c>
      <c r="E34" s="216">
        <v>17492</v>
      </c>
      <c r="F34" s="216">
        <v>16936</v>
      </c>
      <c r="G34" s="216">
        <v>17378</v>
      </c>
      <c r="H34" s="216">
        <v>17285</v>
      </c>
      <c r="I34" s="216">
        <v>16922</v>
      </c>
      <c r="J34" s="216">
        <v>18282</v>
      </c>
      <c r="K34" s="216">
        <v>17420</v>
      </c>
      <c r="L34" s="216">
        <v>17440</v>
      </c>
      <c r="M34" s="216">
        <v>17621</v>
      </c>
      <c r="N34" s="216">
        <v>15590</v>
      </c>
    </row>
    <row r="35" spans="1:14" ht="17.25" customHeight="1">
      <c r="A35" s="1"/>
      <c r="B35" s="81" t="s">
        <v>33</v>
      </c>
      <c r="C35" s="216">
        <v>9134</v>
      </c>
      <c r="D35" s="216">
        <v>10486</v>
      </c>
      <c r="E35" s="216">
        <v>10947</v>
      </c>
      <c r="F35" s="216">
        <v>10994</v>
      </c>
      <c r="G35" s="216">
        <v>11500</v>
      </c>
      <c r="H35" s="216">
        <v>11670</v>
      </c>
      <c r="I35" s="216">
        <v>11762</v>
      </c>
      <c r="J35" s="216">
        <v>12306</v>
      </c>
      <c r="K35" s="216">
        <v>11488</v>
      </c>
      <c r="L35" s="216">
        <v>11272</v>
      </c>
      <c r="M35" s="216">
        <v>11246</v>
      </c>
      <c r="N35" s="216">
        <v>9845</v>
      </c>
    </row>
    <row r="36" spans="1:14" ht="17.25" customHeight="1">
      <c r="A36" s="1">
        <v>183200</v>
      </c>
      <c r="B36" s="109" t="s">
        <v>47</v>
      </c>
      <c r="C36" s="216">
        <v>9849</v>
      </c>
      <c r="D36" s="216">
        <v>10879</v>
      </c>
      <c r="E36" s="216">
        <v>11170</v>
      </c>
      <c r="F36" s="216">
        <v>10948</v>
      </c>
      <c r="G36" s="216">
        <v>11710</v>
      </c>
      <c r="H36" s="216">
        <v>11478</v>
      </c>
      <c r="I36" s="216">
        <v>11128</v>
      </c>
      <c r="J36" s="216">
        <v>12429</v>
      </c>
      <c r="K36" s="216">
        <v>11369</v>
      </c>
      <c r="L36" s="216">
        <v>11591</v>
      </c>
      <c r="M36" s="217">
        <v>11329</v>
      </c>
      <c r="N36" s="217">
        <v>9873</v>
      </c>
    </row>
    <row r="37" spans="1:14" ht="17.25" customHeight="1">
      <c r="A37" s="1"/>
      <c r="B37" s="109" t="s">
        <v>229</v>
      </c>
      <c r="C37" s="217">
        <v>67375</v>
      </c>
      <c r="D37" s="217">
        <v>74358</v>
      </c>
      <c r="E37" s="216">
        <v>77203</v>
      </c>
      <c r="F37" s="216">
        <v>75699</v>
      </c>
      <c r="G37" s="216">
        <v>78186</v>
      </c>
      <c r="H37" s="216">
        <v>78105</v>
      </c>
      <c r="I37" s="216">
        <v>76137</v>
      </c>
      <c r="J37" s="216">
        <v>82667</v>
      </c>
      <c r="K37" s="216">
        <v>79057</v>
      </c>
      <c r="L37" s="216">
        <v>78897</v>
      </c>
      <c r="M37" s="216">
        <v>77074</v>
      </c>
      <c r="N37" s="216">
        <v>67141</v>
      </c>
    </row>
    <row r="38" spans="1:15" ht="17.25" customHeight="1">
      <c r="A38" s="1">
        <v>228120</v>
      </c>
      <c r="B38" s="81" t="s">
        <v>256</v>
      </c>
      <c r="C38" s="216">
        <v>18615</v>
      </c>
      <c r="D38" s="216">
        <v>21350</v>
      </c>
      <c r="E38" s="216">
        <v>21126</v>
      </c>
      <c r="F38" s="216">
        <v>19681</v>
      </c>
      <c r="G38" s="216">
        <v>22434</v>
      </c>
      <c r="H38" s="216">
        <v>21401</v>
      </c>
      <c r="I38" s="216">
        <v>21402</v>
      </c>
      <c r="J38" s="216">
        <v>22617</v>
      </c>
      <c r="K38" s="216">
        <v>21001</v>
      </c>
      <c r="L38" s="216">
        <v>21397</v>
      </c>
      <c r="M38" s="216">
        <v>20117</v>
      </c>
      <c r="N38" s="216">
        <v>14665</v>
      </c>
      <c r="O38" t="s">
        <v>248</v>
      </c>
    </row>
    <row r="39" spans="1:14" ht="17.25" customHeight="1">
      <c r="A39" s="1"/>
      <c r="B39" s="81" t="s">
        <v>39</v>
      </c>
      <c r="C39" s="216">
        <v>804</v>
      </c>
      <c r="D39" s="216" t="s">
        <v>322</v>
      </c>
      <c r="E39" s="216">
        <v>1359</v>
      </c>
      <c r="F39" s="216">
        <v>1602</v>
      </c>
      <c r="G39" s="216">
        <v>1919</v>
      </c>
      <c r="H39" s="216">
        <v>2096</v>
      </c>
      <c r="I39" s="216">
        <v>2211</v>
      </c>
      <c r="J39" s="216">
        <v>2334</v>
      </c>
      <c r="K39" s="216">
        <v>1830</v>
      </c>
      <c r="L39" s="216">
        <v>1523</v>
      </c>
      <c r="M39" s="216">
        <v>1245</v>
      </c>
      <c r="N39" s="216">
        <v>1061</v>
      </c>
    </row>
    <row r="40" spans="1:40" ht="17.25" customHeight="1">
      <c r="A40" s="1"/>
      <c r="B40" s="127" t="s">
        <v>37</v>
      </c>
      <c r="C40" s="218">
        <v>4060</v>
      </c>
      <c r="D40" s="218">
        <v>4505</v>
      </c>
      <c r="E40" s="218">
        <v>4668</v>
      </c>
      <c r="F40" s="218">
        <v>4437</v>
      </c>
      <c r="G40" s="218">
        <v>4708</v>
      </c>
      <c r="H40" s="218">
        <v>4741</v>
      </c>
      <c r="I40" s="218">
        <v>4384</v>
      </c>
      <c r="J40" s="218">
        <v>4817</v>
      </c>
      <c r="K40" s="218">
        <v>4691</v>
      </c>
      <c r="L40" s="218">
        <v>4613</v>
      </c>
      <c r="M40" s="218">
        <v>4794</v>
      </c>
      <c r="N40" s="218">
        <v>4024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14" s="89" customFormat="1" ht="17.25" customHeight="1">
      <c r="A41" s="2">
        <v>232110</v>
      </c>
      <c r="B41" s="2" t="s">
        <v>253</v>
      </c>
      <c r="C41" s="156"/>
      <c r="D41" s="156"/>
      <c r="E41" s="156"/>
      <c r="F41" s="156"/>
      <c r="G41" s="156"/>
      <c r="H41" s="157"/>
      <c r="I41" s="157"/>
      <c r="J41" s="157"/>
      <c r="K41" s="157"/>
      <c r="L41" s="157"/>
      <c r="M41" s="157"/>
      <c r="N41" s="156"/>
    </row>
    <row r="42" spans="1:14" s="89" customFormat="1" ht="17.25" customHeight="1">
      <c r="A42" s="2">
        <v>254575</v>
      </c>
      <c r="B42" s="89" t="s">
        <v>216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6"/>
    </row>
    <row r="43" spans="1:14" s="89" customFormat="1" ht="17.25" customHeight="1">
      <c r="A43" s="2">
        <v>255005</v>
      </c>
      <c r="B43" s="158" t="s">
        <v>132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60"/>
      <c r="M43" s="159"/>
      <c r="N43" s="160"/>
    </row>
    <row r="44" spans="1:14" ht="15.75" customHeight="1">
      <c r="A44" s="1"/>
      <c r="B44" s="46" t="s">
        <v>248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7" ht="102.7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57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57421875" style="46" customWidth="1"/>
    <col min="2" max="2" width="9.7109375" style="33" customWidth="1"/>
    <col min="3" max="3" width="10.140625" style="33" customWidth="1"/>
    <col min="4" max="4" width="9.57421875" style="33" customWidth="1"/>
    <col min="5" max="5" width="12.8515625" style="33" bestFit="1" customWidth="1"/>
    <col min="6" max="6" width="9.57421875" style="33" customWidth="1"/>
    <col min="7" max="7" width="3.8515625" style="33" customWidth="1"/>
    <col min="8" max="8" width="7.421875" style="33" customWidth="1"/>
    <col min="9" max="9" width="7.28125" style="33" customWidth="1"/>
    <col min="10" max="10" width="3.140625" style="33" customWidth="1"/>
    <col min="11" max="11" width="8.28125" style="33" customWidth="1"/>
    <col min="12" max="13" width="8.140625" style="33" customWidth="1"/>
    <col min="14" max="14" width="8.28125" style="33" customWidth="1"/>
    <col min="15" max="16384" width="9.140625" style="33" customWidth="1"/>
  </cols>
  <sheetData>
    <row r="1" s="29" customFormat="1" ht="18.75">
      <c r="A1" s="143" t="s">
        <v>319</v>
      </c>
    </row>
    <row r="2" spans="1:14" s="29" customFormat="1" ht="3.75" customHeight="1">
      <c r="A2" s="52" t="s">
        <v>265</v>
      </c>
      <c r="B2" s="5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15.75">
      <c r="A3" s="139"/>
      <c r="B3" s="139"/>
      <c r="C3" s="238" t="s">
        <v>113</v>
      </c>
      <c r="D3" s="244"/>
      <c r="E3" s="244"/>
      <c r="F3" s="244"/>
      <c r="G3" s="112"/>
      <c r="H3" s="238" t="s">
        <v>115</v>
      </c>
      <c r="I3" s="239"/>
      <c r="J3" s="140"/>
      <c r="K3" s="238" t="s">
        <v>116</v>
      </c>
      <c r="L3" s="244"/>
      <c r="M3" s="244"/>
      <c r="N3" s="244"/>
      <c r="O3" s="34"/>
    </row>
    <row r="4" spans="1:15" ht="15.75">
      <c r="A4" s="34" t="s">
        <v>278</v>
      </c>
      <c r="B4" s="31" t="s">
        <v>110</v>
      </c>
      <c r="C4" s="240" t="s">
        <v>111</v>
      </c>
      <c r="D4" s="245"/>
      <c r="E4" s="245"/>
      <c r="F4" s="245"/>
      <c r="G4" s="137"/>
      <c r="H4" s="240" t="s">
        <v>114</v>
      </c>
      <c r="I4" s="241"/>
      <c r="J4" s="136"/>
      <c r="K4" s="43"/>
      <c r="L4" s="42"/>
      <c r="M4" s="43"/>
      <c r="N4" s="42"/>
      <c r="O4" s="34"/>
    </row>
    <row r="5" spans="1:15" ht="15.75">
      <c r="A5" s="34"/>
      <c r="B5" s="31" t="s">
        <v>119</v>
      </c>
      <c r="C5" s="242" t="s">
        <v>112</v>
      </c>
      <c r="D5" s="243"/>
      <c r="E5" s="242" t="s">
        <v>98</v>
      </c>
      <c r="F5" s="243"/>
      <c r="G5" s="137"/>
      <c r="H5" s="138"/>
      <c r="I5" s="35"/>
      <c r="J5" s="35"/>
      <c r="K5" s="242" t="s">
        <v>117</v>
      </c>
      <c r="L5" s="243"/>
      <c r="M5" s="242" t="s">
        <v>118</v>
      </c>
      <c r="N5" s="243"/>
      <c r="O5" s="34"/>
    </row>
    <row r="6" spans="1:15" s="40" customFormat="1" ht="15.75">
      <c r="A6" s="141" t="s">
        <v>92</v>
      </c>
      <c r="B6" s="141" t="s">
        <v>303</v>
      </c>
      <c r="C6" s="141" t="s">
        <v>95</v>
      </c>
      <c r="D6" s="141" t="s">
        <v>96</v>
      </c>
      <c r="E6" s="141" t="s">
        <v>95</v>
      </c>
      <c r="F6" s="141" t="s">
        <v>96</v>
      </c>
      <c r="G6" s="141"/>
      <c r="H6" s="142" t="s">
        <v>97</v>
      </c>
      <c r="I6" s="142" t="s">
        <v>98</v>
      </c>
      <c r="J6" s="142"/>
      <c r="K6" s="142" t="s">
        <v>97</v>
      </c>
      <c r="L6" s="142" t="s">
        <v>98</v>
      </c>
      <c r="M6" s="142" t="s">
        <v>97</v>
      </c>
      <c r="N6" s="142" t="s">
        <v>98</v>
      </c>
      <c r="O6" s="32"/>
    </row>
    <row r="7" spans="1:15" s="40" customFormat="1" ht="7.5" customHeight="1">
      <c r="A7" s="44"/>
      <c r="B7" s="31"/>
      <c r="C7" s="31"/>
      <c r="D7" s="31"/>
      <c r="E7" s="31"/>
      <c r="F7" s="31"/>
      <c r="G7" s="31"/>
      <c r="H7" s="45"/>
      <c r="I7" s="45"/>
      <c r="J7" s="45"/>
      <c r="K7" s="45"/>
      <c r="L7" s="45"/>
      <c r="M7" s="45"/>
      <c r="N7" s="45"/>
      <c r="O7" s="32"/>
    </row>
    <row r="8" spans="1:15" ht="18" customHeight="1">
      <c r="A8" s="69" t="s">
        <v>247</v>
      </c>
      <c r="B8" s="99">
        <v>1</v>
      </c>
      <c r="C8" s="105">
        <v>30902</v>
      </c>
      <c r="D8" s="105">
        <v>36637</v>
      </c>
      <c r="E8" s="105">
        <v>32955</v>
      </c>
      <c r="F8" s="105">
        <v>37899</v>
      </c>
      <c r="G8" s="105"/>
      <c r="H8" s="219"/>
      <c r="I8" s="219"/>
      <c r="J8" s="106"/>
      <c r="K8" s="105">
        <v>2270</v>
      </c>
      <c r="L8" s="105">
        <v>2321</v>
      </c>
      <c r="M8" s="105">
        <v>2615</v>
      </c>
      <c r="N8" s="105">
        <v>2669</v>
      </c>
      <c r="O8" s="82"/>
    </row>
    <row r="9" spans="1:15" ht="18" customHeight="1">
      <c r="A9" s="69" t="s">
        <v>36</v>
      </c>
      <c r="B9" s="99">
        <v>2</v>
      </c>
      <c r="C9" s="105">
        <v>24059</v>
      </c>
      <c r="D9" s="105">
        <v>26114</v>
      </c>
      <c r="E9" s="105">
        <v>26165</v>
      </c>
      <c r="F9" s="105">
        <v>27949</v>
      </c>
      <c r="G9" s="105"/>
      <c r="H9" s="220">
        <v>0.16</v>
      </c>
      <c r="I9" s="220">
        <v>0.17</v>
      </c>
      <c r="J9" s="105"/>
      <c r="K9" s="105">
        <v>2100</v>
      </c>
      <c r="L9" s="105">
        <v>2398</v>
      </c>
      <c r="M9" s="105">
        <v>2204</v>
      </c>
      <c r="N9" s="105">
        <v>2384</v>
      </c>
      <c r="O9" s="82"/>
    </row>
    <row r="10" spans="1:15" ht="18" customHeight="1">
      <c r="A10" s="69" t="s">
        <v>29</v>
      </c>
      <c r="B10" s="99">
        <v>3</v>
      </c>
      <c r="C10" s="105">
        <v>50170</v>
      </c>
      <c r="D10" s="105">
        <v>55496</v>
      </c>
      <c r="E10" s="105">
        <v>55630</v>
      </c>
      <c r="F10" s="105">
        <v>60442</v>
      </c>
      <c r="G10" s="105"/>
      <c r="H10" s="220">
        <v>0.11</v>
      </c>
      <c r="I10" s="220">
        <v>0.12</v>
      </c>
      <c r="J10" s="105"/>
      <c r="K10" s="105">
        <v>4271</v>
      </c>
      <c r="L10" s="105">
        <v>4862</v>
      </c>
      <c r="M10" s="105">
        <v>4123</v>
      </c>
      <c r="N10" s="105">
        <v>4550</v>
      </c>
      <c r="O10" s="82"/>
    </row>
    <row r="11" spans="1:15" ht="18" customHeight="1">
      <c r="A11" s="69" t="s">
        <v>94</v>
      </c>
      <c r="B11" s="99">
        <v>4</v>
      </c>
      <c r="C11" s="105">
        <v>28190</v>
      </c>
      <c r="D11" s="105">
        <v>30172</v>
      </c>
      <c r="E11" s="105">
        <v>31694</v>
      </c>
      <c r="F11" s="105">
        <v>33131</v>
      </c>
      <c r="G11" s="105"/>
      <c r="H11" s="220">
        <v>0.09</v>
      </c>
      <c r="I11" s="220">
        <v>0.09</v>
      </c>
      <c r="J11" s="105"/>
      <c r="K11" s="105">
        <v>2718</v>
      </c>
      <c r="L11" s="105">
        <v>3209</v>
      </c>
      <c r="M11" s="105">
        <v>2666</v>
      </c>
      <c r="N11" s="105">
        <v>3052</v>
      </c>
      <c r="O11" s="82"/>
    </row>
    <row r="12" spans="1:15" ht="18" customHeight="1">
      <c r="A12" s="69" t="s">
        <v>40</v>
      </c>
      <c r="B12" s="99">
        <v>5</v>
      </c>
      <c r="C12" s="105">
        <v>41685</v>
      </c>
      <c r="D12" s="105">
        <v>45195</v>
      </c>
      <c r="E12" s="105">
        <v>47261</v>
      </c>
      <c r="F12" s="105">
        <v>50297</v>
      </c>
      <c r="G12" s="105"/>
      <c r="H12" s="220">
        <v>0.13</v>
      </c>
      <c r="I12" s="220">
        <v>0.15</v>
      </c>
      <c r="J12" s="105"/>
      <c r="K12" s="105">
        <v>3701</v>
      </c>
      <c r="L12" s="105">
        <v>4333</v>
      </c>
      <c r="M12" s="105">
        <v>4006</v>
      </c>
      <c r="N12" s="105">
        <v>4601</v>
      </c>
      <c r="O12" s="82"/>
    </row>
    <row r="13" spans="1:15" ht="18" customHeight="1">
      <c r="A13" s="69" t="s">
        <v>32</v>
      </c>
      <c r="B13" s="99">
        <v>6</v>
      </c>
      <c r="C13" s="106">
        <v>33758</v>
      </c>
      <c r="D13" s="106">
        <v>37136</v>
      </c>
      <c r="E13" s="106">
        <v>35751</v>
      </c>
      <c r="F13" s="106">
        <v>38670</v>
      </c>
      <c r="G13" s="106"/>
      <c r="H13" s="50" t="s">
        <v>323</v>
      </c>
      <c r="I13" s="50" t="s">
        <v>323</v>
      </c>
      <c r="J13" s="106"/>
      <c r="K13" s="106">
        <v>2685</v>
      </c>
      <c r="L13" s="106">
        <v>2769</v>
      </c>
      <c r="M13" s="106">
        <v>2952</v>
      </c>
      <c r="N13" s="106">
        <v>3068</v>
      </c>
      <c r="O13" s="82"/>
    </row>
    <row r="14" spans="1:15" ht="18" customHeight="1">
      <c r="A14" s="69" t="s">
        <v>214</v>
      </c>
      <c r="B14" s="99">
        <v>7</v>
      </c>
      <c r="C14" s="105">
        <v>31286</v>
      </c>
      <c r="D14" s="105">
        <v>34233</v>
      </c>
      <c r="E14" s="105">
        <v>32404</v>
      </c>
      <c r="F14" s="105">
        <v>34761</v>
      </c>
      <c r="G14" s="105"/>
      <c r="H14" s="220">
        <v>0.09</v>
      </c>
      <c r="I14" s="220">
        <v>0.11</v>
      </c>
      <c r="J14" s="105"/>
      <c r="K14" s="105">
        <v>2403</v>
      </c>
      <c r="L14" s="105">
        <v>2394</v>
      </c>
      <c r="M14" s="105">
        <v>2733</v>
      </c>
      <c r="N14" s="105">
        <v>2805</v>
      </c>
      <c r="O14" s="82"/>
    </row>
    <row r="15" spans="1:15" ht="18" customHeight="1">
      <c r="A15" s="69" t="s">
        <v>22</v>
      </c>
      <c r="B15" s="99">
        <v>8</v>
      </c>
      <c r="C15" s="105">
        <v>8284</v>
      </c>
      <c r="D15" s="105">
        <v>9867</v>
      </c>
      <c r="E15" s="105">
        <v>8547</v>
      </c>
      <c r="F15" s="105">
        <v>9922</v>
      </c>
      <c r="G15" s="105"/>
      <c r="H15" s="220">
        <v>0.15</v>
      </c>
      <c r="I15" s="220">
        <v>0.19</v>
      </c>
      <c r="J15" s="105"/>
      <c r="K15" s="105">
        <v>654</v>
      </c>
      <c r="L15" s="105">
        <v>638</v>
      </c>
      <c r="M15" s="105">
        <v>719</v>
      </c>
      <c r="N15" s="105">
        <v>716</v>
      </c>
      <c r="O15" s="82"/>
    </row>
    <row r="16" spans="1:15" ht="18" customHeight="1">
      <c r="A16" s="69" t="s">
        <v>28</v>
      </c>
      <c r="B16" s="99">
        <v>9</v>
      </c>
      <c r="C16" s="105">
        <v>3426</v>
      </c>
      <c r="D16" s="105">
        <v>3720</v>
      </c>
      <c r="E16" s="105">
        <v>3672</v>
      </c>
      <c r="F16" s="105">
        <v>3898</v>
      </c>
      <c r="G16" s="105"/>
      <c r="H16" s="220">
        <v>0.27</v>
      </c>
      <c r="I16" s="220">
        <v>0.29</v>
      </c>
      <c r="J16" s="105"/>
      <c r="K16" s="105">
        <v>310</v>
      </c>
      <c r="L16" s="105">
        <v>330</v>
      </c>
      <c r="M16" s="105">
        <v>316</v>
      </c>
      <c r="N16" s="105">
        <v>333</v>
      </c>
      <c r="O16" s="82"/>
    </row>
    <row r="17" spans="1:15" ht="18" customHeight="1">
      <c r="A17" s="69" t="s">
        <v>26</v>
      </c>
      <c r="B17" s="99">
        <v>10</v>
      </c>
      <c r="C17" s="105">
        <v>1806</v>
      </c>
      <c r="D17" s="105" t="s">
        <v>322</v>
      </c>
      <c r="E17" s="105">
        <v>1931</v>
      </c>
      <c r="F17" s="105" t="s">
        <v>322</v>
      </c>
      <c r="G17" s="105"/>
      <c r="H17" s="220">
        <v>0.12</v>
      </c>
      <c r="I17" s="220">
        <v>0.14</v>
      </c>
      <c r="J17" s="105"/>
      <c r="K17" s="105">
        <v>156</v>
      </c>
      <c r="L17" s="105">
        <v>163</v>
      </c>
      <c r="M17" s="105">
        <v>163</v>
      </c>
      <c r="N17" s="105">
        <v>170</v>
      </c>
      <c r="O17" s="82"/>
    </row>
    <row r="18" spans="1:15" ht="18" customHeight="1">
      <c r="A18" s="69" t="s">
        <v>23</v>
      </c>
      <c r="B18" s="99">
        <v>11</v>
      </c>
      <c r="C18" s="105">
        <v>24672</v>
      </c>
      <c r="D18" s="105">
        <v>27872</v>
      </c>
      <c r="E18" s="105">
        <v>25932</v>
      </c>
      <c r="F18" s="105">
        <v>28673</v>
      </c>
      <c r="G18" s="105"/>
      <c r="H18" s="220"/>
      <c r="I18" s="220"/>
      <c r="J18" s="105"/>
      <c r="K18" s="105">
        <v>1888</v>
      </c>
      <c r="L18" s="105">
        <v>1895</v>
      </c>
      <c r="M18" s="105">
        <v>2121</v>
      </c>
      <c r="N18" s="105">
        <v>2161</v>
      </c>
      <c r="O18" s="82"/>
    </row>
    <row r="19" spans="1:15" ht="18" customHeight="1">
      <c r="A19" s="69" t="s">
        <v>25</v>
      </c>
      <c r="B19" s="99">
        <v>12</v>
      </c>
      <c r="C19" s="105">
        <v>5863</v>
      </c>
      <c r="D19" s="105">
        <v>7166</v>
      </c>
      <c r="E19" s="105">
        <v>6228</v>
      </c>
      <c r="F19" s="105">
        <v>7405</v>
      </c>
      <c r="G19" s="105"/>
      <c r="H19" s="220">
        <v>0.1</v>
      </c>
      <c r="I19" s="220">
        <v>0.12</v>
      </c>
      <c r="J19" s="105"/>
      <c r="K19" s="105">
        <v>478</v>
      </c>
      <c r="L19" s="105">
        <v>497</v>
      </c>
      <c r="M19" s="105">
        <v>541</v>
      </c>
      <c r="N19" s="105">
        <v>563</v>
      </c>
      <c r="O19" s="82"/>
    </row>
    <row r="20" spans="1:15" ht="18" customHeight="1">
      <c r="A20" s="69" t="s">
        <v>24</v>
      </c>
      <c r="B20" s="99">
        <v>13</v>
      </c>
      <c r="C20" s="105">
        <v>8453</v>
      </c>
      <c r="D20" s="105" t="s">
        <v>322</v>
      </c>
      <c r="E20" s="105">
        <v>8853</v>
      </c>
      <c r="F20" s="105" t="s">
        <v>322</v>
      </c>
      <c r="G20" s="105"/>
      <c r="H20" s="220">
        <v>0.11</v>
      </c>
      <c r="I20" s="220">
        <v>0.13</v>
      </c>
      <c r="J20" s="105"/>
      <c r="K20" s="105">
        <v>678</v>
      </c>
      <c r="L20" s="105">
        <v>688</v>
      </c>
      <c r="M20" s="105">
        <v>737</v>
      </c>
      <c r="N20" s="105">
        <v>751</v>
      </c>
      <c r="O20" s="82"/>
    </row>
    <row r="21" spans="1:15" ht="18" customHeight="1">
      <c r="A21" s="69" t="s">
        <v>46</v>
      </c>
      <c r="B21" s="99">
        <v>14</v>
      </c>
      <c r="C21" s="105">
        <v>5882</v>
      </c>
      <c r="D21" s="105">
        <v>6641</v>
      </c>
      <c r="E21" s="105">
        <v>6102</v>
      </c>
      <c r="F21" s="105">
        <v>6786</v>
      </c>
      <c r="G21" s="105"/>
      <c r="H21" s="220">
        <v>0.05</v>
      </c>
      <c r="I21" s="220">
        <v>0.06</v>
      </c>
      <c r="J21" s="105"/>
      <c r="K21" s="105">
        <v>464</v>
      </c>
      <c r="L21" s="105">
        <v>454</v>
      </c>
      <c r="M21" s="105">
        <v>524</v>
      </c>
      <c r="N21" s="105">
        <v>530</v>
      </c>
      <c r="O21" s="82"/>
    </row>
    <row r="22" spans="1:15" ht="18" customHeight="1">
      <c r="A22" s="69" t="s">
        <v>34</v>
      </c>
      <c r="B22" s="99">
        <v>15</v>
      </c>
      <c r="C22" s="105">
        <v>9362</v>
      </c>
      <c r="D22" s="105">
        <v>10741</v>
      </c>
      <c r="E22" s="105">
        <v>9929</v>
      </c>
      <c r="F22" s="105">
        <v>11175</v>
      </c>
      <c r="G22" s="105"/>
      <c r="H22" s="220">
        <v>0.09</v>
      </c>
      <c r="I22" s="220">
        <v>0.1</v>
      </c>
      <c r="J22" s="105"/>
      <c r="K22" s="105">
        <v>761</v>
      </c>
      <c r="L22" s="105">
        <v>772</v>
      </c>
      <c r="M22" s="105">
        <v>837</v>
      </c>
      <c r="N22" s="105">
        <v>872</v>
      </c>
      <c r="O22" s="82"/>
    </row>
    <row r="23" spans="1:15" ht="18" customHeight="1">
      <c r="A23" s="69" t="s">
        <v>30</v>
      </c>
      <c r="B23" s="99">
        <v>16</v>
      </c>
      <c r="C23" s="105">
        <v>4598</v>
      </c>
      <c r="D23" s="105">
        <v>5557</v>
      </c>
      <c r="E23" s="105">
        <v>4896</v>
      </c>
      <c r="F23" s="105">
        <v>5710</v>
      </c>
      <c r="G23" s="105"/>
      <c r="H23" s="220">
        <v>0.28</v>
      </c>
      <c r="I23" s="220">
        <v>0.31</v>
      </c>
      <c r="J23" s="105"/>
      <c r="K23" s="105">
        <v>374</v>
      </c>
      <c r="L23" s="105">
        <v>386</v>
      </c>
      <c r="M23" s="105">
        <v>397</v>
      </c>
      <c r="N23" s="105">
        <v>410</v>
      </c>
      <c r="O23" s="82"/>
    </row>
    <row r="24" spans="1:15" ht="18" customHeight="1">
      <c r="A24" s="69" t="s">
        <v>121</v>
      </c>
      <c r="B24" s="99">
        <v>17</v>
      </c>
      <c r="C24" s="105">
        <v>6712</v>
      </c>
      <c r="D24" s="105">
        <v>7137</v>
      </c>
      <c r="E24" s="105">
        <v>7224</v>
      </c>
      <c r="F24" s="105">
        <v>7573</v>
      </c>
      <c r="G24" s="105"/>
      <c r="H24" s="220"/>
      <c r="I24" s="220"/>
      <c r="J24" s="105"/>
      <c r="K24" s="105">
        <v>502</v>
      </c>
      <c r="L24" s="105">
        <v>536</v>
      </c>
      <c r="M24" s="105">
        <v>596</v>
      </c>
      <c r="N24" s="105">
        <v>618</v>
      </c>
      <c r="O24" s="82"/>
    </row>
    <row r="25" spans="1:15" ht="18" customHeight="1">
      <c r="A25" s="69" t="s">
        <v>35</v>
      </c>
      <c r="B25" s="99">
        <v>18</v>
      </c>
      <c r="C25" s="105">
        <v>2891</v>
      </c>
      <c r="D25" s="105">
        <v>3365</v>
      </c>
      <c r="E25" s="105">
        <v>3132</v>
      </c>
      <c r="F25" s="105">
        <v>3470</v>
      </c>
      <c r="G25" s="105"/>
      <c r="H25" s="220"/>
      <c r="I25" s="220"/>
      <c r="J25" s="105"/>
      <c r="K25" s="105">
        <v>237</v>
      </c>
      <c r="L25" s="105">
        <v>250</v>
      </c>
      <c r="M25" s="105">
        <v>262</v>
      </c>
      <c r="N25" s="105">
        <v>277</v>
      </c>
      <c r="O25" s="82"/>
    </row>
    <row r="26" spans="1:15" ht="18" customHeight="1">
      <c r="A26" s="69" t="s">
        <v>45</v>
      </c>
      <c r="B26" s="99">
        <v>19</v>
      </c>
      <c r="C26" s="105">
        <v>3483</v>
      </c>
      <c r="D26" s="105">
        <v>4061</v>
      </c>
      <c r="E26" s="105">
        <v>3590</v>
      </c>
      <c r="F26" s="105">
        <v>4102</v>
      </c>
      <c r="G26" s="105"/>
      <c r="H26" s="220">
        <v>0.18</v>
      </c>
      <c r="I26" s="220">
        <v>0.2</v>
      </c>
      <c r="J26" s="105"/>
      <c r="K26" s="105">
        <v>292</v>
      </c>
      <c r="L26" s="105">
        <v>303</v>
      </c>
      <c r="M26" s="105">
        <v>343</v>
      </c>
      <c r="N26" s="105">
        <v>339</v>
      </c>
      <c r="O26" s="82"/>
    </row>
    <row r="27" spans="1:15" ht="18" customHeight="1">
      <c r="A27" s="69" t="s">
        <v>31</v>
      </c>
      <c r="B27" s="99">
        <v>20</v>
      </c>
      <c r="C27" s="105">
        <v>25876</v>
      </c>
      <c r="D27" s="105">
        <v>29215</v>
      </c>
      <c r="E27" s="105">
        <v>27195</v>
      </c>
      <c r="F27" s="105">
        <v>30195</v>
      </c>
      <c r="G27" s="105"/>
      <c r="H27" s="220">
        <v>0.08</v>
      </c>
      <c r="I27" s="220">
        <v>0.09</v>
      </c>
      <c r="J27" s="105"/>
      <c r="K27" s="105">
        <v>2082</v>
      </c>
      <c r="L27" s="105">
        <v>2210</v>
      </c>
      <c r="M27" s="105">
        <v>2334</v>
      </c>
      <c r="N27" s="105">
        <v>2438</v>
      </c>
      <c r="O27" s="82"/>
    </row>
    <row r="28" spans="1:15" ht="18" customHeight="1">
      <c r="A28" s="69" t="s">
        <v>48</v>
      </c>
      <c r="B28" s="99">
        <v>21</v>
      </c>
      <c r="C28" s="105">
        <v>13873</v>
      </c>
      <c r="D28" s="105">
        <v>14239</v>
      </c>
      <c r="E28" s="105">
        <v>15066</v>
      </c>
      <c r="F28" s="105">
        <v>15041</v>
      </c>
      <c r="G28" s="105"/>
      <c r="H28" s="220">
        <v>0.03</v>
      </c>
      <c r="I28" s="220">
        <v>0.04</v>
      </c>
      <c r="J28" s="105"/>
      <c r="K28" s="105">
        <v>1265</v>
      </c>
      <c r="L28" s="105">
        <v>1440</v>
      </c>
      <c r="M28" s="105">
        <v>1356</v>
      </c>
      <c r="N28" s="105">
        <v>1464</v>
      </c>
      <c r="O28" s="82"/>
    </row>
    <row r="29" spans="1:15" ht="18" customHeight="1">
      <c r="A29" s="69" t="s">
        <v>215</v>
      </c>
      <c r="B29" s="99">
        <v>22</v>
      </c>
      <c r="C29" s="105">
        <v>4461</v>
      </c>
      <c r="D29" s="105">
        <v>6370</v>
      </c>
      <c r="E29" s="105">
        <v>4314</v>
      </c>
      <c r="F29" s="105">
        <v>6003</v>
      </c>
      <c r="G29" s="105"/>
      <c r="H29" s="220">
        <v>0.16</v>
      </c>
      <c r="I29" s="220">
        <v>0.18</v>
      </c>
      <c r="J29" s="105"/>
      <c r="K29" s="105">
        <v>383</v>
      </c>
      <c r="L29" s="105">
        <v>358</v>
      </c>
      <c r="M29" s="105">
        <v>426</v>
      </c>
      <c r="N29" s="105">
        <v>399</v>
      </c>
      <c r="O29" s="82"/>
    </row>
    <row r="30" spans="1:15" ht="18" customHeight="1">
      <c r="A30" s="69" t="s">
        <v>27</v>
      </c>
      <c r="B30" s="99">
        <v>23</v>
      </c>
      <c r="C30" s="105">
        <v>3084</v>
      </c>
      <c r="D30" s="105" t="s">
        <v>322</v>
      </c>
      <c r="E30" s="105">
        <v>3167</v>
      </c>
      <c r="F30" s="105" t="s">
        <v>322</v>
      </c>
      <c r="G30" s="105"/>
      <c r="H30" s="220"/>
      <c r="I30" s="220"/>
      <c r="J30" s="105"/>
      <c r="K30" s="105">
        <v>272</v>
      </c>
      <c r="L30" s="105">
        <v>270</v>
      </c>
      <c r="M30" s="105">
        <v>299</v>
      </c>
      <c r="N30" s="105">
        <v>297</v>
      </c>
      <c r="O30" s="82"/>
    </row>
    <row r="31" spans="1:15" ht="18" customHeight="1">
      <c r="A31" s="69" t="s">
        <v>43</v>
      </c>
      <c r="B31" s="99">
        <v>24</v>
      </c>
      <c r="C31" s="105">
        <v>2638</v>
      </c>
      <c r="D31" s="106">
        <v>3157</v>
      </c>
      <c r="E31" s="106">
        <v>2855</v>
      </c>
      <c r="F31" s="106">
        <v>3288</v>
      </c>
      <c r="G31" s="106"/>
      <c r="H31" s="50" t="s">
        <v>323</v>
      </c>
      <c r="I31" s="50" t="s">
        <v>323</v>
      </c>
      <c r="J31" s="106"/>
      <c r="K31" s="106">
        <v>234</v>
      </c>
      <c r="L31" s="106">
        <v>252</v>
      </c>
      <c r="M31" s="106">
        <v>252</v>
      </c>
      <c r="N31" s="106">
        <v>267</v>
      </c>
      <c r="O31" s="82"/>
    </row>
    <row r="32" spans="1:15" ht="18" customHeight="1">
      <c r="A32" s="69" t="s">
        <v>42</v>
      </c>
      <c r="B32" s="99">
        <v>25</v>
      </c>
      <c r="C32" s="105">
        <v>15430</v>
      </c>
      <c r="D32" s="105">
        <v>16939</v>
      </c>
      <c r="E32" s="105">
        <v>16604</v>
      </c>
      <c r="F32" s="105">
        <v>18047</v>
      </c>
      <c r="G32" s="105"/>
      <c r="H32" s="220">
        <v>0.04</v>
      </c>
      <c r="I32" s="220">
        <v>0.04</v>
      </c>
      <c r="J32" s="105"/>
      <c r="K32" s="105">
        <v>1404</v>
      </c>
      <c r="L32" s="105">
        <v>1563</v>
      </c>
      <c r="M32" s="105">
        <v>1435</v>
      </c>
      <c r="N32" s="105">
        <v>1532</v>
      </c>
      <c r="O32" s="82"/>
    </row>
    <row r="33" spans="1:15" ht="18" customHeight="1">
      <c r="A33" s="69" t="s">
        <v>41</v>
      </c>
      <c r="B33" s="99">
        <v>26</v>
      </c>
      <c r="C33" s="105">
        <v>3148</v>
      </c>
      <c r="D33" s="105">
        <v>4637</v>
      </c>
      <c r="E33" s="105">
        <v>3334</v>
      </c>
      <c r="F33" s="105">
        <v>4716</v>
      </c>
      <c r="G33" s="105"/>
      <c r="H33" s="220"/>
      <c r="I33" s="220"/>
      <c r="J33" s="105"/>
      <c r="K33" s="105">
        <v>278</v>
      </c>
      <c r="L33" s="105">
        <v>289</v>
      </c>
      <c r="M33" s="105">
        <v>298</v>
      </c>
      <c r="N33" s="105">
        <v>309</v>
      </c>
      <c r="O33" s="82"/>
    </row>
    <row r="34" spans="1:15" ht="18" customHeight="1">
      <c r="A34" s="69" t="s">
        <v>38</v>
      </c>
      <c r="B34" s="99">
        <v>27</v>
      </c>
      <c r="C34" s="105">
        <v>3307</v>
      </c>
      <c r="D34" s="105">
        <v>4790</v>
      </c>
      <c r="E34" s="105">
        <v>3474</v>
      </c>
      <c r="F34" s="105">
        <v>4845</v>
      </c>
      <c r="G34" s="105"/>
      <c r="H34" s="220">
        <v>0.05</v>
      </c>
      <c r="I34" s="220">
        <v>0.06</v>
      </c>
      <c r="J34" s="105"/>
      <c r="K34" s="105">
        <v>299</v>
      </c>
      <c r="L34" s="105">
        <v>307</v>
      </c>
      <c r="M34" s="105">
        <v>316</v>
      </c>
      <c r="N34" s="105">
        <v>328</v>
      </c>
      <c r="O34" s="82"/>
    </row>
    <row r="35" spans="1:15" ht="18" customHeight="1">
      <c r="A35" s="69" t="s">
        <v>93</v>
      </c>
      <c r="B35" s="99">
        <v>28</v>
      </c>
      <c r="C35" s="105">
        <v>25796</v>
      </c>
      <c r="D35" s="105">
        <v>29931</v>
      </c>
      <c r="E35" s="105">
        <v>28289</v>
      </c>
      <c r="F35" s="105">
        <v>32137</v>
      </c>
      <c r="G35" s="105"/>
      <c r="H35" s="220"/>
      <c r="I35" s="220"/>
      <c r="J35" s="105"/>
      <c r="K35" s="105">
        <v>2403</v>
      </c>
      <c r="L35" s="105">
        <v>2750</v>
      </c>
      <c r="M35" s="105">
        <v>2245</v>
      </c>
      <c r="N35" s="105">
        <v>2459</v>
      </c>
      <c r="O35" s="82"/>
    </row>
    <row r="36" spans="1:15" ht="18" customHeight="1">
      <c r="A36" s="69" t="s">
        <v>257</v>
      </c>
      <c r="B36" s="99">
        <v>29</v>
      </c>
      <c r="C36" s="105">
        <v>17143</v>
      </c>
      <c r="D36" s="106">
        <v>18282</v>
      </c>
      <c r="E36" s="105">
        <v>18299</v>
      </c>
      <c r="F36" s="106">
        <v>19512</v>
      </c>
      <c r="G36" s="105"/>
      <c r="H36" s="220">
        <v>0.08</v>
      </c>
      <c r="I36" s="220">
        <v>0.09</v>
      </c>
      <c r="J36" s="105"/>
      <c r="K36" s="105">
        <v>1392</v>
      </c>
      <c r="L36" s="105">
        <v>1536</v>
      </c>
      <c r="M36" s="105">
        <v>1514</v>
      </c>
      <c r="N36" s="105">
        <v>1612</v>
      </c>
      <c r="O36" s="82"/>
    </row>
    <row r="37" spans="1:15" ht="18" customHeight="1">
      <c r="A37" s="69" t="s">
        <v>33</v>
      </c>
      <c r="B37" s="99">
        <v>30</v>
      </c>
      <c r="C37" s="105">
        <v>11097</v>
      </c>
      <c r="D37" s="105">
        <v>12306</v>
      </c>
      <c r="E37" s="105">
        <v>11873</v>
      </c>
      <c r="F37" s="105">
        <v>12964</v>
      </c>
      <c r="G37" s="105"/>
      <c r="H37" s="220"/>
      <c r="I37" s="220"/>
      <c r="J37" s="105"/>
      <c r="K37" s="105">
        <v>921</v>
      </c>
      <c r="L37" s="105">
        <v>978</v>
      </c>
      <c r="M37" s="105">
        <v>1019</v>
      </c>
      <c r="N37" s="105">
        <v>1068</v>
      </c>
      <c r="O37" s="82"/>
    </row>
    <row r="38" spans="1:15" ht="18" customHeight="1">
      <c r="A38" s="69" t="s">
        <v>47</v>
      </c>
      <c r="B38" s="99">
        <v>31</v>
      </c>
      <c r="C38" s="105">
        <v>11146</v>
      </c>
      <c r="D38" s="105">
        <v>12429</v>
      </c>
      <c r="E38" s="105">
        <v>12043</v>
      </c>
      <c r="F38" s="105">
        <v>13179</v>
      </c>
      <c r="G38" s="105"/>
      <c r="H38" s="220">
        <v>0.04</v>
      </c>
      <c r="I38" s="220">
        <v>0.05</v>
      </c>
      <c r="J38" s="105"/>
      <c r="K38" s="105">
        <v>1029</v>
      </c>
      <c r="L38" s="105">
        <v>1155</v>
      </c>
      <c r="M38" s="105">
        <v>1047</v>
      </c>
      <c r="N38" s="105">
        <v>1135</v>
      </c>
      <c r="O38" s="82"/>
    </row>
    <row r="39" spans="1:15" ht="18" customHeight="1">
      <c r="A39" s="69" t="s">
        <v>44</v>
      </c>
      <c r="B39" s="99">
        <v>32</v>
      </c>
      <c r="C39" s="105">
        <v>20512</v>
      </c>
      <c r="D39" s="105">
        <v>22617</v>
      </c>
      <c r="E39" s="105">
        <v>21643</v>
      </c>
      <c r="F39" s="105">
        <v>23621</v>
      </c>
      <c r="G39" s="105"/>
      <c r="H39" s="220">
        <v>0.06</v>
      </c>
      <c r="I39" s="220">
        <v>0.07</v>
      </c>
      <c r="J39" s="105"/>
      <c r="K39" s="105">
        <v>1651</v>
      </c>
      <c r="L39" s="105">
        <v>1794</v>
      </c>
      <c r="M39" s="105">
        <v>1866</v>
      </c>
      <c r="N39" s="105">
        <v>1966</v>
      </c>
      <c r="O39" s="82"/>
    </row>
    <row r="40" spans="1:15" ht="18" customHeight="1">
      <c r="A40" s="69" t="s">
        <v>39</v>
      </c>
      <c r="B40" s="99">
        <v>33</v>
      </c>
      <c r="C40" s="105">
        <v>1749</v>
      </c>
      <c r="D40" s="105">
        <v>2334</v>
      </c>
      <c r="E40" s="105">
        <v>1783</v>
      </c>
      <c r="F40" s="105">
        <v>2281</v>
      </c>
      <c r="G40" s="105"/>
      <c r="H40" s="220">
        <v>0.09</v>
      </c>
      <c r="I40" s="220">
        <v>0.11</v>
      </c>
      <c r="J40" s="105"/>
      <c r="K40" s="105">
        <v>178</v>
      </c>
      <c r="L40" s="105">
        <v>177</v>
      </c>
      <c r="M40" s="105">
        <v>176</v>
      </c>
      <c r="N40" s="105">
        <v>177</v>
      </c>
      <c r="O40" s="82"/>
    </row>
    <row r="41" spans="1:15" ht="16.5" customHeight="1">
      <c r="A41" s="91" t="s">
        <v>37</v>
      </c>
      <c r="B41" s="99">
        <v>34</v>
      </c>
      <c r="C41" s="105">
        <v>4536</v>
      </c>
      <c r="D41" s="105">
        <v>4817</v>
      </c>
      <c r="E41" s="105">
        <v>4860</v>
      </c>
      <c r="F41" s="105">
        <v>5079</v>
      </c>
      <c r="G41" s="105"/>
      <c r="H41" s="220">
        <v>0.08</v>
      </c>
      <c r="I41" s="220">
        <v>0.1</v>
      </c>
      <c r="J41" s="105"/>
      <c r="K41" s="105">
        <v>357</v>
      </c>
      <c r="L41" s="105">
        <v>379</v>
      </c>
      <c r="M41" s="105">
        <v>431</v>
      </c>
      <c r="N41" s="105">
        <v>458</v>
      </c>
      <c r="O41" s="99"/>
    </row>
    <row r="42" spans="1:15" ht="16.5" customHeight="1">
      <c r="A42" s="91" t="s">
        <v>229</v>
      </c>
      <c r="B42" s="99">
        <v>35</v>
      </c>
      <c r="C42" s="105">
        <v>75697</v>
      </c>
      <c r="D42" s="105">
        <v>82667</v>
      </c>
      <c r="E42" s="105">
        <v>81989</v>
      </c>
      <c r="F42" s="105">
        <v>87977</v>
      </c>
      <c r="G42" s="105"/>
      <c r="H42" s="220">
        <v>0.11</v>
      </c>
      <c r="I42" s="220">
        <v>0.125</v>
      </c>
      <c r="J42" s="105"/>
      <c r="K42" s="105">
        <v>6313</v>
      </c>
      <c r="L42" s="105">
        <v>6883</v>
      </c>
      <c r="M42" s="105">
        <v>6752</v>
      </c>
      <c r="N42" s="105">
        <v>7197</v>
      </c>
      <c r="O42" s="99"/>
    </row>
    <row r="43" spans="1:15" ht="16.5" customHeight="1">
      <c r="A43" s="91" t="s">
        <v>228</v>
      </c>
      <c r="B43" s="99">
        <v>36</v>
      </c>
      <c r="C43" s="106">
        <v>67416</v>
      </c>
      <c r="D43" s="106">
        <v>73485</v>
      </c>
      <c r="E43" s="106">
        <v>73621</v>
      </c>
      <c r="F43" s="106">
        <v>78933</v>
      </c>
      <c r="G43" s="106"/>
      <c r="H43" s="50" t="s">
        <v>323</v>
      </c>
      <c r="I43" s="50" t="s">
        <v>323</v>
      </c>
      <c r="J43" s="106"/>
      <c r="K43" s="106">
        <v>5838</v>
      </c>
      <c r="L43" s="106">
        <v>6509</v>
      </c>
      <c r="M43" s="106">
        <v>6238</v>
      </c>
      <c r="N43" s="106">
        <v>6786</v>
      </c>
      <c r="O43" s="99"/>
    </row>
    <row r="44" spans="1:15" ht="16.5" customHeight="1">
      <c r="A44" s="147" t="s">
        <v>227</v>
      </c>
      <c r="B44" s="148">
        <v>37</v>
      </c>
      <c r="C44" s="151">
        <v>29454</v>
      </c>
      <c r="D44" s="151">
        <v>32741</v>
      </c>
      <c r="E44" s="151">
        <v>31670</v>
      </c>
      <c r="F44" s="151">
        <v>33850</v>
      </c>
      <c r="G44" s="151"/>
      <c r="H44" s="221"/>
      <c r="I44" s="221"/>
      <c r="J44" s="151"/>
      <c r="K44" s="151">
        <v>2142</v>
      </c>
      <c r="L44" s="151">
        <v>2191</v>
      </c>
      <c r="M44" s="151">
        <v>2300</v>
      </c>
      <c r="N44" s="151">
        <v>2364</v>
      </c>
      <c r="O44" s="99"/>
    </row>
    <row r="45" s="161" customFormat="1" ht="18" customHeight="1">
      <c r="A45" s="158" t="s">
        <v>253</v>
      </c>
    </row>
    <row r="46" s="161" customFormat="1" ht="12.75">
      <c r="A46" s="158" t="s">
        <v>120</v>
      </c>
    </row>
    <row r="47" s="161" customFormat="1" ht="12.75">
      <c r="A47" s="158" t="s">
        <v>266</v>
      </c>
    </row>
    <row r="48" s="161" customFormat="1" ht="12.75">
      <c r="A48" s="158" t="s">
        <v>226</v>
      </c>
    </row>
  </sheetData>
  <sheetProtection/>
  <mergeCells count="9">
    <mergeCell ref="H3:I3"/>
    <mergeCell ref="H4:I4"/>
    <mergeCell ref="K5:L5"/>
    <mergeCell ref="M5:N5"/>
    <mergeCell ref="K3:N3"/>
    <mergeCell ref="C5:D5"/>
    <mergeCell ref="E5:F5"/>
    <mergeCell ref="C3:F3"/>
    <mergeCell ref="C4:F4"/>
  </mergeCells>
  <printOptions/>
  <pageMargins left="0.75" right="0.75" top="1" bottom="1" header="0.5" footer="0.5"/>
  <pageSetup fitToHeight="1" fitToWidth="1" horizontalDpi="96" verticalDpi="96" orientation="portrait" paperSize="9" scale="66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57421875" style="46" customWidth="1"/>
    <col min="2" max="2" width="9.140625" style="33" customWidth="1"/>
    <col min="3" max="6" width="10.28125" style="33" hidden="1" customWidth="1"/>
    <col min="7" max="7" width="10.57421875" style="33" hidden="1" customWidth="1"/>
    <col min="8" max="8" width="9.57421875" style="33" hidden="1" customWidth="1"/>
    <col min="9" max="9" width="10.140625" style="33" customWidth="1"/>
    <col min="10" max="10" width="9.57421875" style="33" customWidth="1"/>
    <col min="11" max="11" width="9.28125" style="33" customWidth="1"/>
    <col min="12" max="12" width="8.8515625" style="33" customWidth="1"/>
    <col min="13" max="13" width="8.28125" style="33" customWidth="1"/>
    <col min="14" max="14" width="9.00390625" style="33" customWidth="1"/>
    <col min="15" max="15" width="9.7109375" style="33" customWidth="1"/>
    <col min="16" max="16" width="9.140625" style="33" customWidth="1"/>
    <col min="17" max="17" width="10.00390625" style="33" customWidth="1"/>
    <col min="18" max="16384" width="9.140625" style="33" customWidth="1"/>
  </cols>
  <sheetData>
    <row r="1" s="29" customFormat="1" ht="18.75">
      <c r="A1" s="143" t="s">
        <v>286</v>
      </c>
    </row>
    <row r="2" spans="1:18" ht="18">
      <c r="A2" s="144" t="s">
        <v>278</v>
      </c>
      <c r="B2" s="212"/>
      <c r="C2" s="212"/>
      <c r="D2" s="212"/>
      <c r="E2" s="212"/>
      <c r="F2" s="212"/>
      <c r="G2" s="145"/>
      <c r="H2" s="146" t="s">
        <v>251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40" customFormat="1" ht="39">
      <c r="A3" s="141" t="s">
        <v>92</v>
      </c>
      <c r="B3" s="215" t="s">
        <v>304</v>
      </c>
      <c r="C3" s="142">
        <v>1997</v>
      </c>
      <c r="D3" s="142">
        <v>1998</v>
      </c>
      <c r="E3" s="142">
        <v>1999</v>
      </c>
      <c r="F3" s="142">
        <v>2000</v>
      </c>
      <c r="G3" s="142">
        <v>2001</v>
      </c>
      <c r="H3" s="142">
        <v>2002</v>
      </c>
      <c r="I3" s="142">
        <v>2003</v>
      </c>
      <c r="J3" s="142">
        <v>2004</v>
      </c>
      <c r="K3" s="142">
        <v>2005</v>
      </c>
      <c r="L3" s="142">
        <v>2006</v>
      </c>
      <c r="M3" s="142">
        <v>2007</v>
      </c>
      <c r="N3" s="142">
        <v>2008</v>
      </c>
      <c r="O3" s="142">
        <v>2009</v>
      </c>
      <c r="P3" s="142">
        <v>2010</v>
      </c>
      <c r="Q3" s="142">
        <v>2011</v>
      </c>
      <c r="R3" s="142">
        <v>2012</v>
      </c>
    </row>
    <row r="4" spans="1:17" s="40" customFormat="1" ht="7.5" customHeight="1">
      <c r="A4" s="44"/>
      <c r="B4" s="31"/>
      <c r="C4" s="31"/>
      <c r="D4" s="31"/>
      <c r="E4" s="31"/>
      <c r="F4" s="31"/>
      <c r="G4" s="31"/>
      <c r="H4" s="45"/>
      <c r="I4" s="45"/>
      <c r="J4" s="45"/>
      <c r="K4" s="45"/>
      <c r="L4" s="45"/>
      <c r="M4" s="45"/>
      <c r="N4" s="45"/>
      <c r="O4" s="45"/>
      <c r="P4" s="45"/>
      <c r="Q4" s="32"/>
    </row>
    <row r="5" spans="1:18" ht="18" customHeight="1">
      <c r="A5" s="69" t="s">
        <v>247</v>
      </c>
      <c r="B5" s="99">
        <v>1</v>
      </c>
      <c r="C5" s="104" t="s">
        <v>91</v>
      </c>
      <c r="D5" s="103">
        <v>31446</v>
      </c>
      <c r="E5" s="103">
        <v>30455</v>
      </c>
      <c r="F5" s="103">
        <v>30606</v>
      </c>
      <c r="G5" s="103">
        <v>30998</v>
      </c>
      <c r="H5" s="51">
        <v>31304</v>
      </c>
      <c r="I5" s="103">
        <v>31462</v>
      </c>
      <c r="J5" s="103">
        <v>31831</v>
      </c>
      <c r="K5" s="105">
        <v>31793</v>
      </c>
      <c r="L5" s="103">
        <v>32156</v>
      </c>
      <c r="M5" s="103">
        <v>33066</v>
      </c>
      <c r="N5" s="105">
        <v>31870</v>
      </c>
      <c r="O5" s="105">
        <v>31910</v>
      </c>
      <c r="P5" s="105">
        <v>31047</v>
      </c>
      <c r="Q5" s="105">
        <v>31164</v>
      </c>
      <c r="R5" s="105">
        <v>30902</v>
      </c>
    </row>
    <row r="6" spans="1:18" ht="18" customHeight="1">
      <c r="A6" s="69" t="s">
        <v>36</v>
      </c>
      <c r="B6" s="99">
        <v>2</v>
      </c>
      <c r="C6" s="103">
        <v>23425</v>
      </c>
      <c r="D6" s="103">
        <v>25587</v>
      </c>
      <c r="E6" s="103">
        <v>23956</v>
      </c>
      <c r="F6" s="103">
        <v>22601</v>
      </c>
      <c r="G6" s="103">
        <v>23212</v>
      </c>
      <c r="H6" s="51">
        <v>22936</v>
      </c>
      <c r="I6" s="103">
        <v>22505</v>
      </c>
      <c r="J6" s="103">
        <v>25091</v>
      </c>
      <c r="K6" s="105">
        <v>24684</v>
      </c>
      <c r="L6" s="103">
        <v>24845</v>
      </c>
      <c r="M6" s="103">
        <v>27800</v>
      </c>
      <c r="N6" s="105">
        <v>25357</v>
      </c>
      <c r="O6" s="105">
        <v>24838</v>
      </c>
      <c r="P6" s="105">
        <v>24563</v>
      </c>
      <c r="Q6" s="105">
        <v>24186</v>
      </c>
      <c r="R6" s="105">
        <v>24059</v>
      </c>
    </row>
    <row r="7" spans="1:18" ht="18" customHeight="1">
      <c r="A7" s="69" t="s">
        <v>29</v>
      </c>
      <c r="B7" s="99">
        <v>3</v>
      </c>
      <c r="C7" s="104" t="s">
        <v>91</v>
      </c>
      <c r="D7" s="104" t="s">
        <v>91</v>
      </c>
      <c r="E7" s="104" t="s">
        <v>91</v>
      </c>
      <c r="F7" s="104" t="s">
        <v>91</v>
      </c>
      <c r="G7" s="104" t="s">
        <v>91</v>
      </c>
      <c r="H7" s="104" t="s">
        <v>91</v>
      </c>
      <c r="I7" s="103">
        <v>51105</v>
      </c>
      <c r="J7" s="103">
        <v>51557</v>
      </c>
      <c r="K7" s="105">
        <v>52566</v>
      </c>
      <c r="L7" s="103">
        <v>51567</v>
      </c>
      <c r="M7" s="103">
        <v>51628</v>
      </c>
      <c r="N7" s="105">
        <v>54463</v>
      </c>
      <c r="O7" s="105">
        <v>55589</v>
      </c>
      <c r="P7" s="105">
        <v>55911</v>
      </c>
      <c r="Q7" s="105">
        <v>53629</v>
      </c>
      <c r="R7" s="105">
        <v>50170</v>
      </c>
    </row>
    <row r="8" spans="1:18" ht="18" customHeight="1">
      <c r="A8" s="69" t="s">
        <v>94</v>
      </c>
      <c r="B8" s="99">
        <v>4</v>
      </c>
      <c r="C8" s="103">
        <v>31465</v>
      </c>
      <c r="D8" s="104" t="s">
        <v>91</v>
      </c>
      <c r="E8" s="103">
        <v>31896</v>
      </c>
      <c r="F8" s="103">
        <v>34705</v>
      </c>
      <c r="G8" s="104" t="s">
        <v>91</v>
      </c>
      <c r="H8" s="51">
        <v>38896</v>
      </c>
      <c r="I8" s="103">
        <v>39595</v>
      </c>
      <c r="J8" s="103">
        <v>39238</v>
      </c>
      <c r="K8" s="105">
        <v>41064</v>
      </c>
      <c r="L8" s="103">
        <v>41117</v>
      </c>
      <c r="M8" s="104" t="s">
        <v>91</v>
      </c>
      <c r="N8" s="106">
        <v>30324</v>
      </c>
      <c r="O8" s="106">
        <v>26070</v>
      </c>
      <c r="P8" s="106">
        <v>28706</v>
      </c>
      <c r="Q8" s="106" t="s">
        <v>91</v>
      </c>
      <c r="R8" s="105">
        <v>28190</v>
      </c>
    </row>
    <row r="9" spans="1:18" ht="18" customHeight="1">
      <c r="A9" s="69" t="s">
        <v>40</v>
      </c>
      <c r="B9" s="99">
        <v>5</v>
      </c>
      <c r="C9" s="50" t="s">
        <v>91</v>
      </c>
      <c r="D9" s="50" t="s">
        <v>91</v>
      </c>
      <c r="E9" s="50" t="s">
        <v>91</v>
      </c>
      <c r="F9" s="50">
        <v>32929</v>
      </c>
      <c r="G9" s="50">
        <v>34112</v>
      </c>
      <c r="H9" s="90">
        <v>34131</v>
      </c>
      <c r="I9" s="103">
        <v>36044</v>
      </c>
      <c r="J9" s="103">
        <v>36417</v>
      </c>
      <c r="K9" s="105">
        <v>30347</v>
      </c>
      <c r="L9" s="103">
        <v>39480</v>
      </c>
      <c r="M9" s="103">
        <v>41711</v>
      </c>
      <c r="N9" s="105">
        <v>39042</v>
      </c>
      <c r="O9" s="105">
        <v>38597</v>
      </c>
      <c r="P9" s="105">
        <v>35666</v>
      </c>
      <c r="Q9" s="105">
        <v>36786</v>
      </c>
      <c r="R9" s="105">
        <v>41685</v>
      </c>
    </row>
    <row r="10" spans="1:18" ht="18" customHeight="1">
      <c r="A10" s="69" t="s">
        <v>32</v>
      </c>
      <c r="B10" s="99">
        <v>6</v>
      </c>
      <c r="C10" s="104" t="s">
        <v>91</v>
      </c>
      <c r="D10" s="104" t="s">
        <v>91</v>
      </c>
      <c r="E10" s="104">
        <v>16940</v>
      </c>
      <c r="F10" s="104">
        <v>16220</v>
      </c>
      <c r="G10" s="104">
        <v>16788</v>
      </c>
      <c r="H10" s="90">
        <v>16102</v>
      </c>
      <c r="I10" s="50">
        <v>15656</v>
      </c>
      <c r="J10" s="104" t="s">
        <v>91</v>
      </c>
      <c r="K10" s="106" t="s">
        <v>91</v>
      </c>
      <c r="L10" s="104" t="s">
        <v>91</v>
      </c>
      <c r="M10" s="104" t="s">
        <v>91</v>
      </c>
      <c r="N10" s="104" t="s">
        <v>91</v>
      </c>
      <c r="O10" s="104" t="s">
        <v>91</v>
      </c>
      <c r="P10" s="106" t="s">
        <v>91</v>
      </c>
      <c r="Q10" s="106" t="s">
        <v>91</v>
      </c>
      <c r="R10" s="105">
        <v>33758</v>
      </c>
    </row>
    <row r="11" spans="1:18" ht="18" customHeight="1">
      <c r="A11" s="69" t="s">
        <v>214</v>
      </c>
      <c r="B11" s="99">
        <v>7</v>
      </c>
      <c r="C11" s="103">
        <v>21680</v>
      </c>
      <c r="D11" s="103">
        <v>26066</v>
      </c>
      <c r="E11" s="103">
        <v>27048</v>
      </c>
      <c r="F11" s="103">
        <v>27364</v>
      </c>
      <c r="G11" s="103">
        <v>28536</v>
      </c>
      <c r="H11" s="51">
        <v>29141</v>
      </c>
      <c r="I11" s="103">
        <v>29749</v>
      </c>
      <c r="J11" s="103">
        <v>29585</v>
      </c>
      <c r="K11" s="105">
        <v>30703</v>
      </c>
      <c r="L11" s="103">
        <v>26511</v>
      </c>
      <c r="M11" s="104" t="s">
        <v>91</v>
      </c>
      <c r="N11" s="106">
        <v>30787</v>
      </c>
      <c r="O11" s="106">
        <v>32832</v>
      </c>
      <c r="P11" s="106">
        <v>32304</v>
      </c>
      <c r="Q11" s="106">
        <v>29572</v>
      </c>
      <c r="R11" s="105">
        <v>31286</v>
      </c>
    </row>
    <row r="12" spans="1:18" ht="18" customHeight="1">
      <c r="A12" s="69" t="s">
        <v>22</v>
      </c>
      <c r="B12" s="99">
        <v>8</v>
      </c>
      <c r="C12" s="103">
        <v>6321</v>
      </c>
      <c r="D12" s="103">
        <v>6589</v>
      </c>
      <c r="E12" s="103">
        <v>6507</v>
      </c>
      <c r="F12" s="103">
        <v>6459</v>
      </c>
      <c r="G12" s="103">
        <v>6754</v>
      </c>
      <c r="H12" s="51">
        <v>7038</v>
      </c>
      <c r="I12" s="103">
        <v>7756</v>
      </c>
      <c r="J12" s="103">
        <v>7994</v>
      </c>
      <c r="K12" s="105">
        <v>8255</v>
      </c>
      <c r="L12" s="103">
        <v>8554</v>
      </c>
      <c r="M12" s="103">
        <v>8989</v>
      </c>
      <c r="N12" s="105">
        <v>8659</v>
      </c>
      <c r="O12" s="105">
        <v>8845</v>
      </c>
      <c r="P12" s="105">
        <v>8616</v>
      </c>
      <c r="Q12" s="105">
        <v>8446</v>
      </c>
      <c r="R12" s="105">
        <v>8284</v>
      </c>
    </row>
    <row r="13" spans="1:18" ht="18" customHeight="1">
      <c r="A13" s="69" t="s">
        <v>28</v>
      </c>
      <c r="B13" s="99">
        <v>9</v>
      </c>
      <c r="C13" s="103">
        <v>3409</v>
      </c>
      <c r="D13" s="103">
        <v>3246</v>
      </c>
      <c r="E13" s="103">
        <v>3483</v>
      </c>
      <c r="F13" s="103">
        <v>3407</v>
      </c>
      <c r="G13" s="103">
        <v>3399</v>
      </c>
      <c r="H13" s="51">
        <v>3478</v>
      </c>
      <c r="I13" s="103">
        <v>3542</v>
      </c>
      <c r="J13" s="103">
        <v>3577</v>
      </c>
      <c r="K13" s="105">
        <v>3576</v>
      </c>
      <c r="L13" s="103">
        <v>3604</v>
      </c>
      <c r="M13" s="103">
        <v>3573</v>
      </c>
      <c r="N13" s="105">
        <v>3456</v>
      </c>
      <c r="O13" s="105">
        <v>3336</v>
      </c>
      <c r="P13" s="105">
        <v>3434</v>
      </c>
      <c r="Q13" s="105">
        <v>3434</v>
      </c>
      <c r="R13" s="105">
        <v>3426</v>
      </c>
    </row>
    <row r="14" spans="1:18" ht="18" customHeight="1">
      <c r="A14" s="69" t="s">
        <v>26</v>
      </c>
      <c r="B14" s="99">
        <v>10</v>
      </c>
      <c r="C14" s="103">
        <v>1546</v>
      </c>
      <c r="D14" s="103">
        <v>1550</v>
      </c>
      <c r="E14" s="103">
        <v>1580</v>
      </c>
      <c r="F14" s="103">
        <v>1560</v>
      </c>
      <c r="G14" s="103">
        <v>1609</v>
      </c>
      <c r="H14" s="51">
        <v>1665</v>
      </c>
      <c r="I14" s="103">
        <v>1838</v>
      </c>
      <c r="J14" s="103">
        <v>2044</v>
      </c>
      <c r="K14" s="105">
        <v>1950</v>
      </c>
      <c r="L14" s="103">
        <v>1967</v>
      </c>
      <c r="M14" s="103">
        <v>2193</v>
      </c>
      <c r="N14" s="105">
        <v>1947</v>
      </c>
      <c r="O14" s="105">
        <v>2089</v>
      </c>
      <c r="P14" s="105">
        <v>1938</v>
      </c>
      <c r="Q14" s="105">
        <v>1603</v>
      </c>
      <c r="R14" s="105">
        <v>1806</v>
      </c>
    </row>
    <row r="15" spans="1:18" ht="18" customHeight="1">
      <c r="A15" s="69" t="s">
        <v>23</v>
      </c>
      <c r="B15" s="99">
        <v>11</v>
      </c>
      <c r="C15" s="104" t="s">
        <v>91</v>
      </c>
      <c r="D15" s="104" t="s">
        <v>91</v>
      </c>
      <c r="E15" s="103">
        <v>15742</v>
      </c>
      <c r="F15" s="103">
        <v>22765</v>
      </c>
      <c r="G15" s="103">
        <v>22680</v>
      </c>
      <c r="H15" s="51">
        <v>24945</v>
      </c>
      <c r="I15" s="103">
        <v>25356</v>
      </c>
      <c r="J15" s="103">
        <v>27494</v>
      </c>
      <c r="K15" s="105">
        <v>25356</v>
      </c>
      <c r="L15" s="103">
        <v>25870</v>
      </c>
      <c r="M15" s="103">
        <v>26888</v>
      </c>
      <c r="N15" s="105">
        <v>25901</v>
      </c>
      <c r="O15" s="105">
        <v>24690</v>
      </c>
      <c r="P15" s="105">
        <v>23671</v>
      </c>
      <c r="Q15" s="105">
        <v>24098</v>
      </c>
      <c r="R15" s="105">
        <v>24672</v>
      </c>
    </row>
    <row r="16" spans="1:18" ht="18" customHeight="1">
      <c r="A16" s="69" t="s">
        <v>25</v>
      </c>
      <c r="B16" s="99">
        <v>12</v>
      </c>
      <c r="C16" s="103">
        <v>4329</v>
      </c>
      <c r="D16" s="103">
        <v>4374</v>
      </c>
      <c r="E16" s="103">
        <v>4499</v>
      </c>
      <c r="F16" s="103">
        <v>4546</v>
      </c>
      <c r="G16" s="103">
        <v>4528</v>
      </c>
      <c r="H16" s="51">
        <v>4922</v>
      </c>
      <c r="I16" s="103">
        <v>5113</v>
      </c>
      <c r="J16" s="103">
        <v>5648</v>
      </c>
      <c r="K16" s="105">
        <v>5461</v>
      </c>
      <c r="L16" s="103">
        <v>5499</v>
      </c>
      <c r="M16" s="103">
        <v>5766</v>
      </c>
      <c r="N16" s="105">
        <v>5633</v>
      </c>
      <c r="O16" s="105">
        <v>5743</v>
      </c>
      <c r="P16" s="105">
        <v>5721</v>
      </c>
      <c r="Q16" s="105">
        <v>5922</v>
      </c>
      <c r="R16" s="105">
        <v>5863</v>
      </c>
    </row>
    <row r="17" spans="1:18" ht="18" customHeight="1">
      <c r="A17" s="69" t="s">
        <v>24</v>
      </c>
      <c r="B17" s="99">
        <v>13</v>
      </c>
      <c r="C17" s="104" t="s">
        <v>91</v>
      </c>
      <c r="D17" s="104" t="s">
        <v>91</v>
      </c>
      <c r="E17" s="104" t="s">
        <v>91</v>
      </c>
      <c r="F17" s="104" t="s">
        <v>91</v>
      </c>
      <c r="G17" s="103">
        <v>7600</v>
      </c>
      <c r="H17" s="51">
        <v>7868</v>
      </c>
      <c r="I17" s="103">
        <v>7917</v>
      </c>
      <c r="J17" s="103">
        <v>7287</v>
      </c>
      <c r="K17" s="105">
        <v>7840</v>
      </c>
      <c r="L17" s="103">
        <v>8717</v>
      </c>
      <c r="M17" s="103">
        <v>9110</v>
      </c>
      <c r="N17" s="105">
        <v>9043</v>
      </c>
      <c r="O17" s="105">
        <v>8987</v>
      </c>
      <c r="P17" s="105">
        <v>8850</v>
      </c>
      <c r="Q17" s="105">
        <v>8725</v>
      </c>
      <c r="R17" s="105">
        <v>8453</v>
      </c>
    </row>
    <row r="18" spans="1:18" ht="18" customHeight="1">
      <c r="A18" s="69" t="s">
        <v>46</v>
      </c>
      <c r="B18" s="99">
        <v>14</v>
      </c>
      <c r="C18" s="104" t="s">
        <v>91</v>
      </c>
      <c r="D18" s="103">
        <v>6456</v>
      </c>
      <c r="E18" s="103">
        <v>7216</v>
      </c>
      <c r="F18" s="103">
        <v>4646</v>
      </c>
      <c r="G18" s="104" t="s">
        <v>91</v>
      </c>
      <c r="H18" s="51">
        <v>7054</v>
      </c>
      <c r="I18" s="103">
        <v>6977</v>
      </c>
      <c r="J18" s="103">
        <v>7202</v>
      </c>
      <c r="K18" s="105">
        <v>6900</v>
      </c>
      <c r="L18" s="103">
        <v>6929</v>
      </c>
      <c r="M18" s="103">
        <v>7139</v>
      </c>
      <c r="N18" s="105">
        <v>5845</v>
      </c>
      <c r="O18" s="105">
        <v>5860</v>
      </c>
      <c r="P18" s="105">
        <v>5530</v>
      </c>
      <c r="Q18" s="105">
        <v>5668</v>
      </c>
      <c r="R18" s="105">
        <v>5882</v>
      </c>
    </row>
    <row r="19" spans="1:18" ht="18" customHeight="1">
      <c r="A19" s="69" t="s">
        <v>34</v>
      </c>
      <c r="B19" s="99">
        <v>15</v>
      </c>
      <c r="C19" s="104" t="s">
        <v>91</v>
      </c>
      <c r="D19" s="104" t="s">
        <v>91</v>
      </c>
      <c r="E19" s="104" t="s">
        <v>91</v>
      </c>
      <c r="F19" s="104" t="s">
        <v>91</v>
      </c>
      <c r="G19" s="104" t="s">
        <v>91</v>
      </c>
      <c r="H19" s="51">
        <v>9844</v>
      </c>
      <c r="I19" s="103">
        <v>10864</v>
      </c>
      <c r="J19" s="103">
        <v>11772</v>
      </c>
      <c r="K19" s="105">
        <v>11732</v>
      </c>
      <c r="L19" s="103">
        <v>10932</v>
      </c>
      <c r="M19" s="103">
        <v>11927</v>
      </c>
      <c r="N19" s="105">
        <v>8888</v>
      </c>
      <c r="O19" s="105">
        <v>8919</v>
      </c>
      <c r="P19" s="105">
        <v>8354</v>
      </c>
      <c r="Q19" s="105">
        <v>9204</v>
      </c>
      <c r="R19" s="105">
        <v>9362</v>
      </c>
    </row>
    <row r="20" spans="1:18" ht="18" customHeight="1">
      <c r="A20" s="69" t="s">
        <v>30</v>
      </c>
      <c r="B20" s="99">
        <v>16</v>
      </c>
      <c r="C20" s="103">
        <v>4520</v>
      </c>
      <c r="D20" s="103">
        <v>4316</v>
      </c>
      <c r="E20" s="104" t="s">
        <v>91</v>
      </c>
      <c r="F20" s="103">
        <v>4299</v>
      </c>
      <c r="G20" s="103">
        <v>4007</v>
      </c>
      <c r="H20" s="51">
        <v>4434</v>
      </c>
      <c r="I20" s="103">
        <v>4560</v>
      </c>
      <c r="J20" s="103">
        <v>4745</v>
      </c>
      <c r="K20" s="105">
        <v>4820</v>
      </c>
      <c r="L20" s="103">
        <v>4827</v>
      </c>
      <c r="M20" s="103">
        <v>4924</v>
      </c>
      <c r="N20" s="105">
        <v>4771</v>
      </c>
      <c r="O20" s="105">
        <v>4849</v>
      </c>
      <c r="P20" s="105">
        <v>4724</v>
      </c>
      <c r="Q20" s="105">
        <v>4658</v>
      </c>
      <c r="R20" s="105">
        <v>4598</v>
      </c>
    </row>
    <row r="21" spans="1:18" ht="18" customHeight="1">
      <c r="A21" s="69" t="s">
        <v>121</v>
      </c>
      <c r="B21" s="99">
        <v>17</v>
      </c>
      <c r="C21" s="104" t="s">
        <v>91</v>
      </c>
      <c r="D21" s="104" t="s">
        <v>91</v>
      </c>
      <c r="E21" s="104" t="s">
        <v>91</v>
      </c>
      <c r="F21" s="103">
        <v>6010</v>
      </c>
      <c r="G21" s="103">
        <v>5987</v>
      </c>
      <c r="H21" s="51">
        <v>5956</v>
      </c>
      <c r="I21" s="103">
        <v>6212</v>
      </c>
      <c r="J21" s="103">
        <v>6618</v>
      </c>
      <c r="K21" s="105">
        <v>6256</v>
      </c>
      <c r="L21" s="103">
        <v>6620</v>
      </c>
      <c r="M21" s="103">
        <v>6904</v>
      </c>
      <c r="N21" s="105">
        <v>6830</v>
      </c>
      <c r="O21" s="105">
        <v>6770</v>
      </c>
      <c r="P21" s="105">
        <v>6792</v>
      </c>
      <c r="Q21" s="105">
        <v>6830</v>
      </c>
      <c r="R21" s="105">
        <v>6712</v>
      </c>
    </row>
    <row r="22" spans="1:18" ht="18" customHeight="1">
      <c r="A22" s="69" t="s">
        <v>35</v>
      </c>
      <c r="B22" s="99">
        <v>18</v>
      </c>
      <c r="C22" s="103">
        <v>3128</v>
      </c>
      <c r="D22" s="103">
        <v>3388</v>
      </c>
      <c r="E22" s="103">
        <v>3165</v>
      </c>
      <c r="F22" s="103">
        <v>3004</v>
      </c>
      <c r="G22" s="103">
        <v>2886</v>
      </c>
      <c r="H22" s="51">
        <v>2861</v>
      </c>
      <c r="I22" s="103">
        <v>3074</v>
      </c>
      <c r="J22" s="103">
        <v>3255</v>
      </c>
      <c r="K22" s="105">
        <v>3136</v>
      </c>
      <c r="L22" s="103">
        <v>3108</v>
      </c>
      <c r="M22" s="103">
        <v>3166</v>
      </c>
      <c r="N22" s="105">
        <v>3324</v>
      </c>
      <c r="O22" s="105">
        <v>3147</v>
      </c>
      <c r="P22" s="105">
        <v>3054</v>
      </c>
      <c r="Q22" s="105">
        <v>2947</v>
      </c>
      <c r="R22" s="105">
        <v>2891</v>
      </c>
    </row>
    <row r="23" spans="1:18" ht="18" customHeight="1">
      <c r="A23" s="69" t="s">
        <v>45</v>
      </c>
      <c r="B23" s="99">
        <v>19</v>
      </c>
      <c r="C23" s="103">
        <v>2992</v>
      </c>
      <c r="D23" s="103">
        <v>3384</v>
      </c>
      <c r="E23" s="103">
        <v>2969</v>
      </c>
      <c r="F23" s="103">
        <v>2895</v>
      </c>
      <c r="G23" s="103">
        <v>2937</v>
      </c>
      <c r="H23" s="51">
        <v>3029</v>
      </c>
      <c r="I23" s="103">
        <v>2968</v>
      </c>
      <c r="J23" s="103">
        <v>3017</v>
      </c>
      <c r="K23" s="105">
        <v>3170</v>
      </c>
      <c r="L23" s="103">
        <v>3076</v>
      </c>
      <c r="M23" s="103">
        <v>3579</v>
      </c>
      <c r="N23" s="105">
        <v>3027</v>
      </c>
      <c r="O23" s="105">
        <v>2805</v>
      </c>
      <c r="P23" s="105">
        <v>3520</v>
      </c>
      <c r="Q23" s="105">
        <v>3423</v>
      </c>
      <c r="R23" s="105">
        <v>3483</v>
      </c>
    </row>
    <row r="24" spans="1:18" ht="18" customHeight="1">
      <c r="A24" s="69" t="s">
        <v>31</v>
      </c>
      <c r="B24" s="99">
        <v>20</v>
      </c>
      <c r="C24" s="103">
        <v>20914</v>
      </c>
      <c r="D24" s="103">
        <v>21791</v>
      </c>
      <c r="E24" s="103">
        <v>22761</v>
      </c>
      <c r="F24" s="103">
        <v>22722</v>
      </c>
      <c r="G24" s="103">
        <v>23961</v>
      </c>
      <c r="H24" s="51">
        <v>24566</v>
      </c>
      <c r="I24" s="103">
        <v>24904</v>
      </c>
      <c r="J24" s="103">
        <v>24656</v>
      </c>
      <c r="K24" s="105">
        <v>24690</v>
      </c>
      <c r="L24" s="103">
        <v>27470</v>
      </c>
      <c r="M24" s="103">
        <v>27984</v>
      </c>
      <c r="N24" s="105">
        <v>27520</v>
      </c>
      <c r="O24" s="105">
        <v>27069</v>
      </c>
      <c r="P24" s="105">
        <v>26763</v>
      </c>
      <c r="Q24" s="105">
        <v>26172</v>
      </c>
      <c r="R24" s="105">
        <v>25876</v>
      </c>
    </row>
    <row r="25" spans="1:18" ht="18" customHeight="1">
      <c r="A25" s="69" t="s">
        <v>48</v>
      </c>
      <c r="B25" s="99">
        <v>21</v>
      </c>
      <c r="C25" s="104" t="s">
        <v>91</v>
      </c>
      <c r="D25" s="104" t="s">
        <v>91</v>
      </c>
      <c r="E25" s="104" t="s">
        <v>91</v>
      </c>
      <c r="F25" s="103">
        <v>15006</v>
      </c>
      <c r="G25" s="103">
        <v>14969</v>
      </c>
      <c r="H25" s="51">
        <v>14983</v>
      </c>
      <c r="I25" s="103">
        <v>15473</v>
      </c>
      <c r="J25" s="103">
        <v>16532</v>
      </c>
      <c r="K25" s="105">
        <v>16566</v>
      </c>
      <c r="L25" s="103">
        <v>15682</v>
      </c>
      <c r="M25" s="103">
        <v>16093</v>
      </c>
      <c r="N25" s="105">
        <v>15767</v>
      </c>
      <c r="O25" s="105">
        <v>15295</v>
      </c>
      <c r="P25" s="105">
        <v>15074</v>
      </c>
      <c r="Q25" s="105">
        <v>14542</v>
      </c>
      <c r="R25" s="105">
        <v>13873</v>
      </c>
    </row>
    <row r="26" spans="1:18" ht="18" customHeight="1">
      <c r="A26" s="69" t="s">
        <v>215</v>
      </c>
      <c r="B26" s="99">
        <v>22</v>
      </c>
      <c r="C26" s="103">
        <v>4429</v>
      </c>
      <c r="D26" s="103">
        <v>4273</v>
      </c>
      <c r="E26" s="104" t="s">
        <v>91</v>
      </c>
      <c r="F26" s="103">
        <v>4759</v>
      </c>
      <c r="G26" s="103">
        <v>4334</v>
      </c>
      <c r="H26" s="51">
        <v>4449</v>
      </c>
      <c r="I26" s="103">
        <v>4800</v>
      </c>
      <c r="J26" s="103">
        <v>6093</v>
      </c>
      <c r="K26" s="105">
        <v>4879</v>
      </c>
      <c r="L26" s="103">
        <v>4581</v>
      </c>
      <c r="M26" s="103">
        <v>4696</v>
      </c>
      <c r="N26" s="105">
        <v>4609</v>
      </c>
      <c r="O26" s="105">
        <v>4772</v>
      </c>
      <c r="P26" s="105">
        <v>4625</v>
      </c>
      <c r="Q26" s="105">
        <v>4504</v>
      </c>
      <c r="R26" s="105">
        <v>4461</v>
      </c>
    </row>
    <row r="27" spans="1:18" ht="18" customHeight="1">
      <c r="A27" s="69" t="s">
        <v>27</v>
      </c>
      <c r="B27" s="99">
        <v>23</v>
      </c>
      <c r="C27" s="104" t="s">
        <v>91</v>
      </c>
      <c r="D27" s="104" t="s">
        <v>91</v>
      </c>
      <c r="E27" s="103">
        <v>3232</v>
      </c>
      <c r="F27" s="103">
        <v>3145</v>
      </c>
      <c r="G27" s="103">
        <v>3615</v>
      </c>
      <c r="H27" s="51">
        <v>3299</v>
      </c>
      <c r="I27" s="103">
        <v>3456</v>
      </c>
      <c r="J27" s="103">
        <v>3564</v>
      </c>
      <c r="K27" s="105">
        <v>3493</v>
      </c>
      <c r="L27" s="103">
        <v>3436</v>
      </c>
      <c r="M27" s="103">
        <v>3524</v>
      </c>
      <c r="N27" s="105">
        <v>3185</v>
      </c>
      <c r="O27" s="105">
        <v>3629</v>
      </c>
      <c r="P27" s="105">
        <v>3351</v>
      </c>
      <c r="Q27" s="105">
        <v>3289</v>
      </c>
      <c r="R27" s="105">
        <v>3084</v>
      </c>
    </row>
    <row r="28" spans="1:18" ht="18" customHeight="1">
      <c r="A28" s="69" t="s">
        <v>43</v>
      </c>
      <c r="B28" s="99">
        <v>24</v>
      </c>
      <c r="C28" s="103">
        <v>2552</v>
      </c>
      <c r="D28" s="103">
        <v>2522</v>
      </c>
      <c r="E28" s="103">
        <v>2480</v>
      </c>
      <c r="F28" s="103">
        <v>2447</v>
      </c>
      <c r="G28" s="103">
        <v>2288</v>
      </c>
      <c r="H28" s="51">
        <v>2761</v>
      </c>
      <c r="I28" s="103">
        <v>2772</v>
      </c>
      <c r="J28" s="103">
        <v>2833</v>
      </c>
      <c r="K28" s="105">
        <v>2805</v>
      </c>
      <c r="L28" s="103">
        <v>2779</v>
      </c>
      <c r="M28" s="103">
        <v>2792</v>
      </c>
      <c r="N28" s="106" t="s">
        <v>91</v>
      </c>
      <c r="O28" s="106" t="s">
        <v>91</v>
      </c>
      <c r="P28" s="106" t="s">
        <v>91</v>
      </c>
      <c r="Q28" s="106" t="s">
        <v>91</v>
      </c>
      <c r="R28" s="105">
        <v>2638</v>
      </c>
    </row>
    <row r="29" spans="1:18" ht="18" customHeight="1">
      <c r="A29" s="69" t="s">
        <v>42</v>
      </c>
      <c r="B29" s="99">
        <v>25</v>
      </c>
      <c r="C29" s="103">
        <v>15872</v>
      </c>
      <c r="D29" s="103">
        <v>17198</v>
      </c>
      <c r="E29" s="103">
        <v>17088</v>
      </c>
      <c r="F29" s="103">
        <v>15724</v>
      </c>
      <c r="G29" s="103">
        <v>16297</v>
      </c>
      <c r="H29" s="51">
        <v>17268</v>
      </c>
      <c r="I29" s="103">
        <v>18052</v>
      </c>
      <c r="J29" s="103">
        <v>19335</v>
      </c>
      <c r="K29" s="105">
        <v>18904</v>
      </c>
      <c r="L29" s="103">
        <v>18921</v>
      </c>
      <c r="M29" s="103">
        <v>18854</v>
      </c>
      <c r="N29" s="105">
        <v>18299</v>
      </c>
      <c r="O29" s="105">
        <v>17581</v>
      </c>
      <c r="P29" s="105">
        <v>16129</v>
      </c>
      <c r="Q29" s="105">
        <v>16992</v>
      </c>
      <c r="R29" s="105">
        <v>15430</v>
      </c>
    </row>
    <row r="30" spans="1:18" ht="18" customHeight="1">
      <c r="A30" s="69" t="s">
        <v>41</v>
      </c>
      <c r="B30" s="99">
        <v>26</v>
      </c>
      <c r="C30" s="103" t="s">
        <v>91</v>
      </c>
      <c r="D30" s="103">
        <v>1330</v>
      </c>
      <c r="E30" s="103">
        <v>2088</v>
      </c>
      <c r="F30" s="103">
        <v>2028</v>
      </c>
      <c r="G30" s="103">
        <v>1880</v>
      </c>
      <c r="H30" s="51">
        <v>2170</v>
      </c>
      <c r="I30" s="103">
        <v>2311</v>
      </c>
      <c r="J30" s="103">
        <v>2525</v>
      </c>
      <c r="K30" s="105">
        <v>3088</v>
      </c>
      <c r="L30" s="103">
        <v>3066</v>
      </c>
      <c r="M30" s="103">
        <v>1610</v>
      </c>
      <c r="N30" s="105">
        <v>2188</v>
      </c>
      <c r="O30" s="105">
        <v>3417</v>
      </c>
      <c r="P30" s="105">
        <v>3227</v>
      </c>
      <c r="Q30" s="105">
        <v>3235</v>
      </c>
      <c r="R30" s="105">
        <v>3148</v>
      </c>
    </row>
    <row r="31" spans="1:18" ht="18" customHeight="1">
      <c r="A31" s="69" t="s">
        <v>38</v>
      </c>
      <c r="B31" s="99">
        <v>27</v>
      </c>
      <c r="C31" s="103">
        <v>3034</v>
      </c>
      <c r="D31" s="103">
        <v>2984</v>
      </c>
      <c r="E31" s="103">
        <v>2817</v>
      </c>
      <c r="F31" s="103">
        <v>2709</v>
      </c>
      <c r="G31" s="103">
        <v>3751</v>
      </c>
      <c r="H31" s="51">
        <v>3287</v>
      </c>
      <c r="I31" s="103">
        <v>3100</v>
      </c>
      <c r="J31" s="103">
        <v>4106</v>
      </c>
      <c r="K31" s="105">
        <v>3383</v>
      </c>
      <c r="L31" s="103">
        <v>3396</v>
      </c>
      <c r="M31" s="103">
        <v>3678</v>
      </c>
      <c r="N31" s="105">
        <v>3437</v>
      </c>
      <c r="O31" s="105">
        <v>3577</v>
      </c>
      <c r="P31" s="105">
        <v>3367</v>
      </c>
      <c r="Q31" s="105">
        <v>3088</v>
      </c>
      <c r="R31" s="105">
        <v>3307</v>
      </c>
    </row>
    <row r="32" spans="1:18" ht="18" customHeight="1">
      <c r="A32" s="69" t="s">
        <v>93</v>
      </c>
      <c r="B32" s="99">
        <v>28</v>
      </c>
      <c r="C32" s="104" t="s">
        <v>91</v>
      </c>
      <c r="D32" s="103">
        <v>23109</v>
      </c>
      <c r="E32" s="103">
        <v>22507</v>
      </c>
      <c r="F32" s="103">
        <v>22407</v>
      </c>
      <c r="G32" s="103">
        <v>22969</v>
      </c>
      <c r="H32" s="51">
        <v>24065</v>
      </c>
      <c r="I32" s="103">
        <v>24088</v>
      </c>
      <c r="J32" s="103">
        <v>24904</v>
      </c>
      <c r="K32" s="105">
        <v>24743</v>
      </c>
      <c r="L32" s="103">
        <v>24921</v>
      </c>
      <c r="M32" s="103">
        <v>26045</v>
      </c>
      <c r="N32" s="105">
        <v>26427</v>
      </c>
      <c r="O32" s="105">
        <v>26778</v>
      </c>
      <c r="P32" s="105">
        <v>26907</v>
      </c>
      <c r="Q32" s="105">
        <v>26704</v>
      </c>
      <c r="R32" s="105">
        <v>25796</v>
      </c>
    </row>
    <row r="33" spans="1:18" ht="18" customHeight="1">
      <c r="A33" s="69" t="s">
        <v>257</v>
      </c>
      <c r="B33" s="99">
        <v>29</v>
      </c>
      <c r="C33" s="104" t="s">
        <v>91</v>
      </c>
      <c r="D33" s="103">
        <v>16024</v>
      </c>
      <c r="E33" s="103">
        <v>13765</v>
      </c>
      <c r="F33" s="103">
        <v>15506</v>
      </c>
      <c r="G33" s="104" t="s">
        <v>91</v>
      </c>
      <c r="H33" s="51">
        <v>17169</v>
      </c>
      <c r="I33" s="103">
        <v>17246</v>
      </c>
      <c r="J33" s="103">
        <v>16964</v>
      </c>
      <c r="K33" s="105">
        <v>16750</v>
      </c>
      <c r="L33" s="103">
        <v>17291</v>
      </c>
      <c r="M33" s="103">
        <v>17686</v>
      </c>
      <c r="N33" s="105">
        <v>17339</v>
      </c>
      <c r="O33" s="105">
        <v>17308</v>
      </c>
      <c r="P33" s="105">
        <v>17860</v>
      </c>
      <c r="Q33" s="105">
        <v>16875</v>
      </c>
      <c r="R33" s="105">
        <v>17143</v>
      </c>
    </row>
    <row r="34" spans="1:18" ht="18" customHeight="1">
      <c r="A34" s="69" t="s">
        <v>33</v>
      </c>
      <c r="B34" s="99">
        <v>30</v>
      </c>
      <c r="C34" s="104" t="s">
        <v>91</v>
      </c>
      <c r="D34" s="103">
        <v>9956</v>
      </c>
      <c r="E34" s="103">
        <v>9202</v>
      </c>
      <c r="F34" s="103">
        <v>10102</v>
      </c>
      <c r="G34" s="103">
        <v>9910</v>
      </c>
      <c r="H34" s="51">
        <v>10370</v>
      </c>
      <c r="I34" s="103">
        <v>10541</v>
      </c>
      <c r="J34" s="103">
        <v>11342</v>
      </c>
      <c r="K34" s="105">
        <v>11047</v>
      </c>
      <c r="L34" s="103">
        <v>11276</v>
      </c>
      <c r="M34" s="103">
        <v>11317</v>
      </c>
      <c r="N34" s="105">
        <v>11277</v>
      </c>
      <c r="O34" s="105">
        <v>11309</v>
      </c>
      <c r="P34" s="105">
        <v>11416</v>
      </c>
      <c r="Q34" s="105">
        <v>11075</v>
      </c>
      <c r="R34" s="105">
        <v>11097</v>
      </c>
    </row>
    <row r="35" spans="1:18" ht="18" customHeight="1">
      <c r="A35" s="69" t="s">
        <v>47</v>
      </c>
      <c r="B35" s="99">
        <v>31</v>
      </c>
      <c r="C35" s="103">
        <v>8321</v>
      </c>
      <c r="D35" s="103">
        <v>8191</v>
      </c>
      <c r="E35" s="103">
        <v>8607</v>
      </c>
      <c r="F35" s="103">
        <v>8933</v>
      </c>
      <c r="G35" s="103">
        <v>8404</v>
      </c>
      <c r="H35" s="51">
        <v>10041</v>
      </c>
      <c r="I35" s="103">
        <v>9781</v>
      </c>
      <c r="J35" s="103">
        <v>10495</v>
      </c>
      <c r="K35" s="105">
        <v>9901</v>
      </c>
      <c r="L35" s="103">
        <v>10479</v>
      </c>
      <c r="M35" s="103">
        <v>10939</v>
      </c>
      <c r="N35" s="105">
        <v>11875</v>
      </c>
      <c r="O35" s="105">
        <v>11295</v>
      </c>
      <c r="P35" s="105">
        <v>10334</v>
      </c>
      <c r="Q35" s="105" t="s">
        <v>91</v>
      </c>
      <c r="R35" s="105">
        <v>11146</v>
      </c>
    </row>
    <row r="36" spans="1:18" ht="18" customHeight="1">
      <c r="A36" s="69" t="s">
        <v>44</v>
      </c>
      <c r="B36" s="99">
        <v>32</v>
      </c>
      <c r="C36" s="103">
        <v>18308</v>
      </c>
      <c r="D36" s="103">
        <v>19038</v>
      </c>
      <c r="E36" s="103">
        <v>11379</v>
      </c>
      <c r="F36" s="103">
        <v>18931</v>
      </c>
      <c r="G36" s="103">
        <v>20827</v>
      </c>
      <c r="H36" s="51">
        <v>21557</v>
      </c>
      <c r="I36" s="103">
        <v>22276</v>
      </c>
      <c r="J36" s="103">
        <v>23189</v>
      </c>
      <c r="K36" s="105">
        <v>22638</v>
      </c>
      <c r="L36" s="103">
        <v>20469</v>
      </c>
      <c r="M36" s="103">
        <v>21439</v>
      </c>
      <c r="N36" s="105">
        <v>21764</v>
      </c>
      <c r="O36" s="105">
        <v>21755</v>
      </c>
      <c r="P36" s="105">
        <v>21528</v>
      </c>
      <c r="Q36" s="105">
        <v>21199</v>
      </c>
      <c r="R36" s="105">
        <v>20512</v>
      </c>
    </row>
    <row r="37" spans="1:18" ht="18" customHeight="1">
      <c r="A37" s="69" t="s">
        <v>39</v>
      </c>
      <c r="B37" s="99">
        <v>33</v>
      </c>
      <c r="C37" s="103">
        <v>1573</v>
      </c>
      <c r="D37" s="103">
        <v>1591</v>
      </c>
      <c r="E37" s="103">
        <v>1368</v>
      </c>
      <c r="F37" s="103">
        <v>1331</v>
      </c>
      <c r="G37" s="103">
        <v>1351</v>
      </c>
      <c r="H37" s="51">
        <v>1391</v>
      </c>
      <c r="I37" s="103">
        <v>1515</v>
      </c>
      <c r="J37" s="103">
        <v>1689</v>
      </c>
      <c r="K37" s="105">
        <v>1610</v>
      </c>
      <c r="L37" s="103">
        <v>1596</v>
      </c>
      <c r="M37" s="103">
        <v>1623</v>
      </c>
      <c r="N37" s="105">
        <v>1545</v>
      </c>
      <c r="O37" s="105">
        <v>1628</v>
      </c>
      <c r="P37" s="105">
        <v>1246</v>
      </c>
      <c r="Q37" s="105">
        <v>1788</v>
      </c>
      <c r="R37" s="105">
        <v>1749</v>
      </c>
    </row>
    <row r="38" spans="1:18" ht="16.5" customHeight="1">
      <c r="A38" s="91" t="s">
        <v>37</v>
      </c>
      <c r="B38" s="99">
        <v>34</v>
      </c>
      <c r="C38" s="103">
        <v>14598</v>
      </c>
      <c r="D38" s="103">
        <v>14535</v>
      </c>
      <c r="E38" s="103">
        <v>14160</v>
      </c>
      <c r="F38" s="103">
        <v>14960</v>
      </c>
      <c r="G38" s="103">
        <v>15116</v>
      </c>
      <c r="H38" s="51">
        <v>14747</v>
      </c>
      <c r="I38" s="103">
        <v>14973</v>
      </c>
      <c r="J38" s="107">
        <v>15163</v>
      </c>
      <c r="K38" s="105">
        <v>15184</v>
      </c>
      <c r="L38" s="103">
        <v>15870</v>
      </c>
      <c r="M38" s="103">
        <v>15264</v>
      </c>
      <c r="N38" s="105">
        <v>13723</v>
      </c>
      <c r="O38" s="105">
        <v>4583</v>
      </c>
      <c r="P38" s="105">
        <v>4370</v>
      </c>
      <c r="Q38" s="105">
        <v>4436</v>
      </c>
      <c r="R38" s="105">
        <v>4536</v>
      </c>
    </row>
    <row r="39" spans="1:18" ht="16.5" customHeight="1">
      <c r="A39" s="91" t="s">
        <v>229</v>
      </c>
      <c r="B39" s="99">
        <v>35</v>
      </c>
      <c r="C39" s="104" t="s">
        <v>91</v>
      </c>
      <c r="D39" s="104" t="s">
        <v>91</v>
      </c>
      <c r="E39" s="103">
        <v>60364</v>
      </c>
      <c r="F39" s="103">
        <v>61700</v>
      </c>
      <c r="G39" s="103">
        <v>67062</v>
      </c>
      <c r="H39" s="51">
        <v>67940</v>
      </c>
      <c r="I39" s="104" t="s">
        <v>91</v>
      </c>
      <c r="J39" s="107">
        <v>76551</v>
      </c>
      <c r="K39" s="105">
        <v>76308</v>
      </c>
      <c r="L39" s="103">
        <v>78386</v>
      </c>
      <c r="M39" s="103">
        <v>80448</v>
      </c>
      <c r="N39" s="105">
        <v>78179</v>
      </c>
      <c r="O39" s="105">
        <v>79936</v>
      </c>
      <c r="P39" s="105">
        <v>77735</v>
      </c>
      <c r="Q39" s="105">
        <v>74858</v>
      </c>
      <c r="R39" s="105">
        <v>75697</v>
      </c>
    </row>
    <row r="40" spans="1:18" ht="16.5" customHeight="1">
      <c r="A40" s="91" t="s">
        <v>228</v>
      </c>
      <c r="B40" s="99">
        <v>36</v>
      </c>
      <c r="C40" s="104" t="s">
        <v>91</v>
      </c>
      <c r="D40" s="104" t="s">
        <v>91</v>
      </c>
      <c r="E40" s="104" t="s">
        <v>91</v>
      </c>
      <c r="F40" s="104" t="s">
        <v>91</v>
      </c>
      <c r="G40" s="104" t="s">
        <v>91</v>
      </c>
      <c r="H40" s="104" t="s">
        <v>91</v>
      </c>
      <c r="I40" s="104" t="s">
        <v>91</v>
      </c>
      <c r="J40" s="107">
        <v>60897</v>
      </c>
      <c r="K40" s="105">
        <v>61936</v>
      </c>
      <c r="L40" s="103">
        <v>64599</v>
      </c>
      <c r="M40" s="103">
        <v>65409</v>
      </c>
      <c r="N40" s="105">
        <v>64885</v>
      </c>
      <c r="O40" s="105">
        <v>63830</v>
      </c>
      <c r="P40" s="106" t="s">
        <v>91</v>
      </c>
      <c r="Q40" s="106" t="s">
        <v>91</v>
      </c>
      <c r="R40" s="105">
        <v>67416</v>
      </c>
    </row>
    <row r="41" spans="1:18" ht="16.5" customHeight="1">
      <c r="A41" s="147" t="s">
        <v>227</v>
      </c>
      <c r="B41" s="148">
        <v>37</v>
      </c>
      <c r="C41" s="149" t="s">
        <v>91</v>
      </c>
      <c r="D41" s="149" t="s">
        <v>91</v>
      </c>
      <c r="E41" s="149" t="s">
        <v>91</v>
      </c>
      <c r="F41" s="149" t="s">
        <v>91</v>
      </c>
      <c r="G41" s="149" t="s">
        <v>91</v>
      </c>
      <c r="H41" s="149" t="s">
        <v>91</v>
      </c>
      <c r="I41" s="149" t="s">
        <v>91</v>
      </c>
      <c r="J41" s="150">
        <v>33402</v>
      </c>
      <c r="K41" s="151">
        <v>33977</v>
      </c>
      <c r="L41" s="150">
        <v>33490</v>
      </c>
      <c r="M41" s="150">
        <v>35065</v>
      </c>
      <c r="N41" s="151">
        <v>33716</v>
      </c>
      <c r="O41" s="151">
        <v>28620</v>
      </c>
      <c r="P41" s="151">
        <v>34060</v>
      </c>
      <c r="Q41" s="151">
        <v>33020</v>
      </c>
      <c r="R41" s="151">
        <v>29454</v>
      </c>
    </row>
    <row r="42" s="161" customFormat="1" ht="19.5" customHeight="1">
      <c r="A42" s="158" t="s">
        <v>253</v>
      </c>
    </row>
    <row r="43" s="161" customFormat="1" ht="12.75">
      <c r="A43" s="158" t="s">
        <v>252</v>
      </c>
    </row>
    <row r="44" s="161" customFormat="1" ht="12.75">
      <c r="A44" s="158" t="s">
        <v>266</v>
      </c>
    </row>
    <row r="45" s="161" customFormat="1" ht="12.75">
      <c r="A45" s="158" t="s">
        <v>226</v>
      </c>
    </row>
  </sheetData>
  <sheetProtection/>
  <printOptions/>
  <pageMargins left="0.75" right="0.75" top="1" bottom="1" header="0.5" footer="0.5"/>
  <pageSetup fitToHeight="1" fitToWidth="1" horizontalDpi="96" verticalDpi="96" orientation="portrait" paperSize="9" scale="68" r:id="rId1"/>
  <headerFooter alignWithMargins="0">
    <oddHeader>&amp;R&amp;"Arial,Bold"&amp;16ROAD TRAFFIC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2013-12-06T09:54:51Z</cp:lastPrinted>
  <dcterms:created xsi:type="dcterms:W3CDTF">1999-02-18T14:58:15Z</dcterms:created>
  <dcterms:modified xsi:type="dcterms:W3CDTF">2013-12-16T15:19:50Z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A5173495</vt:lpwstr>
  </property>
  <property fmtid="{D5CDD505-2E9C-101B-9397-08002B2CF9AE}" pid="3" name="Objective-Comment">
    <vt:lpwstr/>
  </property>
  <property fmtid="{D5CDD505-2E9C-101B-9397-08002B2CF9AE}" pid="4" name="Objective-CreationStamp">
    <vt:filetime>2013-02-11T08:52:23Z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2014-02-21T08:18:29Z</vt:filetime>
  </property>
  <property fmtid="{D5CDD505-2E9C-101B-9397-08002B2CF9AE}" pid="8" name="Objective-ModificationStamp">
    <vt:filetime>2014-02-21T08:18:33Z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