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C-D" sheetId="1" r:id="rId1"/>
    <sheet name="Table E-F" sheetId="2" r:id="rId2"/>
    <sheet name="Table G" sheetId="3" r:id="rId3"/>
    <sheet name="Table G2" sheetId="4" r:id="rId4"/>
    <sheet name="Table H" sheetId="5" r:id="rId5"/>
  </sheets>
  <externalReferences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'Table C-D'!$A$1:$L$78</definedName>
    <definedName name="_xlnm.Print_Area" localSheetId="1">'Table E-F'!$A$1:$L$56</definedName>
    <definedName name="_xlnm.Print_Area" localSheetId="2">'Table G'!$A$1:$M$53</definedName>
    <definedName name="_xlnm.Print_Area" localSheetId="3">'Table G2'!$A$1:$M$45</definedName>
    <definedName name="_xlnm.Print_Area" localSheetId="4">'Table H'!$A$1:$H$72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<sst xmlns="http://schemas.openxmlformats.org/spreadsheetml/2006/main" count="473" uniqueCount="116">
  <si>
    <t>Number of casualties  :  All ages and child casualties</t>
  </si>
  <si>
    <t>Scotland</t>
  </si>
  <si>
    <t xml:space="preserve">           England &amp; Wales</t>
  </si>
  <si>
    <t>All</t>
  </si>
  <si>
    <t>Killed</t>
  </si>
  <si>
    <t>Serious</t>
  </si>
  <si>
    <t>severities</t>
  </si>
  <si>
    <t>1.  All Ages</t>
  </si>
  <si>
    <t>(a)  Numbers</t>
  </si>
  <si>
    <t>1994-98 ave</t>
  </si>
  <si>
    <t>2006-2010 ave</t>
  </si>
  <si>
    <t>(b)  Per cent changes:</t>
  </si>
  <si>
    <t>2010 on 2009</t>
  </si>
  <si>
    <t>2010 on 1994-98 ave.</t>
  </si>
  <si>
    <t>2006-10 ave. on 94-98 ave</t>
  </si>
  <si>
    <t>Rates per 1,000 population  :  All ages and child casualties</t>
  </si>
  <si>
    <t>England &amp; Wales</t>
  </si>
  <si>
    <t>Scotland % of England &amp; Wales</t>
  </si>
  <si>
    <t>percentages</t>
  </si>
  <si>
    <t>(a)  Rates per 1,000 population</t>
  </si>
  <si>
    <t>Mid year population estimates</t>
  </si>
  <si>
    <t xml:space="preserve">              Scotland</t>
  </si>
  <si>
    <t xml:space="preserve">         England &amp; Wales</t>
  </si>
  <si>
    <t>Child</t>
  </si>
  <si>
    <t>Total</t>
  </si>
  <si>
    <t>1994-98 average</t>
  </si>
  <si>
    <t>2006-10 average</t>
  </si>
  <si>
    <t>Percent change:</t>
  </si>
  <si>
    <t>1. All ages</t>
  </si>
  <si>
    <t>Pedestrian</t>
  </si>
  <si>
    <t>Pedal cycle</t>
  </si>
  <si>
    <t>Car</t>
  </si>
  <si>
    <t>Bus/coach</t>
  </si>
  <si>
    <t>Other</t>
  </si>
  <si>
    <t>Rate per 1,000 population :  All ages and child casualties</t>
  </si>
  <si>
    <t>population estimates 2010</t>
  </si>
  <si>
    <t>GB</t>
  </si>
  <si>
    <t>(a) All road users 2010 (Provisional)</t>
  </si>
  <si>
    <t>(b) All road users 2009</t>
  </si>
  <si>
    <t>Per million population</t>
  </si>
  <si>
    <t>Rate</t>
  </si>
  <si>
    <t>Index</t>
  </si>
  <si>
    <t>Iceland</t>
  </si>
  <si>
    <t>England</t>
  </si>
  <si>
    <t>Sweden</t>
  </si>
  <si>
    <t>Wales</t>
  </si>
  <si>
    <t>Great Britain</t>
  </si>
  <si>
    <t>United Kingdom</t>
  </si>
  <si>
    <t>Northern Ireland</t>
  </si>
  <si>
    <t>Israel</t>
  </si>
  <si>
    <t>Malta</t>
  </si>
  <si>
    <t>Netherlands</t>
  </si>
  <si>
    <t>Norway</t>
  </si>
  <si>
    <t>Japan</t>
  </si>
  <si>
    <t>Switzerland</t>
  </si>
  <si>
    <t>Germany</t>
  </si>
  <si>
    <t>Finland</t>
  </si>
  <si>
    <t>Irish Republic</t>
  </si>
  <si>
    <t>Denmark</t>
  </si>
  <si>
    <t>Spain</t>
  </si>
  <si>
    <t>Canada</t>
  </si>
  <si>
    <t>Estonia</t>
  </si>
  <si>
    <t>Australia</t>
  </si>
  <si>
    <t>France</t>
  </si>
  <si>
    <t>Italy</t>
  </si>
  <si>
    <t>Luxembourg</t>
  </si>
  <si>
    <t>Slovakia</t>
  </si>
  <si>
    <t>Austria</t>
  </si>
  <si>
    <t>Slovenia</t>
  </si>
  <si>
    <t>Portugal</t>
  </si>
  <si>
    <t>Hungary</t>
  </si>
  <si>
    <t>Cyprus</t>
  </si>
  <si>
    <t>Czech Republic</t>
  </si>
  <si>
    <t>Belgium</t>
  </si>
  <si>
    <t>New Zealand</t>
  </si>
  <si>
    <t>Lithuania</t>
  </si>
  <si>
    <t>Croatia</t>
  </si>
  <si>
    <t>Latvia</t>
  </si>
  <si>
    <t>United States of America</t>
  </si>
  <si>
    <t>Poland</t>
  </si>
  <si>
    <t>Bulgaria</t>
  </si>
  <si>
    <t>Romania</t>
  </si>
  <si>
    <t>Republic of Korea</t>
  </si>
  <si>
    <t>Greece</t>
  </si>
  <si>
    <t>1 In accordance with the commonly agreed international definition, most countries define a fatality as one being due to a road accident where death occurs within 30 days of the accident. The official road accident statistics of some countries however, lim</t>
  </si>
  <si>
    <t xml:space="preserve">2 Source: International Road Traffic and Accident Database (OECD), ETSC, EUROSTAT and CARE (EU road accidents database).   </t>
  </si>
  <si>
    <t>(c) Pedestrians</t>
  </si>
  <si>
    <t xml:space="preserve">(d) Car users </t>
  </si>
  <si>
    <t>Per million</t>
  </si>
  <si>
    <t xml:space="preserve">     population</t>
  </si>
  <si>
    <t>population</t>
  </si>
  <si>
    <t xml:space="preserve"> </t>
  </si>
  <si>
    <t xml:space="preserve">Per million </t>
  </si>
  <si>
    <t>(a) 0-14 years</t>
  </si>
  <si>
    <t>pop</t>
  </si>
  <si>
    <t>(b) 15-24 years</t>
  </si>
  <si>
    <t>United States</t>
  </si>
  <si>
    <t>Korea</t>
  </si>
  <si>
    <t>Ireland</t>
  </si>
  <si>
    <t>Luxemburg</t>
  </si>
  <si>
    <t>(c) 25-64 years</t>
  </si>
  <si>
    <t>(d) 65+ years</t>
  </si>
  <si>
    <r>
      <t xml:space="preserve">Table C: </t>
    </r>
    <r>
      <rPr>
        <sz val="16"/>
        <rFont val="Arial"/>
        <family val="2"/>
      </rPr>
      <t>Reported casualties in Scotland, England &amp; Wales by severity</t>
    </r>
  </si>
  <si>
    <r>
      <t>2. Reported child casualties</t>
    </r>
    <r>
      <rPr>
        <b/>
        <vertAlign val="superscript"/>
        <sz val="16"/>
        <rFont val="Arial"/>
        <family val="2"/>
      </rPr>
      <t>1</t>
    </r>
  </si>
  <si>
    <r>
      <t xml:space="preserve">Table D: </t>
    </r>
    <r>
      <rPr>
        <sz val="16"/>
        <rFont val="Arial"/>
        <family val="2"/>
      </rPr>
      <t>Reported casualties in Scotland, England &amp; Wales by severity</t>
    </r>
  </si>
  <si>
    <r>
      <t>1</t>
    </r>
    <r>
      <rPr>
        <sz val="10"/>
        <rFont val="Arial"/>
        <family val="2"/>
      </rPr>
      <t xml:space="preserve"> Child 0-15 years</t>
    </r>
  </si>
  <si>
    <r>
      <t xml:space="preserve">Table E: </t>
    </r>
    <r>
      <rPr>
        <sz val="16"/>
        <rFont val="Arial"/>
        <family val="2"/>
      </rPr>
      <t>Reported casualties in Scotland, England &amp; Wales by mode of transport and severity, 2010</t>
    </r>
  </si>
  <si>
    <r>
      <t>2. Child casualties</t>
    </r>
    <r>
      <rPr>
        <b/>
        <vertAlign val="superscript"/>
        <sz val="16"/>
        <rFont val="Arial"/>
        <family val="2"/>
      </rPr>
      <t>1</t>
    </r>
  </si>
  <si>
    <r>
      <t xml:space="preserve">Table F: </t>
    </r>
    <r>
      <rPr>
        <sz val="16"/>
        <rFont val="Arial"/>
        <family val="2"/>
      </rPr>
      <t>Reported casualties in Scotland, England &amp; Wales by mode of transport and severity, 2009</t>
    </r>
  </si>
  <si>
    <r>
      <t xml:space="preserve">Table G: </t>
    </r>
    <r>
      <rPr>
        <sz val="16"/>
        <rFont val="Arial"/>
        <family val="2"/>
      </rPr>
      <t>Fatality rates per capita, for (a) all road users 2010 (Provisional), (b) all road users 2009, (c) Pedestrians;</t>
    </r>
  </si>
  <si>
    <r>
      <t xml:space="preserve">and: (d) car users ranked by respective rates: International Comparisons </t>
    </r>
    <r>
      <rPr>
        <vertAlign val="superscript"/>
        <sz val="16"/>
        <rFont val="Arial"/>
        <family val="2"/>
      </rPr>
      <t>1,2</t>
    </r>
  </si>
  <si>
    <r>
      <t>Numbers           killed</t>
    </r>
    <r>
      <rPr>
        <vertAlign val="superscript"/>
        <sz val="12"/>
        <rFont val="Arial"/>
        <family val="2"/>
      </rPr>
      <t xml:space="preserve"> </t>
    </r>
  </si>
  <si>
    <r>
      <t xml:space="preserve">Table G: </t>
    </r>
    <r>
      <rPr>
        <sz val="16"/>
        <rFont val="Arial"/>
        <family val="2"/>
      </rPr>
      <t>Fatality rates per capita, for (c) Pedestrians and (d) Car users - 2009;</t>
    </r>
  </si>
  <si>
    <r>
      <t>Numbers killed</t>
    </r>
    <r>
      <rPr>
        <vertAlign val="superscript"/>
        <sz val="12"/>
        <rFont val="Arial"/>
        <family val="2"/>
      </rPr>
      <t xml:space="preserve"> </t>
    </r>
  </si>
  <si>
    <r>
      <t xml:space="preserve">Table H: </t>
    </r>
    <r>
      <rPr>
        <sz val="16"/>
        <rFont val="Arial"/>
        <family val="2"/>
      </rPr>
      <t>Road accident fatality rates per capita, by age group, ranked by respective rates - 2009</t>
    </r>
  </si>
  <si>
    <t xml:space="preserve">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</si>
</sst>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 MT"/>
      <family val="0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vertAlign val="superscript"/>
      <sz val="16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vertAlign val="superscript"/>
      <sz val="16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7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" fontId="3" fillId="0" borderId="0">
      <alignment/>
      <protection/>
    </xf>
    <xf numFmtId="169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3" fontId="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9" fillId="0" borderId="0" xfId="16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16" applyNumberFormat="1" applyFont="1" applyFill="1" applyAlignment="1">
      <alignment/>
    </xf>
    <xf numFmtId="3" fontId="13" fillId="0" borderId="0" xfId="16" applyNumberFormat="1" applyFont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 horizontal="right"/>
    </xf>
    <xf numFmtId="1" fontId="9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173" fontId="0" fillId="0" borderId="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178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" fontId="13" fillId="0" borderId="0" xfId="16" applyNumberFormat="1" applyFont="1" applyAlignment="1">
      <alignment/>
    </xf>
    <xf numFmtId="178" fontId="14" fillId="0" borderId="0" xfId="0" applyNumberFormat="1" applyFont="1" applyFill="1" applyAlignment="1">
      <alignment/>
    </xf>
    <xf numFmtId="1" fontId="14" fillId="0" borderId="0" xfId="16" applyNumberFormat="1" applyFont="1" applyAlignment="1">
      <alignment/>
    </xf>
    <xf numFmtId="178" fontId="8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1" fontId="6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8" fontId="13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3" fontId="0" fillId="0" borderId="0" xfId="16" applyNumberFormat="1" applyFont="1" applyAlignment="1">
      <alignment/>
    </xf>
    <xf numFmtId="174" fontId="0" fillId="0" borderId="0" xfId="16" applyNumberFormat="1" applyFont="1" applyBorder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41" fontId="0" fillId="0" borderId="0" xfId="16" applyNumberFormat="1" applyFont="1" applyAlignment="1">
      <alignment/>
    </xf>
    <xf numFmtId="3" fontId="0" fillId="0" borderId="0" xfId="22" applyNumberFormat="1" applyFont="1">
      <alignment/>
      <protection/>
    </xf>
    <xf numFmtId="3" fontId="0" fillId="0" borderId="0" xfId="25" applyNumberFormat="1" applyFont="1" applyFill="1">
      <alignment/>
      <protection/>
    </xf>
    <xf numFmtId="3" fontId="19" fillId="0" borderId="0" xfId="16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9" fillId="0" borderId="0" xfId="0" applyNumberFormat="1" applyFont="1" applyAlignment="1" applyProtection="1">
      <alignment/>
      <protection/>
    </xf>
    <xf numFmtId="173" fontId="9" fillId="0" borderId="0" xfId="16" applyNumberFormat="1" applyFont="1" applyBorder="1" applyAlignment="1">
      <alignment/>
    </xf>
    <xf numFmtId="1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9" fillId="0" borderId="0" xfId="16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3" fontId="0" fillId="0" borderId="0" xfId="16" applyNumberFormat="1" applyFont="1" applyAlignment="1">
      <alignment/>
    </xf>
    <xf numFmtId="173" fontId="0" fillId="0" borderId="0" xfId="16" applyNumberFormat="1" applyFont="1" applyFill="1" applyAlignment="1">
      <alignment/>
    </xf>
    <xf numFmtId="173" fontId="0" fillId="0" borderId="0" xfId="16" applyNumberFormat="1" applyFont="1" applyBorder="1" applyAlignment="1">
      <alignment/>
    </xf>
    <xf numFmtId="0" fontId="0" fillId="0" borderId="0" xfId="0" applyFont="1" applyFill="1" applyAlignment="1">
      <alignment/>
    </xf>
    <xf numFmtId="1" fontId="9" fillId="0" borderId="0" xfId="0" applyNumberFormat="1" applyFont="1" applyFill="1" applyAlignment="1" applyProtection="1">
      <alignment/>
      <protection/>
    </xf>
    <xf numFmtId="1" fontId="8" fillId="0" borderId="0" xfId="16" applyNumberFormat="1" applyFont="1" applyAlignment="1">
      <alignment/>
    </xf>
    <xf numFmtId="1" fontId="8" fillId="0" borderId="0" xfId="16" applyNumberFormat="1" applyFont="1" applyFill="1" applyAlignment="1">
      <alignment/>
    </xf>
    <xf numFmtId="0" fontId="0" fillId="0" borderId="1" xfId="0" applyFont="1" applyBorder="1" applyAlignment="1">
      <alignment horizontal="right"/>
    </xf>
    <xf numFmtId="17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3" fontId="20" fillId="0" borderId="0" xfId="16" applyNumberFormat="1" applyFont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1" fontId="14" fillId="0" borderId="0" xfId="0" applyNumberFormat="1" applyFont="1" applyFill="1" applyAlignment="1">
      <alignment/>
    </xf>
    <xf numFmtId="178" fontId="14" fillId="0" borderId="0" xfId="0" applyNumberFormat="1" applyFont="1" applyAlignment="1">
      <alignment/>
    </xf>
    <xf numFmtId="178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78" fontId="9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4" fontId="19" fillId="0" borderId="0" xfId="16" applyNumberFormat="1" applyFont="1" applyBorder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69" fontId="6" fillId="0" borderId="0" xfId="24" applyFont="1" applyAlignment="1">
      <alignment horizontal="left"/>
      <protection/>
    </xf>
    <xf numFmtId="169" fontId="24" fillId="0" borderId="0" xfId="24" applyFont="1" applyAlignment="1">
      <alignment horizontal="left"/>
      <protection/>
    </xf>
    <xf numFmtId="169" fontId="5" fillId="0" borderId="0" xfId="24" applyFont="1">
      <alignment/>
      <protection/>
    </xf>
    <xf numFmtId="169" fontId="6" fillId="0" borderId="0" xfId="24" applyFont="1">
      <alignment/>
      <protection/>
    </xf>
    <xf numFmtId="169" fontId="24" fillId="0" borderId="0" xfId="24" applyFont="1">
      <alignment/>
      <protection/>
    </xf>
    <xf numFmtId="169" fontId="20" fillId="0" borderId="0" xfId="24" applyFont="1">
      <alignment/>
      <protection/>
    </xf>
    <xf numFmtId="169" fontId="5" fillId="0" borderId="0" xfId="24" applyFont="1" applyAlignment="1">
      <alignment horizontal="left"/>
      <protection/>
    </xf>
    <xf numFmtId="169" fontId="21" fillId="0" borderId="0" xfId="24" applyFont="1" applyAlignment="1">
      <alignment horizontal="left"/>
      <protection/>
    </xf>
    <xf numFmtId="169" fontId="25" fillId="0" borderId="0" xfId="24" applyFont="1" applyAlignment="1">
      <alignment horizontal="left"/>
      <protection/>
    </xf>
    <xf numFmtId="169" fontId="9" fillId="0" borderId="0" xfId="24" applyFont="1">
      <alignment/>
      <protection/>
    </xf>
    <xf numFmtId="169" fontId="21" fillId="0" borderId="0" xfId="24" applyFont="1">
      <alignment/>
      <protection/>
    </xf>
    <xf numFmtId="169" fontId="8" fillId="0" borderId="0" xfId="24" applyFont="1" applyAlignment="1">
      <alignment horizontal="left"/>
      <protection/>
    </xf>
    <xf numFmtId="169" fontId="25" fillId="0" borderId="0" xfId="24" applyFont="1">
      <alignment/>
      <protection/>
    </xf>
    <xf numFmtId="169" fontId="26" fillId="0" borderId="0" xfId="24" applyFont="1" applyAlignment="1">
      <alignment horizontal="left"/>
      <protection/>
    </xf>
    <xf numFmtId="169" fontId="21" fillId="0" borderId="1" xfId="24" applyFont="1" applyBorder="1">
      <alignment/>
      <protection/>
    </xf>
    <xf numFmtId="169" fontId="20" fillId="0" borderId="1" xfId="24" applyFont="1" applyBorder="1">
      <alignment/>
      <protection/>
    </xf>
    <xf numFmtId="169" fontId="27" fillId="0" borderId="0" xfId="24" applyFont="1" applyAlignment="1">
      <alignment horizontal="left"/>
      <protection/>
    </xf>
    <xf numFmtId="169" fontId="27" fillId="0" borderId="0" xfId="24" applyFont="1">
      <alignment/>
      <protection/>
    </xf>
    <xf numFmtId="169" fontId="8" fillId="0" borderId="4" xfId="24" applyFont="1" applyBorder="1">
      <alignment/>
      <protection/>
    </xf>
    <xf numFmtId="169" fontId="28" fillId="0" borderId="4" xfId="24" applyFont="1" applyBorder="1" applyAlignment="1">
      <alignment horizontal="left"/>
      <protection/>
    </xf>
    <xf numFmtId="169" fontId="9" fillId="0" borderId="4" xfId="24" applyFont="1" applyBorder="1">
      <alignment/>
      <protection/>
    </xf>
    <xf numFmtId="169" fontId="9" fillId="0" borderId="5" xfId="24" applyFont="1" applyBorder="1" applyAlignment="1">
      <alignment horizontal="center"/>
      <protection/>
    </xf>
    <xf numFmtId="169" fontId="9" fillId="0" borderId="5" xfId="24" applyFont="1" applyBorder="1" applyAlignment="1">
      <alignment/>
      <protection/>
    </xf>
    <xf numFmtId="169" fontId="9" fillId="0" borderId="0" xfId="24" applyFont="1" applyAlignment="1">
      <alignment/>
      <protection/>
    </xf>
    <xf numFmtId="169" fontId="25" fillId="0" borderId="4" xfId="24" applyFont="1" applyBorder="1" applyAlignment="1">
      <alignment horizontal="left"/>
      <protection/>
    </xf>
    <xf numFmtId="169" fontId="8" fillId="0" borderId="6" xfId="24" applyFont="1" applyBorder="1">
      <alignment/>
      <protection/>
    </xf>
    <xf numFmtId="169" fontId="28" fillId="0" borderId="6" xfId="24" applyFont="1" applyBorder="1" applyAlignment="1">
      <alignment horizontal="left"/>
      <protection/>
    </xf>
    <xf numFmtId="169" fontId="9" fillId="0" borderId="6" xfId="24" applyFont="1" applyBorder="1" applyAlignment="1">
      <alignment horizontal="center" wrapText="1"/>
      <protection/>
    </xf>
    <xf numFmtId="169" fontId="9" fillId="0" borderId="6" xfId="24" applyFont="1" applyBorder="1" applyAlignment="1">
      <alignment horizontal="center"/>
      <protection/>
    </xf>
    <xf numFmtId="169" fontId="9" fillId="0" borderId="6" xfId="24" applyFont="1" applyBorder="1">
      <alignment/>
      <protection/>
    </xf>
    <xf numFmtId="169" fontId="25" fillId="0" borderId="6" xfId="24" applyFont="1" applyBorder="1" applyAlignment="1">
      <alignment horizontal="left"/>
      <protection/>
    </xf>
    <xf numFmtId="0" fontId="9" fillId="0" borderId="0" xfId="24" applyNumberFormat="1" applyFont="1" applyBorder="1" applyAlignment="1">
      <alignment/>
      <protection/>
    </xf>
    <xf numFmtId="169" fontId="9" fillId="0" borderId="0" xfId="24" applyFont="1" applyBorder="1">
      <alignment/>
      <protection/>
    </xf>
    <xf numFmtId="169" fontId="0" fillId="0" borderId="0" xfId="24" applyFont="1">
      <alignment/>
      <protection/>
    </xf>
    <xf numFmtId="169" fontId="18" fillId="0" borderId="0" xfId="24" applyFont="1" applyAlignment="1">
      <alignment horizontal="left"/>
      <protection/>
    </xf>
    <xf numFmtId="169" fontId="18" fillId="0" borderId="0" xfId="24" applyFont="1">
      <alignment/>
      <protection/>
    </xf>
    <xf numFmtId="169" fontId="9" fillId="0" borderId="0" xfId="0" applyNumberFormat="1" applyFont="1" applyAlignment="1" applyProtection="1">
      <alignment horizontal="left"/>
      <protection/>
    </xf>
    <xf numFmtId="3" fontId="9" fillId="0" borderId="0" xfId="16" applyNumberFormat="1" applyFont="1" applyAlignment="1">
      <alignment/>
    </xf>
    <xf numFmtId="1" fontId="29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9" fillId="0" borderId="0" xfId="16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25" fillId="0" borderId="0" xfId="24" applyNumberFormat="1" applyFont="1" applyBorder="1" applyAlignment="1">
      <alignment horizontal="left"/>
      <protection/>
    </xf>
    <xf numFmtId="173" fontId="9" fillId="0" borderId="0" xfId="16" applyNumberFormat="1" applyFont="1" applyFill="1" applyBorder="1" applyAlignment="1">
      <alignment/>
    </xf>
    <xf numFmtId="173" fontId="20" fillId="0" borderId="0" xfId="16" applyNumberFormat="1" applyFont="1" applyFill="1" applyBorder="1" applyAlignment="1">
      <alignment/>
    </xf>
    <xf numFmtId="173" fontId="20" fillId="0" borderId="0" xfId="16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3" fontId="9" fillId="0" borderId="0" xfId="16" applyNumberFormat="1" applyFont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3" fontId="8" fillId="0" borderId="1" xfId="16" applyNumberFormat="1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173" fontId="9" fillId="0" borderId="0" xfId="16" applyNumberFormat="1" applyFont="1" applyFill="1" applyAlignment="1">
      <alignment horizontal="right"/>
    </xf>
    <xf numFmtId="0" fontId="12" fillId="0" borderId="1" xfId="0" applyFont="1" applyBorder="1" applyAlignment="1">
      <alignment/>
    </xf>
    <xf numFmtId="3" fontId="8" fillId="0" borderId="1" xfId="16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9" fillId="0" borderId="0" xfId="16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69" fontId="9" fillId="0" borderId="0" xfId="0" applyNumberFormat="1" applyFont="1" applyAlignment="1" applyProtection="1" quotePrefix="1">
      <alignment horizontal="left"/>
      <protection/>
    </xf>
    <xf numFmtId="169" fontId="9" fillId="0" borderId="0" xfId="0" applyNumberFormat="1" applyFont="1" applyFill="1" applyAlignment="1" applyProtection="1" quotePrefix="1">
      <alignment horizontal="left"/>
      <protection/>
    </xf>
    <xf numFmtId="173" fontId="20" fillId="0" borderId="0" xfId="16" applyNumberFormat="1" applyFont="1" applyFill="1" applyBorder="1" applyAlignment="1" applyProtection="1">
      <alignment/>
      <protection/>
    </xf>
    <xf numFmtId="169" fontId="25" fillId="0" borderId="0" xfId="24" applyFont="1" applyAlignment="1">
      <alignment horizontal="left"/>
      <protection/>
    </xf>
    <xf numFmtId="169" fontId="0" fillId="0" borderId="0" xfId="24" applyFont="1" applyBorder="1">
      <alignment/>
      <protection/>
    </xf>
    <xf numFmtId="169" fontId="25" fillId="0" borderId="0" xfId="24" applyFont="1" applyBorder="1" applyAlignment="1">
      <alignment horizontal="left"/>
      <protection/>
    </xf>
    <xf numFmtId="169" fontId="9" fillId="0" borderId="0" xfId="24" applyFont="1" applyBorder="1" applyAlignment="1">
      <alignment horizontal="left"/>
      <protection/>
    </xf>
    <xf numFmtId="169" fontId="18" fillId="0" borderId="0" xfId="24" applyFont="1" applyBorder="1">
      <alignment/>
      <protection/>
    </xf>
    <xf numFmtId="169" fontId="9" fillId="0" borderId="0" xfId="24" applyFont="1" applyBorder="1" applyAlignment="1">
      <alignment horizontal="left"/>
      <protection/>
    </xf>
    <xf numFmtId="169" fontId="31" fillId="0" borderId="0" xfId="0" applyNumberFormat="1" applyFont="1" applyAlignment="1" applyProtection="1">
      <alignment vertical="distributed" wrapText="1"/>
      <protection/>
    </xf>
    <xf numFmtId="169" fontId="9" fillId="0" borderId="2" xfId="0" applyNumberFormat="1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3" fontId="9" fillId="0" borderId="2" xfId="16" applyNumberFormat="1" applyFont="1" applyBorder="1" applyAlignment="1">
      <alignment/>
    </xf>
    <xf numFmtId="1" fontId="29" fillId="0" borderId="2" xfId="0" applyNumberFormat="1" applyFont="1" applyFill="1" applyBorder="1" applyAlignment="1">
      <alignment/>
    </xf>
    <xf numFmtId="1" fontId="9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left"/>
      <protection/>
    </xf>
    <xf numFmtId="0" fontId="0" fillId="0" borderId="2" xfId="0" applyFill="1" applyBorder="1" applyAlignment="1">
      <alignment/>
    </xf>
    <xf numFmtId="3" fontId="9" fillId="0" borderId="2" xfId="16" applyNumberFormat="1" applyFont="1" applyFill="1" applyBorder="1" applyAlignment="1">
      <alignment/>
    </xf>
    <xf numFmtId="1" fontId="9" fillId="0" borderId="2" xfId="0" applyNumberFormat="1" applyFont="1" applyFill="1" applyBorder="1" applyAlignment="1">
      <alignment/>
    </xf>
    <xf numFmtId="169" fontId="6" fillId="0" borderId="1" xfId="24" applyFont="1" applyBorder="1" applyAlignment="1">
      <alignment horizontal="left"/>
      <protection/>
    </xf>
    <xf numFmtId="169" fontId="28" fillId="0" borderId="1" xfId="24" applyFont="1" applyBorder="1" applyAlignment="1">
      <alignment horizontal="left"/>
      <protection/>
    </xf>
    <xf numFmtId="169" fontId="8" fillId="0" borderId="0" xfId="24" applyFont="1">
      <alignment/>
      <protection/>
    </xf>
    <xf numFmtId="169" fontId="9" fillId="0" borderId="1" xfId="24" applyFont="1" applyBorder="1">
      <alignment/>
      <protection/>
    </xf>
    <xf numFmtId="169" fontId="9" fillId="0" borderId="1" xfId="24" applyFont="1" applyFill="1" applyBorder="1">
      <alignment/>
      <protection/>
    </xf>
    <xf numFmtId="169" fontId="8" fillId="0" borderId="1" xfId="24" applyFont="1" applyBorder="1">
      <alignment/>
      <protection/>
    </xf>
    <xf numFmtId="170" fontId="9" fillId="0" borderId="0" xfId="24" applyNumberFormat="1" applyFont="1" applyBorder="1" applyProtection="1">
      <alignment/>
      <protection/>
    </xf>
    <xf numFmtId="171" fontId="9" fillId="0" borderId="0" xfId="24" applyNumberFormat="1" applyFont="1" applyBorder="1" applyProtection="1">
      <alignment/>
      <protection/>
    </xf>
    <xf numFmtId="172" fontId="9" fillId="0" borderId="0" xfId="24" applyNumberFormat="1" applyFont="1" applyBorder="1" applyProtection="1">
      <alignment/>
      <protection/>
    </xf>
    <xf numFmtId="169" fontId="9" fillId="0" borderId="0" xfId="24" applyFont="1" applyBorder="1" applyAlignment="1">
      <alignment/>
      <protection/>
    </xf>
    <xf numFmtId="169" fontId="25" fillId="0" borderId="0" xfId="24" applyFont="1" applyBorder="1" applyAlignment="1">
      <alignment horizontal="left"/>
      <protection/>
    </xf>
    <xf numFmtId="169" fontId="9" fillId="0" borderId="0" xfId="24" applyFont="1" applyFill="1" applyBorder="1" applyAlignment="1">
      <alignment/>
      <protection/>
    </xf>
    <xf numFmtId="169" fontId="8" fillId="0" borderId="1" xfId="24" applyFont="1" applyBorder="1" applyAlignment="1">
      <alignment horizontal="left"/>
      <protection/>
    </xf>
    <xf numFmtId="169" fontId="9" fillId="0" borderId="6" xfId="24" applyFont="1" applyFill="1" applyBorder="1" applyAlignment="1">
      <alignment horizontal="center"/>
      <protection/>
    </xf>
    <xf numFmtId="169" fontId="0" fillId="0" borderId="0" xfId="24" applyFont="1" applyBorder="1" applyAlignment="1">
      <alignment horizontal="right"/>
      <protection/>
    </xf>
    <xf numFmtId="169" fontId="0" fillId="0" borderId="0" xfId="24" applyFont="1" applyFill="1" applyBorder="1">
      <alignment/>
      <protection/>
    </xf>
    <xf numFmtId="169" fontId="0" fillId="0" borderId="0" xfId="24" applyFont="1" applyFill="1">
      <alignment/>
      <protection/>
    </xf>
    <xf numFmtId="169" fontId="9" fillId="0" borderId="0" xfId="24" applyFont="1" applyFill="1" applyAlignment="1">
      <alignment horizontal="left"/>
      <protection/>
    </xf>
    <xf numFmtId="169" fontId="25" fillId="0" borderId="0" xfId="24" applyFont="1" applyFill="1" applyAlignment="1">
      <alignment horizontal="left"/>
      <protection/>
    </xf>
    <xf numFmtId="0" fontId="9" fillId="0" borderId="0" xfId="0" applyFont="1" applyFill="1" applyAlignment="1">
      <alignment/>
    </xf>
    <xf numFmtId="169" fontId="9" fillId="0" borderId="0" xfId="24" applyFont="1" applyFill="1">
      <alignment/>
      <protection/>
    </xf>
    <xf numFmtId="169" fontId="9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9" fontId="25" fillId="0" borderId="0" xfId="24" applyFont="1" applyFill="1" applyAlignment="1">
      <alignment horizontal="left"/>
      <protection/>
    </xf>
    <xf numFmtId="169" fontId="18" fillId="0" borderId="0" xfId="24" applyFont="1" applyFill="1" applyAlignment="1">
      <alignment horizontal="left"/>
      <protection/>
    </xf>
    <xf numFmtId="169" fontId="8" fillId="0" borderId="1" xfId="24" applyFont="1" applyFill="1" applyBorder="1">
      <alignment/>
      <protection/>
    </xf>
    <xf numFmtId="169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9" fillId="0" borderId="0" xfId="24" applyFont="1" applyFill="1" applyBorder="1">
      <alignment/>
      <protection/>
    </xf>
    <xf numFmtId="169" fontId="9" fillId="0" borderId="0" xfId="0" applyNumberFormat="1" applyFont="1" applyFill="1" applyBorder="1" applyAlignment="1">
      <alignment/>
    </xf>
    <xf numFmtId="169" fontId="28" fillId="0" borderId="1" xfId="24" applyFont="1" applyFill="1" applyBorder="1" applyAlignment="1">
      <alignment horizontal="left"/>
      <protection/>
    </xf>
    <xf numFmtId="169" fontId="9" fillId="0" borderId="0" xfId="24" applyFont="1" applyFill="1" applyAlignment="1">
      <alignment horizontal="left"/>
      <protection/>
    </xf>
    <xf numFmtId="169" fontId="9" fillId="0" borderId="0" xfId="24" applyFont="1" applyFill="1">
      <alignment/>
      <protection/>
    </xf>
    <xf numFmtId="3" fontId="9" fillId="0" borderId="0" xfId="16" applyNumberFormat="1" applyFont="1" applyFill="1" applyAlignment="1">
      <alignment horizontal="right"/>
    </xf>
    <xf numFmtId="169" fontId="9" fillId="0" borderId="0" xfId="24" applyFont="1" applyFill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9" fillId="0" borderId="2" xfId="0" applyFont="1" applyFill="1" applyBorder="1" applyAlignment="1">
      <alignment/>
    </xf>
    <xf numFmtId="3" fontId="9" fillId="0" borderId="2" xfId="16" applyNumberFormat="1" applyFont="1" applyFill="1" applyBorder="1" applyAlignment="1">
      <alignment horizontal="right"/>
    </xf>
    <xf numFmtId="166" fontId="9" fillId="0" borderId="2" xfId="24" applyNumberFormat="1" applyFont="1" applyFill="1" applyBorder="1" applyAlignment="1">
      <alignment horizontal="right"/>
      <protection/>
    </xf>
    <xf numFmtId="0" fontId="9" fillId="0" borderId="2" xfId="0" applyFont="1" applyFill="1" applyBorder="1" applyAlignment="1">
      <alignment horizontal="right"/>
    </xf>
    <xf numFmtId="169" fontId="9" fillId="0" borderId="2" xfId="24" applyFont="1" applyBorder="1">
      <alignment/>
      <protection/>
    </xf>
    <xf numFmtId="169" fontId="9" fillId="0" borderId="2" xfId="24" applyFont="1" applyFill="1" applyBorder="1" applyAlignment="1">
      <alignment horizontal="right"/>
      <protection/>
    </xf>
    <xf numFmtId="0" fontId="8" fillId="0" borderId="0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170" fontId="0" fillId="0" borderId="0" xfId="0" applyNumberFormat="1" applyFont="1" applyAlignment="1" applyProtection="1">
      <alignment horizontal="left"/>
      <protection/>
    </xf>
    <xf numFmtId="166" fontId="9" fillId="0" borderId="0" xfId="0" applyNumberFormat="1" applyFont="1" applyAlignment="1">
      <alignment/>
    </xf>
    <xf numFmtId="0" fontId="8" fillId="0" borderId="1" xfId="0" applyFont="1" applyFill="1" applyBorder="1" applyAlignment="1">
      <alignment/>
    </xf>
    <xf numFmtId="1" fontId="8" fillId="0" borderId="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6" fontId="9" fillId="0" borderId="7" xfId="0" applyNumberFormat="1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0" borderId="0" xfId="23" applyNumberFormat="1" applyFont="1">
      <alignment/>
      <protection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169" fontId="9" fillId="0" borderId="5" xfId="24" applyFont="1" applyBorder="1" applyAlignment="1">
      <alignment horizontal="center"/>
      <protection/>
    </xf>
    <xf numFmtId="169" fontId="9" fillId="0" borderId="5" xfId="24" applyFont="1" applyBorder="1" applyAlignment="1">
      <alignment/>
      <protection/>
    </xf>
    <xf numFmtId="169" fontId="9" fillId="0" borderId="0" xfId="24" applyFont="1" applyAlignment="1">
      <alignment horizontal="left" wrapText="1"/>
      <protection/>
    </xf>
    <xf numFmtId="169" fontId="9" fillId="0" borderId="0" xfId="24" applyFont="1" applyAlignment="1">
      <alignment horizontal="center"/>
      <protection/>
    </xf>
    <xf numFmtId="1" fontId="9" fillId="0" borderId="0" xfId="24" applyNumberFormat="1" applyFont="1" applyFill="1">
      <alignment/>
      <protection/>
    </xf>
    <xf numFmtId="1" fontId="9" fillId="0" borderId="0" xfId="24" applyNumberFormat="1" applyFont="1" applyFill="1" applyAlignment="1">
      <alignment horizontal="center"/>
      <protection/>
    </xf>
    <xf numFmtId="1" fontId="9" fillId="0" borderId="0" xfId="0" applyNumberFormat="1" applyFont="1" applyFill="1" applyAlignment="1">
      <alignment/>
    </xf>
    <xf numFmtId="1" fontId="8" fillId="0" borderId="1" xfId="24" applyNumberFormat="1" applyFont="1" applyFill="1" applyBorder="1">
      <alignment/>
      <protection/>
    </xf>
    <xf numFmtId="1" fontId="9" fillId="0" borderId="0" xfId="0" applyNumberFormat="1" applyFont="1" applyFill="1" applyBorder="1" applyAlignment="1">
      <alignment/>
    </xf>
  </cellXfs>
  <cellStyles count="12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E&amp;W 98" xfId="22"/>
    <cellStyle name="Normal_NEWAREAS" xfId="23"/>
    <cellStyle name="Normal_rastE" xfId="24"/>
    <cellStyle name="Normal_TABLE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16789\Application%20Data\Objective\Objects\Reported%20Road%20Casualties%20Scotland%202010%20-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0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7.8515625" style="3" customWidth="1"/>
    <col min="2" max="2" width="7.7109375" style="3" customWidth="1"/>
    <col min="3" max="3" width="9.28125" style="3" customWidth="1"/>
    <col min="4" max="4" width="11.00390625" style="3" customWidth="1"/>
    <col min="5" max="5" width="3.57421875" style="3" customWidth="1"/>
    <col min="6" max="6" width="7.7109375" style="3" customWidth="1"/>
    <col min="7" max="7" width="10.421875" style="3" customWidth="1"/>
    <col min="8" max="8" width="11.57421875" style="3" customWidth="1"/>
    <col min="9" max="9" width="2.7109375" style="3" customWidth="1"/>
    <col min="10" max="10" width="10.140625" style="3" customWidth="1"/>
    <col min="11" max="11" width="9.7109375" style="3" customWidth="1"/>
    <col min="12" max="12" width="11.00390625" style="3" customWidth="1"/>
    <col min="13" max="13" width="6.7109375" style="3" customWidth="1"/>
    <col min="14" max="14" width="17.57421875" style="3" customWidth="1"/>
    <col min="15" max="15" width="12.28125" style="3" customWidth="1"/>
    <col min="16" max="16" width="9.7109375" style="3" customWidth="1"/>
    <col min="17" max="17" width="11.421875" style="3" customWidth="1"/>
    <col min="18" max="18" width="12.8515625" style="3" customWidth="1"/>
    <col min="19" max="19" width="12.421875" style="3" customWidth="1"/>
    <col min="20" max="16384" width="9.140625" style="3" customWidth="1"/>
  </cols>
  <sheetData>
    <row r="1" spans="1:17" ht="18" customHeight="1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N1" s="4"/>
      <c r="O1" s="5"/>
      <c r="P1" s="5"/>
      <c r="Q1" s="5"/>
    </row>
    <row r="2" spans="1:17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N2" s="4"/>
      <c r="O2" s="5"/>
      <c r="P2" s="5"/>
      <c r="Q2" s="5"/>
    </row>
    <row r="3" spans="1:17" ht="18" customHeight="1">
      <c r="A3" s="1" t="s">
        <v>0</v>
      </c>
      <c r="B3" s="2"/>
      <c r="C3" s="2"/>
      <c r="D3" s="2"/>
      <c r="E3" s="2"/>
      <c r="F3" s="2"/>
      <c r="L3" s="3" t="s">
        <v>115</v>
      </c>
      <c r="N3" s="6"/>
      <c r="O3" s="6"/>
      <c r="P3" s="5"/>
      <c r="Q3" s="5"/>
    </row>
    <row r="4" spans="1:17" ht="7.5" customHeight="1" thickBot="1">
      <c r="A4" s="7"/>
      <c r="B4" s="8"/>
      <c r="C4" s="8"/>
      <c r="D4" s="8"/>
      <c r="E4" s="5"/>
      <c r="F4" s="5"/>
      <c r="G4" s="8"/>
      <c r="H4" s="8"/>
      <c r="I4" s="5"/>
      <c r="J4" s="5"/>
      <c r="K4" s="5"/>
      <c r="L4" s="5"/>
      <c r="N4" s="4"/>
      <c r="O4" s="9"/>
      <c r="P4" s="5"/>
      <c r="Q4" s="5"/>
    </row>
    <row r="5" spans="1:17" ht="13.5" customHeight="1">
      <c r="A5" s="9"/>
      <c r="B5" s="295" t="s">
        <v>1</v>
      </c>
      <c r="C5" s="295"/>
      <c r="D5" s="295"/>
      <c r="F5" s="296" t="s">
        <v>2</v>
      </c>
      <c r="G5" s="296"/>
      <c r="H5" s="296"/>
      <c r="I5" s="10"/>
      <c r="K5" s="10"/>
      <c r="N5" s="4"/>
      <c r="O5" s="9"/>
      <c r="P5" s="5"/>
      <c r="Q5" s="5"/>
    </row>
    <row r="6" spans="1:17" ht="13.5" customHeight="1">
      <c r="A6" s="9" t="s">
        <v>115</v>
      </c>
      <c r="B6" s="11"/>
      <c r="C6" s="11"/>
      <c r="D6" s="12" t="s">
        <v>3</v>
      </c>
      <c r="F6" s="11"/>
      <c r="G6" s="11"/>
      <c r="H6" s="12" t="s">
        <v>3</v>
      </c>
      <c r="I6" s="13"/>
      <c r="J6" s="5"/>
      <c r="K6" s="14"/>
      <c r="L6" s="5"/>
      <c r="M6" s="5"/>
      <c r="N6" s="15"/>
      <c r="O6" s="16"/>
      <c r="P6" s="5"/>
      <c r="Q6" s="5"/>
    </row>
    <row r="7" spans="1:17" ht="13.5" customHeight="1" thickBot="1">
      <c r="A7" s="17"/>
      <c r="B7" s="18" t="s">
        <v>4</v>
      </c>
      <c r="C7" s="18" t="s">
        <v>5</v>
      </c>
      <c r="D7" s="18" t="s">
        <v>6</v>
      </c>
      <c r="E7" s="8"/>
      <c r="F7" s="18" t="s">
        <v>4</v>
      </c>
      <c r="G7" s="18" t="s">
        <v>5</v>
      </c>
      <c r="H7" s="18" t="s">
        <v>6</v>
      </c>
      <c r="I7" s="13"/>
      <c r="J7" s="5"/>
      <c r="K7" s="14"/>
      <c r="L7" s="5"/>
      <c r="M7" s="5"/>
      <c r="N7" s="5"/>
      <c r="O7" s="5"/>
      <c r="P7" s="5"/>
      <c r="Q7" s="5"/>
    </row>
    <row r="8" spans="1:17" ht="18" customHeight="1">
      <c r="A8" s="19" t="s">
        <v>7</v>
      </c>
      <c r="B8" s="6"/>
      <c r="C8" s="6"/>
      <c r="D8" s="6"/>
      <c r="F8" s="6"/>
      <c r="G8" s="6"/>
      <c r="H8" s="6"/>
      <c r="I8" s="20"/>
      <c r="J8" s="5"/>
      <c r="K8" s="5"/>
      <c r="L8" s="5"/>
      <c r="M8" s="9"/>
      <c r="N8" s="5"/>
      <c r="O8" s="21"/>
      <c r="P8" s="21"/>
      <c r="Q8" s="22"/>
    </row>
    <row r="9" spans="1:17" ht="3.75" customHeight="1">
      <c r="A9" s="23"/>
      <c r="B9" s="24"/>
      <c r="C9" s="24"/>
      <c r="D9" s="24"/>
      <c r="F9" s="24"/>
      <c r="G9" s="24"/>
      <c r="H9" s="24"/>
      <c r="I9" s="9"/>
      <c r="J9" s="5"/>
      <c r="K9" s="5"/>
      <c r="L9" s="5"/>
      <c r="M9" s="5"/>
      <c r="N9" s="5"/>
      <c r="O9" s="21"/>
      <c r="P9" s="21"/>
      <c r="Q9" s="21"/>
    </row>
    <row r="10" spans="1:17" ht="13.5" customHeight="1">
      <c r="A10" s="23" t="s">
        <v>8</v>
      </c>
      <c r="B10" s="24"/>
      <c r="C10" s="24"/>
      <c r="D10" s="24"/>
      <c r="F10" s="24"/>
      <c r="G10" s="24"/>
      <c r="H10" s="24"/>
      <c r="I10" s="9"/>
      <c r="J10" s="5"/>
      <c r="K10" s="5"/>
      <c r="L10" s="5"/>
      <c r="M10" s="5"/>
      <c r="N10" s="5"/>
      <c r="O10" s="5"/>
      <c r="P10" s="5"/>
      <c r="Q10" s="5"/>
    </row>
    <row r="11" spans="1:17" s="27" customFormat="1" ht="13.5" customHeight="1">
      <c r="A11" s="25" t="s">
        <v>9</v>
      </c>
      <c r="B11" s="26">
        <v>378.2</v>
      </c>
      <c r="C11" s="26">
        <v>4459.6</v>
      </c>
      <c r="D11" s="26">
        <v>22315.8</v>
      </c>
      <c r="F11" s="28">
        <v>3199.6</v>
      </c>
      <c r="G11" s="28">
        <v>39623.4</v>
      </c>
      <c r="H11" s="28">
        <v>297623.6</v>
      </c>
      <c r="I11" s="29"/>
      <c r="J11" s="30"/>
      <c r="K11" s="29"/>
      <c r="L11" s="30"/>
      <c r="M11" s="21"/>
      <c r="N11" s="6"/>
      <c r="O11" s="30"/>
      <c r="P11" s="30"/>
      <c r="Q11" s="30"/>
    </row>
    <row r="12" spans="1:17" ht="13.5" customHeight="1">
      <c r="A12" s="31">
        <v>2006</v>
      </c>
      <c r="B12" s="32">
        <v>314</v>
      </c>
      <c r="C12" s="33">
        <v>2635</v>
      </c>
      <c r="D12" s="32">
        <v>17269</v>
      </c>
      <c r="F12" s="34">
        <v>2858</v>
      </c>
      <c r="G12" s="33">
        <v>26066</v>
      </c>
      <c r="H12" s="34">
        <v>241269</v>
      </c>
      <c r="I12" s="9"/>
      <c r="J12" s="5"/>
      <c r="K12" s="9"/>
      <c r="L12" s="5"/>
      <c r="M12" s="9"/>
      <c r="N12" s="20"/>
      <c r="O12" s="5"/>
      <c r="P12" s="5"/>
      <c r="Q12" s="5"/>
    </row>
    <row r="13" spans="1:17" ht="13.5" customHeight="1">
      <c r="A13" s="31">
        <v>2007</v>
      </c>
      <c r="B13" s="32">
        <v>281</v>
      </c>
      <c r="C13" s="33">
        <v>2385</v>
      </c>
      <c r="D13" s="32">
        <v>16238</v>
      </c>
      <c r="F13" s="34">
        <v>2664</v>
      </c>
      <c r="G13" s="33">
        <v>25459</v>
      </c>
      <c r="H13" s="34">
        <v>231735</v>
      </c>
      <c r="I13" s="9"/>
      <c r="J13" s="5"/>
      <c r="K13" s="16"/>
      <c r="L13" s="5"/>
      <c r="M13" s="9"/>
      <c r="N13" s="20"/>
      <c r="O13" s="5"/>
      <c r="P13" s="5"/>
      <c r="Q13" s="5"/>
    </row>
    <row r="14" spans="1:17" ht="13.5" customHeight="1">
      <c r="A14" s="31">
        <v>2008</v>
      </c>
      <c r="B14" s="32">
        <v>270</v>
      </c>
      <c r="C14" s="33">
        <v>2574</v>
      </c>
      <c r="D14" s="32">
        <v>15590</v>
      </c>
      <c r="F14" s="34">
        <v>2266</v>
      </c>
      <c r="G14" s="33">
        <v>23499</v>
      </c>
      <c r="H14" s="34">
        <v>215342</v>
      </c>
      <c r="I14" s="9"/>
      <c r="J14" s="5"/>
      <c r="K14" s="16"/>
      <c r="L14" s="5"/>
      <c r="M14" s="9"/>
      <c r="N14" s="20"/>
      <c r="O14" s="5"/>
      <c r="P14" s="5"/>
      <c r="Q14" s="5"/>
    </row>
    <row r="15" spans="1:17" ht="13.5" customHeight="1">
      <c r="A15" s="31">
        <v>2009</v>
      </c>
      <c r="B15" s="32">
        <v>216</v>
      </c>
      <c r="C15" s="32">
        <v>2286</v>
      </c>
      <c r="D15" s="32">
        <v>15043</v>
      </c>
      <c r="F15" s="34">
        <v>2006</v>
      </c>
      <c r="G15" s="33">
        <v>22421</v>
      </c>
      <c r="H15" s="34">
        <v>207134</v>
      </c>
      <c r="I15" s="9"/>
      <c r="J15" s="5"/>
      <c r="K15" s="16"/>
      <c r="L15" s="5"/>
      <c r="M15" s="9"/>
      <c r="N15" s="20"/>
      <c r="O15" s="5"/>
      <c r="P15" s="5"/>
      <c r="Q15" s="5"/>
    </row>
    <row r="16" spans="1:17" ht="13.5" customHeight="1">
      <c r="A16" s="31">
        <v>2010</v>
      </c>
      <c r="B16" s="32">
        <v>208</v>
      </c>
      <c r="C16" s="32">
        <v>1964</v>
      </c>
      <c r="D16" s="32">
        <v>13334</v>
      </c>
      <c r="F16" s="34">
        <v>1642</v>
      </c>
      <c r="G16" s="33">
        <v>20700</v>
      </c>
      <c r="H16" s="34">
        <v>195324</v>
      </c>
      <c r="I16" s="9"/>
      <c r="J16" s="5"/>
      <c r="K16" s="16"/>
      <c r="L16" s="5"/>
      <c r="M16" s="9"/>
      <c r="N16" s="20"/>
      <c r="O16" s="5"/>
      <c r="P16" s="5"/>
      <c r="Q16" s="5"/>
    </row>
    <row r="17" spans="1:17" s="27" customFormat="1" ht="13.5" customHeight="1">
      <c r="A17" s="25" t="s">
        <v>10</v>
      </c>
      <c r="B17" s="35">
        <f>AVERAGE(B12:B16)</f>
        <v>257.8</v>
      </c>
      <c r="C17" s="35">
        <f>AVERAGE(C12:C16)</f>
        <v>2368.8</v>
      </c>
      <c r="D17" s="35">
        <f>AVERAGE(D12:D16)</f>
        <v>15494.8</v>
      </c>
      <c r="E17" s="35"/>
      <c r="F17" s="35">
        <f>AVERAGE(F12:F16)</f>
        <v>2287.2</v>
      </c>
      <c r="G17" s="35">
        <f>AVERAGE(G12:G16)</f>
        <v>23629</v>
      </c>
      <c r="H17" s="35">
        <f>AVERAGE(H12:H16)</f>
        <v>218160.8</v>
      </c>
      <c r="I17" s="29"/>
      <c r="J17" s="21"/>
      <c r="K17" s="36"/>
      <c r="L17" s="21"/>
      <c r="M17" s="21"/>
      <c r="N17" s="6"/>
      <c r="O17" s="21"/>
      <c r="P17" s="21"/>
      <c r="Q17" s="21"/>
    </row>
    <row r="18" spans="1:17" ht="2.25" customHeight="1">
      <c r="A18" s="24"/>
      <c r="I18" s="9"/>
      <c r="J18" s="5"/>
      <c r="K18" s="16"/>
      <c r="L18" s="5"/>
      <c r="M18" s="9"/>
      <c r="N18" s="5"/>
      <c r="O18" s="5"/>
      <c r="P18" s="5"/>
      <c r="Q18" s="5"/>
    </row>
    <row r="19" spans="1:17" ht="13.5" customHeight="1">
      <c r="A19" s="37" t="s">
        <v>11</v>
      </c>
      <c r="B19" s="24"/>
      <c r="C19" s="24"/>
      <c r="D19" s="24"/>
      <c r="F19" s="24"/>
      <c r="G19" s="24"/>
      <c r="H19" s="24"/>
      <c r="I19" s="9"/>
      <c r="J19" s="5"/>
      <c r="K19" s="9"/>
      <c r="L19" s="5"/>
      <c r="M19" s="9"/>
      <c r="N19" s="5"/>
      <c r="O19" s="5"/>
      <c r="P19" s="5"/>
      <c r="Q19" s="5"/>
    </row>
    <row r="20" spans="1:17" ht="13.5" customHeight="1">
      <c r="A20" s="31" t="s">
        <v>12</v>
      </c>
      <c r="B20" s="38">
        <f>(B16-B15)/B15*100</f>
        <v>-3.7037037037037033</v>
      </c>
      <c r="C20" s="38">
        <f>(C16-C15)/C15*100</f>
        <v>-14.085739282589676</v>
      </c>
      <c r="D20" s="38">
        <f>(D16-D15)/D15*100</f>
        <v>-11.360765804693212</v>
      </c>
      <c r="E20" s="38"/>
      <c r="F20" s="38">
        <f>(F16-F15)/F15*100</f>
        <v>-18.14556331006979</v>
      </c>
      <c r="G20" s="38">
        <f>(G16-G15)/G15*100</f>
        <v>-7.675839614646983</v>
      </c>
      <c r="H20" s="38">
        <f>(H16-H15)/H15*100</f>
        <v>-5.701623103884442</v>
      </c>
      <c r="I20" s="39"/>
      <c r="J20" s="5"/>
      <c r="K20" s="39"/>
      <c r="L20" s="5"/>
      <c r="M20" s="9"/>
      <c r="N20" s="5"/>
      <c r="O20" s="5"/>
      <c r="P20" s="5"/>
      <c r="Q20" s="5"/>
    </row>
    <row r="21" spans="1:17" ht="13.5" customHeight="1">
      <c r="A21" s="40" t="s">
        <v>13</v>
      </c>
      <c r="B21" s="38">
        <f>(B16-B11)/B11*100</f>
        <v>-45.00264410364886</v>
      </c>
      <c r="C21" s="38">
        <f>(C16-C11)/C11*100</f>
        <v>-55.960175800520226</v>
      </c>
      <c r="D21" s="38">
        <f>(D16-D11)/D11*100</f>
        <v>-40.24861309027684</v>
      </c>
      <c r="E21" s="38"/>
      <c r="F21" s="38">
        <f>(F16-F11)/F11*100</f>
        <v>-48.68108513564196</v>
      </c>
      <c r="G21" s="38">
        <f>(G16-G11)/G11*100</f>
        <v>-47.758142915549904</v>
      </c>
      <c r="H21" s="38">
        <f>(H16-H11)/H11*100</f>
        <v>-34.37213984374895</v>
      </c>
      <c r="I21" s="39"/>
      <c r="J21" s="5"/>
      <c r="K21" s="39"/>
      <c r="L21" s="5"/>
      <c r="M21" s="9"/>
      <c r="N21" s="5"/>
      <c r="O21" s="5"/>
      <c r="P21" s="5"/>
      <c r="Q21" s="5"/>
    </row>
    <row r="22" spans="1:17" ht="13.5" customHeight="1" thickBot="1">
      <c r="A22" s="41" t="s">
        <v>14</v>
      </c>
      <c r="B22" s="42">
        <f>+(B17-B11)/B11*100</f>
        <v>-31.835007932310944</v>
      </c>
      <c r="C22" s="42">
        <f>+(C17-C11)/C11*100</f>
        <v>-46.88312853170688</v>
      </c>
      <c r="D22" s="42">
        <f>+(D17-D11)/D11*100</f>
        <v>-30.565787468968175</v>
      </c>
      <c r="E22" s="42"/>
      <c r="F22" s="42">
        <f>+(F17-F11)/F11*100</f>
        <v>-28.51606450806351</v>
      </c>
      <c r="G22" s="42">
        <f>+(G17-G11)/G11*100</f>
        <v>-40.366046326160806</v>
      </c>
      <c r="H22" s="42">
        <f>+(H17-H11)/H11*100</f>
        <v>-26.699092410682486</v>
      </c>
      <c r="I22" s="17"/>
      <c r="J22" s="8"/>
      <c r="K22" s="17"/>
      <c r="L22" s="8"/>
      <c r="M22" s="9"/>
      <c r="N22" s="5"/>
      <c r="O22" s="5"/>
      <c r="P22" s="5"/>
      <c r="Q22" s="5"/>
    </row>
    <row r="23" spans="1:17" ht="7.5" customHeight="1">
      <c r="A23" s="40"/>
      <c r="B23" s="43"/>
      <c r="C23" s="43"/>
      <c r="D23" s="43"/>
      <c r="F23" s="43"/>
      <c r="G23" s="43"/>
      <c r="H23" s="43"/>
      <c r="I23" s="9"/>
      <c r="J23" s="5"/>
      <c r="K23" s="9"/>
      <c r="L23" s="5"/>
      <c r="M23" s="9"/>
      <c r="N23" s="5"/>
      <c r="O23" s="21"/>
      <c r="P23" s="22"/>
      <c r="Q23" s="21"/>
    </row>
    <row r="24" spans="1:17" ht="21.75" customHeight="1">
      <c r="A24" s="1" t="s">
        <v>103</v>
      </c>
      <c r="B24" s="43"/>
      <c r="C24" s="43"/>
      <c r="D24" s="43"/>
      <c r="F24" s="43"/>
      <c r="G24" s="43"/>
      <c r="H24" s="43"/>
      <c r="I24" s="9"/>
      <c r="J24" s="5"/>
      <c r="K24" s="9"/>
      <c r="L24" s="5"/>
      <c r="M24" s="9"/>
      <c r="N24" s="5"/>
      <c r="O24" s="21"/>
      <c r="P24" s="21"/>
      <c r="Q24" s="22"/>
    </row>
    <row r="25" spans="1:17" ht="6.75" customHeight="1">
      <c r="A25" s="40"/>
      <c r="B25" s="43"/>
      <c r="C25" s="43"/>
      <c r="D25" s="43"/>
      <c r="F25" s="43"/>
      <c r="G25" s="43"/>
      <c r="H25" s="43"/>
      <c r="I25" s="9"/>
      <c r="J25" s="5"/>
      <c r="K25" s="9"/>
      <c r="L25" s="5"/>
      <c r="M25" s="9"/>
      <c r="N25" s="5"/>
      <c r="O25" s="21"/>
      <c r="P25" s="21"/>
      <c r="Q25" s="21"/>
    </row>
    <row r="26" spans="1:17" ht="13.5" customHeight="1">
      <c r="A26" s="23" t="s">
        <v>8</v>
      </c>
      <c r="B26" s="24"/>
      <c r="C26" s="24"/>
      <c r="D26" s="24"/>
      <c r="F26" s="24"/>
      <c r="G26" s="24"/>
      <c r="H26" s="24"/>
      <c r="I26" s="9"/>
      <c r="J26" s="5"/>
      <c r="K26" s="9"/>
      <c r="L26" s="5"/>
      <c r="M26" s="9"/>
      <c r="N26" s="5"/>
      <c r="O26" s="5"/>
      <c r="P26" s="5"/>
      <c r="Q26" s="5"/>
    </row>
    <row r="27" spans="1:17" s="27" customFormat="1" ht="13.5" customHeight="1">
      <c r="A27" s="25" t="s">
        <v>9</v>
      </c>
      <c r="B27" s="26">
        <v>30.4</v>
      </c>
      <c r="C27" s="26">
        <v>812</v>
      </c>
      <c r="D27" s="26">
        <v>3851.6</v>
      </c>
      <c r="E27" s="28"/>
      <c r="F27" s="28">
        <v>229.6</v>
      </c>
      <c r="G27" s="28">
        <v>5788</v>
      </c>
      <c r="H27" s="28">
        <v>40504</v>
      </c>
      <c r="I27" s="29"/>
      <c r="J27" s="21"/>
      <c r="K27" s="29"/>
      <c r="L27" s="21"/>
      <c r="M27" s="29"/>
      <c r="N27" s="6"/>
      <c r="O27" s="21"/>
      <c r="P27" s="21"/>
      <c r="Q27" s="21"/>
    </row>
    <row r="28" spans="1:17" ht="13.5" customHeight="1">
      <c r="A28" s="31">
        <v>2006</v>
      </c>
      <c r="B28" s="44">
        <v>25</v>
      </c>
      <c r="C28" s="33">
        <v>350</v>
      </c>
      <c r="D28" s="44">
        <v>2022</v>
      </c>
      <c r="E28" s="44"/>
      <c r="F28" s="45">
        <v>144</v>
      </c>
      <c r="G28" s="33">
        <v>2779</v>
      </c>
      <c r="H28" s="45">
        <v>23525</v>
      </c>
      <c r="I28" s="9"/>
      <c r="J28" s="5"/>
      <c r="K28" s="9"/>
      <c r="L28" s="5"/>
      <c r="M28" s="9"/>
      <c r="N28" s="20"/>
      <c r="O28" s="46"/>
      <c r="P28" s="46"/>
      <c r="Q28" s="46"/>
    </row>
    <row r="29" spans="1:16" ht="13.5" customHeight="1">
      <c r="A29" s="31">
        <v>2007</v>
      </c>
      <c r="B29" s="44">
        <v>9</v>
      </c>
      <c r="C29" s="33">
        <v>269</v>
      </c>
      <c r="D29" s="44">
        <v>1817</v>
      </c>
      <c r="E29" s="44"/>
      <c r="F29" s="45">
        <v>112</v>
      </c>
      <c r="G29" s="33">
        <v>2707</v>
      </c>
      <c r="H29" s="45">
        <v>22009</v>
      </c>
      <c r="I29" s="9"/>
      <c r="K29" s="9"/>
      <c r="L29" s="5"/>
      <c r="M29" s="9"/>
      <c r="N29" s="20"/>
      <c r="O29" s="5"/>
      <c r="P29" s="5"/>
    </row>
    <row r="30" spans="1:16" ht="13.5" customHeight="1">
      <c r="A30" s="31">
        <v>2008</v>
      </c>
      <c r="B30" s="44">
        <v>20</v>
      </c>
      <c r="C30" s="33">
        <v>279</v>
      </c>
      <c r="D30" s="44">
        <v>1689</v>
      </c>
      <c r="E30" s="44"/>
      <c r="F30" s="45">
        <v>104</v>
      </c>
      <c r="G30" s="33">
        <v>2413</v>
      </c>
      <c r="H30" s="45">
        <v>20306</v>
      </c>
      <c r="I30" s="9"/>
      <c r="K30" s="9"/>
      <c r="L30" s="5"/>
      <c r="M30" s="9"/>
      <c r="N30" s="20"/>
      <c r="O30" s="5"/>
      <c r="P30" s="5"/>
    </row>
    <row r="31" spans="1:16" ht="13.5" customHeight="1">
      <c r="A31" s="31">
        <v>2009</v>
      </c>
      <c r="B31" s="32">
        <v>5</v>
      </c>
      <c r="C31" s="32">
        <v>253</v>
      </c>
      <c r="D31" s="32">
        <v>1473</v>
      </c>
      <c r="F31" s="45">
        <v>76</v>
      </c>
      <c r="G31" s="33">
        <v>2338</v>
      </c>
      <c r="H31" s="45">
        <v>19181</v>
      </c>
      <c r="I31" s="9"/>
      <c r="K31" s="9"/>
      <c r="L31" s="5"/>
      <c r="M31" s="9"/>
      <c r="N31" s="20"/>
      <c r="O31" s="5"/>
      <c r="P31" s="5"/>
    </row>
    <row r="32" spans="1:16" ht="13.5" customHeight="1">
      <c r="A32" s="31">
        <v>2010</v>
      </c>
      <c r="B32" s="32">
        <v>4</v>
      </c>
      <c r="C32" s="32">
        <v>223</v>
      </c>
      <c r="D32" s="32">
        <v>1376</v>
      </c>
      <c r="F32" s="45">
        <v>51</v>
      </c>
      <c r="G32" s="33">
        <v>2225</v>
      </c>
      <c r="H32" s="45">
        <v>18194</v>
      </c>
      <c r="I32" s="9"/>
      <c r="K32" s="9"/>
      <c r="L32" s="5"/>
      <c r="M32" s="9"/>
      <c r="N32" s="20"/>
      <c r="O32" s="5"/>
      <c r="P32" s="5"/>
    </row>
    <row r="33" spans="1:17" s="27" customFormat="1" ht="13.5" customHeight="1">
      <c r="A33" s="25" t="s">
        <v>10</v>
      </c>
      <c r="B33" s="35">
        <f>AVERAGE(B28:B32)</f>
        <v>12.6</v>
      </c>
      <c r="C33" s="35">
        <f>AVERAGE(C28:C32)</f>
        <v>274.8</v>
      </c>
      <c r="D33" s="35">
        <f>AVERAGE(D28:D32)</f>
        <v>1675.4</v>
      </c>
      <c r="E33" s="35"/>
      <c r="F33" s="35">
        <f>AVERAGE(F28:F32)</f>
        <v>97.4</v>
      </c>
      <c r="G33" s="35">
        <f>AVERAGE(G28:G32)</f>
        <v>2492.4</v>
      </c>
      <c r="H33" s="35">
        <f>AVERAGE(H28:H32)</f>
        <v>20643</v>
      </c>
      <c r="I33" s="29"/>
      <c r="J33" s="21"/>
      <c r="K33" s="29"/>
      <c r="L33" s="21"/>
      <c r="M33" s="29"/>
      <c r="N33" s="6"/>
      <c r="O33" s="47"/>
      <c r="P33" s="47"/>
      <c r="Q33" s="47"/>
    </row>
    <row r="34" spans="1:16" ht="2.25" customHeight="1">
      <c r="A34" s="24"/>
      <c r="I34" s="9"/>
      <c r="J34" s="5"/>
      <c r="K34" s="9"/>
      <c r="L34" s="5"/>
      <c r="M34" s="9"/>
      <c r="N34" s="5"/>
      <c r="O34" s="5"/>
      <c r="P34" s="5"/>
    </row>
    <row r="35" spans="1:16" ht="13.5" customHeight="1">
      <c r="A35" s="37" t="s">
        <v>11</v>
      </c>
      <c r="B35" s="24"/>
      <c r="C35" s="24"/>
      <c r="D35" s="24"/>
      <c r="F35" s="24"/>
      <c r="G35" s="24"/>
      <c r="H35" s="24"/>
      <c r="I35" s="9"/>
      <c r="J35" s="5"/>
      <c r="K35" s="9"/>
      <c r="L35" s="5"/>
      <c r="M35" s="9"/>
      <c r="N35" s="5"/>
      <c r="O35" s="5"/>
      <c r="P35" s="5"/>
    </row>
    <row r="36" spans="1:16" ht="13.5" customHeight="1">
      <c r="A36" s="31" t="s">
        <v>12</v>
      </c>
      <c r="B36" s="38">
        <f>(B32-B31)/B31*100</f>
        <v>-20</v>
      </c>
      <c r="C36" s="38">
        <f>(C32-C31)/C31*100</f>
        <v>-11.857707509881422</v>
      </c>
      <c r="D36" s="38">
        <f>(D32-D31)/D31*100</f>
        <v>-6.58520027155465</v>
      </c>
      <c r="E36" s="38"/>
      <c r="F36" s="38">
        <f>(F32-F31)/F31*100</f>
        <v>-32.89473684210527</v>
      </c>
      <c r="G36" s="38">
        <f>(G32-G31)/G31*100</f>
        <v>-4.833190761334474</v>
      </c>
      <c r="H36" s="38">
        <f>(H32-H31)/H31*100</f>
        <v>-5.145717115895939</v>
      </c>
      <c r="I36" s="9"/>
      <c r="J36" s="5"/>
      <c r="K36" s="9"/>
      <c r="L36" s="5"/>
      <c r="M36" s="9"/>
      <c r="N36" s="5"/>
      <c r="O36" s="5"/>
      <c r="P36" s="5"/>
    </row>
    <row r="37" spans="1:16" ht="13.5" customHeight="1">
      <c r="A37" s="40" t="s">
        <v>13</v>
      </c>
      <c r="B37" s="38">
        <f>(B32-B27)/B27*100</f>
        <v>-86.8421052631579</v>
      </c>
      <c r="C37" s="38">
        <f>(C32-C27)/C27*100</f>
        <v>-72.53694581280789</v>
      </c>
      <c r="D37" s="38">
        <f>(D32-D27)/D27*100</f>
        <v>-64.27458718454669</v>
      </c>
      <c r="E37" s="38"/>
      <c r="F37" s="38">
        <f>(F32-F27)/F27*100</f>
        <v>-77.78745644599303</v>
      </c>
      <c r="G37" s="38">
        <f>(G32-G27)/G27*100</f>
        <v>-61.55839668279198</v>
      </c>
      <c r="H37" s="38">
        <f>(H32-H27)/H27*100</f>
        <v>-55.08097965633024</v>
      </c>
      <c r="I37" s="9"/>
      <c r="J37" s="5"/>
      <c r="K37" s="9"/>
      <c r="L37" s="5"/>
      <c r="M37" s="9"/>
      <c r="N37" s="5"/>
      <c r="O37" s="5"/>
      <c r="P37" s="5"/>
    </row>
    <row r="38" spans="1:16" ht="13.5" customHeight="1" thickBot="1">
      <c r="A38" s="41" t="s">
        <v>14</v>
      </c>
      <c r="B38" s="42">
        <f>+(B33-B27)/B27*100</f>
        <v>-58.55263157894737</v>
      </c>
      <c r="C38" s="42">
        <f>+(C33-C27)/C27*100</f>
        <v>-66.1576354679803</v>
      </c>
      <c r="D38" s="42">
        <f>+(D33-D27)/D27*100</f>
        <v>-56.50119430885865</v>
      </c>
      <c r="E38" s="42"/>
      <c r="F38" s="42">
        <f>+(F33-F27)/F27*100</f>
        <v>-57.57839721254355</v>
      </c>
      <c r="G38" s="42">
        <f>+(G33-G27)/G27*100</f>
        <v>-56.93849343469246</v>
      </c>
      <c r="H38" s="42">
        <f>+(H33-H27)/H27*100</f>
        <v>-49.03466324313648</v>
      </c>
      <c r="I38" s="17"/>
      <c r="J38" s="8"/>
      <c r="K38" s="17"/>
      <c r="L38" s="8"/>
      <c r="M38" s="9"/>
      <c r="N38" s="5"/>
      <c r="O38" s="5"/>
      <c r="P38" s="5"/>
    </row>
    <row r="39" spans="1:13" ht="15">
      <c r="A39" s="9"/>
      <c r="B39" s="9"/>
      <c r="D39" s="9"/>
      <c r="E39" s="9"/>
      <c r="F39" s="9"/>
      <c r="H39" s="9"/>
      <c r="I39" s="9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" customHeight="1">
      <c r="A41" s="1" t="s">
        <v>104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"/>
      <c r="M41" s="5"/>
    </row>
    <row r="42" spans="1:13" ht="3.75" customHeight="1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1"/>
      <c r="M42" s="5"/>
    </row>
    <row r="43" spans="1:13" ht="18" customHeight="1" thickBot="1">
      <c r="A43" s="48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8"/>
      <c r="M43" s="50"/>
    </row>
    <row r="44" spans="1:13" ht="13.5" customHeight="1">
      <c r="A44" s="9"/>
      <c r="B44" s="51" t="s">
        <v>1</v>
      </c>
      <c r="C44" s="51"/>
      <c r="D44" s="51"/>
      <c r="E44" s="29"/>
      <c r="F44" s="52" t="s">
        <v>16</v>
      </c>
      <c r="G44" s="51"/>
      <c r="H44" s="51"/>
      <c r="I44" s="9"/>
      <c r="J44" s="53"/>
      <c r="K44" s="54"/>
      <c r="L44" s="55" t="s">
        <v>17</v>
      </c>
      <c r="M44" s="9"/>
    </row>
    <row r="45" spans="1:13" ht="13.5" customHeight="1">
      <c r="A45" s="9"/>
      <c r="B45" s="11"/>
      <c r="C45" s="11"/>
      <c r="D45" s="12" t="s">
        <v>3</v>
      </c>
      <c r="E45" s="6"/>
      <c r="F45" s="11"/>
      <c r="G45" s="11"/>
      <c r="H45" s="12" t="s">
        <v>3</v>
      </c>
      <c r="I45" s="20"/>
      <c r="J45" s="11"/>
      <c r="K45" s="11"/>
      <c r="L45" s="12" t="s">
        <v>3</v>
      </c>
      <c r="M45" s="9"/>
    </row>
    <row r="46" spans="1:13" ht="13.5" customHeight="1" thickBot="1">
      <c r="A46" s="17"/>
      <c r="B46" s="18" t="s">
        <v>4</v>
      </c>
      <c r="C46" s="18" t="s">
        <v>5</v>
      </c>
      <c r="D46" s="18" t="s">
        <v>6</v>
      </c>
      <c r="E46" s="56"/>
      <c r="F46" s="18" t="s">
        <v>4</v>
      </c>
      <c r="G46" s="18" t="s">
        <v>5</v>
      </c>
      <c r="H46" s="18" t="s">
        <v>6</v>
      </c>
      <c r="I46" s="57"/>
      <c r="J46" s="18" t="s">
        <v>4</v>
      </c>
      <c r="K46" s="18" t="s">
        <v>5</v>
      </c>
      <c r="L46" s="18" t="s">
        <v>6</v>
      </c>
      <c r="M46" s="9"/>
    </row>
    <row r="47" spans="1:13" ht="18" customHeight="1">
      <c r="A47" s="19" t="s">
        <v>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3.75" customHeight="1">
      <c r="A48" s="1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58" t="s">
        <v>18</v>
      </c>
      <c r="M48" s="24"/>
    </row>
    <row r="49" spans="1:13" ht="13.5" customHeight="1">
      <c r="A49" s="29" t="s">
        <v>19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s="27" customFormat="1" ht="13.5" customHeight="1">
      <c r="A50" s="25" t="s">
        <v>9</v>
      </c>
      <c r="B50" s="59">
        <f>(B11/$D85)*1000</f>
        <v>0.07427774613586817</v>
      </c>
      <c r="C50" s="59">
        <f>(C11/$D85)*1000</f>
        <v>0.8758567865349491</v>
      </c>
      <c r="D50" s="59">
        <f>(D11/$D85)*1000</f>
        <v>4.382779818135397</v>
      </c>
      <c r="E50" s="59"/>
      <c r="F50" s="59">
        <f>(F11/$H85)*1000</f>
        <v>0.06223004562059826</v>
      </c>
      <c r="G50" s="59">
        <f>(G11/$H85)*1000</f>
        <v>0.7706482027888528</v>
      </c>
      <c r="H50" s="60">
        <f>(H11/$H85)*1000</f>
        <v>5.788576761397265</v>
      </c>
      <c r="I50" s="59"/>
      <c r="J50" s="61">
        <f aca="true" t="shared" si="0" ref="J50:L56">B50/F50*100</f>
        <v>119.35994164092673</v>
      </c>
      <c r="K50" s="61">
        <f t="shared" si="0"/>
        <v>113.65195991703649</v>
      </c>
      <c r="L50" s="61">
        <f t="shared" si="0"/>
        <v>75.71429038245088</v>
      </c>
      <c r="M50" s="23"/>
    </row>
    <row r="51" spans="1:13" ht="13.5" customHeight="1">
      <c r="A51" s="31">
        <v>2006</v>
      </c>
      <c r="B51" s="62">
        <f aca="true" t="shared" si="1" ref="B51:D52">(B12/$D93)*1000</f>
        <v>0.06163146737850357</v>
      </c>
      <c r="C51" s="62">
        <f t="shared" si="1"/>
        <v>0.5171940017272513</v>
      </c>
      <c r="D51" s="62">
        <f t="shared" si="1"/>
        <v>3.389534427259166</v>
      </c>
      <c r="E51" s="62"/>
      <c r="F51" s="62">
        <f aca="true" t="shared" si="2" ref="F51:H52">(F12/$H93)*1000</f>
        <v>0.05353042318627763</v>
      </c>
      <c r="G51" s="62">
        <f t="shared" si="2"/>
        <v>0.4882169386891227</v>
      </c>
      <c r="H51" s="62">
        <f t="shared" si="2"/>
        <v>4.51897539248776</v>
      </c>
      <c r="I51" s="62"/>
      <c r="J51" s="63">
        <f t="shared" si="0"/>
        <v>115.13353287724917</v>
      </c>
      <c r="K51" s="63">
        <f t="shared" si="0"/>
        <v>105.93528424391275</v>
      </c>
      <c r="L51" s="63">
        <f t="shared" si="0"/>
        <v>75.00670246830398</v>
      </c>
      <c r="M51" s="24"/>
    </row>
    <row r="52" spans="1:13" ht="13.5" customHeight="1">
      <c r="A52" s="31">
        <v>2007</v>
      </c>
      <c r="B52" s="62">
        <f t="shared" si="1"/>
        <v>0.0549160624596924</v>
      </c>
      <c r="C52" s="62">
        <f t="shared" si="1"/>
        <v>0.4661025230119799</v>
      </c>
      <c r="D52" s="62">
        <f t="shared" si="1"/>
        <v>3.173405773026637</v>
      </c>
      <c r="E52" s="62"/>
      <c r="F52" s="62">
        <f t="shared" si="2"/>
        <v>0.049582346897753156</v>
      </c>
      <c r="G52" s="62">
        <f t="shared" si="2"/>
        <v>0.4738427063325442</v>
      </c>
      <c r="H52" s="62">
        <f t="shared" si="2"/>
        <v>4.313049984365927</v>
      </c>
      <c r="I52" s="62"/>
      <c r="J52" s="63">
        <f t="shared" si="0"/>
        <v>110.75728741307512</v>
      </c>
      <c r="K52" s="63">
        <f t="shared" si="0"/>
        <v>98.36650786914673</v>
      </c>
      <c r="L52" s="63">
        <f t="shared" si="0"/>
        <v>73.57683737795048</v>
      </c>
      <c r="M52" s="24"/>
    </row>
    <row r="53" spans="1:13" ht="13.5" customHeight="1">
      <c r="A53" s="31">
        <v>2008</v>
      </c>
      <c r="B53" s="62">
        <f aca="true" t="shared" si="3" ref="B53:D56">(B14/$D96)*1000</f>
        <v>0.05223952790945148</v>
      </c>
      <c r="C53" s="62">
        <f t="shared" si="3"/>
        <v>0.49801683273677083</v>
      </c>
      <c r="D53" s="62">
        <f t="shared" si="3"/>
        <v>3.0163490374383284</v>
      </c>
      <c r="E53" s="62"/>
      <c r="F53" s="62">
        <f aca="true" t="shared" si="4" ref="F53:H56">(F14/$H96)*1000</f>
        <v>0.04162403540063593</v>
      </c>
      <c r="G53" s="62">
        <f t="shared" si="4"/>
        <v>0.4316519010942382</v>
      </c>
      <c r="H53" s="62">
        <f t="shared" si="4"/>
        <v>3.9556059272920314</v>
      </c>
      <c r="I53" s="62"/>
      <c r="J53" s="63">
        <f t="shared" si="0"/>
        <v>125.50327570750952</v>
      </c>
      <c r="K53" s="63">
        <f t="shared" si="0"/>
        <v>115.37464134278048</v>
      </c>
      <c r="L53" s="63">
        <f t="shared" si="0"/>
        <v>76.25504392707013</v>
      </c>
      <c r="M53" s="24"/>
    </row>
    <row r="54" spans="1:13" ht="13.5" customHeight="1">
      <c r="A54" s="31">
        <v>2009</v>
      </c>
      <c r="B54" s="62">
        <f t="shared" si="3"/>
        <v>0.04158644589911436</v>
      </c>
      <c r="C54" s="62">
        <f t="shared" si="3"/>
        <v>0.44012321909896035</v>
      </c>
      <c r="D54" s="62">
        <f t="shared" si="3"/>
        <v>2.8962264150943398</v>
      </c>
      <c r="F54" s="62">
        <f t="shared" si="4"/>
        <v>0.036848109008683</v>
      </c>
      <c r="G54" s="62">
        <f t="shared" si="4"/>
        <v>0.4118501755152949</v>
      </c>
      <c r="H54" s="62">
        <f t="shared" si="4"/>
        <v>3.8048336048876097</v>
      </c>
      <c r="J54" s="63">
        <f t="shared" si="0"/>
        <v>112.85910462682034</v>
      </c>
      <c r="K54" s="63">
        <f t="shared" si="0"/>
        <v>106.86488564641039</v>
      </c>
      <c r="L54" s="63">
        <f t="shared" si="0"/>
        <v>76.11966030193562</v>
      </c>
      <c r="M54" s="24"/>
    </row>
    <row r="55" spans="1:13" ht="13.5" customHeight="1">
      <c r="A55" s="31">
        <v>2010</v>
      </c>
      <c r="B55" s="62">
        <f t="shared" si="3"/>
        <v>0.039830719442369926</v>
      </c>
      <c r="C55" s="62">
        <f t="shared" si="3"/>
        <v>0.37609390858083913</v>
      </c>
      <c r="D55" s="62">
        <f t="shared" si="3"/>
        <v>2.55337890886808</v>
      </c>
      <c r="F55" s="62">
        <f t="shared" si="4"/>
        <v>0.029724621834744138</v>
      </c>
      <c r="G55" s="62">
        <f t="shared" si="4"/>
        <v>0.37472574420170746</v>
      </c>
      <c r="H55" s="62">
        <f t="shared" si="4"/>
        <v>3.5358903990557637</v>
      </c>
      <c r="J55" s="63">
        <f t="shared" si="0"/>
        <v>133.99907882364747</v>
      </c>
      <c r="K55" s="63">
        <f t="shared" si="0"/>
        <v>100.36511085782118</v>
      </c>
      <c r="L55" s="63">
        <f t="shared" si="0"/>
        <v>72.21318029399167</v>
      </c>
      <c r="M55" s="24"/>
    </row>
    <row r="56" spans="1:13" s="27" customFormat="1" ht="13.5" customHeight="1">
      <c r="A56" s="25" t="s">
        <v>10</v>
      </c>
      <c r="B56" s="59">
        <f t="shared" si="3"/>
        <v>0.04987289955389098</v>
      </c>
      <c r="C56" s="59">
        <f t="shared" si="3"/>
        <v>0.4582580467930836</v>
      </c>
      <c r="D56" s="59">
        <f t="shared" si="3"/>
        <v>2.99755858808235</v>
      </c>
      <c r="E56" s="64"/>
      <c r="F56" s="59">
        <f t="shared" si="4"/>
        <v>0.042056394403366275</v>
      </c>
      <c r="G56" s="59">
        <f t="shared" si="4"/>
        <v>0.43448344847723935</v>
      </c>
      <c r="H56" s="59">
        <f t="shared" si="4"/>
        <v>4.011479821683242</v>
      </c>
      <c r="I56" s="23"/>
      <c r="J56" s="61">
        <f t="shared" si="0"/>
        <v>118.58577099015189</v>
      </c>
      <c r="K56" s="61">
        <f t="shared" si="0"/>
        <v>105.47192267028089</v>
      </c>
      <c r="L56" s="61">
        <f t="shared" si="0"/>
        <v>74.72450869326711</v>
      </c>
      <c r="M56" s="23"/>
    </row>
    <row r="57" spans="1:13" ht="4.5" customHeight="1">
      <c r="A57" s="24"/>
      <c r="J57" s="65"/>
      <c r="K57" s="65"/>
      <c r="L57" s="65"/>
      <c r="M57" s="24"/>
    </row>
    <row r="58" spans="1:13" ht="13.5" customHeight="1">
      <c r="A58" s="37" t="s">
        <v>11</v>
      </c>
      <c r="B58" s="24"/>
      <c r="C58" s="24"/>
      <c r="D58" s="24"/>
      <c r="E58" s="24"/>
      <c r="F58" s="24"/>
      <c r="G58" s="24"/>
      <c r="H58" s="24"/>
      <c r="I58" s="24"/>
      <c r="J58" s="43"/>
      <c r="K58" s="43"/>
      <c r="L58" s="43"/>
      <c r="M58" s="24"/>
    </row>
    <row r="59" spans="1:13" ht="13.5" customHeight="1">
      <c r="A59" s="31" t="s">
        <v>12</v>
      </c>
      <c r="B59" s="38">
        <f>(B55-B54)/B54*100</f>
        <v>-4.221871859412309</v>
      </c>
      <c r="C59" s="38">
        <f>(C55-C54)/C54*100</f>
        <v>-14.548041943618617</v>
      </c>
      <c r="D59" s="38">
        <f>(D55-D54)/D54*100</f>
        <v>-11.837731485336661</v>
      </c>
      <c r="E59" s="38"/>
      <c r="F59" s="38">
        <f>(F55-F54)/F54*100</f>
        <v>-19.33202914771085</v>
      </c>
      <c r="G59" s="38">
        <f>(G55-G54)/G54*100</f>
        <v>-9.014062278142395</v>
      </c>
      <c r="H59" s="38">
        <f>(H55-H54)/H54*100</f>
        <v>-7.068461692683936</v>
      </c>
      <c r="I59" s="43"/>
      <c r="J59" s="43"/>
      <c r="K59" s="43"/>
      <c r="L59" s="43"/>
      <c r="M59" s="24"/>
    </row>
    <row r="60" spans="1:13" ht="13.5" customHeight="1">
      <c r="A60" s="40" t="s">
        <v>13</v>
      </c>
      <c r="B60" s="38">
        <f>(B55-B50)/B50*100</f>
        <v>-46.37597192366077</v>
      </c>
      <c r="C60" s="38">
        <f>(C55-C50)/C50*100</f>
        <v>-57.059885318838944</v>
      </c>
      <c r="D60" s="38">
        <f>(D55-D50)/D50*100</f>
        <v>-41.74065285455327</v>
      </c>
      <c r="E60" s="38"/>
      <c r="F60" s="38">
        <f>(F55-F50)/F50*100</f>
        <v>-52.23429207176215</v>
      </c>
      <c r="G60" s="38">
        <f>(G55-G50)/G50*100</f>
        <v>-51.375252307650264</v>
      </c>
      <c r="H60" s="38">
        <f>(H55-H50)/H50*100</f>
        <v>-38.91606616265621</v>
      </c>
      <c r="I60" s="43"/>
      <c r="J60" s="43"/>
      <c r="K60" s="43"/>
      <c r="L60" s="43"/>
      <c r="M60" s="24"/>
    </row>
    <row r="61" spans="1:13" ht="13.5" customHeight="1" thickBot="1">
      <c r="A61" s="41" t="s">
        <v>14</v>
      </c>
      <c r="B61" s="42">
        <f>+(B56-B50)/B50*100</f>
        <v>-32.85620236421292</v>
      </c>
      <c r="C61" s="42">
        <f>+(C56-C50)/C50*100</f>
        <v>-47.678883826882604</v>
      </c>
      <c r="D61" s="42">
        <f>+(D56-D50)/D50*100</f>
        <v>-31.60599636607739</v>
      </c>
      <c r="E61" s="42"/>
      <c r="F61" s="42">
        <f>+(F56-F50)/F50*100</f>
        <v>-32.41786345493931</v>
      </c>
      <c r="G61" s="42">
        <f>+(G56-G50)/G50*100</f>
        <v>-43.62103915834577</v>
      </c>
      <c r="H61" s="42">
        <f>+(H56-H50)/H50*100</f>
        <v>-30.70006692431011</v>
      </c>
      <c r="I61" s="17"/>
      <c r="J61" s="66"/>
      <c r="K61" s="66"/>
      <c r="L61" s="66"/>
      <c r="M61" s="24"/>
    </row>
    <row r="62" spans="1:13" ht="7.5" customHeight="1">
      <c r="A62" s="31"/>
      <c r="J62" s="43"/>
      <c r="K62" s="43"/>
      <c r="L62" s="43"/>
      <c r="M62" s="24"/>
    </row>
    <row r="63" spans="1:13" ht="22.5" customHeight="1">
      <c r="A63" s="1" t="s">
        <v>103</v>
      </c>
      <c r="B63" s="24"/>
      <c r="C63" s="24"/>
      <c r="D63" s="24"/>
      <c r="E63" s="24"/>
      <c r="F63" s="24"/>
      <c r="G63" s="24"/>
      <c r="H63" s="24"/>
      <c r="I63" s="24"/>
      <c r="J63" s="43"/>
      <c r="K63" s="43"/>
      <c r="L63" s="43"/>
      <c r="M63" s="24"/>
    </row>
    <row r="64" spans="1:13" ht="3" customHeight="1">
      <c r="A64" s="67"/>
      <c r="B64" s="24"/>
      <c r="C64" s="24"/>
      <c r="D64" s="24"/>
      <c r="E64" s="24"/>
      <c r="F64" s="24"/>
      <c r="G64" s="24"/>
      <c r="H64" s="24"/>
      <c r="I64" s="24"/>
      <c r="J64" s="43"/>
      <c r="K64" s="43"/>
      <c r="L64" s="68" t="s">
        <v>18</v>
      </c>
      <c r="M64" s="24"/>
    </row>
    <row r="65" spans="1:13" ht="17.25" customHeight="1">
      <c r="A65" s="29" t="s">
        <v>19</v>
      </c>
      <c r="B65" s="24"/>
      <c r="C65" s="24"/>
      <c r="D65" s="24"/>
      <c r="E65" s="24"/>
      <c r="F65" s="24"/>
      <c r="G65" s="24"/>
      <c r="H65" s="24"/>
      <c r="I65" s="69"/>
      <c r="J65" s="43"/>
      <c r="K65" s="43"/>
      <c r="L65" s="43"/>
      <c r="M65" s="24"/>
    </row>
    <row r="66" spans="1:13" s="27" customFormat="1" ht="13.5" customHeight="1">
      <c r="A66" s="25" t="s">
        <v>9</v>
      </c>
      <c r="B66" s="59">
        <f>(B27/$C85)*1000</f>
        <v>0.029846965574863358</v>
      </c>
      <c r="C66" s="59">
        <f>(C27/$C85)*1000</f>
        <v>0.7972281594338502</v>
      </c>
      <c r="D66" s="59">
        <f>(D27/$C85)*1000</f>
        <v>3.7815319936889376</v>
      </c>
      <c r="E66" s="59"/>
      <c r="F66" s="59">
        <f>(F27/$G85)*1000</f>
        <v>0.021695100981623947</v>
      </c>
      <c r="G66" s="59">
        <f>(G27/$G85)*1000</f>
        <v>0.5469130857214259</v>
      </c>
      <c r="H66" s="59">
        <f>(H27/$G85)*1000</f>
        <v>3.827257709754775</v>
      </c>
      <c r="I66" s="70"/>
      <c r="J66" s="61">
        <f aca="true" t="shared" si="5" ref="J66:L72">B66/F66*100</f>
        <v>137.57467918745414</v>
      </c>
      <c r="K66" s="61">
        <f t="shared" si="5"/>
        <v>145.7687117473587</v>
      </c>
      <c r="L66" s="61">
        <f t="shared" si="5"/>
        <v>98.80526163813602</v>
      </c>
      <c r="M66" s="23"/>
    </row>
    <row r="67" spans="1:13" ht="13.5" customHeight="1">
      <c r="A67" s="31">
        <v>2006</v>
      </c>
      <c r="B67" s="62">
        <f aca="true" t="shared" si="6" ref="B67:D72">(B28/$C94)*1000</f>
        <v>0.027119879631126245</v>
      </c>
      <c r="C67" s="62">
        <f t="shared" si="6"/>
        <v>0.3796783148357674</v>
      </c>
      <c r="D67" s="62">
        <f t="shared" si="6"/>
        <v>2.193455864565491</v>
      </c>
      <c r="E67" s="62"/>
      <c r="F67" s="62">
        <f aca="true" t="shared" si="7" ref="F67:H72">(F28/$G94)*1000</f>
        <v>0.014069232347510039</v>
      </c>
      <c r="G67" s="62">
        <f t="shared" si="7"/>
        <v>0.2715166437064611</v>
      </c>
      <c r="H67" s="62">
        <f t="shared" si="7"/>
        <v>2.298463131772039</v>
      </c>
      <c r="I67" s="71"/>
      <c r="J67" s="63">
        <f t="shared" si="5"/>
        <v>192.76019445315293</v>
      </c>
      <c r="K67" s="63">
        <f t="shared" si="5"/>
        <v>139.83611083755173</v>
      </c>
      <c r="L67" s="63">
        <f t="shared" si="5"/>
        <v>95.43141389761641</v>
      </c>
      <c r="M67" s="24"/>
    </row>
    <row r="68" spans="1:13" ht="13.5" customHeight="1">
      <c r="A68" s="31">
        <v>2007</v>
      </c>
      <c r="B68" s="62">
        <f t="shared" si="6"/>
        <v>0.009815137341035672</v>
      </c>
      <c r="C68" s="62">
        <f t="shared" si="6"/>
        <v>0.2933635494153995</v>
      </c>
      <c r="D68" s="62">
        <f t="shared" si="6"/>
        <v>1.981567172073535</v>
      </c>
      <c r="E68" s="62"/>
      <c r="F68" s="62">
        <f t="shared" si="7"/>
        <v>0.010967059652970897</v>
      </c>
      <c r="G68" s="62">
        <f t="shared" si="7"/>
        <v>0.2650699150052877</v>
      </c>
      <c r="H68" s="62">
        <f t="shared" si="7"/>
        <v>2.1551251419842545</v>
      </c>
      <c r="I68" s="71"/>
      <c r="J68" s="63">
        <f t="shared" si="5"/>
        <v>89.4965255192792</v>
      </c>
      <c r="K68" s="63">
        <f t="shared" si="5"/>
        <v>110.67402704284541</v>
      </c>
      <c r="L68" s="63">
        <f t="shared" si="5"/>
        <v>91.9467335548356</v>
      </c>
      <c r="M68" s="24"/>
    </row>
    <row r="69" spans="1:13" ht="13.5" customHeight="1">
      <c r="A69" s="31">
        <v>2008</v>
      </c>
      <c r="B69" s="62">
        <f t="shared" si="6"/>
        <v>0.0218930001510617</v>
      </c>
      <c r="C69" s="62">
        <f t="shared" si="6"/>
        <v>0.30540735210731074</v>
      </c>
      <c r="D69" s="62">
        <f t="shared" si="6"/>
        <v>1.8488638627571607</v>
      </c>
      <c r="E69" s="62"/>
      <c r="F69" s="62">
        <f t="shared" si="7"/>
        <v>0.010173537064934558</v>
      </c>
      <c r="G69" s="62">
        <f t="shared" si="7"/>
        <v>0.23604562440083737</v>
      </c>
      <c r="H69" s="62">
        <f t="shared" si="7"/>
        <v>1.986383111928472</v>
      </c>
      <c r="I69" s="71"/>
      <c r="J69" s="63">
        <f t="shared" si="5"/>
        <v>215.19556090792628</v>
      </c>
      <c r="K69" s="63">
        <f t="shared" si="5"/>
        <v>129.3848817924656</v>
      </c>
      <c r="L69" s="63">
        <f t="shared" si="5"/>
        <v>93.07690201625802</v>
      </c>
      <c r="M69" s="24"/>
    </row>
    <row r="70" spans="1:13" ht="13.5" customHeight="1">
      <c r="A70" s="31">
        <v>2009</v>
      </c>
      <c r="B70" s="62">
        <f t="shared" si="6"/>
        <v>0.005480413003923976</v>
      </c>
      <c r="C70" s="62">
        <f t="shared" si="6"/>
        <v>0.2773088979985532</v>
      </c>
      <c r="D70" s="62">
        <f t="shared" si="6"/>
        <v>1.614529670956003</v>
      </c>
      <c r="E70" s="62"/>
      <c r="F70" s="62">
        <f t="shared" si="7"/>
        <v>0.007434507855144484</v>
      </c>
      <c r="G70" s="62">
        <f t="shared" si="7"/>
        <v>0.22870893901747108</v>
      </c>
      <c r="H70" s="62">
        <f t="shared" si="7"/>
        <v>1.8763328311779783</v>
      </c>
      <c r="I70" s="71"/>
      <c r="J70" s="63">
        <f t="shared" si="5"/>
        <v>73.71588154462268</v>
      </c>
      <c r="K70" s="63">
        <f t="shared" si="5"/>
        <v>121.24969806159154</v>
      </c>
      <c r="L70" s="63">
        <f t="shared" si="5"/>
        <v>86.04708312556612</v>
      </c>
      <c r="M70" s="24"/>
    </row>
    <row r="71" spans="1:13" ht="13.5" customHeight="1">
      <c r="A71" s="31">
        <v>2010</v>
      </c>
      <c r="B71" s="62">
        <f t="shared" si="6"/>
        <v>0.004386955825548315</v>
      </c>
      <c r="C71" s="62">
        <f t="shared" si="6"/>
        <v>0.24457278727431853</v>
      </c>
      <c r="D71" s="62">
        <f t="shared" si="6"/>
        <v>1.5091128039886201</v>
      </c>
      <c r="E71" s="62"/>
      <c r="F71" s="62">
        <f t="shared" si="7"/>
        <v>0.004944591489485472</v>
      </c>
      <c r="G71" s="62">
        <f t="shared" si="7"/>
        <v>0.21571992282559163</v>
      </c>
      <c r="H71" s="62">
        <f t="shared" si="7"/>
        <v>1.763958775680366</v>
      </c>
      <c r="I71" s="71"/>
      <c r="J71" s="63">
        <f t="shared" si="5"/>
        <v>88.72231072833918</v>
      </c>
      <c r="K71" s="63">
        <f t="shared" si="5"/>
        <v>113.3751505520676</v>
      </c>
      <c r="L71" s="63">
        <f t="shared" si="5"/>
        <v>85.55261181807093</v>
      </c>
      <c r="M71" s="24"/>
    </row>
    <row r="72" spans="1:13" s="27" customFormat="1" ht="13.5" customHeight="1">
      <c r="A72" s="25" t="s">
        <v>10</v>
      </c>
      <c r="B72" s="59">
        <f t="shared" si="6"/>
        <v>0.013766122751861048</v>
      </c>
      <c r="C72" s="59">
        <f t="shared" si="6"/>
        <v>0.30023258192154095</v>
      </c>
      <c r="D72" s="59">
        <f t="shared" si="6"/>
        <v>1.8304573062276193</v>
      </c>
      <c r="E72" s="72"/>
      <c r="F72" s="59">
        <f t="shared" si="7"/>
        <v>0.00951041849747105</v>
      </c>
      <c r="G72" s="59">
        <f t="shared" si="7"/>
        <v>0.24336516491885876</v>
      </c>
      <c r="H72" s="59">
        <f t="shared" si="7"/>
        <v>2.0156423926416314</v>
      </c>
      <c r="I72" s="70"/>
      <c r="J72" s="61">
        <f t="shared" si="5"/>
        <v>144.74781268060545</v>
      </c>
      <c r="K72" s="61">
        <f t="shared" si="5"/>
        <v>123.36711460805927</v>
      </c>
      <c r="L72" s="61">
        <f t="shared" si="5"/>
        <v>90.81260212178238</v>
      </c>
      <c r="M72" s="23"/>
    </row>
    <row r="73" spans="1:13" ht="4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3.5" customHeight="1">
      <c r="A74" s="37" t="s">
        <v>11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3.5" customHeight="1">
      <c r="A75" s="31" t="s">
        <v>12</v>
      </c>
      <c r="B75" s="38">
        <f>(B71-B70)/B70*100</f>
        <v>-19.952094442385</v>
      </c>
      <c r="C75" s="38">
        <f>(C71-C70)/C70*100</f>
        <v>-11.804926188991402</v>
      </c>
      <c r="D75" s="38">
        <f>(D71-D70)/D70*100</f>
        <v>-6.529261670673603</v>
      </c>
      <c r="E75" s="38"/>
      <c r="F75" s="38">
        <f>(F71-F70)/F70*100</f>
        <v>-33.49134084156028</v>
      </c>
      <c r="G75" s="38">
        <f>(G71-G70)/G70*100</f>
        <v>-5.679277883794135</v>
      </c>
      <c r="H75" s="38">
        <f>(H71-H70)/H70*100</f>
        <v>-5.989025701109905</v>
      </c>
      <c r="I75" s="43"/>
      <c r="J75" s="43"/>
      <c r="K75" s="43"/>
      <c r="L75" s="43"/>
      <c r="M75" s="24"/>
    </row>
    <row r="76" spans="1:13" ht="13.5" customHeight="1">
      <c r="A76" s="40" t="s">
        <v>13</v>
      </c>
      <c r="B76" s="38">
        <f>(B71-B66)/B66*100</f>
        <v>-85.30183641434243</v>
      </c>
      <c r="C76" s="38">
        <f>(C71-C66)/C66*100</f>
        <v>-69.32210881161029</v>
      </c>
      <c r="D76" s="38">
        <f>(D71-D66)/D66*100</f>
        <v>-60.09255490877232</v>
      </c>
      <c r="E76" s="38"/>
      <c r="F76" s="38">
        <f>(F71-F66)/F66*100</f>
        <v>-77.20871871638852</v>
      </c>
      <c r="G76" s="38">
        <f>(G71-G66)/G66*100</f>
        <v>-60.55681817504179</v>
      </c>
      <c r="H76" s="38">
        <f>(H71-H66)/H66*100</f>
        <v>-53.910634991094206</v>
      </c>
      <c r="I76" s="33"/>
      <c r="J76" s="33"/>
      <c r="K76" s="33"/>
      <c r="L76" s="33"/>
      <c r="M76" s="33"/>
    </row>
    <row r="77" spans="1:13" ht="13.5" customHeight="1" thickBot="1">
      <c r="A77" s="41" t="s">
        <v>14</v>
      </c>
      <c r="B77" s="42">
        <f>+(B72-B66)/B66*100</f>
        <v>-53.87764723575565</v>
      </c>
      <c r="C77" s="42">
        <f>+(C72-C66)/C66*100</f>
        <v>-62.340444404930395</v>
      </c>
      <c r="D77" s="42">
        <f>+(D72-D66)/D66*100</f>
        <v>-51.59482164153311</v>
      </c>
      <c r="E77" s="42"/>
      <c r="F77" s="42">
        <f>+(F72-F66)/F66*100</f>
        <v>-56.163290018670544</v>
      </c>
      <c r="G77" s="42">
        <f>+(G72-G66)/G66*100</f>
        <v>-55.50204021945482</v>
      </c>
      <c r="H77" s="42">
        <f>+(H72-H66)/H66*100</f>
        <v>-47.33455268757483</v>
      </c>
      <c r="I77" s="73"/>
      <c r="J77" s="73"/>
      <c r="K77" s="73"/>
      <c r="L77" s="73"/>
      <c r="M77" s="33"/>
    </row>
    <row r="78" spans="1:13" ht="17.25" customHeight="1">
      <c r="A78" s="74" t="s">
        <v>105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7.25" customHeight="1">
      <c r="A79" s="7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7.25" customHeight="1">
      <c r="A80" s="7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7.25" customHeight="1">
      <c r="A81" s="7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3.5" customHeight="1">
      <c r="A82" s="23" t="s">
        <v>20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3.5" customHeight="1">
      <c r="A83" s="9"/>
      <c r="B83" s="24"/>
      <c r="C83" s="29" t="s">
        <v>21</v>
      </c>
      <c r="D83" s="29"/>
      <c r="E83" s="9"/>
      <c r="F83" s="24"/>
      <c r="G83" s="29" t="s">
        <v>22</v>
      </c>
      <c r="H83" s="29"/>
      <c r="I83" s="24"/>
      <c r="J83" s="24"/>
      <c r="K83" s="24"/>
      <c r="L83" s="24"/>
      <c r="M83" s="24"/>
    </row>
    <row r="84" spans="1:13" ht="13.5" customHeight="1">
      <c r="A84" s="24"/>
      <c r="B84" s="24"/>
      <c r="C84" s="75" t="s">
        <v>23</v>
      </c>
      <c r="D84" s="75" t="s">
        <v>24</v>
      </c>
      <c r="F84" s="24"/>
      <c r="G84" s="75" t="s">
        <v>23</v>
      </c>
      <c r="H84" s="75" t="s">
        <v>24</v>
      </c>
      <c r="J84" s="24"/>
      <c r="K84" s="24"/>
      <c r="L84" s="24"/>
      <c r="M84" s="24"/>
    </row>
    <row r="85" spans="1:13" ht="13.5" customHeight="1">
      <c r="A85" s="31" t="s">
        <v>25</v>
      </c>
      <c r="B85" s="24"/>
      <c r="C85" s="76">
        <v>1018529</v>
      </c>
      <c r="D85" s="77">
        <v>5091700</v>
      </c>
      <c r="G85" s="78">
        <v>10583034.4</v>
      </c>
      <c r="H85" s="78">
        <v>51415678.2</v>
      </c>
      <c r="K85" s="24"/>
      <c r="L85" s="24"/>
      <c r="M85" s="24"/>
    </row>
    <row r="86" spans="1:13" ht="13.5" customHeight="1">
      <c r="A86" s="31">
        <v>1998</v>
      </c>
      <c r="B86" s="24"/>
      <c r="C86" s="76">
        <v>1002589</v>
      </c>
      <c r="D86" s="77">
        <v>5077070</v>
      </c>
      <c r="G86" s="78">
        <v>10598694</v>
      </c>
      <c r="H86" s="78">
        <v>51720104</v>
      </c>
      <c r="K86" s="24"/>
      <c r="L86" s="24"/>
      <c r="M86" s="24"/>
    </row>
    <row r="87" spans="1:13" ht="13.5" customHeight="1">
      <c r="A87" s="31">
        <v>1999</v>
      </c>
      <c r="B87" s="24"/>
      <c r="C87" s="77">
        <v>995396</v>
      </c>
      <c r="D87" s="77">
        <v>5071950</v>
      </c>
      <c r="G87" s="78">
        <v>10608365</v>
      </c>
      <c r="H87" s="78">
        <v>51933471</v>
      </c>
      <c r="J87" s="24"/>
      <c r="K87" s="24"/>
      <c r="L87" s="24"/>
      <c r="M87" s="24"/>
    </row>
    <row r="88" spans="1:13" ht="13.5" customHeight="1">
      <c r="A88" s="31">
        <v>2000</v>
      </c>
      <c r="B88" s="24"/>
      <c r="C88" s="77">
        <v>984763</v>
      </c>
      <c r="D88" s="77">
        <v>5062940</v>
      </c>
      <c r="G88" s="78">
        <v>10571500</v>
      </c>
      <c r="H88" s="78">
        <v>52140181</v>
      </c>
      <c r="J88" s="33"/>
      <c r="K88" s="24"/>
      <c r="L88" s="24"/>
      <c r="M88" s="24"/>
    </row>
    <row r="89" spans="1:13" ht="13.5" customHeight="1">
      <c r="A89" s="31">
        <v>2001</v>
      </c>
      <c r="B89" s="24"/>
      <c r="C89" s="77">
        <v>970374</v>
      </c>
      <c r="D89" s="77">
        <v>5064200</v>
      </c>
      <c r="G89" s="78">
        <v>10495226</v>
      </c>
      <c r="H89" s="78">
        <v>52359978</v>
      </c>
      <c r="J89" s="33"/>
      <c r="K89" s="24"/>
      <c r="L89" s="24"/>
      <c r="M89" s="24"/>
    </row>
    <row r="90" spans="1:13" ht="13.5" customHeight="1">
      <c r="A90" s="31">
        <v>2002</v>
      </c>
      <c r="B90" s="24"/>
      <c r="C90" s="77">
        <v>955209</v>
      </c>
      <c r="D90" s="77">
        <v>5054800</v>
      </c>
      <c r="G90" s="78">
        <v>10435219</v>
      </c>
      <c r="H90" s="78">
        <v>52570245</v>
      </c>
      <c r="J90" s="79"/>
      <c r="K90" s="80"/>
      <c r="L90" s="24"/>
      <c r="M90" s="24"/>
    </row>
    <row r="91" spans="1:13" ht="13.5" customHeight="1">
      <c r="A91" s="31">
        <v>2003</v>
      </c>
      <c r="B91" s="24"/>
      <c r="C91" s="77">
        <v>943240</v>
      </c>
      <c r="D91" s="77">
        <v>5057400</v>
      </c>
      <c r="G91" s="78">
        <v>10380840</v>
      </c>
      <c r="H91" s="78">
        <v>52793731</v>
      </c>
      <c r="J91" s="33"/>
      <c r="K91" s="24"/>
      <c r="L91" s="24"/>
      <c r="M91" s="24"/>
    </row>
    <row r="92" spans="1:13" ht="13.5" customHeight="1">
      <c r="A92" s="31">
        <v>2004</v>
      </c>
      <c r="B92" s="24"/>
      <c r="C92" s="77">
        <v>935456</v>
      </c>
      <c r="D92" s="77">
        <v>5078400</v>
      </c>
      <c r="G92" s="78">
        <v>10327300</v>
      </c>
      <c r="H92" s="81">
        <v>53046200</v>
      </c>
      <c r="J92" s="33"/>
      <c r="K92" s="24"/>
      <c r="L92" s="24"/>
      <c r="M92" s="24"/>
    </row>
    <row r="93" spans="1:13" ht="13.5" customHeight="1">
      <c r="A93" s="31">
        <v>2005</v>
      </c>
      <c r="B93" s="24"/>
      <c r="C93" s="77">
        <v>928994</v>
      </c>
      <c r="D93" s="77">
        <v>5094800</v>
      </c>
      <c r="G93" s="78">
        <v>10287500</v>
      </c>
      <c r="H93" s="81">
        <v>53390200</v>
      </c>
      <c r="J93" s="33"/>
      <c r="K93" s="24"/>
      <c r="L93" s="24"/>
      <c r="M93" s="24"/>
    </row>
    <row r="94" spans="1:13" ht="13.5" customHeight="1">
      <c r="A94" s="31">
        <v>2006</v>
      </c>
      <c r="B94" s="24"/>
      <c r="C94" s="77">
        <v>921833</v>
      </c>
      <c r="D94" s="77">
        <v>5116900</v>
      </c>
      <c r="G94" s="78">
        <v>10235100</v>
      </c>
      <c r="H94" s="81">
        <v>53728800</v>
      </c>
      <c r="J94" s="33"/>
      <c r="K94" s="24"/>
      <c r="L94" s="24"/>
      <c r="M94" s="24"/>
    </row>
    <row r="95" spans="1:13" ht="13.5" customHeight="1">
      <c r="A95" s="31">
        <v>2007</v>
      </c>
      <c r="B95" s="24"/>
      <c r="C95" s="77">
        <v>916951</v>
      </c>
      <c r="D95" s="77">
        <v>5144200</v>
      </c>
      <c r="G95" s="78">
        <v>10212400</v>
      </c>
      <c r="H95" s="81">
        <v>54072000</v>
      </c>
      <c r="J95" s="33"/>
      <c r="K95" s="24"/>
      <c r="L95" s="24"/>
      <c r="M95" s="24"/>
    </row>
    <row r="96" spans="1:13" ht="13.5" customHeight="1">
      <c r="A96" s="31">
        <v>2008</v>
      </c>
      <c r="B96" s="24"/>
      <c r="C96" s="77">
        <v>913534</v>
      </c>
      <c r="D96" s="77">
        <v>5168500</v>
      </c>
      <c r="G96" s="78">
        <v>10222600</v>
      </c>
      <c r="H96" s="81">
        <v>54439700</v>
      </c>
      <c r="J96" s="33"/>
      <c r="K96" s="24"/>
      <c r="L96" s="24"/>
      <c r="M96" s="24"/>
    </row>
    <row r="97" spans="1:13" ht="13.5" customHeight="1">
      <c r="A97" s="31">
        <v>2009</v>
      </c>
      <c r="B97" s="24"/>
      <c r="C97" s="77">
        <v>912340</v>
      </c>
      <c r="D97" s="77">
        <v>5194000</v>
      </c>
      <c r="G97" s="78">
        <v>10222600</v>
      </c>
      <c r="H97" s="81">
        <v>54439700</v>
      </c>
      <c r="J97" s="33"/>
      <c r="K97" s="24"/>
      <c r="L97" s="24"/>
      <c r="M97" s="24"/>
    </row>
    <row r="98" spans="1:13" ht="13.5" customHeight="1">
      <c r="A98" s="31">
        <v>2010</v>
      </c>
      <c r="B98" s="24"/>
      <c r="C98" s="77">
        <v>911794</v>
      </c>
      <c r="D98" s="82">
        <v>5222100</v>
      </c>
      <c r="G98" s="78">
        <v>10314300</v>
      </c>
      <c r="H98" s="81">
        <v>55240400</v>
      </c>
      <c r="J98" s="33"/>
      <c r="K98" s="24"/>
      <c r="L98" s="24"/>
      <c r="M98" s="24"/>
    </row>
    <row r="99" spans="1:13" ht="13.5" customHeight="1">
      <c r="A99" s="31" t="s">
        <v>26</v>
      </c>
      <c r="B99" s="24"/>
      <c r="C99" s="83">
        <f>SUM(C94:C98)/5</f>
        <v>915290.4</v>
      </c>
      <c r="D99" s="83">
        <f>SUM(D94:D98)/5</f>
        <v>5169140</v>
      </c>
      <c r="E99" s="83"/>
      <c r="F99" s="83"/>
      <c r="G99" s="83">
        <f>SUM(G94:G98)/5</f>
        <v>10241400</v>
      </c>
      <c r="H99" s="83">
        <f>SUM(H94:H98)/5</f>
        <v>54384120</v>
      </c>
      <c r="J99" s="24"/>
      <c r="K99" s="24"/>
      <c r="L99" s="24"/>
      <c r="M99" s="24"/>
    </row>
    <row r="100" spans="1:13" ht="13.5" customHeight="1">
      <c r="A100" s="24"/>
      <c r="B100" s="24"/>
      <c r="C100" s="24"/>
      <c r="D100" s="24"/>
      <c r="F100" s="24"/>
      <c r="G100" s="24"/>
      <c r="H100" s="24"/>
      <c r="J100" s="24"/>
      <c r="K100" s="24"/>
      <c r="L100" s="24"/>
      <c r="M100" s="24"/>
    </row>
    <row r="101" spans="1:13" ht="13.5" customHeight="1">
      <c r="A101" s="31" t="s">
        <v>27</v>
      </c>
      <c r="B101" s="24"/>
      <c r="C101" s="24"/>
      <c r="D101" s="24"/>
      <c r="F101" s="24"/>
      <c r="G101" s="24"/>
      <c r="H101" s="24"/>
      <c r="J101" s="24"/>
      <c r="K101" s="24"/>
      <c r="L101" s="24"/>
      <c r="M101" s="24"/>
    </row>
    <row r="102" spans="1:13" ht="13.5" customHeight="1">
      <c r="A102" s="31" t="s">
        <v>12</v>
      </c>
      <c r="C102" s="38">
        <f>(C98-C97)/C97*100</f>
        <v>-0.05984611000284982</v>
      </c>
      <c r="D102" s="38">
        <f>(D98-D97)/D97*100</f>
        <v>0.5410088563727378</v>
      </c>
      <c r="E102" s="38"/>
      <c r="F102" s="38"/>
      <c r="G102" s="38">
        <f>(G98-G97)/G97*100</f>
        <v>0.8970320662062489</v>
      </c>
      <c r="H102" s="38">
        <f>(H98-H97)/H97*100</f>
        <v>1.4708016392448893</v>
      </c>
      <c r="J102" s="24"/>
      <c r="K102" s="24"/>
      <c r="L102" s="24"/>
      <c r="M102" s="24"/>
    </row>
    <row r="103" spans="1:13" ht="13.5" customHeight="1">
      <c r="A103" s="40" t="s">
        <v>13</v>
      </c>
      <c r="C103" s="38">
        <f>(C98-C85)/C85*100</f>
        <v>-10.479328521819212</v>
      </c>
      <c r="D103" s="38">
        <f>(D98-D85)/D85*100</f>
        <v>2.5610306970167134</v>
      </c>
      <c r="E103" s="38"/>
      <c r="F103" s="38"/>
      <c r="G103" s="38">
        <f>(G98-G85)/G85*100</f>
        <v>-2.5392944012352485</v>
      </c>
      <c r="H103" s="38">
        <f>(H98-H85)/H85*100</f>
        <v>7.438823981125657</v>
      </c>
      <c r="J103" s="24"/>
      <c r="K103" s="24"/>
      <c r="L103" s="24"/>
      <c r="M103" s="24"/>
    </row>
    <row r="104" spans="1:13" ht="13.5" customHeight="1" thickBot="1">
      <c r="A104" s="41" t="s">
        <v>14</v>
      </c>
      <c r="B104" s="8"/>
      <c r="C104" s="42">
        <f>+(C99-C85)/C85*100</f>
        <v>-10.136049145385156</v>
      </c>
      <c r="D104" s="42">
        <f>+(D99-D85)/D85*100</f>
        <v>1.5209065734430542</v>
      </c>
      <c r="E104" s="8"/>
      <c r="F104" s="42"/>
      <c r="G104" s="42">
        <f>+(G99-G85)/G85*100</f>
        <v>-3.228132755573396</v>
      </c>
      <c r="H104" s="42">
        <f>+(H99-H85)/H85*100</f>
        <v>5.773417572074342</v>
      </c>
      <c r="J104" s="24"/>
      <c r="K104" s="24"/>
      <c r="L104" s="24"/>
      <c r="M104" s="24"/>
    </row>
    <row r="105" spans="1:13" ht="13.5" customHeight="1">
      <c r="A105" s="3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ht="13.5" customHeight="1"/>
    <row r="109" ht="12.75" customHeight="1"/>
  </sheetData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79"/>
  <sheetViews>
    <sheetView zoomScale="75" zoomScaleNormal="75" workbookViewId="0" topLeftCell="A4">
      <selection activeCell="A4" sqref="A4"/>
    </sheetView>
  </sheetViews>
  <sheetFormatPr defaultColWidth="9.140625" defaultRowHeight="12.75"/>
  <cols>
    <col min="1" max="1" width="16.00390625" style="3" customWidth="1"/>
    <col min="2" max="3" width="9.7109375" style="3" customWidth="1"/>
    <col min="4" max="4" width="11.7109375" style="3" customWidth="1"/>
    <col min="5" max="5" width="9.7109375" style="3" customWidth="1"/>
    <col min="6" max="6" width="10.57421875" style="3" customWidth="1"/>
    <col min="7" max="7" width="11.28125" style="3" customWidth="1"/>
    <col min="8" max="8" width="11.57421875" style="3" customWidth="1"/>
    <col min="9" max="9" width="9.7109375" style="3" customWidth="1"/>
    <col min="10" max="10" width="10.8515625" style="3" customWidth="1"/>
    <col min="11" max="11" width="11.140625" style="3" customWidth="1"/>
    <col min="12" max="12" width="12.00390625" style="3" customWidth="1"/>
    <col min="13" max="13" width="4.421875" style="3" customWidth="1"/>
    <col min="14" max="15" width="9.140625" style="3" customWidth="1"/>
    <col min="16" max="16" width="12.00390625" style="3" customWidth="1"/>
    <col min="17" max="17" width="3.00390625" style="3" customWidth="1"/>
    <col min="18" max="22" width="9.140625" style="3" customWidth="1"/>
    <col min="23" max="23" width="13.140625" style="3" customWidth="1"/>
    <col min="24" max="24" width="9.28125" style="3" customWidth="1"/>
    <col min="25" max="25" width="13.140625" style="3" customWidth="1"/>
    <col min="26" max="26" width="9.140625" style="3" customWidth="1"/>
    <col min="27" max="27" width="10.7109375" style="3" customWidth="1"/>
    <col min="28" max="28" width="9.140625" style="3" customWidth="1"/>
    <col min="29" max="29" width="10.140625" style="3" customWidth="1"/>
    <col min="30" max="16384" width="9.140625" style="3" customWidth="1"/>
  </cols>
  <sheetData>
    <row r="1" spans="1:17" s="84" customFormat="1" ht="20.25">
      <c r="A1" s="1" t="s">
        <v>106</v>
      </c>
      <c r="L1" s="1"/>
      <c r="N1" s="85"/>
      <c r="O1" s="86"/>
      <c r="P1" s="86"/>
      <c r="Q1" s="86"/>
    </row>
    <row r="2" spans="1:16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5"/>
      <c r="O2" s="5"/>
      <c r="P2" s="5"/>
    </row>
    <row r="3" spans="2:16" s="24" customFormat="1" ht="15.75">
      <c r="B3" s="295" t="s">
        <v>1</v>
      </c>
      <c r="C3" s="295"/>
      <c r="D3" s="295"/>
      <c r="E3" s="295"/>
      <c r="F3" s="295"/>
      <c r="H3" s="295" t="s">
        <v>2</v>
      </c>
      <c r="I3" s="295"/>
      <c r="J3" s="295"/>
      <c r="K3" s="295"/>
      <c r="L3" s="295"/>
      <c r="N3" s="29"/>
      <c r="O3" s="10"/>
      <c r="P3" s="29"/>
    </row>
    <row r="4" spans="1:16" s="24" customFormat="1" ht="15.75">
      <c r="A4" s="24" t="s">
        <v>91</v>
      </c>
      <c r="B4" s="87"/>
      <c r="C4" s="88"/>
      <c r="D4" s="87"/>
      <c r="E4" s="88"/>
      <c r="F4" s="87" t="s">
        <v>3</v>
      </c>
      <c r="G4" s="88"/>
      <c r="H4" s="87"/>
      <c r="I4" s="88"/>
      <c r="J4" s="87"/>
      <c r="K4" s="88"/>
      <c r="L4" s="87" t="s">
        <v>3</v>
      </c>
      <c r="N4" s="29"/>
      <c r="O4" s="29"/>
      <c r="P4" s="10"/>
    </row>
    <row r="5" spans="1:16" s="24" customFormat="1" ht="16.5" thickBot="1">
      <c r="A5" s="17"/>
      <c r="B5" s="89" t="s">
        <v>4</v>
      </c>
      <c r="C5" s="90"/>
      <c r="D5" s="89" t="s">
        <v>5</v>
      </c>
      <c r="E5" s="90"/>
      <c r="F5" s="89" t="s">
        <v>6</v>
      </c>
      <c r="G5" s="90"/>
      <c r="H5" s="89" t="s">
        <v>4</v>
      </c>
      <c r="I5" s="90"/>
      <c r="J5" s="89" t="s">
        <v>5</v>
      </c>
      <c r="K5" s="90"/>
      <c r="L5" s="89" t="s">
        <v>6</v>
      </c>
      <c r="N5" s="29"/>
      <c r="O5" s="29"/>
      <c r="P5" s="29"/>
    </row>
    <row r="6" spans="1:16" ht="12.75">
      <c r="A6" s="5"/>
      <c r="B6" s="21"/>
      <c r="D6" s="21"/>
      <c r="F6" s="21"/>
      <c r="H6" s="21"/>
      <c r="I6" s="21"/>
      <c r="J6" s="21"/>
      <c r="L6" s="21"/>
      <c r="N6" s="21"/>
      <c r="O6" s="21"/>
      <c r="P6" s="21"/>
    </row>
    <row r="7" spans="1:16" ht="20.25">
      <c r="A7" s="1" t="s">
        <v>28</v>
      </c>
      <c r="B7" s="21"/>
      <c r="D7" s="21"/>
      <c r="F7" s="21"/>
      <c r="H7" s="21"/>
      <c r="I7" s="21"/>
      <c r="J7" s="21"/>
      <c r="L7" s="21"/>
      <c r="N7" s="21"/>
      <c r="O7" s="21"/>
      <c r="P7" s="21"/>
    </row>
    <row r="8" spans="1:16" ht="12.75">
      <c r="A8" s="27"/>
      <c r="B8" s="21"/>
      <c r="D8" s="21"/>
      <c r="F8" s="21"/>
      <c r="H8" s="21"/>
      <c r="I8" s="21"/>
      <c r="J8" s="21"/>
      <c r="L8" s="21"/>
      <c r="N8" s="21"/>
      <c r="O8" s="21"/>
      <c r="P8" s="21"/>
    </row>
    <row r="9" spans="1:16" s="24" customFormat="1" ht="15">
      <c r="A9" s="24" t="s">
        <v>29</v>
      </c>
      <c r="B9" s="91">
        <v>47</v>
      </c>
      <c r="C9" s="44"/>
      <c r="D9" s="44">
        <v>455</v>
      </c>
      <c r="E9" s="44"/>
      <c r="F9" s="44">
        <v>2014</v>
      </c>
      <c r="G9" s="44"/>
      <c r="H9" s="45">
        <v>358</v>
      </c>
      <c r="I9" s="45"/>
      <c r="J9" s="45">
        <v>4747</v>
      </c>
      <c r="K9" s="45"/>
      <c r="L9" s="45">
        <v>23834</v>
      </c>
      <c r="N9" s="92"/>
      <c r="O9" s="92"/>
      <c r="P9" s="92"/>
    </row>
    <row r="10" spans="1:16" s="24" customFormat="1" ht="15">
      <c r="A10" s="24" t="s">
        <v>30</v>
      </c>
      <c r="B10" s="91">
        <v>7</v>
      </c>
      <c r="C10" s="44"/>
      <c r="D10" s="44">
        <v>138</v>
      </c>
      <c r="E10" s="44"/>
      <c r="F10" s="44">
        <v>781</v>
      </c>
      <c r="G10" s="44"/>
      <c r="H10" s="45">
        <v>104</v>
      </c>
      <c r="I10" s="45"/>
      <c r="J10" s="45">
        <v>2522</v>
      </c>
      <c r="K10" s="45"/>
      <c r="L10" s="45">
        <v>16404</v>
      </c>
      <c r="N10" s="92"/>
      <c r="O10" s="92"/>
      <c r="P10" s="92"/>
    </row>
    <row r="11" spans="1:16" s="24" customFormat="1" ht="15">
      <c r="A11" s="24" t="s">
        <v>31</v>
      </c>
      <c r="B11" s="91">
        <v>105</v>
      </c>
      <c r="C11" s="44"/>
      <c r="D11" s="44">
        <v>901</v>
      </c>
      <c r="E11" s="44"/>
      <c r="F11" s="44">
        <v>8296</v>
      </c>
      <c r="G11" s="44"/>
      <c r="H11" s="45">
        <v>728</v>
      </c>
      <c r="I11" s="45"/>
      <c r="J11" s="45">
        <v>8002</v>
      </c>
      <c r="K11" s="45"/>
      <c r="L11" s="45">
        <v>124663</v>
      </c>
      <c r="N11" s="92"/>
      <c r="O11" s="92"/>
      <c r="P11" s="92"/>
    </row>
    <row r="12" spans="1:16" s="24" customFormat="1" ht="15">
      <c r="A12" s="24" t="s">
        <v>32</v>
      </c>
      <c r="B12" s="91">
        <v>1</v>
      </c>
      <c r="C12" s="44"/>
      <c r="D12" s="44">
        <v>52</v>
      </c>
      <c r="E12" s="44"/>
      <c r="F12" s="44">
        <v>540</v>
      </c>
      <c r="G12" s="44"/>
      <c r="H12" s="45">
        <v>8</v>
      </c>
      <c r="I12" s="45"/>
      <c r="J12" s="45">
        <v>341</v>
      </c>
      <c r="K12" s="45"/>
      <c r="L12" s="45">
        <v>5730</v>
      </c>
      <c r="N12" s="92"/>
      <c r="O12" s="92"/>
      <c r="P12" s="92"/>
    </row>
    <row r="13" spans="1:19" s="24" customFormat="1" ht="15.75">
      <c r="A13" s="24" t="s">
        <v>33</v>
      </c>
      <c r="B13" s="91">
        <v>48</v>
      </c>
      <c r="C13" s="44"/>
      <c r="D13" s="44">
        <v>418</v>
      </c>
      <c r="E13" s="44"/>
      <c r="F13" s="44">
        <v>1703</v>
      </c>
      <c r="G13" s="44"/>
      <c r="H13" s="45">
        <v>444</v>
      </c>
      <c r="I13" s="45"/>
      <c r="J13" s="45">
        <v>5088</v>
      </c>
      <c r="K13" s="45"/>
      <c r="L13" s="45">
        <v>24693</v>
      </c>
      <c r="N13" s="92"/>
      <c r="O13" s="92"/>
      <c r="P13" s="92"/>
      <c r="S13" s="23"/>
    </row>
    <row r="14" spans="1:21" s="33" customFormat="1" ht="15.75">
      <c r="A14" s="26" t="s">
        <v>24</v>
      </c>
      <c r="B14" s="93">
        <v>208</v>
      </c>
      <c r="C14" s="94"/>
      <c r="D14" s="94">
        <v>1964</v>
      </c>
      <c r="E14" s="94"/>
      <c r="F14" s="94">
        <v>13334</v>
      </c>
      <c r="G14" s="94"/>
      <c r="H14" s="95">
        <v>1642</v>
      </c>
      <c r="I14" s="95"/>
      <c r="J14" s="95">
        <v>20700</v>
      </c>
      <c r="K14" s="95"/>
      <c r="L14" s="95">
        <v>195324</v>
      </c>
      <c r="N14" s="96"/>
      <c r="O14" s="96"/>
      <c r="P14" s="96"/>
      <c r="S14" s="97"/>
      <c r="T14" s="98"/>
      <c r="U14" s="97"/>
    </row>
    <row r="15" spans="6:21" ht="12.75">
      <c r="F15" s="99"/>
      <c r="G15" s="99"/>
      <c r="H15" s="100"/>
      <c r="I15" s="100"/>
      <c r="J15" s="100"/>
      <c r="K15" s="100"/>
      <c r="L15" s="100"/>
      <c r="N15" s="101"/>
      <c r="O15" s="101"/>
      <c r="P15" s="101"/>
      <c r="S15" s="5"/>
      <c r="T15" s="21"/>
      <c r="U15" s="5"/>
    </row>
    <row r="16" spans="1:21" ht="23.25">
      <c r="A16" s="1" t="s">
        <v>107</v>
      </c>
      <c r="H16" s="102"/>
      <c r="I16" s="102"/>
      <c r="J16" s="102"/>
      <c r="K16" s="102"/>
      <c r="L16" s="102"/>
      <c r="N16" s="101"/>
      <c r="O16" s="101"/>
      <c r="P16" s="101"/>
      <c r="S16" s="5"/>
      <c r="T16" s="21"/>
      <c r="U16" s="5"/>
    </row>
    <row r="17" spans="1:21" ht="12.75">
      <c r="A17" s="27"/>
      <c r="H17" s="102"/>
      <c r="I17" s="102"/>
      <c r="J17" s="102"/>
      <c r="K17" s="102"/>
      <c r="L17" s="102"/>
      <c r="N17" s="101"/>
      <c r="O17" s="101"/>
      <c r="P17" s="101"/>
      <c r="S17" s="5"/>
      <c r="T17" s="21"/>
      <c r="U17" s="5"/>
    </row>
    <row r="18" spans="1:21" s="24" customFormat="1" ht="15.75">
      <c r="A18" s="24" t="s">
        <v>29</v>
      </c>
      <c r="B18" s="91">
        <v>1</v>
      </c>
      <c r="C18" s="91"/>
      <c r="D18" s="91">
        <v>150</v>
      </c>
      <c r="E18" s="91"/>
      <c r="F18" s="91">
        <v>643</v>
      </c>
      <c r="G18" s="91"/>
      <c r="H18" s="45">
        <v>25</v>
      </c>
      <c r="I18" s="103"/>
      <c r="J18" s="45">
        <v>1470</v>
      </c>
      <c r="K18" s="91"/>
      <c r="L18" s="45">
        <v>7286</v>
      </c>
      <c r="N18" s="92"/>
      <c r="O18" s="92"/>
      <c r="P18" s="92"/>
      <c r="S18" s="9"/>
      <c r="T18" s="29"/>
      <c r="U18" s="9"/>
    </row>
    <row r="19" spans="1:21" s="24" customFormat="1" ht="15.75">
      <c r="A19" s="24" t="s">
        <v>30</v>
      </c>
      <c r="B19" s="91">
        <v>1</v>
      </c>
      <c r="C19" s="91"/>
      <c r="D19" s="91">
        <v>23</v>
      </c>
      <c r="E19" s="91"/>
      <c r="F19" s="91">
        <v>145</v>
      </c>
      <c r="G19" s="91"/>
      <c r="H19" s="45">
        <v>6</v>
      </c>
      <c r="I19" s="103"/>
      <c r="J19" s="45">
        <v>368</v>
      </c>
      <c r="K19" s="91"/>
      <c r="L19" s="45">
        <v>2683</v>
      </c>
      <c r="N19" s="92"/>
      <c r="O19" s="92"/>
      <c r="P19" s="92"/>
      <c r="S19" s="9"/>
      <c r="T19" s="29"/>
      <c r="U19" s="9"/>
    </row>
    <row r="20" spans="1:21" s="24" customFormat="1" ht="15.75">
      <c r="A20" s="24" t="s">
        <v>31</v>
      </c>
      <c r="B20" s="91">
        <v>1</v>
      </c>
      <c r="C20" s="91"/>
      <c r="D20" s="91">
        <v>40</v>
      </c>
      <c r="E20" s="91"/>
      <c r="F20" s="91">
        <v>505</v>
      </c>
      <c r="G20" s="91"/>
      <c r="H20" s="45">
        <v>17</v>
      </c>
      <c r="I20" s="103"/>
      <c r="J20" s="45">
        <v>302</v>
      </c>
      <c r="K20" s="91"/>
      <c r="L20" s="45">
        <v>7271</v>
      </c>
      <c r="N20" s="92"/>
      <c r="O20" s="92"/>
      <c r="P20" s="92"/>
      <c r="S20" s="9"/>
      <c r="T20" s="29"/>
      <c r="U20" s="9"/>
    </row>
    <row r="21" spans="1:21" s="24" customFormat="1" ht="15.75">
      <c r="A21" s="24" t="s">
        <v>32</v>
      </c>
      <c r="B21" s="91">
        <v>0</v>
      </c>
      <c r="C21" s="91"/>
      <c r="D21" s="91">
        <v>7</v>
      </c>
      <c r="E21" s="91"/>
      <c r="F21" s="91">
        <v>53</v>
      </c>
      <c r="G21" s="91"/>
      <c r="H21" s="45">
        <v>1</v>
      </c>
      <c r="I21" s="103"/>
      <c r="J21" s="45">
        <v>36</v>
      </c>
      <c r="K21" s="91"/>
      <c r="L21" s="45">
        <v>731</v>
      </c>
      <c r="N21" s="92"/>
      <c r="O21" s="92"/>
      <c r="P21" s="92"/>
      <c r="S21" s="9"/>
      <c r="T21" s="29"/>
      <c r="U21" s="9"/>
    </row>
    <row r="22" spans="1:21" s="24" customFormat="1" ht="15.75">
      <c r="A22" s="24" t="s">
        <v>33</v>
      </c>
      <c r="B22" s="91">
        <v>1</v>
      </c>
      <c r="C22" s="91"/>
      <c r="D22" s="91">
        <v>3</v>
      </c>
      <c r="E22" s="91"/>
      <c r="F22" s="91">
        <v>30</v>
      </c>
      <c r="G22" s="91"/>
      <c r="H22" s="45">
        <v>2</v>
      </c>
      <c r="I22" s="103"/>
      <c r="J22" s="45">
        <v>49</v>
      </c>
      <c r="K22" s="91"/>
      <c r="L22" s="45">
        <v>223</v>
      </c>
      <c r="N22" s="92"/>
      <c r="O22" s="92"/>
      <c r="P22" s="92"/>
      <c r="S22" s="9"/>
      <c r="T22" s="29"/>
      <c r="U22" s="9"/>
    </row>
    <row r="23" spans="1:21" s="33" customFormat="1" ht="15.75">
      <c r="A23" s="26" t="s">
        <v>24</v>
      </c>
      <c r="B23" s="104">
        <v>4</v>
      </c>
      <c r="C23" s="104"/>
      <c r="D23" s="104">
        <v>223</v>
      </c>
      <c r="E23" s="93"/>
      <c r="F23" s="95">
        <v>1376</v>
      </c>
      <c r="G23" s="104"/>
      <c r="H23" s="95">
        <v>51</v>
      </c>
      <c r="I23" s="105"/>
      <c r="J23" s="95">
        <v>2225</v>
      </c>
      <c r="K23" s="93"/>
      <c r="L23" s="95">
        <v>18194</v>
      </c>
      <c r="N23" s="96"/>
      <c r="O23" s="96"/>
      <c r="P23" s="96"/>
      <c r="S23" s="97"/>
      <c r="T23" s="98"/>
      <c r="U23" s="97"/>
    </row>
    <row r="24" spans="1:21" ht="13.5" thickBot="1">
      <c r="A24" s="106"/>
      <c r="B24" s="8"/>
      <c r="C24" s="8"/>
      <c r="D24" s="8"/>
      <c r="E24" s="8"/>
      <c r="F24" s="107"/>
      <c r="G24" s="107"/>
      <c r="H24" s="107"/>
      <c r="I24" s="8"/>
      <c r="J24" s="8"/>
      <c r="K24" s="8"/>
      <c r="L24" s="8"/>
      <c r="N24" s="5"/>
      <c r="O24" s="5"/>
      <c r="P24" s="5"/>
      <c r="S24" s="5"/>
      <c r="T24" s="21"/>
      <c r="U24" s="5"/>
    </row>
    <row r="25" spans="1:21" ht="12.75">
      <c r="A25" s="108"/>
      <c r="B25" s="5"/>
      <c r="C25" s="5"/>
      <c r="D25" s="5"/>
      <c r="E25" s="5"/>
      <c r="F25" s="5"/>
      <c r="G25" s="5"/>
      <c r="H25" s="5"/>
      <c r="I25" s="5"/>
      <c r="N25" s="5"/>
      <c r="O25" s="5"/>
      <c r="P25" s="5"/>
      <c r="S25" s="5"/>
      <c r="T25" s="21"/>
      <c r="U25" s="5"/>
    </row>
    <row r="26" spans="1:21" ht="12.75">
      <c r="A26" s="108"/>
      <c r="B26" s="5"/>
      <c r="C26" s="5"/>
      <c r="D26" s="5"/>
      <c r="E26" s="5"/>
      <c r="F26" s="5"/>
      <c r="G26" s="5"/>
      <c r="H26" s="5"/>
      <c r="I26" s="5"/>
      <c r="N26" s="5"/>
      <c r="O26" s="5"/>
      <c r="P26" s="5"/>
      <c r="S26" s="5"/>
      <c r="T26" s="21"/>
      <c r="U26" s="5"/>
    </row>
    <row r="27" spans="1:21" ht="12.75">
      <c r="A27" s="10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S27" s="5"/>
      <c r="T27" s="21"/>
      <c r="U27" s="5"/>
    </row>
    <row r="28" spans="1:21" s="84" customFormat="1" ht="20.25">
      <c r="A28" s="1" t="s">
        <v>108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"/>
      <c r="M28" s="86"/>
      <c r="S28" s="86"/>
      <c r="T28" s="85"/>
      <c r="U28" s="86"/>
    </row>
    <row r="29" spans="1:21" s="84" customFormat="1" ht="6.75" customHeight="1">
      <c r="A29" s="1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S29" s="86"/>
      <c r="T29" s="85"/>
      <c r="U29" s="86"/>
    </row>
    <row r="30" spans="1:21" s="84" customFormat="1" ht="20.25">
      <c r="A30" s="2" t="s">
        <v>34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S30" s="86"/>
      <c r="T30" s="85"/>
      <c r="U30" s="86"/>
    </row>
    <row r="31" spans="1:21" ht="13.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  <c r="N31" s="5"/>
      <c r="O31" s="5"/>
      <c r="P31" s="5"/>
      <c r="S31" s="5"/>
      <c r="T31" s="21"/>
      <c r="U31" s="5"/>
    </row>
    <row r="32" spans="2:21" s="24" customFormat="1" ht="15.75">
      <c r="B32" s="54"/>
      <c r="C32" s="54" t="s">
        <v>1</v>
      </c>
      <c r="D32" s="54"/>
      <c r="E32" s="23"/>
      <c r="F32" s="54" t="s">
        <v>2</v>
      </c>
      <c r="G32" s="54"/>
      <c r="H32" s="54"/>
      <c r="I32" s="23"/>
      <c r="J32" s="110"/>
      <c r="K32" s="54"/>
      <c r="L32" s="55" t="s">
        <v>17</v>
      </c>
      <c r="M32" s="9"/>
      <c r="N32" s="29"/>
      <c r="O32" s="10"/>
      <c r="P32" s="29"/>
      <c r="U32" s="9"/>
    </row>
    <row r="33" spans="2:21" s="24" customFormat="1" ht="15.75">
      <c r="B33" s="111"/>
      <c r="C33" s="112"/>
      <c r="D33" s="113" t="s">
        <v>3</v>
      </c>
      <c r="E33" s="112"/>
      <c r="F33" s="111"/>
      <c r="G33" s="112"/>
      <c r="H33" s="113" t="s">
        <v>3</v>
      </c>
      <c r="I33" s="112"/>
      <c r="J33" s="111"/>
      <c r="K33" s="114"/>
      <c r="L33" s="115" t="s">
        <v>3</v>
      </c>
      <c r="M33" s="20"/>
      <c r="N33" s="6"/>
      <c r="O33" s="6"/>
      <c r="P33" s="6"/>
      <c r="U33" s="9"/>
    </row>
    <row r="34" spans="1:21" s="24" customFormat="1" ht="16.5" thickBot="1">
      <c r="A34" s="17"/>
      <c r="B34" s="18" t="s">
        <v>4</v>
      </c>
      <c r="C34" s="116" t="s">
        <v>5</v>
      </c>
      <c r="D34" s="116" t="s">
        <v>6</v>
      </c>
      <c r="E34" s="116"/>
      <c r="F34" s="18" t="s">
        <v>4</v>
      </c>
      <c r="G34" s="116" t="s">
        <v>5</v>
      </c>
      <c r="H34" s="116" t="s">
        <v>6</v>
      </c>
      <c r="I34" s="116"/>
      <c r="J34" s="18" t="s">
        <v>4</v>
      </c>
      <c r="K34" s="116" t="s">
        <v>5</v>
      </c>
      <c r="L34" s="116" t="s">
        <v>6</v>
      </c>
      <c r="M34" s="20"/>
      <c r="N34" s="20"/>
      <c r="O34" s="6"/>
      <c r="P34" s="6"/>
      <c r="U34" s="9"/>
    </row>
    <row r="35" spans="1:21" ht="12.75">
      <c r="A35" s="5"/>
      <c r="B35" s="5"/>
      <c r="C35" s="117"/>
      <c r="D35" s="117"/>
      <c r="E35" s="117"/>
      <c r="F35" s="5"/>
      <c r="G35" s="117"/>
      <c r="H35" s="117"/>
      <c r="I35" s="117"/>
      <c r="M35" s="108"/>
      <c r="N35" s="108"/>
      <c r="O35" s="118"/>
      <c r="P35" s="118"/>
      <c r="U35" s="5"/>
    </row>
    <row r="36" spans="1:21" ht="20.25">
      <c r="A36" s="1" t="s">
        <v>28</v>
      </c>
      <c r="B36" s="21"/>
      <c r="C36" s="21"/>
      <c r="D36" s="21"/>
      <c r="E36" s="21"/>
      <c r="F36" s="21"/>
      <c r="G36" s="21"/>
      <c r="H36" s="21"/>
      <c r="I36" s="21"/>
      <c r="L36" s="58" t="s">
        <v>18</v>
      </c>
      <c r="M36" s="5"/>
      <c r="N36" s="21"/>
      <c r="O36" s="21"/>
      <c r="P36" s="21"/>
      <c r="U36" s="5"/>
    </row>
    <row r="37" spans="2:21" ht="12.75">
      <c r="B37" s="99"/>
      <c r="C37" s="99"/>
      <c r="D37" s="99"/>
      <c r="E37" s="99"/>
      <c r="F37" s="99"/>
      <c r="G37" s="99"/>
      <c r="H37" s="99"/>
      <c r="I37" s="99"/>
      <c r="M37" s="5"/>
      <c r="N37" s="101"/>
      <c r="O37" s="101"/>
      <c r="P37" s="101"/>
      <c r="U37" s="5"/>
    </row>
    <row r="38" spans="1:16" s="24" customFormat="1" ht="15">
      <c r="A38" s="24" t="s">
        <v>29</v>
      </c>
      <c r="B38" s="62">
        <f aca="true" t="shared" si="0" ref="B38:B43">IF(ISERR((B9/$C$60)*1000),"n/a",IF(((B9/$C$60)*1000)=0,"-",((B9/$C$60)*1000)))</f>
        <v>0.009000210643227822</v>
      </c>
      <c r="C38" s="62">
        <f aca="true" t="shared" si="1" ref="C38:C43">IF(ISERR((D9/$C$60)*1000),"n/a",IF(((D9/$C$60)*1000)=0,"-",((D9/$C$60)*1000)))</f>
        <v>0.08712969878018421</v>
      </c>
      <c r="D38" s="62">
        <f aca="true" t="shared" si="2" ref="D38:D43">IF(ISERR((F9/$C$60)*1000),"n/a",IF(((F9/$C$60)*1000)=0,"-",((F9/$C$60)*1000)))</f>
        <v>0.3856686007544857</v>
      </c>
      <c r="E38" s="62"/>
      <c r="F38" s="62">
        <f aca="true" t="shared" si="3" ref="F38:F43">IF(ISERR((H9/$G$60)*1000),"n/a",IF(((H9/$G$60)*1000)=0,"-",((H9/$G$60)*1000)))</f>
        <v>0.006480764078464312</v>
      </c>
      <c r="G38" s="62">
        <f aca="true" t="shared" si="4" ref="G38:G43">IF(ISERR((J9/$G$60)*1000),"n/a",IF(((J9/$G$60)*1000)=0,"-",((J9/$G$60)*1000)))</f>
        <v>0.08593348346500025</v>
      </c>
      <c r="H38" s="62">
        <f aca="true" t="shared" si="5" ref="H38:H43">IF(ISERR((L9/$G$60)*1000),"n/a",IF(((L9/$G$60)*1000)=0,"-",((L9/$G$60)*1000)))</f>
        <v>0.4314595839277051</v>
      </c>
      <c r="I38" s="71"/>
      <c r="J38" s="119">
        <f aca="true" t="shared" si="6" ref="J38:L43">IF(ISERR((B38/F38)*100),"n/a",IF(((B38/F38)*100)=0,"-",((B38/F38)*100)))</f>
        <v>138.8757642503246</v>
      </c>
      <c r="K38" s="119">
        <f t="shared" si="6"/>
        <v>101.39202469974484</v>
      </c>
      <c r="L38" s="119">
        <f t="shared" si="6"/>
        <v>89.38695885339469</v>
      </c>
      <c r="M38" s="9"/>
      <c r="N38" s="16"/>
      <c r="O38" s="16"/>
      <c r="P38" s="16"/>
    </row>
    <row r="39" spans="1:16" s="24" customFormat="1" ht="15">
      <c r="A39" s="24" t="s">
        <v>30</v>
      </c>
      <c r="B39" s="62">
        <f t="shared" si="0"/>
        <v>0.0013404569043105263</v>
      </c>
      <c r="C39" s="62">
        <f t="shared" si="1"/>
        <v>0.026426150399264665</v>
      </c>
      <c r="D39" s="62">
        <f t="shared" si="2"/>
        <v>0.14955669175236017</v>
      </c>
      <c r="E39" s="120"/>
      <c r="F39" s="62">
        <f t="shared" si="3"/>
        <v>0.0018826800674868393</v>
      </c>
      <c r="G39" s="62">
        <f t="shared" si="4"/>
        <v>0.045654991636555856</v>
      </c>
      <c r="H39" s="62">
        <f t="shared" si="5"/>
        <v>0.2969565752601357</v>
      </c>
      <c r="I39" s="71"/>
      <c r="J39" s="119">
        <f t="shared" si="6"/>
        <v>71.19939959314922</v>
      </c>
      <c r="K39" s="119">
        <f t="shared" si="6"/>
        <v>57.88228067071927</v>
      </c>
      <c r="L39" s="119">
        <f t="shared" si="6"/>
        <v>50.36315212799973</v>
      </c>
      <c r="M39" s="9"/>
      <c r="N39" s="16"/>
      <c r="O39" s="16"/>
      <c r="P39" s="16"/>
    </row>
    <row r="40" spans="1:16" s="24" customFormat="1" ht="15">
      <c r="A40" s="24" t="s">
        <v>31</v>
      </c>
      <c r="B40" s="62">
        <f t="shared" si="0"/>
        <v>0.020106853564657894</v>
      </c>
      <c r="C40" s="62">
        <f t="shared" si="1"/>
        <v>0.17253595296911203</v>
      </c>
      <c r="D40" s="62">
        <f t="shared" si="2"/>
        <v>1.5886329254514469</v>
      </c>
      <c r="E40" s="120"/>
      <c r="F40" s="62">
        <f t="shared" si="3"/>
        <v>0.013178760472407874</v>
      </c>
      <c r="G40" s="62">
        <f t="shared" si="4"/>
        <v>0.144857749038747</v>
      </c>
      <c r="H40" s="62">
        <f t="shared" si="5"/>
        <v>2.2567360120491524</v>
      </c>
      <c r="I40" s="71"/>
      <c r="J40" s="119">
        <f t="shared" si="6"/>
        <v>152.57014198531976</v>
      </c>
      <c r="K40" s="119">
        <f t="shared" si="6"/>
        <v>119.10716141458305</v>
      </c>
      <c r="L40" s="119">
        <f t="shared" si="6"/>
        <v>70.39515995532605</v>
      </c>
      <c r="M40" s="9"/>
      <c r="N40" s="16"/>
      <c r="O40" s="16"/>
      <c r="P40" s="16"/>
    </row>
    <row r="41" spans="1:16" s="24" customFormat="1" ht="15">
      <c r="A41" s="24" t="s">
        <v>32</v>
      </c>
      <c r="B41" s="121">
        <f t="shared" si="0"/>
        <v>0.00019149384347293233</v>
      </c>
      <c r="C41" s="62">
        <f t="shared" si="1"/>
        <v>0.009957679860592481</v>
      </c>
      <c r="D41" s="62">
        <f t="shared" si="2"/>
        <v>0.10340667547538346</v>
      </c>
      <c r="E41" s="120"/>
      <c r="F41" s="62">
        <f t="shared" si="3"/>
        <v>0.0001448215436528338</v>
      </c>
      <c r="G41" s="62">
        <f t="shared" si="4"/>
        <v>0.00617301829820204</v>
      </c>
      <c r="H41" s="62">
        <f t="shared" si="5"/>
        <v>0.1037284306413422</v>
      </c>
      <c r="I41" s="71"/>
      <c r="J41" s="122">
        <f t="shared" si="6"/>
        <v>132.22745638727713</v>
      </c>
      <c r="K41" s="119">
        <f t="shared" si="6"/>
        <v>161.3097415164437</v>
      </c>
      <c r="L41" s="119">
        <f t="shared" si="6"/>
        <v>99.6898100511409</v>
      </c>
      <c r="M41" s="9"/>
      <c r="N41" s="16"/>
      <c r="O41" s="16"/>
      <c r="P41" s="16"/>
    </row>
    <row r="42" spans="1:16" s="24" customFormat="1" ht="15">
      <c r="A42" s="24" t="s">
        <v>33</v>
      </c>
      <c r="B42" s="62">
        <f t="shared" si="0"/>
        <v>0.009191704486700753</v>
      </c>
      <c r="C42" s="62">
        <f t="shared" si="1"/>
        <v>0.08004442657168573</v>
      </c>
      <c r="D42" s="62">
        <f t="shared" si="2"/>
        <v>0.32611401543440377</v>
      </c>
      <c r="E42" s="120"/>
      <c r="F42" s="62">
        <f t="shared" si="3"/>
        <v>0.008037595672732276</v>
      </c>
      <c r="G42" s="62">
        <f t="shared" si="4"/>
        <v>0.09210650176320229</v>
      </c>
      <c r="H42" s="62">
        <f t="shared" si="5"/>
        <v>0.4470097971774281</v>
      </c>
      <c r="I42" s="71"/>
      <c r="J42" s="119">
        <f t="shared" si="6"/>
        <v>114.35888119980726</v>
      </c>
      <c r="K42" s="119">
        <f t="shared" si="6"/>
        <v>86.90420875767589</v>
      </c>
      <c r="L42" s="119">
        <f t="shared" si="6"/>
        <v>72.9545565877076</v>
      </c>
      <c r="M42" s="9"/>
      <c r="N42" s="16"/>
      <c r="O42" s="16"/>
      <c r="P42" s="16"/>
    </row>
    <row r="43" spans="1:16" s="24" customFormat="1" ht="15.75">
      <c r="A43" s="23" t="s">
        <v>24</v>
      </c>
      <c r="B43" s="59">
        <f t="shared" si="0"/>
        <v>0.039830719442369926</v>
      </c>
      <c r="C43" s="59">
        <f t="shared" si="1"/>
        <v>0.37609390858083913</v>
      </c>
      <c r="D43" s="59">
        <f t="shared" si="2"/>
        <v>2.55337890886808</v>
      </c>
      <c r="E43" s="72"/>
      <c r="F43" s="59">
        <f t="shared" si="3"/>
        <v>0.029724621834744138</v>
      </c>
      <c r="G43" s="59">
        <f t="shared" si="4"/>
        <v>0.37472574420170746</v>
      </c>
      <c r="H43" s="59">
        <f t="shared" si="5"/>
        <v>3.5358903990557637</v>
      </c>
      <c r="I43" s="70"/>
      <c r="J43" s="123">
        <f t="shared" si="6"/>
        <v>133.99907882364747</v>
      </c>
      <c r="K43" s="123">
        <f t="shared" si="6"/>
        <v>100.36511085782118</v>
      </c>
      <c r="L43" s="123">
        <f t="shared" si="6"/>
        <v>72.21318029399167</v>
      </c>
      <c r="M43" s="9"/>
      <c r="N43" s="16"/>
      <c r="O43" s="16"/>
      <c r="P43" s="16"/>
    </row>
    <row r="44" spans="1:16" ht="15">
      <c r="A44" s="124"/>
      <c r="B44" s="125"/>
      <c r="C44" s="125"/>
      <c r="D44" s="125"/>
      <c r="E44" s="125"/>
      <c r="F44" s="125"/>
      <c r="G44" s="125"/>
      <c r="H44" s="125"/>
      <c r="J44" s="99"/>
      <c r="K44" s="99"/>
      <c r="L44" s="99"/>
      <c r="M44" s="5"/>
      <c r="N44" s="5"/>
      <c r="O44" s="5"/>
      <c r="P44" s="5"/>
    </row>
    <row r="45" spans="1:16" ht="23.25">
      <c r="A45" s="1" t="s">
        <v>107</v>
      </c>
      <c r="B45" s="125"/>
      <c r="C45" s="125"/>
      <c r="D45" s="125"/>
      <c r="E45" s="125"/>
      <c r="F45" s="125"/>
      <c r="G45" s="125"/>
      <c r="H45" s="125"/>
      <c r="J45" s="99"/>
      <c r="K45" s="99"/>
      <c r="L45" s="99"/>
      <c r="M45" s="5"/>
      <c r="N45" s="5"/>
      <c r="O45" s="5"/>
      <c r="P45" s="5"/>
    </row>
    <row r="46" spans="2:16" ht="15">
      <c r="B46" s="125"/>
      <c r="C46" s="125"/>
      <c r="D46" s="125"/>
      <c r="E46" s="125"/>
      <c r="F46" s="125"/>
      <c r="G46" s="125"/>
      <c r="H46" s="125"/>
      <c r="J46" s="99"/>
      <c r="K46" s="99"/>
      <c r="L46" s="99"/>
      <c r="M46" s="5"/>
      <c r="N46" s="5"/>
      <c r="O46" s="5"/>
      <c r="P46" s="5"/>
    </row>
    <row r="47" spans="1:16" s="24" customFormat="1" ht="15">
      <c r="A47" s="24" t="s">
        <v>29</v>
      </c>
      <c r="B47" s="62">
        <f aca="true" t="shared" si="7" ref="B47:B52">IF(ISERR((B18/$B$60)*1000),"n/a",IF(((B18/$B$60)*1000)=0,"-",((B18/$B$60)*1000)))</f>
        <v>0.0010967389563870788</v>
      </c>
      <c r="C47" s="62">
        <f aca="true" t="shared" si="8" ref="C47:C52">IF(ISERR((D18/$B$60)*1000),"n/a",IF(((D18/$B$60)*1000)=0,"-",((D18/$B$60)*1000)))</f>
        <v>0.1645108434580618</v>
      </c>
      <c r="D47" s="62">
        <f aca="true" t="shared" si="9" ref="D47:D52">IF(ISERR((F18/$B$60)*1000),"n/a",IF(((F18/$B$60)*1000)=0,"-",((F18/$B$60)*1000)))</f>
        <v>0.7052031489568916</v>
      </c>
      <c r="E47" s="120"/>
      <c r="F47" s="62">
        <f aca="true" t="shared" si="10" ref="F47:F52">IF(ISERR((H18/$F$60)*1000),"n/a",IF(((H18/$F$60)*1000)=0,"-",((H18/$F$60)*1000)))</f>
        <v>0.0024238193575909176</v>
      </c>
      <c r="G47" s="62">
        <f aca="true" t="shared" si="11" ref="G47:G52">IF(ISERR((J18/$F$60)*1000),"n/a",IF(((J18/$F$60)*1000)=0,"-",((J18/$F$60)*1000)))</f>
        <v>0.14252057822634595</v>
      </c>
      <c r="H47" s="62">
        <f aca="true" t="shared" si="12" ref="H47:H52">IF(ISERR((L18/$F$60)*1000),"n/a",IF(((L18/$F$60)*1000)=0,"-",((L18/$F$60)*1000)))</f>
        <v>0.706397913576297</v>
      </c>
      <c r="I47" s="71"/>
      <c r="J47" s="119">
        <f aca="true" t="shared" si="13" ref="J47:L52">IF(ISERR((B47/F47)*100),"n/a",IF(((B47/F47)*100)=0,"-",((B47/F47)*100)))</f>
        <v>45.24837847145298</v>
      </c>
      <c r="K47" s="119">
        <f t="shared" si="13"/>
        <v>115.42953691697188</v>
      </c>
      <c r="L47" s="119">
        <f t="shared" si="13"/>
        <v>99.83086521117303</v>
      </c>
      <c r="M47" s="9"/>
      <c r="N47" s="16"/>
      <c r="O47" s="16"/>
      <c r="P47" s="16"/>
    </row>
    <row r="48" spans="1:16" s="24" customFormat="1" ht="15">
      <c r="A48" s="24" t="s">
        <v>30</v>
      </c>
      <c r="B48" s="121">
        <f t="shared" si="7"/>
        <v>0.0010967389563870788</v>
      </c>
      <c r="C48" s="62">
        <f t="shared" si="8"/>
        <v>0.02522499599690281</v>
      </c>
      <c r="D48" s="62">
        <f t="shared" si="9"/>
        <v>0.1590271486761264</v>
      </c>
      <c r="E48" s="120"/>
      <c r="F48" s="62">
        <f t="shared" si="10"/>
        <v>0.0005817166458218202</v>
      </c>
      <c r="G48" s="62">
        <f t="shared" si="11"/>
        <v>0.03567862094373831</v>
      </c>
      <c r="H48" s="62">
        <f t="shared" si="12"/>
        <v>0.2601242934566573</v>
      </c>
      <c r="I48" s="71"/>
      <c r="J48" s="122">
        <f t="shared" si="13"/>
        <v>188.53491029772078</v>
      </c>
      <c r="K48" s="119">
        <f t="shared" si="13"/>
        <v>70.70059136164527</v>
      </c>
      <c r="L48" s="119">
        <f t="shared" si="13"/>
        <v>61.13506222848194</v>
      </c>
      <c r="M48" s="9"/>
      <c r="N48" s="16"/>
      <c r="O48" s="16"/>
      <c r="P48" s="16"/>
    </row>
    <row r="49" spans="1:16" s="24" customFormat="1" ht="15">
      <c r="A49" s="24" t="s">
        <v>31</v>
      </c>
      <c r="B49" s="62">
        <f t="shared" si="7"/>
        <v>0.0010967389563870788</v>
      </c>
      <c r="C49" s="62">
        <f t="shared" si="8"/>
        <v>0.043869558255483145</v>
      </c>
      <c r="D49" s="62">
        <f t="shared" si="9"/>
        <v>0.5538531729754748</v>
      </c>
      <c r="E49" s="120"/>
      <c r="F49" s="62">
        <f t="shared" si="10"/>
        <v>0.0016481971631618238</v>
      </c>
      <c r="G49" s="62">
        <f t="shared" si="11"/>
        <v>0.029279737839698283</v>
      </c>
      <c r="H49" s="62">
        <f t="shared" si="12"/>
        <v>0.7049436219617424</v>
      </c>
      <c r="I49" s="71"/>
      <c r="J49" s="122">
        <f t="shared" si="13"/>
        <v>66.5417330462544</v>
      </c>
      <c r="K49" s="119">
        <f t="shared" si="13"/>
        <v>149.82906778626815</v>
      </c>
      <c r="L49" s="119">
        <f t="shared" si="13"/>
        <v>78.56701666924685</v>
      </c>
      <c r="M49" s="9"/>
      <c r="N49" s="16"/>
      <c r="O49" s="16"/>
      <c r="P49" s="16"/>
    </row>
    <row r="50" spans="1:16" s="24" customFormat="1" ht="15">
      <c r="A50" s="24" t="s">
        <v>32</v>
      </c>
      <c r="B50" s="121" t="str">
        <f t="shared" si="7"/>
        <v>-</v>
      </c>
      <c r="C50" s="62">
        <f t="shared" si="8"/>
        <v>0.007677172694709551</v>
      </c>
      <c r="D50" s="62">
        <f t="shared" si="9"/>
        <v>0.058127164688515164</v>
      </c>
      <c r="E50" s="120"/>
      <c r="F50" s="121">
        <f t="shared" si="10"/>
        <v>9.69527743036367E-05</v>
      </c>
      <c r="G50" s="62">
        <f t="shared" si="11"/>
        <v>0.003490299874930921</v>
      </c>
      <c r="H50" s="62">
        <f t="shared" si="12"/>
        <v>0.07087247801595842</v>
      </c>
      <c r="I50" s="71"/>
      <c r="J50" s="122" t="str">
        <f t="shared" si="13"/>
        <v>n/a</v>
      </c>
      <c r="K50" s="119">
        <f t="shared" si="13"/>
        <v>219.95739534734088</v>
      </c>
      <c r="L50" s="119">
        <f t="shared" si="13"/>
        <v>82.01655468491819</v>
      </c>
      <c r="M50" s="9"/>
      <c r="N50" s="16"/>
      <c r="O50" s="16"/>
      <c r="P50" s="16"/>
    </row>
    <row r="51" spans="1:16" s="24" customFormat="1" ht="15">
      <c r="A51" s="24" t="s">
        <v>33</v>
      </c>
      <c r="B51" s="121">
        <f t="shared" si="7"/>
        <v>0.0010967389563870788</v>
      </c>
      <c r="C51" s="62">
        <f t="shared" si="8"/>
        <v>0.003290216869161236</v>
      </c>
      <c r="D51" s="62">
        <f t="shared" si="9"/>
        <v>0.03290216869161236</v>
      </c>
      <c r="E51" s="120"/>
      <c r="F51" s="62">
        <f t="shared" si="10"/>
        <v>0.0001939055486072734</v>
      </c>
      <c r="G51" s="62">
        <f t="shared" si="11"/>
        <v>0.004750685940878198</v>
      </c>
      <c r="H51" s="62">
        <f t="shared" si="12"/>
        <v>0.021620468669710985</v>
      </c>
      <c r="I51" s="71"/>
      <c r="J51" s="122">
        <f t="shared" si="13"/>
        <v>565.6047308931624</v>
      </c>
      <c r="K51" s="119">
        <f t="shared" si="13"/>
        <v>69.25772215018313</v>
      </c>
      <c r="L51" s="119">
        <f t="shared" si="13"/>
        <v>152.18064508336204</v>
      </c>
      <c r="M51" s="9"/>
      <c r="N51" s="16"/>
      <c r="O51" s="16"/>
      <c r="P51" s="16"/>
    </row>
    <row r="52" spans="1:16" s="24" customFormat="1" ht="15.75">
      <c r="A52" s="29" t="s">
        <v>24</v>
      </c>
      <c r="B52" s="59">
        <f t="shared" si="7"/>
        <v>0.004386955825548315</v>
      </c>
      <c r="C52" s="59">
        <f t="shared" si="8"/>
        <v>0.24457278727431853</v>
      </c>
      <c r="D52" s="59">
        <f t="shared" si="9"/>
        <v>1.5091128039886201</v>
      </c>
      <c r="E52" s="72"/>
      <c r="F52" s="59">
        <f t="shared" si="10"/>
        <v>0.004944591489485472</v>
      </c>
      <c r="G52" s="59">
        <f t="shared" si="11"/>
        <v>0.21571992282559163</v>
      </c>
      <c r="H52" s="59">
        <f t="shared" si="12"/>
        <v>1.763958775680366</v>
      </c>
      <c r="I52" s="126"/>
      <c r="J52" s="123">
        <f t="shared" si="13"/>
        <v>88.72231072833918</v>
      </c>
      <c r="K52" s="123">
        <f t="shared" si="13"/>
        <v>113.3751505520676</v>
      </c>
      <c r="L52" s="123">
        <f t="shared" si="13"/>
        <v>85.55261181807093</v>
      </c>
      <c r="M52" s="9"/>
      <c r="N52" s="16"/>
      <c r="O52" s="16"/>
      <c r="P52" s="16"/>
    </row>
    <row r="53" spans="1:16" ht="13.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5"/>
      <c r="N53" s="5"/>
      <c r="O53" s="5"/>
      <c r="P53" s="5"/>
    </row>
    <row r="54" ht="14.25">
      <c r="A54" s="74" t="s">
        <v>105</v>
      </c>
    </row>
    <row r="55" ht="14.25">
      <c r="A55" s="74"/>
    </row>
    <row r="57" ht="12.75">
      <c r="A57" s="3" t="s">
        <v>35</v>
      </c>
    </row>
    <row r="58" spans="2:10" ht="12.75">
      <c r="B58" s="127" t="s">
        <v>1</v>
      </c>
      <c r="C58" s="127"/>
      <c r="D58" s="127"/>
      <c r="E58" s="127"/>
      <c r="F58" s="127" t="s">
        <v>16</v>
      </c>
      <c r="G58" s="127"/>
      <c r="H58" s="127"/>
      <c r="I58" s="127"/>
      <c r="J58" s="127" t="s">
        <v>36</v>
      </c>
    </row>
    <row r="59" spans="2:11" ht="12.75">
      <c r="B59" s="127" t="s">
        <v>23</v>
      </c>
      <c r="C59" s="127" t="s">
        <v>24</v>
      </c>
      <c r="D59" s="127"/>
      <c r="F59" s="127" t="s">
        <v>23</v>
      </c>
      <c r="G59" s="127" t="s">
        <v>24</v>
      </c>
      <c r="H59" s="127"/>
      <c r="J59" s="127" t="s">
        <v>23</v>
      </c>
      <c r="K59" s="127" t="s">
        <v>24</v>
      </c>
    </row>
    <row r="60" spans="2:11" ht="12.75">
      <c r="B60" s="128">
        <f>'Table C-D'!C98</f>
        <v>911794</v>
      </c>
      <c r="C60" s="128">
        <f>'Table C-D'!D98</f>
        <v>5222100</v>
      </c>
      <c r="F60" s="129">
        <f>'Table C-D'!G98</f>
        <v>10314300</v>
      </c>
      <c r="G60" s="129">
        <f>'Table C-D'!H98</f>
        <v>55240400</v>
      </c>
      <c r="J60" s="130">
        <v>11226100</v>
      </c>
      <c r="K60" s="79">
        <v>60462600</v>
      </c>
    </row>
    <row r="62" spans="2:7" ht="12.75">
      <c r="B62" s="77"/>
      <c r="C62" s="131"/>
      <c r="F62" s="78"/>
      <c r="G62" s="81"/>
    </row>
    <row r="63" spans="2:9" ht="12.75">
      <c r="B63" s="81"/>
      <c r="I63" s="132"/>
    </row>
    <row r="64" spans="2:7" ht="12.75">
      <c r="B64" s="81"/>
      <c r="C64" s="81"/>
      <c r="D64" s="81"/>
      <c r="E64" s="81"/>
      <c r="F64" s="81"/>
      <c r="G64" s="81"/>
    </row>
    <row r="65" ht="12.75">
      <c r="B65" s="81"/>
    </row>
    <row r="66" ht="12.75">
      <c r="B66" s="81"/>
    </row>
    <row r="67" ht="12.75">
      <c r="B67" s="81"/>
    </row>
    <row r="68" ht="12.75">
      <c r="B68" s="81"/>
    </row>
    <row r="69" ht="12.75">
      <c r="B69" s="81"/>
    </row>
    <row r="70" ht="12.75">
      <c r="B70" s="81"/>
    </row>
    <row r="71" ht="12.75">
      <c r="B71" s="81"/>
    </row>
    <row r="72" ht="12.75">
      <c r="B72" s="81"/>
    </row>
    <row r="73" ht="12.75">
      <c r="B73" s="81"/>
    </row>
    <row r="74" ht="12.75">
      <c r="B74" s="81"/>
    </row>
    <row r="75" ht="12.75">
      <c r="B75" s="81"/>
    </row>
    <row r="76" ht="12.75">
      <c r="B76" s="81"/>
    </row>
    <row r="77" ht="12.75">
      <c r="B77" s="81"/>
    </row>
    <row r="78" ht="12.75">
      <c r="B78" s="81"/>
    </row>
    <row r="79" ht="12.75">
      <c r="B79" s="79"/>
    </row>
  </sheetData>
  <mergeCells count="2">
    <mergeCell ref="H3:L3"/>
    <mergeCell ref="B3:F3"/>
  </mergeCells>
  <printOptions/>
  <pageMargins left="0.6299212598425197" right="0.35433070866141736" top="0.5905511811023623" bottom="0.9448818897637796" header="0.31496062992125984" footer="0.6692913385826772"/>
  <pageSetup fitToHeight="1" fitToWidth="1" horizontalDpi="300" verticalDpi="300" orientation="portrait" paperSize="9" scale="68" r:id="rId1"/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U53"/>
  <sheetViews>
    <sheetView zoomScale="75" zoomScaleNormal="75" workbookViewId="0" topLeftCell="A7">
      <selection activeCell="C29" sqref="C29"/>
    </sheetView>
  </sheetViews>
  <sheetFormatPr defaultColWidth="16.28125" defaultRowHeight="12.75"/>
  <cols>
    <col min="1" max="1" width="20.28125" style="142" customWidth="1"/>
    <col min="2" max="2" width="9.140625" style="141" customWidth="1"/>
    <col min="3" max="3" width="12.8515625" style="142" customWidth="1"/>
    <col min="4" max="4" width="11.57421875" style="142" customWidth="1"/>
    <col min="5" max="5" width="3.00390625" style="142" customWidth="1"/>
    <col min="6" max="6" width="13.421875" style="142" customWidth="1"/>
    <col min="7" max="7" width="7.00390625" style="142" customWidth="1"/>
    <col min="8" max="8" width="23.421875" style="142" customWidth="1"/>
    <col min="9" max="9" width="9.00390625" style="141" customWidth="1"/>
    <col min="10" max="10" width="11.00390625" style="142" customWidth="1"/>
    <col min="11" max="11" width="12.28125" style="142" customWidth="1"/>
    <col min="12" max="12" width="3.00390625" style="142" customWidth="1"/>
    <col min="13" max="13" width="12.28125" style="142" customWidth="1"/>
    <col min="14" max="14" width="3.00390625" style="141" customWidth="1"/>
    <col min="15" max="15" width="7.00390625" style="142" customWidth="1"/>
    <col min="16" max="16" width="16.8515625" style="145" customWidth="1"/>
    <col min="17" max="17" width="15.57421875" style="142" customWidth="1"/>
    <col min="18" max="18" width="4.57421875" style="142" customWidth="1"/>
    <col min="19" max="16384" width="16.28125" style="142" customWidth="1"/>
  </cols>
  <sheetData>
    <row r="1" spans="1:16" s="138" customFormat="1" ht="20.25" customHeight="1">
      <c r="A1" s="133" t="s">
        <v>109</v>
      </c>
      <c r="B1" s="134"/>
      <c r="C1" s="135"/>
      <c r="D1" s="135"/>
      <c r="E1" s="135"/>
      <c r="F1" s="135"/>
      <c r="G1" s="135"/>
      <c r="H1" s="136"/>
      <c r="I1" s="134"/>
      <c r="J1" s="135"/>
      <c r="K1" s="135"/>
      <c r="L1" s="135"/>
      <c r="M1" s="135"/>
      <c r="N1" s="134"/>
      <c r="O1" s="135"/>
      <c r="P1" s="137"/>
    </row>
    <row r="2" spans="1:16" s="138" customFormat="1" ht="22.5" customHeight="1">
      <c r="A2" s="139" t="s">
        <v>110</v>
      </c>
      <c r="B2" s="134"/>
      <c r="C2" s="135"/>
      <c r="D2" s="135"/>
      <c r="E2" s="135"/>
      <c r="F2" s="135"/>
      <c r="G2" s="135"/>
      <c r="H2" s="136"/>
      <c r="I2" s="134"/>
      <c r="J2" s="135"/>
      <c r="K2" s="135"/>
      <c r="L2" s="135"/>
      <c r="M2" s="135"/>
      <c r="N2" s="134"/>
      <c r="O2" s="135"/>
      <c r="P2" s="137"/>
    </row>
    <row r="3" spans="1:16" s="138" customFormat="1" ht="22.5" customHeight="1">
      <c r="A3" s="133"/>
      <c r="B3" s="134"/>
      <c r="C3" s="135"/>
      <c r="D3" s="135"/>
      <c r="E3" s="135"/>
      <c r="F3" s="135"/>
      <c r="G3" s="135"/>
      <c r="H3" s="136"/>
      <c r="I3" s="134"/>
      <c r="J3" s="135"/>
      <c r="K3" s="135"/>
      <c r="L3" s="135"/>
      <c r="M3" s="135"/>
      <c r="N3" s="134"/>
      <c r="O3" s="135"/>
      <c r="P3" s="137"/>
    </row>
    <row r="4" spans="1:10" ht="4.5" customHeight="1">
      <c r="A4" s="140"/>
      <c r="H4" s="143"/>
      <c r="J4" s="144"/>
    </row>
    <row r="5" spans="1:16" s="138" customFormat="1" ht="29.25" customHeight="1" thickBot="1">
      <c r="A5" s="133" t="s">
        <v>37</v>
      </c>
      <c r="B5" s="146"/>
      <c r="C5" s="143"/>
      <c r="D5" s="147"/>
      <c r="E5" s="148"/>
      <c r="F5" s="148"/>
      <c r="H5" s="133" t="s">
        <v>38</v>
      </c>
      <c r="I5" s="146"/>
      <c r="J5" s="143"/>
      <c r="K5" s="147"/>
      <c r="L5" s="148"/>
      <c r="M5" s="148"/>
      <c r="N5" s="149"/>
      <c r="P5" s="150"/>
    </row>
    <row r="6" spans="1:14" ht="19.5" customHeight="1">
      <c r="A6" s="151"/>
      <c r="B6" s="152"/>
      <c r="C6" s="153"/>
      <c r="D6" s="297" t="s">
        <v>39</v>
      </c>
      <c r="E6" s="298"/>
      <c r="F6" s="298"/>
      <c r="G6" s="156"/>
      <c r="H6" s="151"/>
      <c r="I6" s="157"/>
      <c r="J6" s="153"/>
      <c r="K6" s="297" t="s">
        <v>39</v>
      </c>
      <c r="L6" s="298"/>
      <c r="M6" s="298"/>
      <c r="N6" s="156"/>
    </row>
    <row r="7" spans="1:17" ht="36" customHeight="1" thickBot="1">
      <c r="A7" s="158"/>
      <c r="B7" s="159"/>
      <c r="C7" s="160" t="s">
        <v>111</v>
      </c>
      <c r="D7" s="161" t="s">
        <v>40</v>
      </c>
      <c r="E7" s="162"/>
      <c r="F7" s="161" t="s">
        <v>41</v>
      </c>
      <c r="H7" s="158"/>
      <c r="I7" s="163"/>
      <c r="J7" s="160" t="s">
        <v>111</v>
      </c>
      <c r="K7" s="161" t="s">
        <v>40</v>
      </c>
      <c r="L7" s="162"/>
      <c r="M7" s="161" t="s">
        <v>41</v>
      </c>
      <c r="P7" s="164"/>
      <c r="Q7" s="165"/>
    </row>
    <row r="8" spans="2:16" s="166" customFormat="1" ht="12.75" customHeight="1">
      <c r="B8" s="167"/>
      <c r="I8" s="167"/>
      <c r="N8" s="167"/>
      <c r="P8" s="168"/>
    </row>
    <row r="9" spans="1:17" s="166" customFormat="1" ht="18.75">
      <c r="A9" s="169" t="s">
        <v>42</v>
      </c>
      <c r="B9"/>
      <c r="C9" s="170">
        <v>8</v>
      </c>
      <c r="D9" s="171">
        <v>25.18653779554828</v>
      </c>
      <c r="E9"/>
      <c r="F9" s="172">
        <v>63.2339514529484</v>
      </c>
      <c r="G9" s="173"/>
      <c r="H9" s="174" t="s">
        <v>43</v>
      </c>
      <c r="I9" s="175"/>
      <c r="J9" s="176">
        <v>1880</v>
      </c>
      <c r="K9" s="171">
        <v>36.28661258893381</v>
      </c>
      <c r="L9" s="175"/>
      <c r="M9" s="177">
        <v>87.25586379024176</v>
      </c>
      <c r="N9" s="178"/>
      <c r="O9" s="179"/>
      <c r="P9" s="180"/>
      <c r="Q9" s="180"/>
    </row>
    <row r="10" spans="1:17" s="166" customFormat="1" ht="18.75">
      <c r="A10" s="169" t="s">
        <v>44</v>
      </c>
      <c r="B10"/>
      <c r="C10" s="170">
        <v>266</v>
      </c>
      <c r="D10" s="171">
        <v>28.477577975569666</v>
      </c>
      <c r="E10"/>
      <c r="F10" s="172">
        <v>71.4965192049146</v>
      </c>
      <c r="G10" s="173"/>
      <c r="H10" s="174" t="s">
        <v>44</v>
      </c>
      <c r="I10" s="175"/>
      <c r="J10" s="176">
        <v>358</v>
      </c>
      <c r="K10" s="171">
        <v>38.676164581988985</v>
      </c>
      <c r="L10" s="175"/>
      <c r="M10" s="177">
        <v>93.00185131428277</v>
      </c>
      <c r="N10" s="178"/>
      <c r="O10" s="179"/>
      <c r="P10" s="181"/>
      <c r="Q10" s="180"/>
    </row>
    <row r="11" spans="1:17" s="166" customFormat="1" ht="18.75">
      <c r="A11" s="24" t="s">
        <v>45</v>
      </c>
      <c r="B11"/>
      <c r="C11" s="170">
        <v>89</v>
      </c>
      <c r="D11" s="171">
        <v>29.603217104672318</v>
      </c>
      <c r="E11"/>
      <c r="F11" s="172">
        <v>74.32257694341794</v>
      </c>
      <c r="G11" s="173"/>
      <c r="H11" s="182" t="s">
        <v>46</v>
      </c>
      <c r="I11" s="175"/>
      <c r="J11" s="176">
        <v>2222</v>
      </c>
      <c r="K11" s="171">
        <v>37.03144472965212</v>
      </c>
      <c r="L11" s="175"/>
      <c r="M11" s="177">
        <v>89.04690922491349</v>
      </c>
      <c r="N11" s="178"/>
      <c r="O11" s="179"/>
      <c r="P11" s="180"/>
      <c r="Q11" s="180"/>
    </row>
    <row r="12" spans="1:17" s="166" customFormat="1" ht="18.75">
      <c r="A12" s="24" t="s">
        <v>43</v>
      </c>
      <c r="B12"/>
      <c r="C12" s="170">
        <v>1553</v>
      </c>
      <c r="D12" s="171">
        <v>29.731566835384854</v>
      </c>
      <c r="E12"/>
      <c r="F12" s="172">
        <v>74.64481498608811</v>
      </c>
      <c r="G12" s="173"/>
      <c r="H12" s="182" t="s">
        <v>47</v>
      </c>
      <c r="I12" s="175"/>
      <c r="J12" s="176">
        <v>2337</v>
      </c>
      <c r="K12" s="171">
        <v>37.820456759776306</v>
      </c>
      <c r="L12" s="175"/>
      <c r="M12" s="177">
        <v>90.94419093068433</v>
      </c>
      <c r="N12" s="178"/>
      <c r="O12" s="179"/>
      <c r="P12" s="181"/>
      <c r="Q12" s="180"/>
    </row>
    <row r="13" spans="1:17" s="166" customFormat="1" ht="19.5" thickBot="1">
      <c r="A13" s="9" t="s">
        <v>48</v>
      </c>
      <c r="B13" s="183"/>
      <c r="C13" s="184">
        <v>55</v>
      </c>
      <c r="D13" s="185">
        <v>30.56588003058811</v>
      </c>
      <c r="E13" s="183"/>
      <c r="F13" s="186">
        <v>76.73946255179528</v>
      </c>
      <c r="G13" s="173"/>
      <c r="H13" s="187" t="s">
        <v>1</v>
      </c>
      <c r="I13" s="188"/>
      <c r="J13" s="189">
        <v>216</v>
      </c>
      <c r="K13" s="190">
        <v>41.58644589911436</v>
      </c>
      <c r="L13" s="188"/>
      <c r="M13" s="191">
        <v>100</v>
      </c>
      <c r="N13" s="178"/>
      <c r="O13" s="179"/>
      <c r="P13" s="180"/>
      <c r="Q13" s="180"/>
    </row>
    <row r="14" spans="1:17" s="166" customFormat="1" ht="18.75">
      <c r="A14" s="24" t="s">
        <v>47</v>
      </c>
      <c r="B14"/>
      <c r="C14" s="170">
        <v>1905</v>
      </c>
      <c r="D14" s="171">
        <v>30.59652773257228</v>
      </c>
      <c r="E14"/>
      <c r="F14" s="172">
        <v>76.81640743858928</v>
      </c>
      <c r="G14" s="173"/>
      <c r="H14" s="182" t="s">
        <v>49</v>
      </c>
      <c r="I14" s="175"/>
      <c r="J14" s="176">
        <v>315</v>
      </c>
      <c r="K14" s="171">
        <v>41.74341712937809</v>
      </c>
      <c r="L14" s="175"/>
      <c r="M14" s="177">
        <v>100.37745767129158</v>
      </c>
      <c r="N14" s="178"/>
      <c r="O14" s="179"/>
      <c r="P14" s="180"/>
      <c r="Q14" s="180"/>
    </row>
    <row r="15" spans="1:17" s="166" customFormat="1" ht="18.75">
      <c r="A15" s="169" t="s">
        <v>46</v>
      </c>
      <c r="B15"/>
      <c r="C15" s="170">
        <v>1850</v>
      </c>
      <c r="D15" s="171">
        <v>30.59743982124479</v>
      </c>
      <c r="E15"/>
      <c r="F15" s="172">
        <v>76.8186973512127</v>
      </c>
      <c r="G15" s="173"/>
      <c r="H15" s="174" t="s">
        <v>45</v>
      </c>
      <c r="I15" s="175"/>
      <c r="J15" s="176">
        <v>126</v>
      </c>
      <c r="K15" s="171">
        <v>42.00953616470939</v>
      </c>
      <c r="L15" s="175"/>
      <c r="M15" s="177">
        <v>101.01737538865767</v>
      </c>
      <c r="N15" s="178"/>
      <c r="O15" s="192"/>
      <c r="P15" s="180"/>
      <c r="Q15" s="180"/>
    </row>
    <row r="16" spans="1:17" s="166" customFormat="1" ht="18.75">
      <c r="A16" s="169" t="s">
        <v>50</v>
      </c>
      <c r="B16"/>
      <c r="C16" s="170">
        <v>15</v>
      </c>
      <c r="D16" s="171">
        <v>36.19935709941792</v>
      </c>
      <c r="E16"/>
      <c r="F16" s="172">
        <v>90.88301091772611</v>
      </c>
      <c r="G16" s="173"/>
      <c r="H16" s="174" t="s">
        <v>51</v>
      </c>
      <c r="I16" s="175"/>
      <c r="J16" s="176">
        <v>720</v>
      </c>
      <c r="K16" s="171">
        <v>43.67398414161241</v>
      </c>
      <c r="L16" s="175"/>
      <c r="M16" s="177">
        <v>105.01975631089577</v>
      </c>
      <c r="N16" s="178"/>
      <c r="O16" s="179"/>
      <c r="P16" s="180"/>
      <c r="Q16" s="180"/>
    </row>
    <row r="17" spans="1:17" s="166" customFormat="1" ht="18.75">
      <c r="A17" s="169" t="s">
        <v>51</v>
      </c>
      <c r="B17"/>
      <c r="C17" s="170">
        <v>640</v>
      </c>
      <c r="D17" s="171">
        <v>38.61239364925069</v>
      </c>
      <c r="E17"/>
      <c r="F17" s="172">
        <v>96.94124080565003</v>
      </c>
      <c r="G17" s="173"/>
      <c r="H17" s="174" t="s">
        <v>52</v>
      </c>
      <c r="I17" s="175"/>
      <c r="J17" s="176">
        <v>212</v>
      </c>
      <c r="K17" s="171">
        <v>44.17355037826728</v>
      </c>
      <c r="L17" s="175"/>
      <c r="M17" s="177">
        <v>106.22102808551863</v>
      </c>
      <c r="N17" s="178"/>
      <c r="O17" s="179"/>
      <c r="P17" s="180"/>
      <c r="Q17" s="181"/>
    </row>
    <row r="18" spans="1:17" s="166" customFormat="1" ht="19.5" thickBot="1">
      <c r="A18" s="7" t="s">
        <v>1</v>
      </c>
      <c r="B18" s="193"/>
      <c r="C18" s="194">
        <v>208</v>
      </c>
      <c r="D18" s="190">
        <v>39.830719442369926</v>
      </c>
      <c r="E18" s="193"/>
      <c r="F18" s="195">
        <v>100</v>
      </c>
      <c r="G18" s="173"/>
      <c r="H18" s="182" t="s">
        <v>53</v>
      </c>
      <c r="I18" s="175"/>
      <c r="J18" s="176">
        <v>5772</v>
      </c>
      <c r="K18" s="171">
        <v>45.26703787938201</v>
      </c>
      <c r="L18" s="175"/>
      <c r="M18" s="177">
        <v>108.85046053032879</v>
      </c>
      <c r="N18" s="178"/>
      <c r="O18" s="179"/>
      <c r="P18" s="180"/>
      <c r="Q18" s="180"/>
    </row>
    <row r="19" spans="1:17" s="166" customFormat="1" ht="18.75">
      <c r="A19" s="9" t="s">
        <v>54</v>
      </c>
      <c r="B19" s="183"/>
      <c r="C19" s="184">
        <v>327</v>
      </c>
      <c r="D19" s="185">
        <v>41.999505253534444</v>
      </c>
      <c r="E19" s="183"/>
      <c r="F19" s="186">
        <v>105.44500787715492</v>
      </c>
      <c r="G19" s="173"/>
      <c r="H19" s="196" t="s">
        <v>54</v>
      </c>
      <c r="I19" s="197"/>
      <c r="J19" s="198">
        <v>349</v>
      </c>
      <c r="K19" s="185">
        <v>45.31375294474474</v>
      </c>
      <c r="L19" s="197"/>
      <c r="M19" s="199">
        <v>108.9627929606501</v>
      </c>
      <c r="N19" s="178"/>
      <c r="O19" s="179"/>
      <c r="P19" s="180"/>
      <c r="Q19" s="180"/>
    </row>
    <row r="20" spans="1:17" s="166" customFormat="1" ht="18.75">
      <c r="A20" s="169" t="s">
        <v>52</v>
      </c>
      <c r="B20"/>
      <c r="C20" s="170">
        <v>210</v>
      </c>
      <c r="D20" s="171">
        <v>43.22589502817814</v>
      </c>
      <c r="E20"/>
      <c r="F20" s="172">
        <v>108.52401270511973</v>
      </c>
      <c r="G20" s="173"/>
      <c r="H20" s="174" t="s">
        <v>55</v>
      </c>
      <c r="I20" s="175"/>
      <c r="J20" s="176">
        <v>4152</v>
      </c>
      <c r="K20" s="171">
        <v>50.63269157778833</v>
      </c>
      <c r="L20" s="175"/>
      <c r="M20" s="177">
        <v>121.75287039584843</v>
      </c>
      <c r="N20" s="178"/>
      <c r="O20" s="179"/>
      <c r="P20" s="180"/>
      <c r="Q20" s="180"/>
    </row>
    <row r="21" spans="1:17" s="166" customFormat="1" ht="18.75">
      <c r="A21" s="169" t="s">
        <v>55</v>
      </c>
      <c r="B21"/>
      <c r="C21" s="170">
        <v>3651</v>
      </c>
      <c r="D21" s="171">
        <v>44.632020361003</v>
      </c>
      <c r="E21"/>
      <c r="F21" s="172">
        <v>112.05426611884317</v>
      </c>
      <c r="G21" s="173"/>
      <c r="H21" s="174" t="s">
        <v>50</v>
      </c>
      <c r="I21" s="175"/>
      <c r="J21" s="176">
        <v>21</v>
      </c>
      <c r="K21" s="171">
        <v>50.7725895713101</v>
      </c>
      <c r="L21" s="175"/>
      <c r="M21" s="177">
        <v>122.0892732561966</v>
      </c>
      <c r="N21" s="178"/>
      <c r="O21" s="179"/>
      <c r="P21" s="180"/>
      <c r="Q21" s="180"/>
    </row>
    <row r="22" spans="1:17" s="166" customFormat="1" ht="18.75">
      <c r="A22" s="24" t="s">
        <v>53</v>
      </c>
      <c r="B22"/>
      <c r="C22" s="170">
        <v>5745</v>
      </c>
      <c r="D22" s="171">
        <v>45.42363768620134</v>
      </c>
      <c r="E22"/>
      <c r="F22" s="172">
        <v>114.04172036591925</v>
      </c>
      <c r="G22" s="173"/>
      <c r="H22" s="182" t="s">
        <v>56</v>
      </c>
      <c r="I22" s="175"/>
      <c r="J22" s="176">
        <v>281</v>
      </c>
      <c r="K22" s="171">
        <v>52.756934720709296</v>
      </c>
      <c r="L22" s="175"/>
      <c r="M22" s="177">
        <v>126.86088839785374</v>
      </c>
      <c r="N22" s="178"/>
      <c r="O22" s="179"/>
      <c r="P22" s="180"/>
      <c r="Q22" s="180"/>
    </row>
    <row r="23" spans="1:17" s="166" customFormat="1" ht="18.75">
      <c r="A23" s="169" t="s">
        <v>49</v>
      </c>
      <c r="B23"/>
      <c r="C23" s="170">
        <v>352</v>
      </c>
      <c r="D23" s="171">
        <v>45.536869340232855</v>
      </c>
      <c r="E23"/>
      <c r="F23" s="172">
        <v>114.32600258732211</v>
      </c>
      <c r="G23" s="173"/>
      <c r="H23" s="174" t="s">
        <v>42</v>
      </c>
      <c r="I23" s="175"/>
      <c r="J23" s="176">
        <v>17</v>
      </c>
      <c r="K23" s="171">
        <v>53.23012950577391</v>
      </c>
      <c r="L23" s="175"/>
      <c r="M23" s="177">
        <v>127.99874659860635</v>
      </c>
      <c r="N23" s="178"/>
      <c r="O23" s="179"/>
      <c r="P23" s="180"/>
      <c r="Q23" s="180"/>
    </row>
    <row r="24" spans="1:17" s="166" customFormat="1" ht="18.75">
      <c r="A24" s="169" t="s">
        <v>57</v>
      </c>
      <c r="B24"/>
      <c r="C24" s="170">
        <v>212</v>
      </c>
      <c r="D24" s="171">
        <v>47.4500733461747</v>
      </c>
      <c r="E24"/>
      <c r="F24" s="172">
        <v>119.12934039473986</v>
      </c>
      <c r="G24" s="173"/>
      <c r="H24" s="174" t="s">
        <v>57</v>
      </c>
      <c r="I24" s="175"/>
      <c r="J24" s="176">
        <v>239</v>
      </c>
      <c r="K24" s="171">
        <v>53.70750309548475</v>
      </c>
      <c r="L24" s="175"/>
      <c r="M24" s="177">
        <v>129.1466532768277</v>
      </c>
      <c r="N24" s="178"/>
      <c r="O24" s="179"/>
      <c r="P24" s="180"/>
      <c r="Q24" s="180"/>
    </row>
    <row r="25" spans="1:17" s="166" customFormat="1" ht="18.75">
      <c r="A25" s="200" t="s">
        <v>58</v>
      </c>
      <c r="B25"/>
      <c r="C25" s="170">
        <v>265</v>
      </c>
      <c r="D25" s="171">
        <v>47.87941181678338</v>
      </c>
      <c r="E25"/>
      <c r="F25" s="172">
        <v>120.20724829251179</v>
      </c>
      <c r="G25" s="173"/>
      <c r="H25" s="201" t="s">
        <v>58</v>
      </c>
      <c r="I25" s="175"/>
      <c r="J25" s="176">
        <v>303</v>
      </c>
      <c r="K25" s="171">
        <v>55.03583323161694</v>
      </c>
      <c r="L25" s="175"/>
      <c r="M25" s="177">
        <v>132.34079528010113</v>
      </c>
      <c r="N25" s="178"/>
      <c r="O25" s="179"/>
      <c r="P25" s="180"/>
      <c r="Q25" s="181"/>
    </row>
    <row r="26" spans="1:17" s="166" customFormat="1" ht="18.75">
      <c r="A26" s="169" t="s">
        <v>56</v>
      </c>
      <c r="B26"/>
      <c r="C26" s="170">
        <v>270</v>
      </c>
      <c r="D26" s="171">
        <v>50.45383222082633</v>
      </c>
      <c r="E26"/>
      <c r="F26" s="172">
        <v>126.6706525194121</v>
      </c>
      <c r="G26" s="173"/>
      <c r="H26" s="174" t="s">
        <v>59</v>
      </c>
      <c r="I26" s="175"/>
      <c r="J26" s="176">
        <v>2668</v>
      </c>
      <c r="K26" s="171">
        <v>58.21746501256912</v>
      </c>
      <c r="L26" s="175"/>
      <c r="M26" s="177">
        <v>139.99144133115</v>
      </c>
      <c r="N26" s="178"/>
      <c r="O26" s="179"/>
      <c r="P26" s="180"/>
      <c r="Q26" s="180"/>
    </row>
    <row r="27" spans="1:17" s="166" customFormat="1" ht="18.75">
      <c r="A27" s="169" t="s">
        <v>59</v>
      </c>
      <c r="B27"/>
      <c r="C27" s="170">
        <v>2470</v>
      </c>
      <c r="D27" s="171">
        <v>53.70847682411817</v>
      </c>
      <c r="E27"/>
      <c r="F27" s="172">
        <v>134.84184462655168</v>
      </c>
      <c r="G27" s="173"/>
      <c r="H27" s="174" t="s">
        <v>60</v>
      </c>
      <c r="I27" s="175"/>
      <c r="J27" s="176">
        <v>2130</v>
      </c>
      <c r="K27" s="171">
        <v>63.130003349150414</v>
      </c>
      <c r="L27" s="175"/>
      <c r="M27" s="177">
        <v>151.80427657198484</v>
      </c>
      <c r="N27" s="178"/>
      <c r="O27" s="179"/>
      <c r="P27" s="180"/>
      <c r="Q27" s="180"/>
    </row>
    <row r="28" spans="1:17" s="166" customFormat="1" ht="18.75">
      <c r="A28" s="169" t="s">
        <v>61</v>
      </c>
      <c r="B28"/>
      <c r="C28" s="170">
        <v>78</v>
      </c>
      <c r="D28" s="171">
        <v>58.20343892780311</v>
      </c>
      <c r="E28"/>
      <c r="F28" s="172">
        <v>146.1270088581157</v>
      </c>
      <c r="G28" s="173"/>
      <c r="H28" s="174" t="s">
        <v>48</v>
      </c>
      <c r="I28" s="175"/>
      <c r="J28" s="176">
        <v>115</v>
      </c>
      <c r="K28" s="171">
        <v>64.28545874103358</v>
      </c>
      <c r="L28" s="175"/>
      <c r="M28" s="177">
        <v>154.5827188430224</v>
      </c>
      <c r="N28" s="178"/>
      <c r="O28" s="179"/>
      <c r="P28" s="202"/>
      <c r="Q28" s="180"/>
    </row>
    <row r="29" spans="1:17" s="166" customFormat="1" ht="18.75">
      <c r="A29" s="200" t="s">
        <v>62</v>
      </c>
      <c r="B29"/>
      <c r="C29" s="170">
        <v>1366</v>
      </c>
      <c r="D29" s="171">
        <v>60.36501833929913</v>
      </c>
      <c r="E29"/>
      <c r="F29" s="172">
        <v>151.55392416810287</v>
      </c>
      <c r="G29" s="173"/>
      <c r="H29" s="201" t="s">
        <v>63</v>
      </c>
      <c r="I29" s="175"/>
      <c r="J29" s="176">
        <v>4273</v>
      </c>
      <c r="K29" s="171">
        <v>66.38498800052113</v>
      </c>
      <c r="L29" s="175"/>
      <c r="M29" s="177">
        <v>159.63130910866056</v>
      </c>
      <c r="N29" s="178"/>
      <c r="O29" s="179"/>
      <c r="P29" s="180"/>
      <c r="Q29" s="180"/>
    </row>
    <row r="30" spans="1:17" s="166" customFormat="1" ht="18.75">
      <c r="A30" s="200" t="s">
        <v>63</v>
      </c>
      <c r="B30"/>
      <c r="C30" s="170">
        <v>3992</v>
      </c>
      <c r="D30" s="171">
        <v>61.68460470011347</v>
      </c>
      <c r="E30"/>
      <c r="F30" s="172">
        <v>154.86691067522239</v>
      </c>
      <c r="G30" s="173"/>
      <c r="H30" s="201" t="s">
        <v>64</v>
      </c>
      <c r="I30" s="175"/>
      <c r="J30" s="176">
        <v>4050</v>
      </c>
      <c r="K30" s="171">
        <v>67.44933655500232</v>
      </c>
      <c r="L30" s="175"/>
      <c r="M30" s="177">
        <v>162.19067317901948</v>
      </c>
      <c r="N30" s="178"/>
      <c r="O30" s="179"/>
      <c r="P30" s="180"/>
      <c r="Q30" s="180"/>
    </row>
    <row r="31" spans="1:17" s="166" customFormat="1" ht="18.75">
      <c r="A31" s="200" t="s">
        <v>65</v>
      </c>
      <c r="B31"/>
      <c r="C31" s="170">
        <v>32</v>
      </c>
      <c r="D31" s="171">
        <v>63.73664020268252</v>
      </c>
      <c r="E31"/>
      <c r="F31" s="172">
        <v>160.01880230885982</v>
      </c>
      <c r="G31" s="173"/>
      <c r="H31" s="201" t="s">
        <v>62</v>
      </c>
      <c r="I31" s="175"/>
      <c r="J31" s="176">
        <v>1504</v>
      </c>
      <c r="K31" s="171">
        <v>67.88412757160782</v>
      </c>
      <c r="L31" s="175"/>
      <c r="M31" s="177">
        <v>163.23618454024586</v>
      </c>
      <c r="N31" s="178"/>
      <c r="O31" s="179"/>
      <c r="P31" s="180"/>
      <c r="Q31" s="180"/>
    </row>
    <row r="32" spans="1:17" s="166" customFormat="1" ht="18.75">
      <c r="A32" s="24" t="s">
        <v>66</v>
      </c>
      <c r="B32"/>
      <c r="C32" s="170">
        <v>353</v>
      </c>
      <c r="D32" s="171">
        <v>65.07002400954852</v>
      </c>
      <c r="E32"/>
      <c r="F32" s="172">
        <v>163.36642902897276</v>
      </c>
      <c r="G32" s="173"/>
      <c r="H32" s="182" t="s">
        <v>66</v>
      </c>
      <c r="I32" s="175"/>
      <c r="J32" s="176">
        <v>385</v>
      </c>
      <c r="K32" s="171">
        <v>71.13487282747631</v>
      </c>
      <c r="L32" s="175"/>
      <c r="M32" s="177">
        <v>171.0530229008852</v>
      </c>
      <c r="N32" s="178"/>
      <c r="O32" s="179"/>
      <c r="P32" s="180" t="s">
        <v>115</v>
      </c>
      <c r="Q32" s="180"/>
    </row>
    <row r="33" spans="1:17" s="166" customFormat="1" ht="18.75">
      <c r="A33" s="200" t="s">
        <v>67</v>
      </c>
      <c r="B33"/>
      <c r="C33" s="170">
        <v>552</v>
      </c>
      <c r="D33" s="171">
        <v>65.90816556799824</v>
      </c>
      <c r="E33"/>
      <c r="F33" s="172">
        <v>165.4706881791556</v>
      </c>
      <c r="G33" s="173"/>
      <c r="H33" s="201" t="s">
        <v>61</v>
      </c>
      <c r="I33" s="175"/>
      <c r="J33" s="176">
        <v>100</v>
      </c>
      <c r="K33" s="171">
        <v>74.6037607755807</v>
      </c>
      <c r="L33" s="175"/>
      <c r="M33" s="177">
        <v>179.39441364276212</v>
      </c>
      <c r="N33" s="178"/>
      <c r="O33" s="179"/>
      <c r="P33" s="180"/>
      <c r="Q33" s="180"/>
    </row>
    <row r="34" spans="1:17" s="166" customFormat="1" ht="18.75">
      <c r="A34" s="169" t="s">
        <v>64</v>
      </c>
      <c r="B34"/>
      <c r="C34" s="170">
        <v>3998</v>
      </c>
      <c r="D34" s="171">
        <v>66.25751189154954</v>
      </c>
      <c r="E34"/>
      <c r="F34" s="172">
        <v>166.34776579272156</v>
      </c>
      <c r="G34" s="173"/>
      <c r="H34" s="174" t="s">
        <v>67</v>
      </c>
      <c r="I34" s="175"/>
      <c r="J34" s="176">
        <v>633</v>
      </c>
      <c r="K34" s="171">
        <v>75.76065855520953</v>
      </c>
      <c r="L34" s="175"/>
      <c r="M34" s="177">
        <v>182.17632432211036</v>
      </c>
      <c r="N34" s="178"/>
      <c r="O34" s="179"/>
      <c r="P34" s="180"/>
      <c r="Q34" s="180"/>
    </row>
    <row r="35" spans="1:17" s="166" customFormat="1" ht="18.75">
      <c r="A35" s="169" t="s">
        <v>68</v>
      </c>
      <c r="B35"/>
      <c r="C35" s="170">
        <v>138</v>
      </c>
      <c r="D35" s="171">
        <v>67.4165207603802</v>
      </c>
      <c r="E35"/>
      <c r="F35" s="172">
        <v>169.25760243402954</v>
      </c>
      <c r="G35" s="173"/>
      <c r="H35" s="174" t="s">
        <v>69</v>
      </c>
      <c r="I35" s="175"/>
      <c r="J35" s="176">
        <v>839</v>
      </c>
      <c r="K35" s="171">
        <v>78.94798748500318</v>
      </c>
      <c r="L35" s="175"/>
      <c r="M35" s="177">
        <v>189.84066990606786</v>
      </c>
      <c r="N35" s="178"/>
      <c r="O35" s="179"/>
      <c r="P35" s="180"/>
      <c r="Q35" s="180"/>
    </row>
    <row r="36" spans="1:18" s="166" customFormat="1" ht="18.75">
      <c r="A36" s="169" t="s">
        <v>70</v>
      </c>
      <c r="B36"/>
      <c r="C36" s="170">
        <v>739</v>
      </c>
      <c r="D36" s="171">
        <v>73.79429704890715</v>
      </c>
      <c r="E36"/>
      <c r="F36" s="172">
        <v>185.26980702841254</v>
      </c>
      <c r="G36" s="173"/>
      <c r="H36" s="174" t="s">
        <v>70</v>
      </c>
      <c r="I36" s="175"/>
      <c r="J36" s="176">
        <v>822</v>
      </c>
      <c r="K36" s="171">
        <v>81.94617173305686</v>
      </c>
      <c r="L36" s="175"/>
      <c r="M36" s="177">
        <v>197.05019258402658</v>
      </c>
      <c r="N36" s="203"/>
      <c r="O36" s="179"/>
      <c r="P36" s="180"/>
      <c r="Q36" s="180"/>
      <c r="R36" s="204"/>
    </row>
    <row r="37" spans="1:18" s="166" customFormat="1" ht="18.75">
      <c r="A37" s="169" t="s">
        <v>71</v>
      </c>
      <c r="B37"/>
      <c r="C37" s="170">
        <v>60</v>
      </c>
      <c r="D37" s="171">
        <v>74.70612478164021</v>
      </c>
      <c r="E37"/>
      <c r="F37" s="172">
        <v>187.55906452990547</v>
      </c>
      <c r="G37" s="173"/>
      <c r="H37" s="174" t="s">
        <v>68</v>
      </c>
      <c r="I37" s="175"/>
      <c r="J37" s="176">
        <v>171</v>
      </c>
      <c r="K37" s="171">
        <v>84.13855405680681</v>
      </c>
      <c r="L37" s="175"/>
      <c r="M37" s="177">
        <v>202.32206007919194</v>
      </c>
      <c r="N37" s="178"/>
      <c r="O37" s="179"/>
      <c r="P37" s="180"/>
      <c r="Q37" s="180"/>
      <c r="R37" s="204"/>
    </row>
    <row r="38" spans="1:18" s="166" customFormat="1" ht="18.75">
      <c r="A38" s="169" t="s">
        <v>72</v>
      </c>
      <c r="B38"/>
      <c r="C38" s="170">
        <v>802</v>
      </c>
      <c r="D38" s="171">
        <v>76.3314241911415</v>
      </c>
      <c r="E38"/>
      <c r="F38" s="172">
        <v>191.63958185988463</v>
      </c>
      <c r="G38" s="173"/>
      <c r="H38" s="174" t="s">
        <v>72</v>
      </c>
      <c r="I38" s="175"/>
      <c r="J38" s="176">
        <v>901</v>
      </c>
      <c r="K38" s="171">
        <v>86.07560399566584</v>
      </c>
      <c r="L38" s="175"/>
      <c r="M38" s="177">
        <v>206.97994775624466</v>
      </c>
      <c r="N38" s="205"/>
      <c r="O38" s="179"/>
      <c r="P38" s="180"/>
      <c r="Q38" s="180"/>
      <c r="R38" s="204"/>
    </row>
    <row r="39" spans="1:17" s="166" customFormat="1" ht="18.75">
      <c r="A39" s="24" t="s">
        <v>73</v>
      </c>
      <c r="B39"/>
      <c r="C39" s="170">
        <v>840</v>
      </c>
      <c r="D39" s="171">
        <v>77.49145403027056</v>
      </c>
      <c r="E39"/>
      <c r="F39" s="172">
        <v>194.55198177474804</v>
      </c>
      <c r="G39" s="173"/>
      <c r="H39" s="182" t="s">
        <v>74</v>
      </c>
      <c r="I39" s="175"/>
      <c r="J39" s="176">
        <v>384</v>
      </c>
      <c r="K39" s="171">
        <v>87.8966335589347</v>
      </c>
      <c r="L39" s="175"/>
      <c r="M39" s="177">
        <v>211.35884940051244</v>
      </c>
      <c r="N39" s="205"/>
      <c r="O39" s="206"/>
      <c r="P39" s="180"/>
      <c r="Q39" s="180"/>
    </row>
    <row r="40" spans="1:17" s="166" customFormat="1" ht="18.75">
      <c r="A40" s="169" t="s">
        <v>69</v>
      </c>
      <c r="B40"/>
      <c r="C40" s="170">
        <v>845</v>
      </c>
      <c r="D40" s="171">
        <v>79.43436714263677</v>
      </c>
      <c r="E40"/>
      <c r="F40" s="172">
        <v>199.42990800748245</v>
      </c>
      <c r="G40" s="173"/>
      <c r="H40" s="174" t="s">
        <v>73</v>
      </c>
      <c r="I40" s="175"/>
      <c r="J40" s="176">
        <v>955</v>
      </c>
      <c r="K40" s="171">
        <v>88.83720930232559</v>
      </c>
      <c r="L40" s="175"/>
      <c r="M40" s="177">
        <v>213.6205857019811</v>
      </c>
      <c r="N40" s="205"/>
      <c r="O40" s="206"/>
      <c r="P40" s="180"/>
      <c r="Q40" s="180"/>
    </row>
    <row r="41" spans="1:21" s="166" customFormat="1" ht="18">
      <c r="A41" s="169" t="s">
        <v>74</v>
      </c>
      <c r="B41"/>
      <c r="C41" s="170">
        <v>375</v>
      </c>
      <c r="D41" s="171">
        <v>87.41258741258741</v>
      </c>
      <c r="E41"/>
      <c r="F41" s="172">
        <v>219.46022727272728</v>
      </c>
      <c r="G41" s="173"/>
      <c r="H41" s="174" t="s">
        <v>71</v>
      </c>
      <c r="I41" s="175"/>
      <c r="J41" s="176">
        <v>71</v>
      </c>
      <c r="K41" s="171">
        <v>89.09803921568627</v>
      </c>
      <c r="L41" s="175"/>
      <c r="M41" s="177">
        <v>214.24778503994193</v>
      </c>
      <c r="N41" s="205"/>
      <c r="O41" s="206"/>
      <c r="P41" s="207"/>
      <c r="Q41" s="204"/>
      <c r="R41" s="204"/>
      <c r="S41" s="204"/>
      <c r="T41" s="204"/>
      <c r="U41" s="204"/>
    </row>
    <row r="42" spans="1:21" s="166" customFormat="1" ht="18">
      <c r="A42" s="169" t="s">
        <v>75</v>
      </c>
      <c r="B42"/>
      <c r="C42" s="170">
        <v>300</v>
      </c>
      <c r="D42" s="171">
        <v>90.11609656720753</v>
      </c>
      <c r="E42"/>
      <c r="F42" s="172">
        <v>226.24772494404542</v>
      </c>
      <c r="G42" s="173"/>
      <c r="H42" s="174" t="s">
        <v>65</v>
      </c>
      <c r="I42" s="175"/>
      <c r="J42" s="176">
        <v>47</v>
      </c>
      <c r="K42" s="171">
        <v>95.23809523809524</v>
      </c>
      <c r="L42" s="175"/>
      <c r="M42" s="177">
        <v>229.01234567901238</v>
      </c>
      <c r="N42" s="205"/>
      <c r="O42" s="206"/>
      <c r="P42" s="207"/>
      <c r="Q42" s="204"/>
      <c r="R42" s="204"/>
      <c r="S42" s="204"/>
      <c r="T42" s="204"/>
      <c r="U42" s="204"/>
    </row>
    <row r="43" spans="1:21" s="166" customFormat="1" ht="18">
      <c r="A43" s="169" t="s">
        <v>76</v>
      </c>
      <c r="B43"/>
      <c r="C43" s="170">
        <v>426</v>
      </c>
      <c r="D43" s="171">
        <v>96.25493730210968</v>
      </c>
      <c r="E43"/>
      <c r="F43" s="172">
        <v>241.66005196410913</v>
      </c>
      <c r="G43" s="173"/>
      <c r="H43" s="174" t="s">
        <v>75</v>
      </c>
      <c r="I43" s="175"/>
      <c r="J43" s="176">
        <v>370</v>
      </c>
      <c r="K43" s="171">
        <v>110.45198144884343</v>
      </c>
      <c r="L43" s="175"/>
      <c r="M43" s="177">
        <v>265.5961072431911</v>
      </c>
      <c r="N43" s="205"/>
      <c r="O43" s="206"/>
      <c r="P43" s="207"/>
      <c r="Q43" s="204"/>
      <c r="R43" s="204"/>
      <c r="S43" s="204"/>
      <c r="T43" s="204"/>
      <c r="U43" s="204"/>
    </row>
    <row r="44" spans="1:21" s="166" customFormat="1" ht="18">
      <c r="A44" s="24" t="s">
        <v>77</v>
      </c>
      <c r="B44"/>
      <c r="C44" s="170">
        <v>218</v>
      </c>
      <c r="D44" s="171">
        <v>96.95895789579491</v>
      </c>
      <c r="E44"/>
      <c r="F44" s="172">
        <v>243.4275836671301</v>
      </c>
      <c r="G44" s="173"/>
      <c r="H44" s="182" t="s">
        <v>78</v>
      </c>
      <c r="I44" s="175"/>
      <c r="J44" s="176">
        <v>33963</v>
      </c>
      <c r="K44" s="171">
        <v>111.16121106275665</v>
      </c>
      <c r="L44" s="175"/>
      <c r="M44" s="177">
        <v>267.30154178701764</v>
      </c>
      <c r="N44" s="205"/>
      <c r="O44" s="206"/>
      <c r="P44" s="207"/>
      <c r="Q44" s="204"/>
      <c r="R44" s="204"/>
      <c r="S44" s="204"/>
      <c r="T44" s="204"/>
      <c r="U44" s="204"/>
    </row>
    <row r="45" spans="1:21" s="166" customFormat="1" ht="18">
      <c r="A45" s="200" t="s">
        <v>79</v>
      </c>
      <c r="B45"/>
      <c r="C45" s="170">
        <v>3907</v>
      </c>
      <c r="D45" s="171">
        <v>102.36503581374531</v>
      </c>
      <c r="E45"/>
      <c r="F45" s="172">
        <v>257.0002180398843</v>
      </c>
      <c r="G45" s="173"/>
      <c r="H45" s="201" t="s">
        <v>77</v>
      </c>
      <c r="I45" s="175"/>
      <c r="J45" s="176">
        <v>254</v>
      </c>
      <c r="K45" s="171">
        <v>112.32506697492676</v>
      </c>
      <c r="L45" s="175"/>
      <c r="M45" s="177">
        <v>270.1001841980415</v>
      </c>
      <c r="N45" s="205"/>
      <c r="O45" s="206"/>
      <c r="P45" s="207"/>
      <c r="Q45" s="204"/>
      <c r="R45" s="204"/>
      <c r="S45" s="204"/>
      <c r="T45" s="204"/>
      <c r="U45" s="204"/>
    </row>
    <row r="46" spans="1:21" s="166" customFormat="1" ht="21">
      <c r="A46" s="169" t="s">
        <v>80</v>
      </c>
      <c r="B46"/>
      <c r="C46" s="170">
        <v>775</v>
      </c>
      <c r="D46" s="171">
        <v>102.4629447718117</v>
      </c>
      <c r="E46"/>
      <c r="F46" s="172">
        <v>257.24603071772975</v>
      </c>
      <c r="G46" s="173"/>
      <c r="H46" s="174" t="s">
        <v>80</v>
      </c>
      <c r="I46" s="175"/>
      <c r="J46" s="176">
        <v>901</v>
      </c>
      <c r="K46" s="171">
        <v>118.45053033891445</v>
      </c>
      <c r="L46" s="175"/>
      <c r="M46" s="177">
        <v>284.82965489829706</v>
      </c>
      <c r="N46" s="149"/>
      <c r="O46" s="208"/>
      <c r="P46" s="207"/>
      <c r="Q46" s="204"/>
      <c r="R46" s="204"/>
      <c r="S46" s="204"/>
      <c r="T46" s="204"/>
      <c r="U46" s="204"/>
    </row>
    <row r="47" spans="1:21" s="166" customFormat="1" ht="18">
      <c r="A47" s="169" t="s">
        <v>78</v>
      </c>
      <c r="B47"/>
      <c r="C47" s="170">
        <v>32788</v>
      </c>
      <c r="D47" s="171">
        <v>106.19732725282272</v>
      </c>
      <c r="E47"/>
      <c r="F47" s="172">
        <v>266.62166473411804</v>
      </c>
      <c r="G47" s="173"/>
      <c r="H47" s="174" t="s">
        <v>79</v>
      </c>
      <c r="I47" s="175"/>
      <c r="J47" s="176">
        <v>4572</v>
      </c>
      <c r="K47" s="171">
        <v>119.88711102375098</v>
      </c>
      <c r="L47" s="175"/>
      <c r="M47" s="177">
        <v>288.2840993784086</v>
      </c>
      <c r="N47" s="141"/>
      <c r="O47" s="142"/>
      <c r="P47" s="207"/>
      <c r="Q47" s="204"/>
      <c r="R47" s="204"/>
      <c r="S47" s="204"/>
      <c r="T47" s="204"/>
      <c r="U47" s="204"/>
    </row>
    <row r="48" spans="1:21" s="166" customFormat="1" ht="18">
      <c r="A48" s="169" t="s">
        <v>81</v>
      </c>
      <c r="B48"/>
      <c r="C48" s="170">
        <v>2377</v>
      </c>
      <c r="D48" s="171">
        <v>110.75293075924326</v>
      </c>
      <c r="E48"/>
      <c r="F48" s="172">
        <v>278.0590767874251</v>
      </c>
      <c r="G48" s="173"/>
      <c r="H48" s="174" t="s">
        <v>82</v>
      </c>
      <c r="I48" s="175"/>
      <c r="J48" s="176">
        <v>5838</v>
      </c>
      <c r="K48" s="171">
        <v>120.34887072024532</v>
      </c>
      <c r="L48" s="175"/>
      <c r="M48" s="177">
        <v>289.39446042636774</v>
      </c>
      <c r="N48" s="141"/>
      <c r="O48" s="142"/>
      <c r="P48" s="207"/>
      <c r="Q48" s="204"/>
      <c r="R48" s="204"/>
      <c r="S48" s="204"/>
      <c r="T48" s="204"/>
      <c r="U48" s="204"/>
    </row>
    <row r="49" spans="1:21" s="166" customFormat="1" ht="18">
      <c r="A49" s="169" t="s">
        <v>83</v>
      </c>
      <c r="B49"/>
      <c r="C49" s="170">
        <v>1281</v>
      </c>
      <c r="D49" s="171">
        <v>113.31151076883938</v>
      </c>
      <c r="E49"/>
      <c r="F49" s="172">
        <v>284.4827117240174</v>
      </c>
      <c r="G49" s="173"/>
      <c r="H49" s="174" t="s">
        <v>76</v>
      </c>
      <c r="I49" s="175"/>
      <c r="J49" s="176">
        <v>538</v>
      </c>
      <c r="K49" s="171">
        <v>121.30624731683207</v>
      </c>
      <c r="L49" s="175"/>
      <c r="M49" s="177">
        <v>291.6965965572342</v>
      </c>
      <c r="N49" s="141"/>
      <c r="O49" s="142"/>
      <c r="P49" s="207"/>
      <c r="Q49" s="204"/>
      <c r="R49" s="204"/>
      <c r="S49" s="204"/>
      <c r="T49" s="204"/>
      <c r="U49" s="204"/>
    </row>
    <row r="50" spans="1:16" s="166" customFormat="1" ht="16.5" customHeight="1">
      <c r="A50" s="169"/>
      <c r="B50"/>
      <c r="C50" s="170"/>
      <c r="D50" s="171"/>
      <c r="E50"/>
      <c r="F50" s="172"/>
      <c r="G50" s="173"/>
      <c r="H50" s="174" t="s">
        <v>83</v>
      </c>
      <c r="I50" s="175"/>
      <c r="J50" s="176">
        <v>1453</v>
      </c>
      <c r="K50" s="171">
        <v>129.03624577523965</v>
      </c>
      <c r="L50" s="175"/>
      <c r="M50" s="177">
        <v>310.2843798873124</v>
      </c>
      <c r="N50" s="209"/>
      <c r="O50" s="209"/>
      <c r="P50" s="168"/>
    </row>
    <row r="51" spans="1:13" ht="18" customHeight="1">
      <c r="A51" s="210"/>
      <c r="B51" s="211"/>
      <c r="C51" s="212"/>
      <c r="D51" s="213"/>
      <c r="E51" s="211"/>
      <c r="F51" s="214"/>
      <c r="G51" s="215"/>
      <c r="H51" s="216" t="s">
        <v>81</v>
      </c>
      <c r="I51" s="217"/>
      <c r="J51" s="218">
        <v>2796</v>
      </c>
      <c r="K51" s="213">
        <v>130.0548835329679</v>
      </c>
      <c r="L51" s="217"/>
      <c r="M51" s="219">
        <v>312.73382642140524</v>
      </c>
    </row>
    <row r="52" spans="1:13" ht="81.75" customHeight="1">
      <c r="A52" s="299" t="s">
        <v>84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</row>
    <row r="53" spans="1:13" ht="15.75" customHeight="1">
      <c r="A53" s="299" t="s">
        <v>85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</row>
  </sheetData>
  <mergeCells count="4">
    <mergeCell ref="D6:F6"/>
    <mergeCell ref="K6:M6"/>
    <mergeCell ref="A52:M52"/>
    <mergeCell ref="A53:M53"/>
  </mergeCells>
  <printOptions/>
  <pageMargins left="0.5511811023622047" right="0.5511811023622047" top="0.5905511811023623" bottom="0.3937007874015748" header="0.31496062992125984" footer="0.31496062992125984"/>
  <pageSetup fitToHeight="1" fitToWidth="1" horizontalDpi="300" verticalDpi="300" orientation="portrait" paperSize="9" scale="63" r:id="rId1"/>
  <headerFooter alignWithMargins="0">
    <oddFooter xml:space="preserve">&amp;C&amp;"Times New Roman,Regular"&amp;13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5"/>
  <sheetViews>
    <sheetView zoomScale="75" zoomScaleNormal="75" workbookViewId="0" topLeftCell="A1">
      <selection activeCell="M43" sqref="M43"/>
    </sheetView>
  </sheetViews>
  <sheetFormatPr defaultColWidth="16.28125" defaultRowHeight="12.75"/>
  <cols>
    <col min="1" max="1" width="21.8515625" style="142" customWidth="1"/>
    <col min="2" max="2" width="5.00390625" style="141" customWidth="1"/>
    <col min="3" max="3" width="12.7109375" style="142" customWidth="1"/>
    <col min="4" max="4" width="7.57421875" style="142" customWidth="1"/>
    <col min="5" max="5" width="3.00390625" style="142" customWidth="1"/>
    <col min="6" max="6" width="7.28125" style="142" customWidth="1"/>
    <col min="7" max="7" width="3.28125" style="142" customWidth="1"/>
    <col min="8" max="8" width="14.8515625" style="142" customWidth="1"/>
    <col min="9" max="9" width="7.8515625" style="141" customWidth="1"/>
    <col min="10" max="10" width="12.57421875" style="142" customWidth="1"/>
    <col min="11" max="11" width="6.421875" style="142" customWidth="1"/>
    <col min="12" max="12" width="3.00390625" style="142" customWidth="1"/>
    <col min="13" max="13" width="6.421875" style="142" customWidth="1"/>
    <col min="14" max="16384" width="16.28125" style="142" customWidth="1"/>
  </cols>
  <sheetData>
    <row r="1" spans="1:13" s="138" customFormat="1" ht="22.5" customHeight="1">
      <c r="A1" s="133" t="s">
        <v>112</v>
      </c>
      <c r="B1" s="134"/>
      <c r="C1" s="135"/>
      <c r="D1" s="135"/>
      <c r="E1" s="135"/>
      <c r="F1" s="135"/>
      <c r="G1" s="135"/>
      <c r="H1" s="136"/>
      <c r="I1" s="134"/>
      <c r="J1" s="135"/>
      <c r="K1" s="135"/>
      <c r="L1" s="135"/>
      <c r="M1" s="135"/>
    </row>
    <row r="2" spans="1:10" ht="4.5" customHeight="1">
      <c r="A2" s="140"/>
      <c r="H2" s="143"/>
      <c r="J2" s="144"/>
    </row>
    <row r="3" spans="1:18" ht="24.75" customHeight="1" thickBot="1">
      <c r="A3" s="220" t="s">
        <v>86</v>
      </c>
      <c r="B3" s="221"/>
      <c r="C3" s="222"/>
      <c r="D3" s="223"/>
      <c r="E3" s="224"/>
      <c r="F3" s="223"/>
      <c r="H3" s="220" t="s">
        <v>87</v>
      </c>
      <c r="I3" s="221"/>
      <c r="J3" s="225"/>
      <c r="K3" s="223"/>
      <c r="L3" s="224"/>
      <c r="M3" s="223"/>
      <c r="N3" s="226"/>
      <c r="O3" s="165"/>
      <c r="P3" s="227"/>
      <c r="Q3" s="165"/>
      <c r="R3" s="228"/>
    </row>
    <row r="4" spans="2:18" ht="17.25" customHeight="1">
      <c r="B4" s="157"/>
      <c r="C4" s="153"/>
      <c r="D4" s="297" t="s">
        <v>88</v>
      </c>
      <c r="E4" s="298"/>
      <c r="F4" s="298"/>
      <c r="G4" s="155"/>
      <c r="H4" s="229"/>
      <c r="I4" s="157"/>
      <c r="J4" s="154"/>
      <c r="K4" s="297" t="s">
        <v>88</v>
      </c>
      <c r="L4" s="297"/>
      <c r="M4" s="297"/>
      <c r="N4" s="226"/>
      <c r="O4" s="165"/>
      <c r="P4" s="227"/>
      <c r="Q4" s="165"/>
      <c r="R4" s="228"/>
    </row>
    <row r="5" spans="2:18" ht="18.75" customHeight="1">
      <c r="B5" s="230"/>
      <c r="C5" s="165"/>
      <c r="D5" s="229" t="s">
        <v>89</v>
      </c>
      <c r="E5" s="231"/>
      <c r="F5" s="229"/>
      <c r="G5" s="229"/>
      <c r="H5" s="229"/>
      <c r="I5" s="230"/>
      <c r="J5" s="229"/>
      <c r="K5" s="300" t="s">
        <v>90</v>
      </c>
      <c r="L5" s="300"/>
      <c r="M5" s="300"/>
      <c r="N5" s="226"/>
      <c r="O5" s="165"/>
      <c r="P5" s="227"/>
      <c r="Q5" s="165"/>
      <c r="R5" s="228"/>
    </row>
    <row r="6" spans="1:18" ht="33.75" customHeight="1" thickBot="1">
      <c r="A6" s="232"/>
      <c r="B6" s="163"/>
      <c r="C6" s="160" t="s">
        <v>113</v>
      </c>
      <c r="D6" s="162" t="s">
        <v>40</v>
      </c>
      <c r="E6" s="233"/>
      <c r="F6" s="223" t="s">
        <v>41</v>
      </c>
      <c r="H6" s="232"/>
      <c r="I6" s="163"/>
      <c r="J6" s="160" t="s">
        <v>113</v>
      </c>
      <c r="K6" s="162" t="s">
        <v>40</v>
      </c>
      <c r="L6" s="233"/>
      <c r="M6" s="223" t="s">
        <v>41</v>
      </c>
      <c r="N6" s="226"/>
      <c r="O6" s="165"/>
      <c r="P6" s="227"/>
      <c r="Q6" s="165"/>
      <c r="R6" s="228"/>
    </row>
    <row r="7" spans="2:12" s="166" customFormat="1" ht="12.75" customHeight="1">
      <c r="B7" s="167"/>
      <c r="D7" s="234"/>
      <c r="E7" s="235"/>
      <c r="I7" s="167"/>
      <c r="L7" s="236"/>
    </row>
    <row r="8" spans="1:13" s="138" customFormat="1" ht="18.75">
      <c r="A8" s="237" t="s">
        <v>51</v>
      </c>
      <c r="B8" s="238"/>
      <c r="C8" s="176">
        <v>63</v>
      </c>
      <c r="D8" s="301">
        <v>3.8214736123910855</v>
      </c>
      <c r="E8" s="239"/>
      <c r="F8" s="177">
        <v>42.231348814381484</v>
      </c>
      <c r="G8" s="173"/>
      <c r="H8" s="239" t="s">
        <v>53</v>
      </c>
      <c r="I8" s="239"/>
      <c r="J8" s="176">
        <v>1190</v>
      </c>
      <c r="K8" s="302">
        <v>9.3</v>
      </c>
      <c r="L8" s="239"/>
      <c r="M8" s="241">
        <v>41.78752714459177</v>
      </c>
    </row>
    <row r="9" spans="1:13" s="138" customFormat="1" ht="18.75">
      <c r="A9" s="239" t="s">
        <v>44</v>
      </c>
      <c r="B9" s="239"/>
      <c r="C9" s="176">
        <v>44</v>
      </c>
      <c r="D9" s="303">
        <v>4.753495088289149</v>
      </c>
      <c r="E9" s="239"/>
      <c r="F9" s="177">
        <v>52.53117763526349</v>
      </c>
      <c r="G9" s="173"/>
      <c r="H9" s="240" t="s">
        <v>43</v>
      </c>
      <c r="I9" s="243"/>
      <c r="J9" s="176">
        <v>874</v>
      </c>
      <c r="K9" s="240">
        <v>16.86941457591923</v>
      </c>
      <c r="L9" s="240"/>
      <c r="M9" s="241">
        <v>75.5342580235556</v>
      </c>
    </row>
    <row r="10" spans="1:13" s="138" customFormat="1" ht="18">
      <c r="A10" s="239" t="s">
        <v>52</v>
      </c>
      <c r="B10" s="239"/>
      <c r="C10" s="176">
        <v>25</v>
      </c>
      <c r="D10" s="303">
        <v>5.209145091776802</v>
      </c>
      <c r="E10" s="239"/>
      <c r="F10" s="177">
        <v>57.56659490784831</v>
      </c>
      <c r="G10" s="173"/>
      <c r="H10" s="239" t="s">
        <v>51</v>
      </c>
      <c r="I10" s="239"/>
      <c r="J10" s="176">
        <v>288</v>
      </c>
      <c r="K10" s="240">
        <v>17.469593656644964</v>
      </c>
      <c r="L10" s="239"/>
      <c r="M10" s="241">
        <v>78.221611597081</v>
      </c>
    </row>
    <row r="11" spans="1:13" s="138" customFormat="1" ht="18">
      <c r="A11" s="239" t="s">
        <v>56</v>
      </c>
      <c r="B11" s="239"/>
      <c r="C11" s="176">
        <v>30</v>
      </c>
      <c r="D11" s="303">
        <v>5.632412959506331</v>
      </c>
      <c r="E11" s="239"/>
      <c r="F11" s="177">
        <v>62.24415513122528</v>
      </c>
      <c r="G11" s="173"/>
      <c r="H11" s="239" t="s">
        <v>46</v>
      </c>
      <c r="I11" s="239"/>
      <c r="J11" s="176">
        <v>1059</v>
      </c>
      <c r="K11" s="240">
        <v>17.64909989590531</v>
      </c>
      <c r="L11" s="239"/>
      <c r="M11" s="241">
        <v>79.02536625804497</v>
      </c>
    </row>
    <row r="12" spans="1:13" s="138" customFormat="1" ht="18">
      <c r="A12" s="239" t="s">
        <v>45</v>
      </c>
      <c r="B12" s="239"/>
      <c r="C12" s="176">
        <v>18</v>
      </c>
      <c r="D12" s="303">
        <v>6.001362309244199</v>
      </c>
      <c r="E12" s="239"/>
      <c r="F12" s="177">
        <v>66.32143794513695</v>
      </c>
      <c r="G12" s="173"/>
      <c r="H12" s="239" t="s">
        <v>54</v>
      </c>
      <c r="I12" s="239"/>
      <c r="J12" s="176">
        <v>136</v>
      </c>
      <c r="K12" s="240">
        <v>17.65808137674867</v>
      </c>
      <c r="L12" s="239"/>
      <c r="M12" s="241">
        <v>79.0655816127867</v>
      </c>
    </row>
    <row r="13" spans="1:13" s="138" customFormat="1" ht="18">
      <c r="A13" s="239" t="s">
        <v>42</v>
      </c>
      <c r="B13" s="239"/>
      <c r="C13" s="176">
        <v>2</v>
      </c>
      <c r="D13" s="303">
        <v>6.262368177149871</v>
      </c>
      <c r="E13" s="239"/>
      <c r="F13" s="177">
        <v>69.20583045131156</v>
      </c>
      <c r="G13" s="173"/>
      <c r="H13" s="239" t="s">
        <v>47</v>
      </c>
      <c r="I13" s="239"/>
      <c r="J13" s="176">
        <v>1123</v>
      </c>
      <c r="K13" s="240">
        <v>18.173886581612663</v>
      </c>
      <c r="L13" s="239"/>
      <c r="M13" s="241">
        <v>81.37514388353118</v>
      </c>
    </row>
    <row r="14" spans="1:13" s="138" customFormat="1" ht="18">
      <c r="A14" s="239" t="s">
        <v>74</v>
      </c>
      <c r="B14" s="239"/>
      <c r="C14" s="176">
        <v>31</v>
      </c>
      <c r="D14" s="303">
        <v>7.182576459684894</v>
      </c>
      <c r="E14" s="239"/>
      <c r="F14" s="177">
        <v>79.37511091830497</v>
      </c>
      <c r="G14" s="173"/>
      <c r="H14" s="239" t="s">
        <v>49</v>
      </c>
      <c r="I14" s="239"/>
      <c r="J14" s="176">
        <v>161</v>
      </c>
      <c r="K14" s="240">
        <v>21.506812717071867</v>
      </c>
      <c r="L14" s="239"/>
      <c r="M14" s="241">
        <v>96.29860797626833</v>
      </c>
    </row>
    <row r="15" spans="1:13" s="138" customFormat="1" ht="18">
      <c r="A15" s="239" t="s">
        <v>55</v>
      </c>
      <c r="B15" s="239"/>
      <c r="C15" s="176">
        <v>591</v>
      </c>
      <c r="D15" s="303">
        <v>7.207110000595593</v>
      </c>
      <c r="E15" s="239"/>
      <c r="F15" s="177">
        <v>79.64623264487982</v>
      </c>
      <c r="G15" s="173"/>
      <c r="H15" s="239" t="s">
        <v>50</v>
      </c>
      <c r="I15" s="239"/>
      <c r="J15" s="176">
        <v>9</v>
      </c>
      <c r="K15" s="240">
        <v>21.759681244847187</v>
      </c>
      <c r="L15" s="239"/>
      <c r="M15" s="241">
        <v>97.43084860839335</v>
      </c>
    </row>
    <row r="16" spans="1:13" s="138" customFormat="1" ht="18.75" thickBot="1">
      <c r="A16" s="237" t="s">
        <v>63</v>
      </c>
      <c r="B16" s="244"/>
      <c r="C16" s="176">
        <v>496</v>
      </c>
      <c r="D16" s="301">
        <v>7.705554960981541</v>
      </c>
      <c r="E16" s="239"/>
      <c r="F16" s="177">
        <v>85.15457971774069</v>
      </c>
      <c r="G16" s="173"/>
      <c r="H16" s="187" t="s">
        <v>1</v>
      </c>
      <c r="I16" s="187"/>
      <c r="J16" s="189">
        <v>116</v>
      </c>
      <c r="K16" s="245">
        <v>22.333461686561417</v>
      </c>
      <c r="L16" s="187"/>
      <c r="M16" s="246">
        <v>100</v>
      </c>
    </row>
    <row r="17" spans="1:13" s="138" customFormat="1" ht="18.75">
      <c r="A17" s="239" t="s">
        <v>54</v>
      </c>
      <c r="B17" s="239"/>
      <c r="C17" s="176">
        <v>60</v>
      </c>
      <c r="D17" s="303">
        <v>7.790330019153825</v>
      </c>
      <c r="E17" s="239"/>
      <c r="F17" s="177">
        <v>86.09143429677653</v>
      </c>
      <c r="G17" s="173"/>
      <c r="H17" s="240" t="s">
        <v>45</v>
      </c>
      <c r="I17" s="243"/>
      <c r="J17" s="176">
        <v>69</v>
      </c>
      <c r="K17" s="240">
        <v>23.005222185436093</v>
      </c>
      <c r="L17" s="240"/>
      <c r="M17" s="241">
        <v>103.0078655440992</v>
      </c>
    </row>
    <row r="18" spans="1:13" s="138" customFormat="1" ht="18">
      <c r="A18" s="239" t="s">
        <v>46</v>
      </c>
      <c r="B18" s="239"/>
      <c r="C18" s="176">
        <v>500</v>
      </c>
      <c r="D18" s="303">
        <v>8.332908355007229</v>
      </c>
      <c r="E18" s="239"/>
      <c r="F18" s="177">
        <v>92.08750211895223</v>
      </c>
      <c r="G18" s="173"/>
      <c r="H18" s="247" t="s">
        <v>44</v>
      </c>
      <c r="I18" s="247"/>
      <c r="J18" s="198">
        <v>219</v>
      </c>
      <c r="K18" s="248">
        <v>23.659441462166445</v>
      </c>
      <c r="L18" s="247"/>
      <c r="M18" s="249">
        <v>105.93718875387286</v>
      </c>
    </row>
    <row r="19" spans="1:13" s="138" customFormat="1" ht="18">
      <c r="A19" s="239" t="s">
        <v>43</v>
      </c>
      <c r="B19" s="239"/>
      <c r="C19" s="176">
        <v>435</v>
      </c>
      <c r="D19" s="303">
        <v>8.396104508609685</v>
      </c>
      <c r="E19" s="239"/>
      <c r="F19" s="177">
        <v>92.78588684621</v>
      </c>
      <c r="G19" s="173"/>
      <c r="H19" s="247" t="s">
        <v>55</v>
      </c>
      <c r="I19" s="247"/>
      <c r="J19" s="198">
        <v>2110</v>
      </c>
      <c r="K19" s="248">
        <v>25.730968022430964</v>
      </c>
      <c r="L19" s="247"/>
      <c r="M19" s="249">
        <v>115.21262750733312</v>
      </c>
    </row>
    <row r="20" spans="1:13" s="138" customFormat="1" ht="18">
      <c r="A20" s="239" t="s">
        <v>47</v>
      </c>
      <c r="B20" s="239"/>
      <c r="C20" s="176">
        <v>524</v>
      </c>
      <c r="D20" s="303">
        <v>8.480068182337519</v>
      </c>
      <c r="E20" s="239"/>
      <c r="F20" s="177">
        <v>93.71377476395972</v>
      </c>
      <c r="G20" s="173"/>
      <c r="H20" s="239" t="s">
        <v>82</v>
      </c>
      <c r="I20" s="239"/>
      <c r="J20" s="176">
        <v>1330</v>
      </c>
      <c r="K20" s="240">
        <v>27.283730280837794</v>
      </c>
      <c r="L20" s="239"/>
      <c r="M20" s="241">
        <v>122.16525437816507</v>
      </c>
    </row>
    <row r="21" spans="1:13" s="138" customFormat="1" ht="18">
      <c r="A21" s="239" t="s">
        <v>62</v>
      </c>
      <c r="B21" s="239"/>
      <c r="C21" s="176">
        <v>195</v>
      </c>
      <c r="D21" s="303">
        <v>8.782201405152225</v>
      </c>
      <c r="E21" s="239"/>
      <c r="F21" s="177">
        <v>97.05266829438438</v>
      </c>
      <c r="G21" s="173"/>
      <c r="H21" s="239" t="s">
        <v>59</v>
      </c>
      <c r="I21" s="239"/>
      <c r="J21" s="176">
        <v>1260</v>
      </c>
      <c r="K21" s="240">
        <v>27.494005215830995</v>
      </c>
      <c r="L21" s="239"/>
      <c r="M21" s="241">
        <v>123.10677852674672</v>
      </c>
    </row>
    <row r="22" spans="1:13" s="138" customFormat="1" ht="19.5" thickBot="1">
      <c r="A22" s="245" t="s">
        <v>1</v>
      </c>
      <c r="B22" s="250"/>
      <c r="C22" s="189">
        <v>47</v>
      </c>
      <c r="D22" s="304">
        <v>9.048902579899885</v>
      </c>
      <c r="E22" s="187"/>
      <c r="F22" s="187">
        <v>100</v>
      </c>
      <c r="G22" s="173"/>
      <c r="H22" s="251" t="s">
        <v>42</v>
      </c>
      <c r="I22" s="243"/>
      <c r="J22" s="176">
        <v>9</v>
      </c>
      <c r="K22" s="240">
        <v>28.180656797174418</v>
      </c>
      <c r="L22" s="240"/>
      <c r="M22" s="241">
        <v>126.18132017631373</v>
      </c>
    </row>
    <row r="23" spans="1:13" s="138" customFormat="1" ht="18">
      <c r="A23" s="239" t="s">
        <v>73</v>
      </c>
      <c r="B23" s="239"/>
      <c r="C23" s="176">
        <v>101</v>
      </c>
      <c r="D23" s="303">
        <v>9.392657731552262</v>
      </c>
      <c r="E23" s="239"/>
      <c r="F23" s="239">
        <v>103.79886012272861</v>
      </c>
      <c r="G23" s="173"/>
      <c r="H23" s="239" t="s">
        <v>68</v>
      </c>
      <c r="I23" s="239"/>
      <c r="J23" s="176">
        <v>59</v>
      </c>
      <c r="K23" s="240">
        <v>29.030261341237438</v>
      </c>
      <c r="L23" s="239"/>
      <c r="M23" s="241">
        <v>129.98549776412693</v>
      </c>
    </row>
    <row r="24" spans="1:13" s="138" customFormat="1" ht="18">
      <c r="A24" s="239" t="s">
        <v>58</v>
      </c>
      <c r="B24" s="239"/>
      <c r="C24" s="176">
        <v>52</v>
      </c>
      <c r="D24" s="303">
        <v>9.434901988605178</v>
      </c>
      <c r="E24" s="239"/>
      <c r="F24" s="239">
        <v>104.26570410386233</v>
      </c>
      <c r="G24" s="173"/>
      <c r="H24" s="239" t="s">
        <v>58</v>
      </c>
      <c r="I24" s="239"/>
      <c r="J24" s="176">
        <v>164</v>
      </c>
      <c r="K24" s="240">
        <v>29.75622934867787</v>
      </c>
      <c r="L24" s="239"/>
      <c r="M24" s="241">
        <v>133.2360821008904</v>
      </c>
    </row>
    <row r="25" spans="1:13" s="138" customFormat="1" ht="18">
      <c r="A25" s="239" t="s">
        <v>50</v>
      </c>
      <c r="B25" s="239"/>
      <c r="C25" s="176">
        <v>4</v>
      </c>
      <c r="D25" s="303">
        <v>9.670969442154306</v>
      </c>
      <c r="E25" s="239"/>
      <c r="F25" s="239">
        <v>106.87450060116907</v>
      </c>
      <c r="G25" s="173"/>
      <c r="H25" s="239" t="s">
        <v>52</v>
      </c>
      <c r="I25" s="239"/>
      <c r="J25" s="176">
        <v>143</v>
      </c>
      <c r="K25" s="240">
        <v>29.796309924963307</v>
      </c>
      <c r="L25" s="239"/>
      <c r="M25" s="241">
        <v>133.41554633643054</v>
      </c>
    </row>
    <row r="26" spans="1:13" s="138" customFormat="1" ht="18">
      <c r="A26" s="237" t="s">
        <v>59</v>
      </c>
      <c r="B26" s="244"/>
      <c r="C26" s="176">
        <v>470</v>
      </c>
      <c r="D26" s="301">
        <v>10.255700358286166</v>
      </c>
      <c r="E26" s="239"/>
      <c r="F26" s="239">
        <v>113.33639927859222</v>
      </c>
      <c r="G26" s="173"/>
      <c r="H26" s="239" t="s">
        <v>64</v>
      </c>
      <c r="I26" s="239"/>
      <c r="J26" s="176">
        <v>1793</v>
      </c>
      <c r="K26" s="240">
        <v>29.860903813115844</v>
      </c>
      <c r="L26" s="239"/>
      <c r="M26" s="241">
        <v>133.70477103907214</v>
      </c>
    </row>
    <row r="27" spans="1:13" s="138" customFormat="1" ht="18">
      <c r="A27" s="247" t="s">
        <v>64</v>
      </c>
      <c r="B27" s="247"/>
      <c r="C27" s="198">
        <v>667</v>
      </c>
      <c r="D27" s="305">
        <v>11.108322835107789</v>
      </c>
      <c r="E27" s="247"/>
      <c r="F27" s="247">
        <v>122.75878469265926</v>
      </c>
      <c r="G27" s="173"/>
      <c r="H27" s="239" t="s">
        <v>56</v>
      </c>
      <c r="I27" s="239"/>
      <c r="J27" s="176">
        <v>165</v>
      </c>
      <c r="K27" s="240">
        <v>30.978271277284815</v>
      </c>
      <c r="L27" s="239"/>
      <c r="M27" s="241">
        <v>138.7078801846701</v>
      </c>
    </row>
    <row r="28" spans="1:13" s="138" customFormat="1" ht="18">
      <c r="A28" s="239" t="s">
        <v>68</v>
      </c>
      <c r="B28" s="239"/>
      <c r="C28" s="176">
        <v>24</v>
      </c>
      <c r="D28" s="303">
        <v>11.808919867622008</v>
      </c>
      <c r="E28" s="239"/>
      <c r="F28" s="239">
        <v>130.5011272179334</v>
      </c>
      <c r="G28" s="173"/>
      <c r="H28" s="239" t="s">
        <v>57</v>
      </c>
      <c r="I28" s="239"/>
      <c r="J28" s="176">
        <v>144</v>
      </c>
      <c r="K28" s="240">
        <v>32.359332408994995</v>
      </c>
      <c r="L28" s="239"/>
      <c r="M28" s="241">
        <v>144.89170045889654</v>
      </c>
    </row>
    <row r="29" spans="1:13" s="138" customFormat="1" ht="18">
      <c r="A29" s="247" t="s">
        <v>67</v>
      </c>
      <c r="B29" s="247"/>
      <c r="C29" s="198">
        <v>101</v>
      </c>
      <c r="D29" s="305">
        <v>12.088193545144016</v>
      </c>
      <c r="E29" s="247"/>
      <c r="F29" s="247">
        <v>133.58739845420854</v>
      </c>
      <c r="G29" s="173"/>
      <c r="H29" s="239" t="s">
        <v>69</v>
      </c>
      <c r="I29" s="239"/>
      <c r="J29" s="176">
        <v>344</v>
      </c>
      <c r="K29" s="240">
        <v>32.369615846056135</v>
      </c>
      <c r="L29" s="239"/>
      <c r="M29" s="241">
        <v>144.937745434841</v>
      </c>
    </row>
    <row r="30" spans="1:13" s="138" customFormat="1" ht="18">
      <c r="A30" s="239" t="s">
        <v>78</v>
      </c>
      <c r="B30" s="239"/>
      <c r="C30" s="176">
        <v>4092</v>
      </c>
      <c r="D30" s="303">
        <v>13.328686316598644</v>
      </c>
      <c r="E30" s="239"/>
      <c r="F30" s="239">
        <v>147.2961632519433</v>
      </c>
      <c r="G30" s="173"/>
      <c r="H30" s="239" t="s">
        <v>63</v>
      </c>
      <c r="I30" s="239"/>
      <c r="J30" s="176">
        <v>2162</v>
      </c>
      <c r="K30" s="240">
        <v>33.58751980976227</v>
      </c>
      <c r="L30" s="239"/>
      <c r="M30" s="241">
        <v>150.39101542405623</v>
      </c>
    </row>
    <row r="31" spans="1:13" s="138" customFormat="1" ht="18">
      <c r="A31" s="239" t="s">
        <v>48</v>
      </c>
      <c r="B31" s="239"/>
      <c r="C31" s="176">
        <v>24</v>
      </c>
      <c r="D31" s="303">
        <v>13.416095737259182</v>
      </c>
      <c r="E31" s="239"/>
      <c r="F31" s="239">
        <v>148.26213033898762</v>
      </c>
      <c r="G31" s="173"/>
      <c r="H31" s="239" t="s">
        <v>66</v>
      </c>
      <c r="I31" s="239"/>
      <c r="J31" s="176">
        <v>182</v>
      </c>
      <c r="K31" s="240">
        <v>33.627394427534256</v>
      </c>
      <c r="L31" s="239"/>
      <c r="M31" s="241">
        <v>150.56955746259734</v>
      </c>
    </row>
    <row r="32" spans="1:13" s="138" customFormat="1" ht="18.75">
      <c r="A32" s="252" t="s">
        <v>49</v>
      </c>
      <c r="B32" s="238"/>
      <c r="C32" s="176">
        <v>105</v>
      </c>
      <c r="D32" s="301">
        <v>14.026182206786002</v>
      </c>
      <c r="E32" s="239"/>
      <c r="F32" s="239">
        <v>155.00423485541808</v>
      </c>
      <c r="G32" s="173"/>
      <c r="H32" s="251" t="s">
        <v>48</v>
      </c>
      <c r="I32" s="243"/>
      <c r="J32" s="176">
        <v>67</v>
      </c>
      <c r="K32" s="240">
        <v>37.45326726651522</v>
      </c>
      <c r="L32" s="240"/>
      <c r="M32" s="241">
        <v>167.70023291575868</v>
      </c>
    </row>
    <row r="33" spans="1:13" s="138" customFormat="1" ht="18.75">
      <c r="A33" s="239" t="s">
        <v>53</v>
      </c>
      <c r="B33" s="239"/>
      <c r="C33" s="176">
        <v>2012</v>
      </c>
      <c r="D33" s="303">
        <v>15.77915457611168</v>
      </c>
      <c r="E33" s="239"/>
      <c r="F33" s="239">
        <v>174.37644440068948</v>
      </c>
      <c r="G33" s="173"/>
      <c r="H33" s="240" t="s">
        <v>70</v>
      </c>
      <c r="I33" s="243"/>
      <c r="J33" s="176">
        <v>386</v>
      </c>
      <c r="K33" s="240">
        <v>38.480805704330834</v>
      </c>
      <c r="L33" s="240"/>
      <c r="M33" s="241">
        <v>172.30112485197787</v>
      </c>
    </row>
    <row r="34" spans="1:13" s="138" customFormat="1" ht="18.75">
      <c r="A34" s="252" t="s">
        <v>72</v>
      </c>
      <c r="B34" s="238"/>
      <c r="C34" s="176">
        <v>176</v>
      </c>
      <c r="D34" s="301">
        <v>16.813880469741605</v>
      </c>
      <c r="E34" s="239"/>
      <c r="F34" s="239">
        <v>185.81126629752745</v>
      </c>
      <c r="G34" s="173"/>
      <c r="H34" s="239" t="s">
        <v>67</v>
      </c>
      <c r="I34" s="239"/>
      <c r="J34" s="176">
        <v>325</v>
      </c>
      <c r="K34" s="240">
        <v>38.89765249675055</v>
      </c>
      <c r="L34" s="239"/>
      <c r="M34" s="241">
        <v>174.1675923001055</v>
      </c>
    </row>
    <row r="35" spans="1:13" s="138" customFormat="1" ht="18">
      <c r="A35" s="239" t="s">
        <v>61</v>
      </c>
      <c r="B35" s="239"/>
      <c r="C35" s="176">
        <v>23</v>
      </c>
      <c r="D35" s="303">
        <v>17.15886497838356</v>
      </c>
      <c r="E35" s="239"/>
      <c r="F35" s="239">
        <v>189.62371212281747</v>
      </c>
      <c r="G35" s="173"/>
      <c r="H35" s="239" t="s">
        <v>61</v>
      </c>
      <c r="I35" s="239"/>
      <c r="J35" s="176">
        <v>54</v>
      </c>
      <c r="K35" s="240">
        <v>40.28603081881358</v>
      </c>
      <c r="L35" s="239"/>
      <c r="M35" s="241">
        <v>180.38417592492908</v>
      </c>
    </row>
    <row r="36" spans="1:13" s="138" customFormat="1" ht="18">
      <c r="A36" s="239" t="s">
        <v>83</v>
      </c>
      <c r="B36" s="239"/>
      <c r="C36" s="176">
        <v>202</v>
      </c>
      <c r="D36" s="303">
        <v>17.938968786371927</v>
      </c>
      <c r="E36" s="239"/>
      <c r="F36" s="239">
        <v>198.244689098757</v>
      </c>
      <c r="G36" s="173"/>
      <c r="H36" s="239" t="s">
        <v>78</v>
      </c>
      <c r="I36" s="239"/>
      <c r="J36" s="176">
        <v>13095</v>
      </c>
      <c r="K36" s="240">
        <v>42.65375056594801</v>
      </c>
      <c r="L36" s="239"/>
      <c r="M36" s="241">
        <v>190.9858452064948</v>
      </c>
    </row>
    <row r="37" spans="1:13" s="138" customFormat="1" ht="18">
      <c r="A37" s="239" t="s">
        <v>70</v>
      </c>
      <c r="B37" s="239"/>
      <c r="C37" s="176">
        <v>186</v>
      </c>
      <c r="D37" s="303">
        <v>18.542564406750092</v>
      </c>
      <c r="E37" s="239"/>
      <c r="F37" s="239">
        <v>204.9150628269361</v>
      </c>
      <c r="G37" s="173"/>
      <c r="H37" s="239" t="s">
        <v>73</v>
      </c>
      <c r="I37" s="239"/>
      <c r="J37" s="176">
        <v>464</v>
      </c>
      <c r="K37" s="240">
        <v>43.15042759841832</v>
      </c>
      <c r="L37" s="239"/>
      <c r="M37" s="241">
        <v>193.20975943636617</v>
      </c>
    </row>
    <row r="38" spans="1:13" s="138" customFormat="1" ht="18">
      <c r="A38" s="239" t="s">
        <v>66</v>
      </c>
      <c r="B38" s="239"/>
      <c r="C38" s="176">
        <v>113</v>
      </c>
      <c r="D38" s="303">
        <v>20.87854708962292</v>
      </c>
      <c r="E38" s="239"/>
      <c r="F38" s="239">
        <v>230.73015656064135</v>
      </c>
      <c r="G38" s="173"/>
      <c r="H38" s="239" t="s">
        <v>62</v>
      </c>
      <c r="I38" s="239"/>
      <c r="J38" s="176">
        <v>1039</v>
      </c>
      <c r="K38" s="240">
        <v>46.79337056386237</v>
      </c>
      <c r="L38" s="239"/>
      <c r="M38" s="241">
        <v>209.52135061094927</v>
      </c>
    </row>
    <row r="39" spans="1:14" s="166" customFormat="1" ht="18">
      <c r="A39" s="239" t="s">
        <v>77</v>
      </c>
      <c r="B39" s="239"/>
      <c r="C39" s="176">
        <v>82</v>
      </c>
      <c r="D39" s="303">
        <v>36.26242319662989</v>
      </c>
      <c r="E39" s="239"/>
      <c r="F39" s="239">
        <v>400.7383533687142</v>
      </c>
      <c r="G39" s="173"/>
      <c r="H39" s="239" t="s">
        <v>72</v>
      </c>
      <c r="I39" s="239"/>
      <c r="J39" s="176">
        <v>497</v>
      </c>
      <c r="K39" s="240">
        <v>47.480105644668065</v>
      </c>
      <c r="L39" s="239"/>
      <c r="M39" s="241">
        <v>212.59626613655684</v>
      </c>
      <c r="N39" s="138"/>
    </row>
    <row r="40" spans="1:14" s="166" customFormat="1" ht="18.75">
      <c r="A40" s="239" t="s">
        <v>79</v>
      </c>
      <c r="B40" s="239"/>
      <c r="C40" s="176">
        <v>1467</v>
      </c>
      <c r="D40" s="303">
        <v>38.46771475762088</v>
      </c>
      <c r="E40" s="239"/>
      <c r="F40" s="239">
        <v>425.10917117251677</v>
      </c>
      <c r="G40" s="173"/>
      <c r="H40" s="240" t="s">
        <v>77</v>
      </c>
      <c r="I40" s="243"/>
      <c r="J40" s="176">
        <v>116</v>
      </c>
      <c r="K40" s="240">
        <v>51.29806208303741</v>
      </c>
      <c r="L40" s="240"/>
      <c r="M40" s="241">
        <v>229.6914952235313</v>
      </c>
      <c r="N40" s="138"/>
    </row>
    <row r="41" spans="1:14" ht="18">
      <c r="A41" s="239" t="s">
        <v>82</v>
      </c>
      <c r="B41" s="239"/>
      <c r="C41" s="176">
        <v>2137</v>
      </c>
      <c r="D41" s="303">
        <v>43.838595195601776</v>
      </c>
      <c r="E41" s="239"/>
      <c r="F41" s="239">
        <v>484.4631137147992</v>
      </c>
      <c r="G41" s="173"/>
      <c r="H41" s="239" t="s">
        <v>65</v>
      </c>
      <c r="I41" s="239"/>
      <c r="J41" s="176">
        <v>26</v>
      </c>
      <c r="K41" s="240">
        <v>52.68490374873354</v>
      </c>
      <c r="L41" s="239"/>
      <c r="M41" s="241">
        <v>235.90119833700172</v>
      </c>
      <c r="N41" s="138"/>
    </row>
    <row r="42" spans="1:14" ht="18.75">
      <c r="A42" s="252" t="s">
        <v>81</v>
      </c>
      <c r="B42" s="238"/>
      <c r="C42" s="176">
        <v>1015</v>
      </c>
      <c r="D42" s="301">
        <v>47.21234148281918</v>
      </c>
      <c r="E42" s="239"/>
      <c r="F42" s="239">
        <v>521.7465992803465</v>
      </c>
      <c r="G42" s="166"/>
      <c r="H42" s="239" t="s">
        <v>81</v>
      </c>
      <c r="I42" s="239"/>
      <c r="J42" s="176">
        <v>1168</v>
      </c>
      <c r="K42" s="240">
        <v>54.329078671854965</v>
      </c>
      <c r="L42" s="239"/>
      <c r="M42" s="241">
        <v>243.2631332944954</v>
      </c>
      <c r="N42" s="138"/>
    </row>
    <row r="43" spans="1:14" ht="18">
      <c r="A43" s="239"/>
      <c r="B43" s="239"/>
      <c r="C43" s="176"/>
      <c r="D43" s="242"/>
      <c r="E43" s="239"/>
      <c r="F43" s="239"/>
      <c r="G43" s="166"/>
      <c r="H43" s="239" t="s">
        <v>79</v>
      </c>
      <c r="I43" s="239"/>
      <c r="J43" s="176">
        <v>2179</v>
      </c>
      <c r="K43" s="240">
        <v>57.13779853909741</v>
      </c>
      <c r="L43" s="239"/>
      <c r="M43" s="241">
        <v>255.83941863109652</v>
      </c>
      <c r="N43" s="138"/>
    </row>
    <row r="44" spans="1:14" ht="18">
      <c r="A44" s="239"/>
      <c r="B44" s="239"/>
      <c r="C44" s="176"/>
      <c r="D44" s="242"/>
      <c r="E44" s="239"/>
      <c r="F44" s="239"/>
      <c r="H44" s="239" t="s">
        <v>83</v>
      </c>
      <c r="I44" s="239"/>
      <c r="J44" s="253">
        <v>680</v>
      </c>
      <c r="K44" s="254">
        <v>60.38860779570747</v>
      </c>
      <c r="L44" s="255"/>
      <c r="M44" s="254">
        <v>270.3951973197453</v>
      </c>
      <c r="N44" s="138"/>
    </row>
    <row r="45" spans="1:14" ht="18">
      <c r="A45" s="256"/>
      <c r="B45" s="256"/>
      <c r="C45" s="257"/>
      <c r="D45" s="258"/>
      <c r="E45" s="259"/>
      <c r="F45" s="259"/>
      <c r="G45" s="260"/>
      <c r="H45" s="256" t="s">
        <v>74</v>
      </c>
      <c r="I45" s="256"/>
      <c r="J45" s="257">
        <v>287</v>
      </c>
      <c r="K45" s="261">
        <v>66.4967562557924</v>
      </c>
      <c r="L45" s="259"/>
      <c r="M45" s="261">
        <v>297.744958614298</v>
      </c>
      <c r="N45" s="138"/>
    </row>
  </sheetData>
  <mergeCells count="3">
    <mergeCell ref="D4:F4"/>
    <mergeCell ref="K4:M4"/>
    <mergeCell ref="K5:M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P79"/>
  <sheetViews>
    <sheetView zoomScale="75" zoomScaleNormal="75" workbookViewId="0" topLeftCell="A1">
      <selection activeCell="M43" sqref="M43"/>
    </sheetView>
  </sheetViews>
  <sheetFormatPr defaultColWidth="9.140625" defaultRowHeight="12.75"/>
  <cols>
    <col min="1" max="1" width="32.421875" style="24" customWidth="1"/>
    <col min="2" max="2" width="7.8515625" style="24" customWidth="1"/>
    <col min="3" max="3" width="10.7109375" style="24" customWidth="1"/>
    <col min="4" max="4" width="13.140625" style="24" customWidth="1"/>
    <col min="5" max="5" width="32.57421875" style="24" customWidth="1"/>
    <col min="6" max="6" width="9.140625" style="24" customWidth="1"/>
    <col min="7" max="7" width="11.28125" style="24" customWidth="1"/>
    <col min="8" max="8" width="8.57421875" style="24" customWidth="1"/>
    <col min="9" max="10" width="9.140625" style="24" customWidth="1"/>
    <col min="11" max="11" width="10.140625" style="24" bestFit="1" customWidth="1"/>
    <col min="12" max="12" width="9.140625" style="24" customWidth="1"/>
    <col min="13" max="13" width="10.140625" style="24" bestFit="1" customWidth="1"/>
    <col min="14" max="16384" width="9.140625" style="24" customWidth="1"/>
  </cols>
  <sheetData>
    <row r="1" spans="1:7" s="84" customFormat="1" ht="19.5" customHeight="1">
      <c r="A1" s="1" t="s">
        <v>114</v>
      </c>
      <c r="B1" s="1"/>
      <c r="C1" s="1"/>
      <c r="D1" s="1"/>
      <c r="E1" s="2"/>
      <c r="F1" s="2"/>
      <c r="G1" s="2"/>
    </row>
    <row r="2" spans="1:7" ht="14.25" customHeight="1">
      <c r="A2" s="1" t="s">
        <v>91</v>
      </c>
      <c r="B2" s="1"/>
      <c r="C2" s="1"/>
      <c r="D2" s="1"/>
      <c r="E2" s="2"/>
      <c r="F2" s="2"/>
      <c r="G2" s="2"/>
    </row>
    <row r="3" spans="1:7" ht="15.75">
      <c r="A3" s="29"/>
      <c r="B3" s="9"/>
      <c r="C3" s="9"/>
      <c r="D3" s="9"/>
      <c r="E3" s="29"/>
      <c r="F3" s="9"/>
      <c r="G3" s="9"/>
    </row>
    <row r="4" spans="2:7" ht="15.75">
      <c r="B4" s="262" t="s">
        <v>92</v>
      </c>
      <c r="C4" s="262"/>
      <c r="D4" s="9"/>
      <c r="F4" s="262" t="s">
        <v>92</v>
      </c>
      <c r="G4" s="262"/>
    </row>
    <row r="5" spans="1:7" ht="16.5" thickBot="1">
      <c r="A5" s="263" t="s">
        <v>93</v>
      </c>
      <c r="B5" s="264" t="s">
        <v>94</v>
      </c>
      <c r="C5" s="265" t="s">
        <v>41</v>
      </c>
      <c r="E5" s="263" t="s">
        <v>95</v>
      </c>
      <c r="F5" s="264" t="s">
        <v>94</v>
      </c>
      <c r="G5" s="265" t="s">
        <v>41</v>
      </c>
    </row>
    <row r="6" spans="1:13" ht="15.75" thickTop="1">
      <c r="A6" s="266" t="s">
        <v>42</v>
      </c>
      <c r="B6" s="281">
        <v>0</v>
      </c>
      <c r="C6" s="268">
        <v>0</v>
      </c>
      <c r="D6" s="269"/>
      <c r="E6" s="266" t="s">
        <v>42</v>
      </c>
      <c r="F6" s="281">
        <v>42.5531914893617</v>
      </c>
      <c r="G6" s="268">
        <v>51.1345278088839</v>
      </c>
      <c r="I6" s="270"/>
      <c r="J6" s="78"/>
      <c r="M6" s="271"/>
    </row>
    <row r="7" spans="1:13" ht="16.5" thickBot="1">
      <c r="A7" s="272" t="s">
        <v>1</v>
      </c>
      <c r="B7" s="285">
        <v>4.703243003632079</v>
      </c>
      <c r="C7" s="273">
        <v>100</v>
      </c>
      <c r="D7" s="269"/>
      <c r="E7" s="266" t="s">
        <v>53</v>
      </c>
      <c r="F7" s="281">
        <v>47.48710844300778</v>
      </c>
      <c r="G7" s="268">
        <v>57.06342538019798</v>
      </c>
      <c r="I7" s="270"/>
      <c r="J7" s="78"/>
      <c r="M7" s="43"/>
    </row>
    <row r="8" spans="1:13" ht="15">
      <c r="A8" s="266" t="s">
        <v>44</v>
      </c>
      <c r="B8" s="281">
        <v>5.832793259883344</v>
      </c>
      <c r="C8" s="274">
        <v>124.01641283214518</v>
      </c>
      <c r="D8" s="269"/>
      <c r="E8" s="266" t="s">
        <v>49</v>
      </c>
      <c r="F8" s="281">
        <v>59.77796754910333</v>
      </c>
      <c r="G8" s="268">
        <v>71.83287638395733</v>
      </c>
      <c r="I8" s="270"/>
      <c r="J8" s="78"/>
      <c r="M8" s="43"/>
    </row>
    <row r="9" spans="1:13" ht="15">
      <c r="A9" s="266" t="s">
        <v>46</v>
      </c>
      <c r="B9" s="281">
        <v>6.2266500622665</v>
      </c>
      <c r="C9" s="268">
        <v>132.39056662515566</v>
      </c>
      <c r="D9" s="269"/>
      <c r="E9" s="266" t="s">
        <v>43</v>
      </c>
      <c r="F9" s="281">
        <v>68.01543061850785</v>
      </c>
      <c r="G9" s="268">
        <v>81.73151781728963</v>
      </c>
      <c r="I9" s="3"/>
      <c r="J9" s="3"/>
      <c r="M9" s="43"/>
    </row>
    <row r="10" spans="1:13" ht="15">
      <c r="A10" s="266" t="s">
        <v>43</v>
      </c>
      <c r="B10" s="281">
        <v>6.280504520641044</v>
      </c>
      <c r="C10" s="268">
        <v>133.53561608003082</v>
      </c>
      <c r="D10" s="269"/>
      <c r="E10" s="266" t="s">
        <v>46</v>
      </c>
      <c r="F10" s="281">
        <v>69.58050741019845</v>
      </c>
      <c r="G10" s="268">
        <v>83.61221019139155</v>
      </c>
      <c r="M10" s="43"/>
    </row>
    <row r="11" spans="1:13" ht="15">
      <c r="A11" s="266" t="s">
        <v>47</v>
      </c>
      <c r="B11" s="281">
        <v>6.391256020748425</v>
      </c>
      <c r="C11" s="274">
        <v>135.89040616895144</v>
      </c>
      <c r="D11" s="269"/>
      <c r="E11" s="266" t="s">
        <v>44</v>
      </c>
      <c r="F11" s="281">
        <v>69.61506961506961</v>
      </c>
      <c r="G11" s="274">
        <v>83.65374225900541</v>
      </c>
      <c r="I11" s="275"/>
      <c r="J11" s="275"/>
      <c r="M11" s="43"/>
    </row>
    <row r="12" spans="1:13" ht="15">
      <c r="A12" s="266" t="s">
        <v>56</v>
      </c>
      <c r="B12" s="281">
        <v>6.741573033707865</v>
      </c>
      <c r="C12" s="268">
        <v>143.3388202247191</v>
      </c>
      <c r="D12" s="269"/>
      <c r="E12" s="266" t="s">
        <v>47</v>
      </c>
      <c r="F12" s="281">
        <v>72.1411192214112</v>
      </c>
      <c r="G12" s="268">
        <v>86.68919857429461</v>
      </c>
      <c r="I12" s="3"/>
      <c r="J12" s="3"/>
      <c r="M12" s="43"/>
    </row>
    <row r="13" spans="1:13" ht="15">
      <c r="A13" s="266" t="s">
        <v>53</v>
      </c>
      <c r="B13" s="274">
        <v>6.819918866482451</v>
      </c>
      <c r="C13" s="268">
        <v>145.00460344523486</v>
      </c>
      <c r="D13" s="269"/>
      <c r="E13" s="266" t="s">
        <v>45</v>
      </c>
      <c r="F13" s="274">
        <v>72.85231378948596</v>
      </c>
      <c r="G13" s="268">
        <v>87.54381363713514</v>
      </c>
      <c r="I13" s="270"/>
      <c r="J13" s="78"/>
      <c r="M13" s="43"/>
    </row>
    <row r="14" spans="1:13" ht="15">
      <c r="A14" s="266" t="s">
        <v>68</v>
      </c>
      <c r="B14" s="281">
        <v>7.017543859649122</v>
      </c>
      <c r="C14" s="274">
        <v>149.20649122807018</v>
      </c>
      <c r="D14" s="269"/>
      <c r="E14" s="266" t="s">
        <v>51</v>
      </c>
      <c r="F14" s="281">
        <v>75.73492775286498</v>
      </c>
      <c r="G14" s="274">
        <v>91.00773957814316</v>
      </c>
      <c r="I14" s="270"/>
      <c r="M14" s="43"/>
    </row>
    <row r="15" spans="1:13" ht="15">
      <c r="A15" s="266" t="s">
        <v>45</v>
      </c>
      <c r="B15" s="281">
        <v>7.809266475599948</v>
      </c>
      <c r="C15" s="274">
        <v>166.0400381092204</v>
      </c>
      <c r="D15" s="269"/>
      <c r="E15" s="266" t="s">
        <v>70</v>
      </c>
      <c r="F15" s="281">
        <v>76.98412698412699</v>
      </c>
      <c r="G15" s="274">
        <v>92.50885407964354</v>
      </c>
      <c r="M15" s="43"/>
    </row>
    <row r="16" spans="1:13" ht="15">
      <c r="A16" s="266" t="s">
        <v>51</v>
      </c>
      <c r="B16" s="281">
        <v>7.868628121792679</v>
      </c>
      <c r="C16" s="268">
        <v>167.3021809784468</v>
      </c>
      <c r="D16" s="269"/>
      <c r="E16" s="266" t="s">
        <v>96</v>
      </c>
      <c r="F16" s="281">
        <v>79.19180312170832</v>
      </c>
      <c r="G16" s="268">
        <v>95.16173328562235</v>
      </c>
      <c r="M16" s="43"/>
    </row>
    <row r="17" spans="1:13" ht="15.75">
      <c r="A17" s="266" t="s">
        <v>55</v>
      </c>
      <c r="B17" s="281">
        <v>8.079719903043362</v>
      </c>
      <c r="C17" s="268">
        <v>171.7903985995152</v>
      </c>
      <c r="D17" s="269"/>
      <c r="E17" s="266" t="s">
        <v>97</v>
      </c>
      <c r="F17" s="281">
        <v>79.58743842364532</v>
      </c>
      <c r="G17" s="268">
        <v>95.63715295782559</v>
      </c>
      <c r="I17" s="275"/>
      <c r="J17" s="37"/>
      <c r="M17" s="43"/>
    </row>
    <row r="18" spans="1:13" ht="15">
      <c r="A18" s="266" t="s">
        <v>64</v>
      </c>
      <c r="B18" s="281">
        <v>8.423300510143552</v>
      </c>
      <c r="C18" s="268">
        <v>179.09558369913395</v>
      </c>
      <c r="D18" s="269"/>
      <c r="E18" s="266" t="s">
        <v>54</v>
      </c>
      <c r="F18" s="281">
        <v>81.61044613710555</v>
      </c>
      <c r="G18" s="268">
        <v>98.06812324609128</v>
      </c>
      <c r="H18" s="9"/>
      <c r="M18" s="43"/>
    </row>
    <row r="19" spans="1:13" ht="16.5" thickBot="1">
      <c r="A19" s="266" t="s">
        <v>52</v>
      </c>
      <c r="B19" s="281">
        <v>8.771929824561402</v>
      </c>
      <c r="C19" s="268">
        <v>186.50811403508771</v>
      </c>
      <c r="D19" s="269"/>
      <c r="E19" s="272" t="s">
        <v>1</v>
      </c>
      <c r="F19" s="285">
        <v>83.21811760617976</v>
      </c>
      <c r="G19" s="273">
        <v>100</v>
      </c>
      <c r="I19" s="270"/>
      <c r="J19" s="78"/>
      <c r="M19" s="43"/>
    </row>
    <row r="20" spans="1:13" ht="15">
      <c r="A20" s="266" t="s">
        <v>59</v>
      </c>
      <c r="B20" s="281">
        <v>8.874426859931962</v>
      </c>
      <c r="C20" s="268">
        <v>188.68739831385886</v>
      </c>
      <c r="D20" s="269"/>
      <c r="E20" s="266" t="s">
        <v>59</v>
      </c>
      <c r="F20" s="281">
        <v>86.95652173913044</v>
      </c>
      <c r="G20" s="274">
        <v>104.49229595728448</v>
      </c>
      <c r="M20" s="43"/>
    </row>
    <row r="21" spans="1:13" ht="15">
      <c r="A21" s="266" t="s">
        <v>58</v>
      </c>
      <c r="B21" s="281">
        <v>9.92063492063492</v>
      </c>
      <c r="C21" s="268">
        <v>210.93179563492063</v>
      </c>
      <c r="D21" s="269"/>
      <c r="E21" s="266" t="s">
        <v>55</v>
      </c>
      <c r="F21" s="281">
        <v>99.0510715428084</v>
      </c>
      <c r="G21" s="268">
        <v>119.02584964917891</v>
      </c>
      <c r="M21" s="43"/>
    </row>
    <row r="22" spans="1:13" ht="15">
      <c r="A22" s="266" t="s">
        <v>63</v>
      </c>
      <c r="B22" s="281">
        <v>10.666200384682638</v>
      </c>
      <c r="C22" s="268">
        <v>226.78395261409338</v>
      </c>
      <c r="D22" s="269"/>
      <c r="E22" s="266" t="s">
        <v>52</v>
      </c>
      <c r="F22" s="281">
        <v>102.60586319218241</v>
      </c>
      <c r="G22" s="268">
        <v>123.29750557174694</v>
      </c>
      <c r="I22" s="275"/>
      <c r="J22" s="275"/>
      <c r="M22" s="43"/>
    </row>
    <row r="23" spans="1:13" ht="15">
      <c r="A23" s="266" t="s">
        <v>72</v>
      </c>
      <c r="B23" s="281">
        <v>10.81081081081081</v>
      </c>
      <c r="C23" s="268">
        <v>229.85864864864865</v>
      </c>
      <c r="D23" s="269"/>
      <c r="E23" s="266" t="s">
        <v>58</v>
      </c>
      <c r="F23" s="281">
        <v>106.2215477996965</v>
      </c>
      <c r="G23" s="268">
        <v>127.64233421185737</v>
      </c>
      <c r="I23" s="270"/>
      <c r="J23" s="78"/>
      <c r="M23" s="43"/>
    </row>
    <row r="24" spans="1:13" ht="15">
      <c r="A24" s="266" t="s">
        <v>48</v>
      </c>
      <c r="B24" s="281">
        <v>11.204481792717086</v>
      </c>
      <c r="C24" s="268">
        <v>238.22885154061626</v>
      </c>
      <c r="D24" s="269"/>
      <c r="E24" s="266" t="s">
        <v>69</v>
      </c>
      <c r="F24" s="281">
        <v>108.38272650296359</v>
      </c>
      <c r="G24" s="268">
        <v>130.23933924565858</v>
      </c>
      <c r="I24" s="275"/>
      <c r="J24" s="276"/>
      <c r="M24" s="43"/>
    </row>
    <row r="25" spans="1:13" ht="15">
      <c r="A25" s="266" t="s">
        <v>67</v>
      </c>
      <c r="B25" s="281">
        <v>11.885895404120443</v>
      </c>
      <c r="C25" s="268">
        <v>252.71701664025358</v>
      </c>
      <c r="D25" s="269"/>
      <c r="E25" s="266" t="s">
        <v>72</v>
      </c>
      <c r="F25" s="281">
        <v>108.55018587360595</v>
      </c>
      <c r="G25" s="268">
        <v>130.44056870801538</v>
      </c>
      <c r="M25" s="43"/>
    </row>
    <row r="26" spans="1:13" ht="15">
      <c r="A26" s="277" t="s">
        <v>49</v>
      </c>
      <c r="B26" s="286">
        <v>11.978917105893627</v>
      </c>
      <c r="C26" s="274">
        <v>254.69483708672738</v>
      </c>
      <c r="D26" s="269"/>
      <c r="E26" s="266" t="s">
        <v>56</v>
      </c>
      <c r="F26" s="286">
        <v>112.46200607902736</v>
      </c>
      <c r="G26" s="274">
        <v>135.14125206633605</v>
      </c>
      <c r="I26" s="9"/>
      <c r="M26" s="43"/>
    </row>
    <row r="27" spans="1:13" ht="15">
      <c r="A27" s="266" t="s">
        <v>98</v>
      </c>
      <c r="B27" s="281">
        <v>12.88936627282492</v>
      </c>
      <c r="C27" s="274">
        <v>274.05273899033295</v>
      </c>
      <c r="D27" s="269"/>
      <c r="E27" s="266" t="s">
        <v>62</v>
      </c>
      <c r="F27" s="281">
        <v>113.71555273994298</v>
      </c>
      <c r="G27" s="274">
        <v>136.64759070625564</v>
      </c>
      <c r="M27" s="43"/>
    </row>
    <row r="28" spans="1:13" ht="15">
      <c r="A28" s="266" t="s">
        <v>69</v>
      </c>
      <c r="B28" s="274">
        <v>12.995049504950495</v>
      </c>
      <c r="C28" s="268">
        <v>276.29976794554455</v>
      </c>
      <c r="D28" s="269"/>
      <c r="E28" s="266" t="s">
        <v>64</v>
      </c>
      <c r="F28" s="274">
        <v>114.82939632545933</v>
      </c>
      <c r="G28" s="268">
        <v>137.98605355251647</v>
      </c>
      <c r="I28" s="270"/>
      <c r="J28" s="78"/>
      <c r="M28" s="43"/>
    </row>
    <row r="29" spans="1:13" ht="15">
      <c r="A29" s="266" t="s">
        <v>70</v>
      </c>
      <c r="B29" s="281">
        <v>14.745308310991955</v>
      </c>
      <c r="C29" s="274">
        <v>313.51363941018764</v>
      </c>
      <c r="D29" s="269"/>
      <c r="E29" s="266" t="s">
        <v>98</v>
      </c>
      <c r="F29" s="281">
        <v>123.3108108108108</v>
      </c>
      <c r="G29" s="274">
        <v>148.17784198672354</v>
      </c>
      <c r="M29" s="43"/>
    </row>
    <row r="30" spans="1:13" ht="15">
      <c r="A30" s="266" t="s">
        <v>62</v>
      </c>
      <c r="B30" s="281">
        <v>16.856600189933523</v>
      </c>
      <c r="C30" s="274">
        <v>358.40376899335234</v>
      </c>
      <c r="D30" s="269"/>
      <c r="E30" s="266" t="s">
        <v>67</v>
      </c>
      <c r="F30" s="281">
        <v>125.12218963831867</v>
      </c>
      <c r="G30" s="268">
        <v>150.3545060108727</v>
      </c>
      <c r="M30" s="43"/>
    </row>
    <row r="31" spans="1:13" ht="15">
      <c r="A31" s="266" t="s">
        <v>54</v>
      </c>
      <c r="B31" s="281">
        <v>17.796610169491526</v>
      </c>
      <c r="C31" s="268">
        <v>378.39019067796613</v>
      </c>
      <c r="D31" s="269"/>
      <c r="E31" s="266" t="s">
        <v>63</v>
      </c>
      <c r="F31" s="281">
        <v>138.676844783715</v>
      </c>
      <c r="G31" s="268">
        <v>166.64261193696709</v>
      </c>
      <c r="M31" s="43"/>
    </row>
    <row r="32" spans="1:13" ht="15">
      <c r="A32" s="266" t="s">
        <v>97</v>
      </c>
      <c r="B32" s="281">
        <v>18.82640586797066</v>
      </c>
      <c r="C32" s="268">
        <v>400.2856295843521</v>
      </c>
      <c r="D32" s="269"/>
      <c r="E32" s="266" t="s">
        <v>68</v>
      </c>
      <c r="F32" s="281">
        <v>139.34426229508196</v>
      </c>
      <c r="G32" s="268">
        <v>167.44462180040262</v>
      </c>
      <c r="I32" s="270"/>
      <c r="J32" s="78"/>
      <c r="M32" s="43"/>
    </row>
    <row r="33" spans="1:13" ht="16.5" customHeight="1">
      <c r="A33" s="266" t="s">
        <v>79</v>
      </c>
      <c r="B33" s="274">
        <v>22.133840567179668</v>
      </c>
      <c r="C33" s="268">
        <v>470.60805810133155</v>
      </c>
      <c r="D33" s="269"/>
      <c r="E33" s="266" t="s">
        <v>48</v>
      </c>
      <c r="F33" s="274">
        <v>151.1627906976744</v>
      </c>
      <c r="G33" s="268">
        <v>181.64649122807012</v>
      </c>
      <c r="I33" s="270"/>
      <c r="J33" s="78"/>
      <c r="M33" s="43"/>
    </row>
    <row r="34" spans="1:13" ht="16.5" customHeight="1">
      <c r="A34" s="266" t="s">
        <v>74</v>
      </c>
      <c r="B34" s="274">
        <v>24.663677130044842</v>
      </c>
      <c r="C34" s="268">
        <v>524.3972533632287</v>
      </c>
      <c r="D34" s="269"/>
      <c r="E34" s="266" t="s">
        <v>74</v>
      </c>
      <c r="F34" s="268">
        <v>159.4896331738437</v>
      </c>
      <c r="G34" s="268">
        <v>191.6525364447802</v>
      </c>
      <c r="M34" s="43"/>
    </row>
    <row r="35" spans="1:13" ht="16.5" customHeight="1">
      <c r="A35" s="266" t="s">
        <v>96</v>
      </c>
      <c r="B35" s="274">
        <v>25.232802643436468</v>
      </c>
      <c r="C35" s="268">
        <v>536.4979573445479</v>
      </c>
      <c r="D35" s="269"/>
      <c r="E35" s="266" t="s">
        <v>99</v>
      </c>
      <c r="F35" s="268">
        <v>172.41379310344828</v>
      </c>
      <c r="G35" s="268">
        <v>207.18300060496068</v>
      </c>
      <c r="M35" s="43"/>
    </row>
    <row r="36" spans="1:13" ht="16.5" customHeight="1">
      <c r="A36" s="266" t="s">
        <v>83</v>
      </c>
      <c r="B36" s="274">
        <v>26.641883519206942</v>
      </c>
      <c r="C36" s="268">
        <v>566.457729244114</v>
      </c>
      <c r="D36" s="269"/>
      <c r="E36" s="266" t="s">
        <v>79</v>
      </c>
      <c r="F36" s="268">
        <v>173.35034633612835</v>
      </c>
      <c r="G36" s="268">
        <v>208.3084204770037</v>
      </c>
      <c r="M36" s="43"/>
    </row>
    <row r="37" spans="1:13" ht="18.75" customHeight="1" thickBot="1">
      <c r="A37" s="278" t="s">
        <v>99</v>
      </c>
      <c r="B37" s="279">
        <v>68.18181818181817</v>
      </c>
      <c r="C37" s="279">
        <v>1449.6767045454544</v>
      </c>
      <c r="D37" s="269"/>
      <c r="E37" s="278" t="s">
        <v>83</v>
      </c>
      <c r="F37" s="279">
        <v>228.50122850122852</v>
      </c>
      <c r="G37" s="279">
        <v>274.58110694426483</v>
      </c>
      <c r="M37" s="43"/>
    </row>
    <row r="38" spans="1:7" ht="15.75">
      <c r="A38" s="280"/>
      <c r="B38" s="267"/>
      <c r="C38" s="281"/>
      <c r="D38" s="266"/>
      <c r="E38" s="280"/>
      <c r="F38" s="267"/>
      <c r="G38" s="281"/>
    </row>
    <row r="39" spans="1:7" ht="15.75">
      <c r="A39" s="280"/>
      <c r="B39" s="267"/>
      <c r="C39" s="281"/>
      <c r="D39" s="266"/>
      <c r="E39" s="280"/>
      <c r="F39" s="267"/>
      <c r="G39" s="281"/>
    </row>
    <row r="40" spans="1:7" ht="16.5" thickBot="1">
      <c r="A40" s="282" t="s">
        <v>100</v>
      </c>
      <c r="B40" s="283"/>
      <c r="C40" s="284"/>
      <c r="D40" s="266"/>
      <c r="E40" s="282" t="s">
        <v>101</v>
      </c>
      <c r="F40" s="283"/>
      <c r="G40" s="284"/>
    </row>
    <row r="41" spans="1:7" ht="15.75" thickTop="1">
      <c r="A41" s="266" t="s">
        <v>53</v>
      </c>
      <c r="B41" s="281">
        <v>30.393716880045545</v>
      </c>
      <c r="C41" s="269">
        <v>75.04461530372336</v>
      </c>
      <c r="D41" s="266"/>
      <c r="E41" s="266" t="s">
        <v>43</v>
      </c>
      <c r="F41" s="281">
        <v>40.54761089801221</v>
      </c>
      <c r="G41" s="269">
        <v>83.8478253244152</v>
      </c>
    </row>
    <row r="42" spans="1:7" ht="15">
      <c r="A42" s="266" t="s">
        <v>51</v>
      </c>
      <c r="B42" s="281">
        <v>31.043593130779392</v>
      </c>
      <c r="C42" s="269">
        <v>76.6492138272875</v>
      </c>
      <c r="D42" s="266"/>
      <c r="E42" s="266" t="s">
        <v>46</v>
      </c>
      <c r="F42" s="281">
        <v>41.823165160897375</v>
      </c>
      <c r="G42" s="269">
        <v>86.48552576243166</v>
      </c>
    </row>
    <row r="43" spans="1:7" ht="15">
      <c r="A43" s="266" t="s">
        <v>44</v>
      </c>
      <c r="B43" s="281">
        <v>35.48586754693625</v>
      </c>
      <c r="C43" s="269">
        <v>87.61755889511075</v>
      </c>
      <c r="D43" s="266"/>
      <c r="E43" s="266" t="s">
        <v>47</v>
      </c>
      <c r="F43" s="281">
        <v>42.75111331024246</v>
      </c>
      <c r="G43" s="269">
        <v>88.40441648406025</v>
      </c>
    </row>
    <row r="44" spans="1:7" ht="16.5" thickBot="1">
      <c r="A44" s="266" t="s">
        <v>43</v>
      </c>
      <c r="B44" s="281">
        <v>36.96221750559054</v>
      </c>
      <c r="C44" s="281">
        <v>91.26278975444066</v>
      </c>
      <c r="D44" s="266"/>
      <c r="E44" s="272" t="s">
        <v>1</v>
      </c>
      <c r="F44" s="285">
        <v>48.35857190228805</v>
      </c>
      <c r="G44" s="285">
        <v>100</v>
      </c>
    </row>
    <row r="45" spans="1:7" ht="15">
      <c r="A45" s="266" t="s">
        <v>46</v>
      </c>
      <c r="B45" s="281">
        <v>37.51062958646972</v>
      </c>
      <c r="C45" s="269">
        <v>92.61686480225137</v>
      </c>
      <c r="D45" s="266"/>
      <c r="E45" s="266" t="s">
        <v>45</v>
      </c>
      <c r="F45" s="281">
        <v>51.06972841847995</v>
      </c>
      <c r="G45" s="269">
        <v>105.60636182902586</v>
      </c>
    </row>
    <row r="46" spans="1:7" ht="15">
      <c r="A46" s="266" t="s">
        <v>47</v>
      </c>
      <c r="B46" s="281">
        <v>38.04597349331211</v>
      </c>
      <c r="C46" s="281">
        <v>93.93867344127818</v>
      </c>
      <c r="D46" s="266"/>
      <c r="E46" s="266" t="s">
        <v>52</v>
      </c>
      <c r="F46" s="281">
        <v>52.4822695035461</v>
      </c>
      <c r="G46" s="281">
        <v>108.52733535967577</v>
      </c>
    </row>
    <row r="47" spans="1:7" ht="15">
      <c r="A47" s="266" t="s">
        <v>54</v>
      </c>
      <c r="B47" s="281">
        <v>38.14147018030513</v>
      </c>
      <c r="C47" s="269">
        <v>94.17446270543614</v>
      </c>
      <c r="D47" s="266"/>
      <c r="E47" s="266" t="s">
        <v>98</v>
      </c>
      <c r="F47" s="281">
        <v>52.84552845528456</v>
      </c>
      <c r="G47" s="269">
        <v>109.27851335656216</v>
      </c>
    </row>
    <row r="48" spans="1:7" ht="15">
      <c r="A48" s="266" t="s">
        <v>52</v>
      </c>
      <c r="B48" s="274">
        <v>40.49844236760124</v>
      </c>
      <c r="C48" s="269">
        <v>99.99402310258318</v>
      </c>
      <c r="D48" s="266"/>
      <c r="E48" s="266" t="s">
        <v>44</v>
      </c>
      <c r="F48" s="274">
        <v>55.92705167173253</v>
      </c>
      <c r="G48" s="269">
        <v>115.65075119409467</v>
      </c>
    </row>
    <row r="49" spans="1:7" ht="16.5" thickBot="1">
      <c r="A49" s="272" t="s">
        <v>1</v>
      </c>
      <c r="B49" s="285">
        <v>40.500863062639425</v>
      </c>
      <c r="C49" s="285">
        <v>100</v>
      </c>
      <c r="D49" s="266"/>
      <c r="E49" s="266" t="s">
        <v>59</v>
      </c>
      <c r="F49" s="281">
        <v>65.67046795123869</v>
      </c>
      <c r="G49" s="281">
        <v>135.79902252682433</v>
      </c>
    </row>
    <row r="50" spans="1:7" ht="15">
      <c r="A50" s="266" t="s">
        <v>45</v>
      </c>
      <c r="B50" s="281">
        <v>41.911011135886625</v>
      </c>
      <c r="C50" s="281">
        <v>103.48177289720033</v>
      </c>
      <c r="D50" s="266"/>
      <c r="E50" s="266" t="s">
        <v>55</v>
      </c>
      <c r="F50" s="281">
        <v>65.9931854862813</v>
      </c>
      <c r="G50" s="281">
        <v>136.46636550728843</v>
      </c>
    </row>
    <row r="51" spans="1:7" ht="15">
      <c r="A51" s="266" t="s">
        <v>49</v>
      </c>
      <c r="B51" s="281">
        <v>44.07555809959931</v>
      </c>
      <c r="C51" s="269">
        <v>108.82621941026589</v>
      </c>
      <c r="D51" s="266"/>
      <c r="E51" s="266" t="s">
        <v>54</v>
      </c>
      <c r="F51" s="281">
        <v>68.9655172413793</v>
      </c>
      <c r="G51" s="269">
        <v>142.6128078817734</v>
      </c>
    </row>
    <row r="52" spans="1:7" ht="15">
      <c r="A52" s="266" t="s">
        <v>56</v>
      </c>
      <c r="B52" s="281">
        <v>45.076282940360606</v>
      </c>
      <c r="C52" s="269">
        <v>111.29709228824271</v>
      </c>
      <c r="D52" s="266"/>
      <c r="E52" s="266" t="s">
        <v>58</v>
      </c>
      <c r="F52" s="281">
        <v>69.71428571428572</v>
      </c>
      <c r="G52" s="281">
        <v>144.1611755102041</v>
      </c>
    </row>
    <row r="53" spans="1:7" ht="15">
      <c r="A53" s="266" t="s">
        <v>55</v>
      </c>
      <c r="B53" s="281">
        <v>45.33571667970059</v>
      </c>
      <c r="C53" s="269">
        <v>111.93765577188685</v>
      </c>
      <c r="D53" s="266"/>
      <c r="E53" s="266" t="s">
        <v>62</v>
      </c>
      <c r="F53" s="281">
        <v>75.4653130287648</v>
      </c>
      <c r="G53" s="269">
        <v>156.0536427362823</v>
      </c>
    </row>
    <row r="54" spans="1:7" ht="15">
      <c r="A54" s="266" t="s">
        <v>98</v>
      </c>
      <c r="B54" s="281">
        <v>52.15605749486653</v>
      </c>
      <c r="C54" s="269">
        <v>128.77764460031617</v>
      </c>
      <c r="D54" s="266"/>
      <c r="E54" s="266" t="s">
        <v>51</v>
      </c>
      <c r="F54" s="281">
        <v>75.64724919093851</v>
      </c>
      <c r="G54" s="269">
        <v>156.4298659269533</v>
      </c>
    </row>
    <row r="55" spans="1:7" ht="15">
      <c r="A55" s="266" t="s">
        <v>58</v>
      </c>
      <c r="B55" s="281">
        <v>54.56382620410913</v>
      </c>
      <c r="C55" s="269">
        <v>134.72262583570046</v>
      </c>
      <c r="D55" s="266"/>
      <c r="E55" s="266" t="s">
        <v>63</v>
      </c>
      <c r="F55" s="281">
        <v>76.27443464929091</v>
      </c>
      <c r="G55" s="269">
        <v>157.72681377648797</v>
      </c>
    </row>
    <row r="56" spans="1:7" ht="15">
      <c r="A56" s="266" t="s">
        <v>48</v>
      </c>
      <c r="B56" s="281">
        <v>56.52173913043478</v>
      </c>
      <c r="C56" s="269">
        <v>139.5568757214313</v>
      </c>
      <c r="D56" s="266"/>
      <c r="E56" s="266" t="s">
        <v>56</v>
      </c>
      <c r="F56" s="281">
        <v>77.35426008968611</v>
      </c>
      <c r="G56" s="269">
        <v>159.95976937860348</v>
      </c>
    </row>
    <row r="57" spans="1:7" ht="15">
      <c r="A57" s="266" t="s">
        <v>59</v>
      </c>
      <c r="B57" s="281">
        <v>63.750141793020006</v>
      </c>
      <c r="C57" s="269">
        <v>157.4044031961067</v>
      </c>
      <c r="D57" s="266"/>
      <c r="E57" s="266" t="s">
        <v>48</v>
      </c>
      <c r="F57" s="281">
        <v>78.74015748031496</v>
      </c>
      <c r="G57" s="269">
        <v>162.82564679415074</v>
      </c>
    </row>
    <row r="58" spans="1:7" ht="15">
      <c r="A58" s="266" t="s">
        <v>64</v>
      </c>
      <c r="B58" s="281">
        <v>67.7433826828174</v>
      </c>
      <c r="C58" s="269">
        <v>167.26404713411702</v>
      </c>
      <c r="D58" s="266"/>
      <c r="E58" s="266" t="s">
        <v>42</v>
      </c>
      <c r="F58" s="281">
        <v>81.0810810810811</v>
      </c>
      <c r="G58" s="269">
        <v>167.6664092664093</v>
      </c>
    </row>
    <row r="59" spans="1:7" ht="15">
      <c r="A59" s="266" t="s">
        <v>63</v>
      </c>
      <c r="B59" s="281">
        <v>69.18988269794721</v>
      </c>
      <c r="C59" s="269">
        <v>170.83557599979235</v>
      </c>
      <c r="D59" s="266"/>
      <c r="E59" s="266" t="s">
        <v>49</v>
      </c>
      <c r="F59" s="281">
        <v>83.10626702997276</v>
      </c>
      <c r="G59" s="269">
        <v>171.85426235889452</v>
      </c>
    </row>
    <row r="60" spans="1:7" ht="15">
      <c r="A60" s="266" t="s">
        <v>62</v>
      </c>
      <c r="B60" s="281">
        <v>70.46047647108342</v>
      </c>
      <c r="C60" s="269">
        <v>173.9727777210769</v>
      </c>
      <c r="D60" s="266"/>
      <c r="E60" s="266" t="s">
        <v>64</v>
      </c>
      <c r="F60" s="281">
        <v>91.93214729002896</v>
      </c>
      <c r="G60" s="269">
        <v>190.10517406466104</v>
      </c>
    </row>
    <row r="61" spans="1:7" ht="15">
      <c r="A61" s="266" t="s">
        <v>42</v>
      </c>
      <c r="B61" s="286">
        <v>71.42857142857142</v>
      </c>
      <c r="C61" s="286">
        <v>176.36308470290768</v>
      </c>
      <c r="D61" s="266"/>
      <c r="E61" s="266" t="s">
        <v>70</v>
      </c>
      <c r="F61" s="286">
        <v>95.1219512195122</v>
      </c>
      <c r="G61" s="286">
        <v>196.70132404181183</v>
      </c>
    </row>
    <row r="62" spans="1:7" ht="15">
      <c r="A62" s="266" t="s">
        <v>67</v>
      </c>
      <c r="B62" s="281">
        <v>71.66053258281013</v>
      </c>
      <c r="C62" s="281">
        <v>176.93581608860669</v>
      </c>
      <c r="D62" s="266"/>
      <c r="E62" s="266" t="s">
        <v>74</v>
      </c>
      <c r="F62" s="281">
        <v>101.26582278481013</v>
      </c>
      <c r="G62" s="281">
        <v>209.40614828209766</v>
      </c>
    </row>
    <row r="63" spans="1:7" ht="15">
      <c r="A63" s="266" t="s">
        <v>69</v>
      </c>
      <c r="B63" s="274">
        <v>80.9900656676208</v>
      </c>
      <c r="C63" s="269">
        <v>199.9712093600573</v>
      </c>
      <c r="D63" s="266"/>
      <c r="E63" s="266" t="s">
        <v>53</v>
      </c>
      <c r="F63" s="274">
        <v>101.94442529131905</v>
      </c>
      <c r="G63" s="269">
        <v>210.80942071098593</v>
      </c>
    </row>
    <row r="64" spans="1:7" ht="15">
      <c r="A64" s="266" t="s">
        <v>68</v>
      </c>
      <c r="B64" s="281">
        <v>81.98121263877029</v>
      </c>
      <c r="C64" s="281">
        <v>202.41843368121945</v>
      </c>
      <c r="D64" s="266"/>
      <c r="E64" s="266" t="s">
        <v>72</v>
      </c>
      <c r="F64" s="281">
        <v>104.75578406169666</v>
      </c>
      <c r="G64" s="281">
        <v>216.62298934998162</v>
      </c>
    </row>
    <row r="65" spans="1:7" ht="15">
      <c r="A65" s="266" t="s">
        <v>99</v>
      </c>
      <c r="B65" s="281">
        <v>82.43727598566309</v>
      </c>
      <c r="C65" s="269">
        <v>203.5444920227107</v>
      </c>
      <c r="D65" s="266"/>
      <c r="E65" s="266" t="s">
        <v>69</v>
      </c>
      <c r="F65" s="281">
        <v>107.83798001052078</v>
      </c>
      <c r="G65" s="269">
        <v>222.99661832118437</v>
      </c>
    </row>
    <row r="66" spans="1:7" ht="15">
      <c r="A66" s="266" t="s">
        <v>74</v>
      </c>
      <c r="B66" s="281">
        <v>88.23529411764707</v>
      </c>
      <c r="C66" s="269">
        <v>217.8602811035919</v>
      </c>
      <c r="D66" s="266"/>
      <c r="E66" s="266" t="s">
        <v>67</v>
      </c>
      <c r="F66" s="281">
        <v>109.57960027567196</v>
      </c>
      <c r="G66" s="269">
        <v>226.59808998720098</v>
      </c>
    </row>
    <row r="67" spans="1:7" ht="17.25" customHeight="1">
      <c r="A67" s="266" t="s">
        <v>72</v>
      </c>
      <c r="B67" s="281">
        <v>93.9707573517332</v>
      </c>
      <c r="C67" s="269">
        <v>232.02161693788153</v>
      </c>
      <c r="D67" s="266"/>
      <c r="E67" s="266" t="s">
        <v>68</v>
      </c>
      <c r="F67" s="281">
        <v>116.76646706586826</v>
      </c>
      <c r="G67" s="269">
        <v>241.4597091531223</v>
      </c>
    </row>
    <row r="68" spans="1:7" ht="17.25" customHeight="1">
      <c r="A68" s="266" t="s">
        <v>70</v>
      </c>
      <c r="B68" s="274">
        <v>95.24654132671161</v>
      </c>
      <c r="C68" s="269">
        <v>235.17163369926575</v>
      </c>
      <c r="D68" s="266"/>
      <c r="E68" s="266" t="s">
        <v>99</v>
      </c>
      <c r="F68" s="274">
        <v>130.43478260869566</v>
      </c>
      <c r="G68" s="269">
        <v>269.72422360248447</v>
      </c>
    </row>
    <row r="69" spans="1:7" ht="17.25" customHeight="1">
      <c r="A69" s="266" t="s">
        <v>97</v>
      </c>
      <c r="B69" s="274">
        <v>115.658979153681</v>
      </c>
      <c r="C69" s="274">
        <v>285.57164071985477</v>
      </c>
      <c r="D69" s="266"/>
      <c r="E69" s="266" t="s">
        <v>83</v>
      </c>
      <c r="F69" s="274">
        <v>130.76557299096527</v>
      </c>
      <c r="G69" s="274">
        <v>270.40826030840293</v>
      </c>
    </row>
    <row r="70" spans="1:7" ht="17.25" customHeight="1">
      <c r="A70" s="266" t="s">
        <v>79</v>
      </c>
      <c r="B70" s="274">
        <v>121.40589777798225</v>
      </c>
      <c r="C70" s="274">
        <v>299.7612608655117</v>
      </c>
      <c r="D70" s="266"/>
      <c r="E70" s="266" t="s">
        <v>96</v>
      </c>
      <c r="F70" s="274">
        <v>133.63321624421926</v>
      </c>
      <c r="G70" s="274">
        <v>276.33821882547466</v>
      </c>
    </row>
    <row r="71" spans="1:7" ht="17.25" customHeight="1">
      <c r="A71" s="266" t="s">
        <v>96</v>
      </c>
      <c r="B71" s="274">
        <v>128.31322161119655</v>
      </c>
      <c r="C71" s="274">
        <v>316.81601800125793</v>
      </c>
      <c r="D71" s="266"/>
      <c r="E71" s="266" t="s">
        <v>79</v>
      </c>
      <c r="F71" s="274">
        <v>157.14008913001356</v>
      </c>
      <c r="G71" s="274">
        <v>324.9477454535389</v>
      </c>
    </row>
    <row r="72" spans="1:7" ht="17.25" customHeight="1" thickBot="1">
      <c r="A72" s="278" t="s">
        <v>83</v>
      </c>
      <c r="B72" s="279">
        <v>130.95049818124306</v>
      </c>
      <c r="C72" s="279">
        <v>323.32767323677143</v>
      </c>
      <c r="D72" s="266"/>
      <c r="E72" s="278" t="s">
        <v>97</v>
      </c>
      <c r="F72" s="279">
        <v>351.6271904486809</v>
      </c>
      <c r="G72" s="279">
        <v>727.1248438832494</v>
      </c>
    </row>
    <row r="73" spans="1:4" s="288" customFormat="1" ht="12">
      <c r="A73" s="287"/>
      <c r="D73" s="289"/>
    </row>
    <row r="74" spans="1:4" s="288" customFormat="1" ht="12">
      <c r="A74" s="287"/>
      <c r="D74" s="289"/>
    </row>
    <row r="77" spans="1:94" s="291" customFormat="1" ht="12.75">
      <c r="A77" s="290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CO77" s="292"/>
      <c r="CP77" s="293"/>
    </row>
    <row r="78" s="3" customFormat="1" ht="12.75">
      <c r="A78" s="290"/>
    </row>
    <row r="79" s="3" customFormat="1" ht="12.75">
      <c r="A79" s="294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Andrew Knight</cp:lastModifiedBy>
  <dcterms:created xsi:type="dcterms:W3CDTF">2011-10-13T14:37:16Z</dcterms:created>
  <dcterms:modified xsi:type="dcterms:W3CDTF">2011-10-24T09:59:33Z</dcterms:modified>
  <cp:category/>
  <cp:version/>
  <cp:contentType/>
  <cp:contentStatus/>
</cp:coreProperties>
</file>