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M - Accs" sheetId="1" r:id="rId1"/>
    <sheet name="Chart M" sheetId="2" r:id="rId2"/>
    <sheet name="Table N - Accidents" sheetId="3" r:id="rId3"/>
    <sheet name="Table O - vehicles" sheetId="4" r:id="rId4"/>
    <sheet name="Table P - ped" sheetId="5" r:id="rId5"/>
    <sheet name="Table Q - pairs - veh" sheetId="6" r:id="rId6"/>
    <sheet name="Table R - cas" sheetId="7" r:id="rId7"/>
    <sheet name="Table S - cas" sheetId="8" r:id="rId8"/>
    <sheet name="Table T - Freq of factors" sheetId="9" r:id="rId9"/>
  </sheets>
  <externalReferences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'[1]Table18b'!$I$18:$L$18</definedName>
    <definedName name="__123Graph_BGRAPH1" hidden="1">'[1]Table18b'!$I$32:$L$32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M - Accs'!$A$1:$M$111</definedName>
    <definedName name="_xlnm.Print_Area" localSheetId="3">'Table O - vehicles'!$A$1:$P$93</definedName>
    <definedName name="_xlnm.Print_Area" localSheetId="5">'Table Q - pairs - veh'!$A$1:$C$46</definedName>
    <definedName name="_xlnm.Print_Area" localSheetId="6">'Table R - cas'!$A$1:$K$84</definedName>
    <definedName name="_xlnm.Print_Area" localSheetId="7">'Table S - cas'!$A$1:$K$105</definedName>
    <definedName name="_xlnm.Print_Area" localSheetId="8">'Table T - Freq of factors'!$A$1:$I$83</definedName>
    <definedName name="_xlnm.Print_Titles" localSheetId="6">'Table R - cas'!$1:$3</definedName>
    <definedName name="_xlnm.Print_Titles" localSheetId="7">'Table S - cas'!$1:$4</definedName>
    <definedName name="_xlnm.Print_Titles" localSheetId="8">'Table T - Freq of factors'!$1:$3</definedName>
    <definedName name="SHEETA">#REF!</definedName>
    <definedName name="SHEETB">#REF!</definedName>
    <definedName name="SHEETC">#REF!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<sst xmlns="http://schemas.openxmlformats.org/spreadsheetml/2006/main" count="744" uniqueCount="228">
  <si>
    <t>Fatal</t>
  </si>
  <si>
    <t>Serious</t>
  </si>
  <si>
    <t>Slight</t>
  </si>
  <si>
    <t xml:space="preserve">All accidents </t>
  </si>
  <si>
    <t>Contributory factor reported in accident</t>
  </si>
  <si>
    <t>Number</t>
  </si>
  <si>
    <t>Road environment contributed</t>
  </si>
  <si>
    <t>Poor or defective road surface</t>
  </si>
  <si>
    <t>Deposit on road (e.g oil, mud, chippings)</t>
  </si>
  <si>
    <t>Slippery road (due to weather)</t>
  </si>
  <si>
    <t>Inadequate/masked signs or road markings</t>
  </si>
  <si>
    <t>Defective traffic signals</t>
  </si>
  <si>
    <t>Traffic calming (e.g road humps, chicanes)</t>
  </si>
  <si>
    <t>Temporary road layout (e.g contraflow)</t>
  </si>
  <si>
    <t>Road layout (e.g bend, hill, narrow c-way)</t>
  </si>
  <si>
    <t>Animal or other object in carriageway</t>
  </si>
  <si>
    <t>Vehicle defects</t>
  </si>
  <si>
    <t>Tyres illegal, defective or under-inflated</t>
  </si>
  <si>
    <t>Defective lights or indicators</t>
  </si>
  <si>
    <t>Defective brakes</t>
  </si>
  <si>
    <t>Defective steering or suspension</t>
  </si>
  <si>
    <t>Overloaded or poorly loaded vehicle/trailer</t>
  </si>
  <si>
    <t>Injudicious action (driver/rider)</t>
  </si>
  <si>
    <t>Disobeyed automatic traffic signal</t>
  </si>
  <si>
    <t>Disobeyed Give Way or Stop sign or markings</t>
  </si>
  <si>
    <t>Disobeyed double white line</t>
  </si>
  <si>
    <t>Disobeyed pedestrian crossing facility</t>
  </si>
  <si>
    <t>Illegal turn or direction of travel</t>
  </si>
  <si>
    <t>Exceeding speed limit</t>
  </si>
  <si>
    <t>Travelling too fast for the conditions</t>
  </si>
  <si>
    <t>Following too close</t>
  </si>
  <si>
    <t>Vehicle travelling along pavement</t>
  </si>
  <si>
    <t>Cyclist entering road from pavement</t>
  </si>
  <si>
    <t>Driver/rider error or reaction</t>
  </si>
  <si>
    <t>Junction overshoot</t>
  </si>
  <si>
    <t>Junction restart</t>
  </si>
  <si>
    <t>Poor turn or manoeuvre</t>
  </si>
  <si>
    <t>Failed to signal / misleading signal</t>
  </si>
  <si>
    <t>Failed to look properly (D/R)</t>
  </si>
  <si>
    <t>Failed to judge other pers path/speed (D/R)</t>
  </si>
  <si>
    <t>Passing too close to cyclist/horse/pedestrian</t>
  </si>
  <si>
    <t>Sudden braking</t>
  </si>
  <si>
    <t>Swerved</t>
  </si>
  <si>
    <t>Loss of control</t>
  </si>
  <si>
    <t>Impairment or distraction (driver/rider)</t>
  </si>
  <si>
    <t>Impaired by alcohol (D/R)</t>
  </si>
  <si>
    <t>Impaired by drugs (illicit/medicinal) (D/R)</t>
  </si>
  <si>
    <t>Fatigue</t>
  </si>
  <si>
    <t>Uncorrected defective eyesight</t>
  </si>
  <si>
    <t>Illness or disability (mental/physic) (D/R)</t>
  </si>
  <si>
    <t>Not display lights at night / in poor visib</t>
  </si>
  <si>
    <t>Cyclist wearing dark clothing at night</t>
  </si>
  <si>
    <t>Driver using mobile phone</t>
  </si>
  <si>
    <t>Distraction in vehicle</t>
  </si>
  <si>
    <t>Distraction outside vehicle</t>
  </si>
  <si>
    <t>Behaviour or inexperience (driver/rider)</t>
  </si>
  <si>
    <t>Aggressive driving</t>
  </si>
  <si>
    <t>Careless / reckless /in a hurry (D/R)</t>
  </si>
  <si>
    <t>Nervous / uncertain / panic</t>
  </si>
  <si>
    <t>Driving too slow for condits / slow vehicle</t>
  </si>
  <si>
    <t>Inexperienced or learner driver/rider</t>
  </si>
  <si>
    <t>Inexperience of driving on the left</t>
  </si>
  <si>
    <t>Inexperience with type of vehicle</t>
  </si>
  <si>
    <t>Vision affected</t>
  </si>
  <si>
    <t>Stationary or parked vehicle</t>
  </si>
  <si>
    <t>Vegetation</t>
  </si>
  <si>
    <t>Road layout (e.g bend, winding rd, hill crest</t>
  </si>
  <si>
    <t>Buildings, road signs, street furniture</t>
  </si>
  <si>
    <t>Dazzling headlights</t>
  </si>
  <si>
    <t>Dazzling sun</t>
  </si>
  <si>
    <t>Rain, sleet, snow or fog</t>
  </si>
  <si>
    <t>Spray from other vehicles</t>
  </si>
  <si>
    <t>Visor or windscreen dirty or scratched</t>
  </si>
  <si>
    <t>Vehicle blind spot</t>
  </si>
  <si>
    <t>Pedestrian only</t>
  </si>
  <si>
    <t>Crossed road masked by stationary/parked veh</t>
  </si>
  <si>
    <t>Pedestrian failed to look properly</t>
  </si>
  <si>
    <t>Ped. failed to judge vehicles path or speed</t>
  </si>
  <si>
    <t>Wrong use of pedestrian crossing facility</t>
  </si>
  <si>
    <t>Dangerous action in carriageway (e.g playing)</t>
  </si>
  <si>
    <t>Pedestrian impaired by alcohol</t>
  </si>
  <si>
    <t>Ped. impaired by drugs (illicit/medicinal)</t>
  </si>
  <si>
    <t>Ped. careless / reckless /in a hurry</t>
  </si>
  <si>
    <t>Pedestrian wearing dark clothing at night</t>
  </si>
  <si>
    <t>Ped. disability or illness, mental/physical</t>
  </si>
  <si>
    <t>Special codes</t>
  </si>
  <si>
    <t>Stolen vehicle</t>
  </si>
  <si>
    <t>Vehicle in course of crime</t>
  </si>
  <si>
    <t>Emergency vehicle on call</t>
  </si>
  <si>
    <t>Vehicle door opened or closed negligently</t>
  </si>
  <si>
    <t>Other</t>
  </si>
  <si>
    <t>Accidents for which no CFs were recorded</t>
  </si>
  <si>
    <t xml:space="preserve">All accidents    </t>
  </si>
  <si>
    <t>Injudicious action (D/R)</t>
  </si>
  <si>
    <t>Driver/rider error/reaction</t>
  </si>
  <si>
    <t>Impairment or distraction (D/R)</t>
  </si>
  <si>
    <t>Behaviour or inexperience (D/R)</t>
  </si>
  <si>
    <t>Chart M: Contributory factor type: Reported accidents by severity, 2010</t>
  </si>
  <si>
    <t>1 Includes only accidents where a police officer attended the scene and in which a contributory factor was reported.</t>
  </si>
  <si>
    <t>2 Includes only the ten most frequently reported contributory factor citied in 2010. Factors not shown may also have been reported.</t>
  </si>
  <si>
    <t>3 Columns won't sum to 100 per cent as accidents can have more than one CF</t>
  </si>
  <si>
    <t>Table O: Contributory factors: vehicles, 2010</t>
  </si>
  <si>
    <t>Pedalcycle</t>
  </si>
  <si>
    <t>Motorcycle</t>
  </si>
  <si>
    <t>Car &amp; Taxis</t>
  </si>
  <si>
    <t>Bus, coach &amp; minibus</t>
  </si>
  <si>
    <t>Goods</t>
  </si>
  <si>
    <t xml:space="preserve">Other </t>
  </si>
  <si>
    <t>All vehicles</t>
  </si>
  <si>
    <t>%</t>
  </si>
  <si>
    <t>Deposit on road (eg oil, mud, chippings)</t>
  </si>
  <si>
    <t>Traffic calming (eg road humps, chicanes)</t>
  </si>
  <si>
    <t>Temporary road layout (eg contraflow)</t>
  </si>
  <si>
    <t>Road layout (eg bend, hill, narrow c-way)</t>
  </si>
  <si>
    <t>Passing too close to cyclist/horse/pedestri</t>
  </si>
  <si>
    <t>Road layout (eg bend, winding rd, hill crest</t>
  </si>
  <si>
    <t>1. Excludes invalid codes or pedestrian only factors incorrectly assigned to a vehicle.</t>
  </si>
  <si>
    <t>2. Includes those without any CFs.</t>
  </si>
  <si>
    <t>Dangerous action in carriageway (eg playing)</t>
  </si>
  <si>
    <t>Average number of CFs per pedestrian</t>
  </si>
  <si>
    <t>1. Includes pedestrians injured and non injured in the accident</t>
  </si>
  <si>
    <t>2. Excludes pedestrians incorrectly attributed a vehicle factor or special code</t>
  </si>
  <si>
    <t>Table Q: Most common pairs of contributory factors reported together, 2010</t>
  </si>
  <si>
    <t>Factor with lower code</t>
  </si>
  <si>
    <t>Factor with higher code</t>
  </si>
  <si>
    <t>NOTE: the basis upon which the combinations are produced is described in the text.</t>
  </si>
  <si>
    <t>However, an additional example may be helpful.</t>
  </si>
  <si>
    <t>Suppose that the "defective brakes" CF has been allocated to participant A,</t>
  </si>
  <si>
    <t>the "failed to look properly" CF has been allocated to two participants A and B, and</t>
  </si>
  <si>
    <t xml:space="preserve">the "failed to judge other person's path/speed" CF has been allocated to participants A, B and C, </t>
  </si>
  <si>
    <t>The following combinations of CFs would be allocated to the same participant:</t>
  </si>
  <si>
    <t>A defective brakes + A failed to look …</t>
  </si>
  <si>
    <t>A defective brakes + A failed to judge …</t>
  </si>
  <si>
    <t>A failed to look ... + A failed to judge …</t>
  </si>
  <si>
    <t>B failed to look ... + B failed to judge …</t>
  </si>
  <si>
    <t>FactorX</t>
  </si>
  <si>
    <t>FactorY</t>
  </si>
  <si>
    <t>_FREQ_</t>
  </si>
  <si>
    <t>606</t>
  </si>
  <si>
    <t>568</t>
  </si>
  <si>
    <t>519</t>
  </si>
  <si>
    <t>485</t>
  </si>
  <si>
    <t>475</t>
  </si>
  <si>
    <t>440</t>
  </si>
  <si>
    <t>387</t>
  </si>
  <si>
    <t>325</t>
  </si>
  <si>
    <t>290</t>
  </si>
  <si>
    <t>269</t>
  </si>
  <si>
    <t>253</t>
  </si>
  <si>
    <t>239</t>
  </si>
  <si>
    <t>234</t>
  </si>
  <si>
    <t>228</t>
  </si>
  <si>
    <t>205</t>
  </si>
  <si>
    <t>202</t>
  </si>
  <si>
    <t>201</t>
  </si>
  <si>
    <t>196</t>
  </si>
  <si>
    <t>194</t>
  </si>
  <si>
    <t>159</t>
  </si>
  <si>
    <t>147</t>
  </si>
  <si>
    <t>140</t>
  </si>
  <si>
    <t>137</t>
  </si>
  <si>
    <t>136</t>
  </si>
  <si>
    <t>133</t>
  </si>
  <si>
    <t>130</t>
  </si>
  <si>
    <t>120</t>
  </si>
  <si>
    <t>115</t>
  </si>
  <si>
    <t>112</t>
  </si>
  <si>
    <t>111</t>
  </si>
  <si>
    <t>109</t>
  </si>
  <si>
    <t>106</t>
  </si>
  <si>
    <t>104</t>
  </si>
  <si>
    <t>103</t>
  </si>
  <si>
    <t>101</t>
  </si>
  <si>
    <t>Table R: Contributory factors: Casualties in reported accidents - fatalities, 2010</t>
  </si>
  <si>
    <t>Person who was killed</t>
  </si>
  <si>
    <t xml:space="preserve">as a % of all fatalities </t>
  </si>
  <si>
    <t>Pedestrian</t>
  </si>
  <si>
    <t>pedalcyclist</t>
  </si>
  <si>
    <t>motorcyclist</t>
  </si>
  <si>
    <t>Car/taxi user</t>
  </si>
  <si>
    <t>All</t>
  </si>
  <si>
    <t>Total number of combinations counted</t>
  </si>
  <si>
    <t>1 Includes  one accident where no CF was recorded.</t>
  </si>
  <si>
    <t>NB: As described in the text, an accident will be counted once for each combination of CF (excluding "repeats") and death.</t>
  </si>
  <si>
    <t xml:space="preserve">For example, an accident with four different CFs and three deaths would be counted twelve times in this table - each death would be </t>
  </si>
  <si>
    <t>counted against the first CF, then against the second CF, and so on.  As a result, the percentages would total far more than 100%.</t>
  </si>
  <si>
    <t xml:space="preserve">However, "repeats" are excluded: if the same CF applies to two different participants, each death will be counted only once against that CF. </t>
  </si>
  <si>
    <t>Table S: Contributory factors: Casualties in reported accidents - seriously injured, 2010</t>
  </si>
  <si>
    <t>Person who was seriously injured</t>
  </si>
  <si>
    <t>as a % of all seriously injured casualties</t>
  </si>
  <si>
    <t>NB: As described in the text, an accident will be counted once for each combination of CF (excluding "repeats") and serious injury.</t>
  </si>
  <si>
    <t xml:space="preserve">For example, an accident with four different CFs and three serious injury would be counted twelve times in this table - each serious injury would be </t>
  </si>
  <si>
    <t xml:space="preserve">However, "repeats" are excluded: if the same CF applies to two different participants, each serious injury will be counted only once against that CF. </t>
  </si>
  <si>
    <t>Rank</t>
  </si>
  <si>
    <t>Contributory Factor reported in each accident</t>
  </si>
  <si>
    <t>Very likely</t>
  </si>
  <si>
    <t>Possible</t>
  </si>
  <si>
    <t>Total</t>
  </si>
  <si>
    <t>% "very likely"</t>
  </si>
  <si>
    <t xml:space="preserve">1. Includes all contributory factors reported, even where the same CF is assigned more than once to an accident  </t>
  </si>
  <si>
    <t>(i.e. to more than one particpant). Therefore the total differs from earlier tables.</t>
  </si>
  <si>
    <t>(D/R)  indicates Driver/Rider</t>
  </si>
  <si>
    <r>
      <t>Table M: Contributory Factors: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severity, 2010</t>
    </r>
  </si>
  <si>
    <r>
      <t>Per cent</t>
    </r>
    <r>
      <rPr>
        <b/>
        <vertAlign val="superscript"/>
        <sz val="11"/>
        <rFont val="Arial"/>
        <family val="2"/>
      </rPr>
      <t>3</t>
    </r>
  </si>
  <si>
    <r>
      <t>Total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</si>
  <si>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>Number of Contributory Factors</t>
    </r>
    <r>
      <rPr>
        <vertAlign val="superscript"/>
        <sz val="11"/>
        <rFont val="Arial"/>
        <family val="2"/>
      </rPr>
      <t xml:space="preserve">2 </t>
    </r>
  </si>
  <si>
    <r>
      <t>Average number of CFs per accident</t>
    </r>
    <r>
      <rPr>
        <vertAlign val="superscript"/>
        <sz val="11"/>
        <rFont val="Arial"/>
        <family val="2"/>
      </rPr>
      <t>1,2</t>
    </r>
  </si>
  <si>
    <r>
      <t>1</t>
    </r>
    <r>
      <rPr>
        <sz val="11"/>
        <rFont val="Arial"/>
        <family val="2"/>
      </rPr>
      <t xml:space="preserve"> Includes only accidents where a police officer attended the scene and in which a contributory factor was reported</t>
    </r>
  </si>
  <si>
    <r>
      <t>2</t>
    </r>
    <r>
      <rPr>
        <sz val="11"/>
        <rFont val="Arial"/>
        <family val="2"/>
      </rPr>
      <t xml:space="preserve"> Includes only one count of a CF per accident </t>
    </r>
  </si>
  <si>
    <r>
      <t xml:space="preserve">3 </t>
    </r>
    <r>
      <rPr>
        <sz val="11"/>
        <rFont val="Arial"/>
        <family val="2"/>
      </rPr>
      <t>Columns won't sum to 100 per cent as accidents can have more than one CF</t>
    </r>
  </si>
  <si>
    <r>
      <t>Table N: Contributory factors: Reported Accidents: 2006-2010 comparison</t>
    </r>
    <r>
      <rPr>
        <b/>
        <vertAlign val="superscript"/>
        <sz val="11"/>
        <rFont val="Arial"/>
        <family val="2"/>
      </rPr>
      <t>1</t>
    </r>
  </si>
  <si>
    <r>
      <t>Contributory factor reported in accident</t>
    </r>
    <r>
      <rPr>
        <b/>
        <vertAlign val="superscript"/>
        <sz val="9"/>
        <rFont val="Arial"/>
        <family val="2"/>
      </rPr>
      <t>2</t>
    </r>
  </si>
  <si>
    <r>
      <t>Per cent</t>
    </r>
    <r>
      <rPr>
        <b/>
        <vertAlign val="superscript"/>
        <sz val="9"/>
        <rFont val="Arial"/>
        <family val="2"/>
      </rPr>
      <t>3</t>
    </r>
  </si>
  <si>
    <r>
      <t>Total reported accidents</t>
    </r>
    <r>
      <rPr>
        <b/>
        <vertAlign val="superscript"/>
        <sz val="9"/>
        <rFont val="Arial"/>
        <family val="2"/>
      </rPr>
      <t>1</t>
    </r>
  </si>
  <si>
    <r>
      <t>Number of vehicle Contributory Factors</t>
    </r>
    <r>
      <rPr>
        <b/>
        <vertAlign val="superscript"/>
        <sz val="11"/>
        <rFont val="Arial"/>
        <family val="2"/>
      </rPr>
      <t xml:space="preserve">1 </t>
    </r>
  </si>
  <si>
    <r>
      <t>Total number of vehicles involved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</si>
  <si>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r>
      <t>Average number of CFs per vehicle</t>
    </r>
    <r>
      <rPr>
        <b/>
        <vertAlign val="superscript"/>
        <sz val="11"/>
        <rFont val="Arial"/>
        <family val="2"/>
      </rPr>
      <t>2</t>
    </r>
  </si>
  <si>
    <r>
      <t>Table P: Contributory factors: pedestrians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2010</t>
    </r>
  </si>
  <si>
    <r>
      <t>Number of Contributory Factors</t>
    </r>
    <r>
      <rPr>
        <vertAlign val="superscript"/>
        <sz val="11"/>
        <rFont val="Arial"/>
        <family val="2"/>
      </rPr>
      <t>2</t>
    </r>
  </si>
  <si>
    <r>
      <t>Total number of pedestrians involved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</si>
  <si>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>Total Road fatalities</t>
    </r>
    <r>
      <rPr>
        <b/>
        <vertAlign val="superscript"/>
        <sz val="13"/>
        <rFont val="Arial"/>
        <family val="2"/>
      </rPr>
      <t>1</t>
    </r>
  </si>
  <si>
    <r>
      <t>All serious injuries</t>
    </r>
    <r>
      <rPr>
        <b/>
        <vertAlign val="superscript"/>
        <sz val="13"/>
        <rFont val="Arial"/>
        <family val="2"/>
      </rPr>
      <t>1</t>
    </r>
  </si>
  <si>
    <r>
      <t>1</t>
    </r>
    <r>
      <rPr>
        <sz val="13"/>
        <rFont val="Arial"/>
        <family val="2"/>
      </rPr>
      <t xml:space="preserve"> Includes a small number where no CF was reported</t>
    </r>
  </si>
  <si>
    <r>
      <t xml:space="preserve">(e.g. an accident with </t>
    </r>
    <r>
      <rPr>
        <i/>
        <sz val="13"/>
        <rFont val="Arial"/>
        <family val="2"/>
      </rPr>
      <t>three</t>
    </r>
    <r>
      <rPr>
        <sz val="13"/>
        <rFont val="Arial"/>
        <family val="2"/>
      </rPr>
      <t xml:space="preserve"> serious injuries and </t>
    </r>
    <r>
      <rPr>
        <i/>
        <sz val="13"/>
        <rFont val="Arial"/>
        <family val="2"/>
      </rPr>
      <t xml:space="preserve">four </t>
    </r>
    <r>
      <rPr>
        <sz val="13"/>
        <rFont val="Arial"/>
        <family val="2"/>
      </rPr>
      <t>different CFs</t>
    </r>
  </si>
  <si>
    <r>
      <t xml:space="preserve">would contribute </t>
    </r>
    <r>
      <rPr>
        <i/>
        <sz val="13"/>
        <rFont val="Arial"/>
        <family val="2"/>
      </rPr>
      <t>twelve</t>
    </r>
    <r>
      <rPr>
        <sz val="13"/>
        <rFont val="Arial"/>
        <family val="2"/>
      </rPr>
      <t xml:space="preserve"> to this total)</t>
    </r>
  </si>
  <si>
    <r>
      <t>Table T: Contributory factors: ranked</t>
    </r>
    <r>
      <rPr>
        <b/>
        <vertAlign val="superscript"/>
        <sz val="9.5"/>
        <rFont val="Arial"/>
        <family val="2"/>
      </rPr>
      <t>1</t>
    </r>
    <r>
      <rPr>
        <b/>
        <sz val="9.5"/>
        <rFont val="Arial"/>
        <family val="2"/>
      </rPr>
      <t>, 2010</t>
    </r>
  </si>
  <si>
    <r>
      <t>As a % of all contributory factors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</si>
  <si>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Total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</si>
</sst>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42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i/>
      <sz val="11"/>
      <color indexed="12"/>
      <name val="Arial"/>
      <family val="2"/>
    </font>
    <font>
      <sz val="11"/>
      <color indexed="12"/>
      <name val="Arial"/>
      <family val="2"/>
    </font>
    <font>
      <vertAlign val="superscript"/>
      <sz val="11"/>
      <name val="Arial"/>
      <family val="2"/>
    </font>
    <font>
      <b/>
      <i/>
      <sz val="11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11"/>
      <name val="Arial"/>
      <family val="2"/>
    </font>
    <font>
      <sz val="11"/>
      <name val="Arial Unicode MS"/>
      <family val="2"/>
    </font>
    <font>
      <i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10"/>
      <name val="Arial Unicode MS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3"/>
      <color indexed="12"/>
      <name val="Arial"/>
      <family val="2"/>
    </font>
    <font>
      <i/>
      <sz val="13"/>
      <color indexed="12"/>
      <name val="Arial"/>
      <family val="2"/>
    </font>
    <font>
      <b/>
      <sz val="13"/>
      <color indexed="12"/>
      <name val="Arial"/>
      <family val="2"/>
    </font>
    <font>
      <b/>
      <vertAlign val="superscript"/>
      <sz val="13"/>
      <name val="Arial"/>
      <family val="2"/>
    </font>
    <font>
      <i/>
      <sz val="13"/>
      <name val="Arial"/>
      <family val="2"/>
    </font>
    <font>
      <vertAlign val="superscript"/>
      <sz val="13"/>
      <name val="Arial"/>
      <family val="2"/>
    </font>
    <font>
      <b/>
      <vertAlign val="superscript"/>
      <sz val="9.5"/>
      <name val="Arial"/>
      <family val="2"/>
    </font>
    <font>
      <b/>
      <sz val="9.5"/>
      <name val="Arial"/>
      <family val="2"/>
    </font>
    <font>
      <b/>
      <vertAlign val="superscript"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" fontId="11" fillId="0" borderId="0" xfId="0" applyNumberFormat="1" applyFont="1" applyAlignment="1">
      <alignment/>
    </xf>
    <xf numFmtId="9" fontId="8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/>
    </xf>
    <xf numFmtId="0" fontId="0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 vertical="top"/>
    </xf>
    <xf numFmtId="3" fontId="14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3" fontId="12" fillId="0" borderId="1" xfId="0" applyNumberFormat="1" applyFont="1" applyBorder="1" applyAlignment="1">
      <alignment vertical="top"/>
    </xf>
    <xf numFmtId="3" fontId="16" fillId="0" borderId="1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3" fontId="8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" fontId="8" fillId="0" borderId="0" xfId="22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1" fontId="11" fillId="0" borderId="1" xfId="22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" fontId="11" fillId="0" borderId="0" xfId="22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9" fontId="9" fillId="0" borderId="0" xfId="22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2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1" fontId="19" fillId="0" borderId="0" xfId="0" applyNumberFormat="1" applyFont="1" applyAlignment="1">
      <alignment horizontal="center"/>
    </xf>
    <xf numFmtId="1" fontId="19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20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Alignment="1">
      <alignment/>
    </xf>
    <xf numFmtId="2" fontId="2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3" fillId="0" borderId="5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7" xfId="0" applyFont="1" applyBorder="1" applyAlignment="1">
      <alignment horizontal="center"/>
    </xf>
    <xf numFmtId="0" fontId="23" fillId="0" borderId="8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9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2" xfId="0" applyFont="1" applyFill="1" applyBorder="1" applyAlignment="1">
      <alignment/>
    </xf>
    <xf numFmtId="0" fontId="2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7" fillId="0" borderId="1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0" xfId="0" applyFont="1" applyAlignment="1">
      <alignment/>
    </xf>
    <xf numFmtId="187" fontId="26" fillId="0" borderId="0" xfId="22" applyNumberFormat="1" applyFont="1" applyFill="1" applyAlignment="1">
      <alignment/>
    </xf>
    <xf numFmtId="1" fontId="29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1" fontId="29" fillId="0" borderId="1" xfId="0" applyNumberFormat="1" applyFont="1" applyBorder="1" applyAlignment="1">
      <alignment/>
    </xf>
    <xf numFmtId="0" fontId="28" fillId="0" borderId="1" xfId="0" applyFont="1" applyFill="1" applyBorder="1" applyAlignment="1">
      <alignment/>
    </xf>
    <xf numFmtId="0" fontId="30" fillId="0" borderId="1" xfId="0" applyFont="1" applyFill="1" applyBorder="1" applyAlignment="1">
      <alignment/>
    </xf>
    <xf numFmtId="187" fontId="26" fillId="0" borderId="1" xfId="22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5" fillId="0" borderId="1" xfId="0" applyFont="1" applyFill="1" applyBorder="1" applyAlignment="1">
      <alignment/>
    </xf>
    <xf numFmtId="9" fontId="28" fillId="0" borderId="1" xfId="22" applyNumberFormat="1" applyFont="1" applyFill="1" applyBorder="1" applyAlignment="1">
      <alignment horizontal="right"/>
    </xf>
    <xf numFmtId="9" fontId="26" fillId="0" borderId="0" xfId="22" applyNumberFormat="1" applyFont="1" applyFill="1" applyAlignment="1">
      <alignment/>
    </xf>
    <xf numFmtId="0" fontId="32" fillId="0" borderId="5" xfId="0" applyFont="1" applyFill="1" applyBorder="1" applyAlignment="1">
      <alignment/>
    </xf>
    <xf numFmtId="0" fontId="32" fillId="0" borderId="6" xfId="0" applyFont="1" applyFill="1" applyBorder="1" applyAlignment="1">
      <alignment/>
    </xf>
    <xf numFmtId="0" fontId="32" fillId="0" borderId="7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2" fillId="0" borderId="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9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2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right"/>
    </xf>
    <xf numFmtId="0" fontId="26" fillId="0" borderId="1" xfId="0" applyFont="1" applyBorder="1" applyAlignment="1">
      <alignment horizontal="center" wrapText="1"/>
    </xf>
    <xf numFmtId="0" fontId="25" fillId="0" borderId="0" xfId="0" applyFont="1" applyFill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187" fontId="26" fillId="0" borderId="0" xfId="22" applyNumberFormat="1" applyFont="1" applyFill="1" applyBorder="1" applyAlignment="1">
      <alignment/>
    </xf>
    <xf numFmtId="3" fontId="26" fillId="0" borderId="1" xfId="0" applyNumberFormat="1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9" fontId="28" fillId="0" borderId="1" xfId="22" applyNumberFormat="1" applyFont="1" applyFill="1" applyBorder="1" applyAlignment="1">
      <alignment/>
    </xf>
    <xf numFmtId="0" fontId="33" fillId="0" borderId="0" xfId="0" applyFont="1" applyAlignment="1">
      <alignment/>
    </xf>
    <xf numFmtId="3" fontId="28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0" fillId="0" borderId="0" xfId="0" applyNumberFormat="1" applyFont="1" applyAlignment="1" quotePrefix="1">
      <alignment horizontal="left"/>
    </xf>
    <xf numFmtId="0" fontId="35" fillId="0" borderId="1" xfId="0" applyFont="1" applyBorder="1" applyAlignment="1">
      <alignment/>
    </xf>
    <xf numFmtId="0" fontId="22" fillId="0" borderId="1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 wrapText="1"/>
    </xf>
    <xf numFmtId="0" fontId="37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wrapText="1"/>
    </xf>
    <xf numFmtId="0" fontId="2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9" fontId="20" fillId="0" borderId="0" xfId="22" applyFont="1" applyBorder="1" applyAlignment="1">
      <alignment horizontal="right"/>
    </xf>
    <xf numFmtId="9" fontId="20" fillId="0" borderId="0" xfId="22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9" fontId="20" fillId="0" borderId="13" xfId="22" applyFont="1" applyBorder="1" applyAlignment="1">
      <alignment horizontal="right"/>
    </xf>
    <xf numFmtId="9" fontId="20" fillId="0" borderId="13" xfId="22" applyNumberFormat="1" applyFont="1" applyBorder="1" applyAlignment="1">
      <alignment/>
    </xf>
    <xf numFmtId="9" fontId="20" fillId="0" borderId="0" xfId="22" applyFont="1" applyFill="1" applyBorder="1" applyAlignment="1">
      <alignment horizontal="right"/>
    </xf>
    <xf numFmtId="9" fontId="20" fillId="0" borderId="0" xfId="22" applyNumberFormat="1" applyFont="1" applyFill="1" applyBorder="1" applyAlignment="1">
      <alignment/>
    </xf>
    <xf numFmtId="9" fontId="20" fillId="0" borderId="13" xfId="22" applyFont="1" applyFill="1" applyBorder="1" applyAlignment="1">
      <alignment horizontal="right"/>
    </xf>
    <xf numFmtId="9" fontId="20" fillId="0" borderId="13" xfId="22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3" fontId="38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9" fontId="20" fillId="0" borderId="1" xfId="22" applyFont="1" applyBorder="1" applyAlignment="1">
      <alignment horizontal="right"/>
    </xf>
    <xf numFmtId="9" fontId="20" fillId="0" borderId="1" xfId="22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9" fontId="0" fillId="0" borderId="0" xfId="22" applyFont="1" applyBorder="1" applyAlignment="1">
      <alignment horizontal="right"/>
    </xf>
    <xf numFmtId="9" fontId="0" fillId="0" borderId="0" xfId="22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187" fontId="0" fillId="0" borderId="0" xfId="22" applyNumberFormat="1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845"/>
          <c:w val="0.9057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M'!$C$3:$D$3</c:f>
              <c:strCache>
                <c:ptCount val="1"/>
                <c:pt idx="0">
                  <c:v>Fatal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M'!$A$6:$A$14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'Chart M'!$D$6:$D$14</c:f>
              <c:numCache>
                <c:ptCount val="9"/>
                <c:pt idx="0">
                  <c:v>21.693121693121693</c:v>
                </c:pt>
                <c:pt idx="1">
                  <c:v>1.0582010582010581</c:v>
                </c:pt>
                <c:pt idx="2">
                  <c:v>38.62433862433862</c:v>
                </c:pt>
                <c:pt idx="3">
                  <c:v>93.12169312169311</c:v>
                </c:pt>
                <c:pt idx="4">
                  <c:v>22.22222222222222</c:v>
                </c:pt>
                <c:pt idx="5">
                  <c:v>33.86243386243386</c:v>
                </c:pt>
                <c:pt idx="6">
                  <c:v>4.232804232804233</c:v>
                </c:pt>
                <c:pt idx="7">
                  <c:v>38.095238095238095</c:v>
                </c:pt>
                <c:pt idx="8">
                  <c:v>6.878306878306878</c:v>
                </c:pt>
              </c:numCache>
            </c:numRef>
          </c:val>
        </c:ser>
        <c:ser>
          <c:idx val="1"/>
          <c:order val="1"/>
          <c:tx>
            <c:strRef>
              <c:f>'Chart M'!$F$3:$G$3</c:f>
              <c:strCache>
                <c:ptCount val="1"/>
                <c:pt idx="0">
                  <c:v>Serious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M'!$A$6:$A$14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'Chart M'!$G$6:$G$14</c:f>
              <c:numCache>
                <c:ptCount val="9"/>
                <c:pt idx="0">
                  <c:v>22.306791569086652</c:v>
                </c:pt>
                <c:pt idx="1">
                  <c:v>2.107728337236534</c:v>
                </c:pt>
                <c:pt idx="2">
                  <c:v>23.243559718969557</c:v>
                </c:pt>
                <c:pt idx="3">
                  <c:v>84.89461358313818</c:v>
                </c:pt>
                <c:pt idx="4">
                  <c:v>11.182669789227166</c:v>
                </c:pt>
                <c:pt idx="5">
                  <c:v>21.721311475409834</c:v>
                </c:pt>
                <c:pt idx="6">
                  <c:v>10.245901639344263</c:v>
                </c:pt>
                <c:pt idx="7">
                  <c:v>42.857142857142854</c:v>
                </c:pt>
                <c:pt idx="8">
                  <c:v>4.859484777517564</c:v>
                </c:pt>
              </c:numCache>
            </c:numRef>
          </c:val>
        </c:ser>
        <c:ser>
          <c:idx val="2"/>
          <c:order val="2"/>
          <c:tx>
            <c:strRef>
              <c:f>'Chart M'!$I$3:$J$3</c:f>
              <c:strCache>
                <c:ptCount val="1"/>
                <c:pt idx="0">
                  <c:v>Slight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M'!$A$6:$A$14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'Chart M'!$J$6:$J$14</c:f>
              <c:numCache>
                <c:ptCount val="9"/>
                <c:pt idx="0">
                  <c:v>24.368747022391616</c:v>
                </c:pt>
                <c:pt idx="1">
                  <c:v>1.1195807527393997</c:v>
                </c:pt>
                <c:pt idx="2">
                  <c:v>25.95283468318247</c:v>
                </c:pt>
                <c:pt idx="3">
                  <c:v>92.31777036684136</c:v>
                </c:pt>
                <c:pt idx="4">
                  <c:v>9.063839923773227</c:v>
                </c:pt>
                <c:pt idx="5">
                  <c:v>17.829919009051928</c:v>
                </c:pt>
                <c:pt idx="6">
                  <c:v>9.778465936160076</c:v>
                </c:pt>
                <c:pt idx="7">
                  <c:v>22.77274892806098</c:v>
                </c:pt>
                <c:pt idx="8">
                  <c:v>3.739876131491186</c:v>
                </c:pt>
              </c:numCache>
            </c:numRef>
          </c:val>
        </c:ser>
        <c:axId val="29284777"/>
        <c:axId val="62236402"/>
      </c:barChart>
      <c:catAx>
        <c:axId val="2928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36402"/>
        <c:crosses val="autoZero"/>
        <c:auto val="1"/>
        <c:lblOffset val="100"/>
        <c:tickLblSkip val="1"/>
        <c:noMultiLvlLbl val="0"/>
      </c:catAx>
      <c:valAx>
        <c:axId val="622364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accidents with contributory factor type</a:t>
                </a:r>
              </a:p>
            </c:rich>
          </c:tx>
          <c:layout>
            <c:manualLayout>
              <c:xMode val="factor"/>
              <c:yMode val="factor"/>
              <c:x val="0.002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84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32</xdr:row>
      <xdr:rowOff>95250</xdr:rowOff>
    </xdr:from>
    <xdr:to>
      <xdr:col>8</xdr:col>
      <xdr:colOff>333375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247650" y="5514975"/>
        <a:ext cx="60674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2000</v>
          </cell>
          <cell r="C13">
            <v>2940</v>
          </cell>
          <cell r="D13">
            <v>2738</v>
          </cell>
          <cell r="E13">
            <v>4729</v>
          </cell>
          <cell r="F13">
            <v>1386</v>
          </cell>
          <cell r="G13">
            <v>11878</v>
          </cell>
          <cell r="I13">
            <v>10.5</v>
          </cell>
          <cell r="J13">
            <v>8.6</v>
          </cell>
          <cell r="K13">
            <v>5.6</v>
          </cell>
          <cell r="L13">
            <v>3.1</v>
          </cell>
          <cell r="M13">
            <v>6.2</v>
          </cell>
        </row>
        <row r="14">
          <cell r="B14">
            <v>2001</v>
          </cell>
          <cell r="C14">
            <v>2804</v>
          </cell>
          <cell r="D14">
            <v>2573</v>
          </cell>
          <cell r="E14">
            <v>4525</v>
          </cell>
          <cell r="F14">
            <v>1329</v>
          </cell>
          <cell r="G14">
            <v>11301</v>
          </cell>
          <cell r="I14">
            <v>10</v>
          </cell>
          <cell r="J14">
            <v>8.4</v>
          </cell>
          <cell r="K14">
            <v>5.2</v>
          </cell>
          <cell r="L14">
            <v>2.9</v>
          </cell>
          <cell r="M14">
            <v>5.9</v>
          </cell>
        </row>
        <row r="15">
          <cell r="B15">
            <v>2002</v>
          </cell>
          <cell r="C15">
            <v>2757</v>
          </cell>
          <cell r="D15">
            <v>2356</v>
          </cell>
          <cell r="E15">
            <v>4572</v>
          </cell>
          <cell r="F15">
            <v>1369</v>
          </cell>
          <cell r="G15">
            <v>11138</v>
          </cell>
          <cell r="I15">
            <v>9.7</v>
          </cell>
          <cell r="J15">
            <v>7.9</v>
          </cell>
          <cell r="K15">
            <v>5.2</v>
          </cell>
          <cell r="L15">
            <v>3</v>
          </cell>
          <cell r="M15">
            <v>5.8</v>
          </cell>
        </row>
        <row r="16">
          <cell r="B16">
            <v>2003</v>
          </cell>
          <cell r="C16">
            <v>2692</v>
          </cell>
          <cell r="D16">
            <v>2161</v>
          </cell>
          <cell r="E16">
            <v>4528</v>
          </cell>
          <cell r="F16">
            <v>1409</v>
          </cell>
          <cell r="G16">
            <v>10862</v>
          </cell>
          <cell r="I16">
            <v>9.3</v>
          </cell>
          <cell r="J16">
            <v>7.5</v>
          </cell>
          <cell r="K16">
            <v>5.2</v>
          </cell>
          <cell r="L16">
            <v>3.1</v>
          </cell>
          <cell r="M16">
            <v>5.6</v>
          </cell>
        </row>
        <row r="17">
          <cell r="B17">
            <v>2004</v>
          </cell>
          <cell r="C17">
            <v>2740</v>
          </cell>
          <cell r="D17">
            <v>2026</v>
          </cell>
          <cell r="E17">
            <v>4608</v>
          </cell>
          <cell r="F17">
            <v>1376</v>
          </cell>
          <cell r="G17">
            <v>10810</v>
          </cell>
          <cell r="I17">
            <v>9.2</v>
          </cell>
          <cell r="J17">
            <v>7.3</v>
          </cell>
          <cell r="K17">
            <v>5.2</v>
          </cell>
          <cell r="L17">
            <v>2.9</v>
          </cell>
          <cell r="M17">
            <v>5.6</v>
          </cell>
        </row>
        <row r="18">
          <cell r="B18">
            <v>2005</v>
          </cell>
          <cell r="C18">
            <v>2689</v>
          </cell>
          <cell r="D18">
            <v>1840</v>
          </cell>
          <cell r="E18">
            <v>4330</v>
          </cell>
          <cell r="F18">
            <v>1320</v>
          </cell>
          <cell r="G18">
            <v>10214</v>
          </cell>
          <cell r="I18">
            <v>8.9</v>
          </cell>
          <cell r="J18">
            <v>6.7</v>
          </cell>
          <cell r="K18">
            <v>4.8</v>
          </cell>
          <cell r="L18">
            <v>2.8</v>
          </cell>
          <cell r="M18">
            <v>5.2</v>
          </cell>
        </row>
        <row r="19">
          <cell r="B19">
            <v>2006</v>
          </cell>
          <cell r="C19">
            <v>2657</v>
          </cell>
          <cell r="D19">
            <v>1688</v>
          </cell>
          <cell r="E19">
            <v>4184</v>
          </cell>
          <cell r="F19">
            <v>1186</v>
          </cell>
          <cell r="G19">
            <v>9753</v>
          </cell>
          <cell r="I19">
            <v>8.6</v>
          </cell>
          <cell r="J19">
            <v>6.1</v>
          </cell>
          <cell r="K19">
            <v>4.7</v>
          </cell>
          <cell r="L19">
            <v>2.5</v>
          </cell>
          <cell r="M19">
            <v>4.9</v>
          </cell>
        </row>
        <row r="20">
          <cell r="B20">
            <v>2007</v>
          </cell>
          <cell r="C20">
            <v>2592</v>
          </cell>
          <cell r="D20">
            <v>1584</v>
          </cell>
          <cell r="E20">
            <v>3824</v>
          </cell>
          <cell r="F20">
            <v>1292</v>
          </cell>
          <cell r="G20">
            <v>9336</v>
          </cell>
          <cell r="I20">
            <v>8.3</v>
          </cell>
          <cell r="J20">
            <v>5.7</v>
          </cell>
          <cell r="K20">
            <v>4.3</v>
          </cell>
          <cell r="L20">
            <v>2.6</v>
          </cell>
          <cell r="M20">
            <v>4.7</v>
          </cell>
        </row>
        <row r="21">
          <cell r="B21">
            <v>2008</v>
          </cell>
          <cell r="C21">
            <v>2363</v>
          </cell>
          <cell r="D21">
            <v>1549</v>
          </cell>
          <cell r="E21">
            <v>3706</v>
          </cell>
          <cell r="F21">
            <v>1229</v>
          </cell>
          <cell r="G21">
            <v>8886</v>
          </cell>
          <cell r="I21">
            <v>7.5</v>
          </cell>
          <cell r="J21">
            <v>5.5</v>
          </cell>
          <cell r="K21">
            <v>4.2</v>
          </cell>
          <cell r="L21">
            <v>2.4</v>
          </cell>
          <cell r="M21">
            <v>4.4</v>
          </cell>
        </row>
        <row r="22">
          <cell r="B22">
            <v>2009</v>
          </cell>
          <cell r="C22">
            <v>2257</v>
          </cell>
          <cell r="D22">
            <v>1536</v>
          </cell>
          <cell r="E22">
            <v>3430</v>
          </cell>
          <cell r="F22">
            <v>1283</v>
          </cell>
          <cell r="G22">
            <v>8532</v>
          </cell>
          <cell r="I22">
            <v>7</v>
          </cell>
          <cell r="J22">
            <v>5.3</v>
          </cell>
          <cell r="K22">
            <v>3.9</v>
          </cell>
          <cell r="L22">
            <v>2.4</v>
          </cell>
          <cell r="M22">
            <v>4.2</v>
          </cell>
        </row>
        <row r="23">
          <cell r="B23">
            <v>2010</v>
          </cell>
          <cell r="C23">
            <v>1764</v>
          </cell>
          <cell r="D23">
            <v>1379</v>
          </cell>
          <cell r="E23">
            <v>3114</v>
          </cell>
          <cell r="F23">
            <v>1125</v>
          </cell>
          <cell r="G23">
            <v>7412</v>
          </cell>
          <cell r="I23">
            <v>5.4</v>
          </cell>
          <cell r="J23">
            <v>4.7</v>
          </cell>
          <cell r="K23">
            <v>3.6</v>
          </cell>
          <cell r="L23">
            <v>2.1</v>
          </cell>
          <cell r="M23">
            <v>3.6</v>
          </cell>
        </row>
        <row r="24">
          <cell r="B24" t="str">
            <v>2006-2010 average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2000</v>
          </cell>
          <cell r="C27">
            <v>1315</v>
          </cell>
          <cell r="D27">
            <v>1701</v>
          </cell>
          <cell r="E27">
            <v>2954</v>
          </cell>
          <cell r="F27">
            <v>510</v>
          </cell>
          <cell r="G27">
            <v>6503</v>
          </cell>
          <cell r="I27">
            <v>4.7</v>
          </cell>
          <cell r="J27">
            <v>5</v>
          </cell>
          <cell r="K27">
            <v>3.3</v>
          </cell>
          <cell r="L27">
            <v>0.8</v>
          </cell>
          <cell r="M27">
            <v>3.1</v>
          </cell>
        </row>
        <row r="28">
          <cell r="B28">
            <v>2001</v>
          </cell>
          <cell r="C28">
            <v>1344</v>
          </cell>
          <cell r="D28">
            <v>1669</v>
          </cell>
          <cell r="E28">
            <v>2903</v>
          </cell>
          <cell r="F28">
            <v>504</v>
          </cell>
          <cell r="G28">
            <v>6441</v>
          </cell>
          <cell r="I28">
            <v>4.8</v>
          </cell>
          <cell r="J28">
            <v>5.1</v>
          </cell>
          <cell r="K28">
            <v>3.2</v>
          </cell>
          <cell r="L28">
            <v>0.8</v>
          </cell>
          <cell r="M28">
            <v>3</v>
          </cell>
        </row>
        <row r="29">
          <cell r="B29">
            <v>2002</v>
          </cell>
          <cell r="C29">
            <v>1284</v>
          </cell>
          <cell r="D29">
            <v>1508</v>
          </cell>
          <cell r="E29">
            <v>2956</v>
          </cell>
          <cell r="F29">
            <v>510</v>
          </cell>
          <cell r="G29">
            <v>6275</v>
          </cell>
          <cell r="I29">
            <v>4.6</v>
          </cell>
          <cell r="J29">
            <v>4.8</v>
          </cell>
          <cell r="K29">
            <v>3.2</v>
          </cell>
          <cell r="L29">
            <v>0.8</v>
          </cell>
          <cell r="M29">
            <v>2.9</v>
          </cell>
        </row>
        <row r="30">
          <cell r="B30">
            <v>2003</v>
          </cell>
          <cell r="C30">
            <v>1293</v>
          </cell>
          <cell r="D30">
            <v>1389</v>
          </cell>
          <cell r="E30">
            <v>2961</v>
          </cell>
          <cell r="F30">
            <v>541</v>
          </cell>
          <cell r="G30">
            <v>6202</v>
          </cell>
          <cell r="I30">
            <v>4.6</v>
          </cell>
          <cell r="J30">
            <v>4.6</v>
          </cell>
          <cell r="K30">
            <v>3.2</v>
          </cell>
          <cell r="L30">
            <v>0.9</v>
          </cell>
          <cell r="M30">
            <v>2.9</v>
          </cell>
        </row>
        <row r="31">
          <cell r="B31">
            <v>2004</v>
          </cell>
          <cell r="C31">
            <v>1389</v>
          </cell>
          <cell r="D31">
            <v>1367</v>
          </cell>
          <cell r="E31">
            <v>2859</v>
          </cell>
          <cell r="F31">
            <v>524</v>
          </cell>
          <cell r="G31">
            <v>6151</v>
          </cell>
          <cell r="I31">
            <v>4.8</v>
          </cell>
          <cell r="J31">
            <v>4.6</v>
          </cell>
          <cell r="K31">
            <v>3.1</v>
          </cell>
          <cell r="L31">
            <v>0.8</v>
          </cell>
          <cell r="M31">
            <v>2.9</v>
          </cell>
        </row>
        <row r="32">
          <cell r="B32">
            <v>2005</v>
          </cell>
          <cell r="C32">
            <v>1269</v>
          </cell>
          <cell r="D32">
            <v>1211</v>
          </cell>
          <cell r="E32">
            <v>2784</v>
          </cell>
          <cell r="F32">
            <v>542</v>
          </cell>
          <cell r="G32">
            <v>5823</v>
          </cell>
          <cell r="I32">
            <v>4.3</v>
          </cell>
          <cell r="J32">
            <v>4.2</v>
          </cell>
          <cell r="K32">
            <v>3</v>
          </cell>
          <cell r="L32">
            <v>0.9</v>
          </cell>
          <cell r="M32">
            <v>2.7</v>
          </cell>
        </row>
        <row r="33">
          <cell r="B33">
            <v>2006</v>
          </cell>
          <cell r="C33">
            <v>1405</v>
          </cell>
          <cell r="D33">
            <v>1170</v>
          </cell>
          <cell r="E33">
            <v>2778</v>
          </cell>
          <cell r="F33">
            <v>549</v>
          </cell>
          <cell r="G33">
            <v>5913</v>
          </cell>
          <cell r="I33">
            <v>4.7</v>
          </cell>
          <cell r="J33">
            <v>4.1</v>
          </cell>
          <cell r="K33">
            <v>2.9</v>
          </cell>
          <cell r="L33">
            <v>0.9</v>
          </cell>
          <cell r="M33">
            <v>2.7</v>
          </cell>
        </row>
        <row r="34">
          <cell r="B34">
            <v>2007</v>
          </cell>
          <cell r="C34">
            <v>1422</v>
          </cell>
          <cell r="D34">
            <v>1075</v>
          </cell>
          <cell r="E34">
            <v>2538</v>
          </cell>
          <cell r="F34">
            <v>524</v>
          </cell>
          <cell r="G34">
            <v>5569</v>
          </cell>
          <cell r="I34">
            <v>4.7</v>
          </cell>
          <cell r="J34">
            <v>3.8</v>
          </cell>
          <cell r="K34">
            <v>2.7</v>
          </cell>
          <cell r="L34">
            <v>0.8</v>
          </cell>
          <cell r="M34">
            <v>2.6</v>
          </cell>
        </row>
        <row r="35">
          <cell r="B35">
            <v>2008</v>
          </cell>
          <cell r="C35">
            <v>1350</v>
          </cell>
          <cell r="D35">
            <v>1047</v>
          </cell>
          <cell r="E35">
            <v>2636</v>
          </cell>
          <cell r="F35">
            <v>520</v>
          </cell>
          <cell r="G35">
            <v>5563</v>
          </cell>
          <cell r="I35">
            <v>4.4</v>
          </cell>
          <cell r="J35">
            <v>3.7</v>
          </cell>
          <cell r="K35">
            <v>2.8</v>
          </cell>
          <cell r="L35">
            <v>0.8</v>
          </cell>
          <cell r="M35">
            <v>2.5</v>
          </cell>
        </row>
        <row r="36">
          <cell r="B36">
            <v>2009</v>
          </cell>
          <cell r="C36">
            <v>1299</v>
          </cell>
          <cell r="D36">
            <v>1078</v>
          </cell>
          <cell r="E36">
            <v>2497</v>
          </cell>
          <cell r="F36">
            <v>557</v>
          </cell>
          <cell r="G36">
            <v>5446</v>
          </cell>
          <cell r="I36">
            <v>4.2</v>
          </cell>
          <cell r="J36">
            <v>3.8</v>
          </cell>
          <cell r="K36">
            <v>2.6</v>
          </cell>
          <cell r="L36">
            <v>0.8</v>
          </cell>
          <cell r="M36">
            <v>2.5</v>
          </cell>
        </row>
        <row r="37">
          <cell r="B37">
            <v>2010</v>
          </cell>
          <cell r="C37">
            <v>1142</v>
          </cell>
          <cell r="D37">
            <v>976</v>
          </cell>
          <cell r="E37">
            <v>2260</v>
          </cell>
          <cell r="F37">
            <v>503</v>
          </cell>
          <cell r="G37">
            <v>4889</v>
          </cell>
          <cell r="I37">
            <v>3.7</v>
          </cell>
          <cell r="J37">
            <v>3.4</v>
          </cell>
          <cell r="K37">
            <v>2.4</v>
          </cell>
          <cell r="L37">
            <v>0.7</v>
          </cell>
          <cell r="M37">
            <v>2.2</v>
          </cell>
        </row>
        <row r="38">
          <cell r="B38" t="str">
            <v>2006-2010 average</v>
          </cell>
          <cell r="C38">
            <v>1324</v>
          </cell>
          <cell r="D38">
            <v>1069</v>
          </cell>
          <cell r="E38">
            <v>2542</v>
          </cell>
          <cell r="F38">
            <v>531</v>
          </cell>
          <cell r="G38">
            <v>5476</v>
          </cell>
          <cell r="I38">
            <v>4.3</v>
          </cell>
          <cell r="J38">
            <v>3.7</v>
          </cell>
          <cell r="K38">
            <v>2.7</v>
          </cell>
          <cell r="L38">
            <v>0.8</v>
          </cell>
          <cell r="M38">
            <v>2.5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>
            <v>2001</v>
          </cell>
          <cell r="C42">
            <v>4173</v>
          </cell>
          <cell r="D42">
            <v>4310</v>
          </cell>
          <cell r="E42">
            <v>7505</v>
          </cell>
          <cell r="F42">
            <v>1835</v>
          </cell>
          <cell r="G42">
            <v>18607</v>
          </cell>
          <cell r="I42">
            <v>7.4</v>
          </cell>
          <cell r="J42">
            <v>6.8</v>
          </cell>
          <cell r="K42">
            <v>4.3</v>
          </cell>
          <cell r="L42">
            <v>1.7</v>
          </cell>
          <cell r="M42">
            <v>4.4</v>
          </cell>
        </row>
        <row r="43">
          <cell r="B43">
            <v>2002</v>
          </cell>
          <cell r="C43">
            <v>4072</v>
          </cell>
          <cell r="D43">
            <v>3941</v>
          </cell>
          <cell r="E43">
            <v>7624</v>
          </cell>
          <cell r="F43">
            <v>1882</v>
          </cell>
          <cell r="G43">
            <v>18194</v>
          </cell>
          <cell r="I43">
            <v>7.2</v>
          </cell>
          <cell r="J43">
            <v>6.4</v>
          </cell>
          <cell r="K43">
            <v>4.3</v>
          </cell>
          <cell r="L43">
            <v>1.8</v>
          </cell>
          <cell r="M43">
            <v>4.3</v>
          </cell>
        </row>
        <row r="44">
          <cell r="B44">
            <v>2003</v>
          </cell>
          <cell r="C44">
            <v>4035</v>
          </cell>
          <cell r="D44">
            <v>3641</v>
          </cell>
          <cell r="E44">
            <v>7597</v>
          </cell>
          <cell r="F44">
            <v>1963</v>
          </cell>
          <cell r="G44">
            <v>17726</v>
          </cell>
          <cell r="I44">
            <v>7</v>
          </cell>
          <cell r="J44">
            <v>6.2</v>
          </cell>
          <cell r="K44">
            <v>4.2</v>
          </cell>
          <cell r="L44">
            <v>1.8</v>
          </cell>
          <cell r="M44">
            <v>4.3</v>
          </cell>
        </row>
        <row r="45">
          <cell r="B45">
            <v>2004</v>
          </cell>
          <cell r="C45">
            <v>4153</v>
          </cell>
          <cell r="D45">
            <v>3459</v>
          </cell>
          <cell r="E45">
            <v>7645</v>
          </cell>
          <cell r="F45">
            <v>1950</v>
          </cell>
          <cell r="G45">
            <v>17718</v>
          </cell>
          <cell r="I45">
            <v>7.1</v>
          </cell>
          <cell r="J45">
            <v>6</v>
          </cell>
          <cell r="K45">
            <v>4.2</v>
          </cell>
          <cell r="L45">
            <v>1.8</v>
          </cell>
          <cell r="M45">
            <v>4.2</v>
          </cell>
        </row>
        <row r="46">
          <cell r="B46">
            <v>2005</v>
          </cell>
          <cell r="C46">
            <v>3997</v>
          </cell>
          <cell r="D46">
            <v>3111</v>
          </cell>
          <cell r="E46">
            <v>7348</v>
          </cell>
          <cell r="F46">
            <v>1875</v>
          </cell>
          <cell r="G46">
            <v>16770</v>
          </cell>
          <cell r="I46">
            <v>6.7</v>
          </cell>
          <cell r="J46">
            <v>5.5</v>
          </cell>
          <cell r="K46">
            <v>4</v>
          </cell>
          <cell r="L46">
            <v>1.7</v>
          </cell>
          <cell r="M46">
            <v>4</v>
          </cell>
        </row>
        <row r="47">
          <cell r="B47">
            <v>2006</v>
          </cell>
          <cell r="C47">
            <v>4097</v>
          </cell>
          <cell r="D47">
            <v>2916</v>
          </cell>
          <cell r="E47">
            <v>7213</v>
          </cell>
          <cell r="F47">
            <v>1741</v>
          </cell>
          <cell r="G47">
            <v>16398</v>
          </cell>
          <cell r="I47">
            <v>6.8</v>
          </cell>
          <cell r="J47">
            <v>5.2</v>
          </cell>
          <cell r="K47">
            <v>3.9</v>
          </cell>
          <cell r="L47">
            <v>1.6</v>
          </cell>
          <cell r="M47">
            <v>3.9</v>
          </cell>
        </row>
        <row r="48">
          <cell r="B48">
            <v>2007</v>
          </cell>
          <cell r="C48">
            <v>4120</v>
          </cell>
          <cell r="D48">
            <v>2710</v>
          </cell>
          <cell r="E48">
            <v>6545</v>
          </cell>
          <cell r="F48">
            <v>1823</v>
          </cell>
          <cell r="G48">
            <v>15584</v>
          </cell>
          <cell r="I48">
            <v>6.7</v>
          </cell>
          <cell r="J48">
            <v>4.8</v>
          </cell>
          <cell r="K48">
            <v>3.6</v>
          </cell>
          <cell r="L48">
            <v>1.6</v>
          </cell>
          <cell r="M48">
            <v>3.7</v>
          </cell>
        </row>
        <row r="49">
          <cell r="B49">
            <v>2008</v>
          </cell>
          <cell r="C49">
            <v>3792</v>
          </cell>
          <cell r="D49">
            <v>2658</v>
          </cell>
          <cell r="E49">
            <v>6510</v>
          </cell>
          <cell r="F49">
            <v>1752</v>
          </cell>
          <cell r="G49">
            <v>15058</v>
          </cell>
          <cell r="I49">
            <v>6.1</v>
          </cell>
          <cell r="J49">
            <v>4.7</v>
          </cell>
          <cell r="K49">
            <v>3.6</v>
          </cell>
          <cell r="L49">
            <v>1.5</v>
          </cell>
          <cell r="M49">
            <v>3.5</v>
          </cell>
        </row>
        <row r="50">
          <cell r="B50">
            <v>2009</v>
          </cell>
          <cell r="C50">
            <v>3634</v>
          </cell>
          <cell r="D50">
            <v>2727</v>
          </cell>
          <cell r="E50">
            <v>6059</v>
          </cell>
          <cell r="F50">
            <v>1847</v>
          </cell>
          <cell r="G50">
            <v>14577</v>
          </cell>
          <cell r="I50">
            <v>5.8</v>
          </cell>
          <cell r="J50">
            <v>4.7</v>
          </cell>
          <cell r="K50">
            <v>3.3</v>
          </cell>
          <cell r="L50">
            <v>1.6</v>
          </cell>
          <cell r="M50">
            <v>3.4</v>
          </cell>
        </row>
        <row r="51">
          <cell r="B51">
            <v>2010</v>
          </cell>
          <cell r="C51">
            <v>2946</v>
          </cell>
          <cell r="D51">
            <v>2414</v>
          </cell>
          <cell r="E51">
            <v>5537</v>
          </cell>
          <cell r="F51">
            <v>1638</v>
          </cell>
          <cell r="G51">
            <v>12805</v>
          </cell>
          <cell r="I51">
            <v>4.6</v>
          </cell>
          <cell r="J51">
            <v>4.1</v>
          </cell>
          <cell r="K51">
            <v>3</v>
          </cell>
          <cell r="L51">
            <v>1.4</v>
          </cell>
          <cell r="M51">
            <v>3</v>
          </cell>
        </row>
        <row r="52">
          <cell r="B52" t="str">
            <v>2006-2010 average</v>
          </cell>
          <cell r="C52">
            <v>3718</v>
          </cell>
          <cell r="D52">
            <v>2685</v>
          </cell>
          <cell r="E52">
            <v>6373</v>
          </cell>
          <cell r="F52">
            <v>1760</v>
          </cell>
          <cell r="G52">
            <v>14884</v>
          </cell>
          <cell r="I52">
            <v>6</v>
          </cell>
          <cell r="J52">
            <v>4.7</v>
          </cell>
          <cell r="K52">
            <v>3.5</v>
          </cell>
          <cell r="L52">
            <v>1.5</v>
          </cell>
          <cell r="M52">
            <v>3.5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2000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>
            <v>2002</v>
          </cell>
          <cell r="C57">
            <v>2.147196261682243</v>
          </cell>
          <cell r="D57">
            <v>1.5623342175066313</v>
          </cell>
          <cell r="E57">
            <v>1.5466847090663058</v>
          </cell>
          <cell r="F57">
            <v>2.684313725490196</v>
          </cell>
          <cell r="G57">
            <v>1.774980079681275</v>
          </cell>
          <cell r="I57">
            <v>2.108695652173913</v>
          </cell>
          <cell r="J57">
            <v>1.6458333333333335</v>
          </cell>
          <cell r="K57">
            <v>1.625</v>
          </cell>
          <cell r="L57">
            <v>3.75</v>
          </cell>
          <cell r="M57">
            <v>2</v>
          </cell>
        </row>
        <row r="58">
          <cell r="B58">
            <v>2003</v>
          </cell>
          <cell r="C58">
            <v>2.0819798917246715</v>
          </cell>
          <cell r="D58">
            <v>1.5557955363570914</v>
          </cell>
          <cell r="E58">
            <v>1.5292131036811887</v>
          </cell>
          <cell r="F58">
            <v>2.6044362292051755</v>
          </cell>
          <cell r="G58">
            <v>1.7513705256368912</v>
          </cell>
          <cell r="I58">
            <v>2.0217391304347827</v>
          </cell>
          <cell r="J58">
            <v>1.6304347826086958</v>
          </cell>
          <cell r="K58">
            <v>1.625</v>
          </cell>
          <cell r="L58">
            <v>3.4444444444444446</v>
          </cell>
          <cell r="M58">
            <v>1.9310344827586206</v>
          </cell>
        </row>
        <row r="59">
          <cell r="B59">
            <v>2004</v>
          </cell>
          <cell r="C59">
            <v>1.97264218862491</v>
          </cell>
          <cell r="D59">
            <v>1.4820775420629115</v>
          </cell>
          <cell r="E59">
            <v>1.6117523609653726</v>
          </cell>
          <cell r="F59">
            <v>2.6259541984732824</v>
          </cell>
          <cell r="G59">
            <v>1.7574378149894325</v>
          </cell>
          <cell r="I59">
            <v>1.9166666666666665</v>
          </cell>
          <cell r="J59">
            <v>1.5869565217391306</v>
          </cell>
          <cell r="K59">
            <v>1.6774193548387097</v>
          </cell>
          <cell r="L59">
            <v>3.6249999999999996</v>
          </cell>
          <cell r="M59">
            <v>1.9310344827586206</v>
          </cell>
        </row>
        <row r="60">
          <cell r="B60">
            <v>2005</v>
          </cell>
          <cell r="C60">
            <v>2.118991331757289</v>
          </cell>
          <cell r="D60">
            <v>1.5194054500412881</v>
          </cell>
          <cell r="E60">
            <v>1.555316091954023</v>
          </cell>
          <cell r="F60">
            <v>2.4354243542435423</v>
          </cell>
          <cell r="G60">
            <v>1.754078653614975</v>
          </cell>
          <cell r="I60">
            <v>2.0697674418604652</v>
          </cell>
          <cell r="J60">
            <v>1.5952380952380951</v>
          </cell>
          <cell r="K60">
            <v>1.5999999999999999</v>
          </cell>
          <cell r="L60">
            <v>3.1111111111111107</v>
          </cell>
          <cell r="M60">
            <v>1.9259259259259258</v>
          </cell>
        </row>
        <row r="61">
          <cell r="B61">
            <v>2006</v>
          </cell>
          <cell r="C61">
            <v>1.8911032028469752</v>
          </cell>
          <cell r="D61">
            <v>1.4427350427350427</v>
          </cell>
          <cell r="E61">
            <v>1.506119510439165</v>
          </cell>
          <cell r="F61">
            <v>2.1602914389799635</v>
          </cell>
          <cell r="G61">
            <v>1.6494165398274987</v>
          </cell>
          <cell r="I61">
            <v>1.829787234042553</v>
          </cell>
          <cell r="J61">
            <v>1.4878048780487805</v>
          </cell>
          <cell r="K61">
            <v>1.620689655172414</v>
          </cell>
          <cell r="L61">
            <v>2.7777777777777777</v>
          </cell>
          <cell r="M61">
            <v>1.8148148148148149</v>
          </cell>
        </row>
        <row r="62">
          <cell r="B62">
            <v>2007</v>
          </cell>
          <cell r="C62">
            <v>1.8227848101265822</v>
          </cell>
          <cell r="D62">
            <v>1.4734883720930232</v>
          </cell>
          <cell r="E62">
            <v>1.5066981875492513</v>
          </cell>
          <cell r="F62">
            <v>2.4656488549618323</v>
          </cell>
          <cell r="G62">
            <v>1.6764230562039864</v>
          </cell>
          <cell r="I62">
            <v>1.7659574468085106</v>
          </cell>
          <cell r="J62">
            <v>1.5000000000000002</v>
          </cell>
          <cell r="K62">
            <v>1.5925925925925923</v>
          </cell>
          <cell r="L62">
            <v>3.25</v>
          </cell>
          <cell r="M62">
            <v>1.8076923076923077</v>
          </cell>
        </row>
        <row r="63">
          <cell r="B63">
            <v>2008</v>
          </cell>
          <cell r="C63">
            <v>1.7503703703703704</v>
          </cell>
          <cell r="D63">
            <v>1.4794651384909265</v>
          </cell>
          <cell r="E63">
            <v>1.405918057663126</v>
          </cell>
          <cell r="F63">
            <v>2.3634615384615385</v>
          </cell>
          <cell r="G63">
            <v>1.597339564982923</v>
          </cell>
          <cell r="I63">
            <v>1.7045454545454544</v>
          </cell>
          <cell r="J63">
            <v>1.4864864864864864</v>
          </cell>
          <cell r="K63">
            <v>1.5000000000000002</v>
          </cell>
          <cell r="L63">
            <v>2.9999999999999996</v>
          </cell>
          <cell r="M63">
            <v>1.7600000000000002</v>
          </cell>
        </row>
        <row r="64">
          <cell r="B64">
            <v>2009</v>
          </cell>
          <cell r="C64">
            <v>1.7374903772132408</v>
          </cell>
          <cell r="D64">
            <v>1.424860853432282</v>
          </cell>
          <cell r="E64">
            <v>1.3736483780536644</v>
          </cell>
          <cell r="F64">
            <v>2.3034111310592458</v>
          </cell>
          <cell r="G64">
            <v>1.5666544252662504</v>
          </cell>
          <cell r="I64">
            <v>1.6666666666666665</v>
          </cell>
          <cell r="J64">
            <v>1.3947368421052633</v>
          </cell>
          <cell r="K64">
            <v>1.5</v>
          </cell>
          <cell r="L64">
            <v>2.9999999999999996</v>
          </cell>
          <cell r="M64">
            <v>1.6800000000000002</v>
          </cell>
        </row>
        <row r="65">
          <cell r="B65">
            <v>2010</v>
          </cell>
          <cell r="C65">
            <v>1.5446584938704029</v>
          </cell>
          <cell r="D65">
            <v>1.4129098360655739</v>
          </cell>
          <cell r="E65">
            <v>1.3778761061946903</v>
          </cell>
          <cell r="F65">
            <v>2.2365805168986084</v>
          </cell>
          <cell r="G65">
            <v>1.5160564532624259</v>
          </cell>
          <cell r="I65">
            <v>1.4594594594594594</v>
          </cell>
          <cell r="J65">
            <v>1.3823529411764708</v>
          </cell>
          <cell r="K65">
            <v>1.5</v>
          </cell>
          <cell r="L65">
            <v>3.0000000000000004</v>
          </cell>
          <cell r="M65">
            <v>1.6363636363636362</v>
          </cell>
        </row>
        <row r="66">
          <cell r="B66" t="str">
            <v>2006-2010 average</v>
          </cell>
          <cell r="C66">
            <v>1.7575528700906344</v>
          </cell>
          <cell r="D66">
            <v>1.4471468662301217</v>
          </cell>
          <cell r="E66">
            <v>1.4366640440597955</v>
          </cell>
          <cell r="F66">
            <v>2.303201506591337</v>
          </cell>
          <cell r="G66">
            <v>1.60409057706355</v>
          </cell>
          <cell r="I66">
            <v>1.7209302325581397</v>
          </cell>
          <cell r="J66">
            <v>1.4594594594594594</v>
          </cell>
          <cell r="K66">
            <v>1.5185185185185184</v>
          </cell>
          <cell r="L66">
            <v>2.9999999999999996</v>
          </cell>
          <cell r="M66">
            <v>1.7600000000000002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O11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45.7109375" style="5" customWidth="1"/>
    <col min="3" max="3" width="9.57421875" style="5" bestFit="1" customWidth="1"/>
    <col min="4" max="4" width="9.28125" style="12" bestFit="1" customWidth="1"/>
    <col min="5" max="5" width="1.28515625" style="5" customWidth="1"/>
    <col min="6" max="6" width="9.28125" style="5" bestFit="1" customWidth="1"/>
    <col min="7" max="7" width="9.28125" style="12" bestFit="1" customWidth="1"/>
    <col min="8" max="8" width="1.1484375" style="5" customWidth="1"/>
    <col min="9" max="9" width="9.28125" style="5" bestFit="1" customWidth="1"/>
    <col min="10" max="10" width="9.28125" style="12" bestFit="1" customWidth="1"/>
    <col min="11" max="11" width="1.28515625" style="5" customWidth="1"/>
    <col min="12" max="12" width="9.421875" style="5" bestFit="1" customWidth="1"/>
    <col min="13" max="13" width="10.421875" style="12" customWidth="1"/>
    <col min="14" max="16384" width="9.140625" style="5" customWidth="1"/>
  </cols>
  <sheetData>
    <row r="1" spans="1:13" s="4" customFormat="1" ht="18" thickBot="1">
      <c r="A1" s="1" t="s">
        <v>202</v>
      </c>
      <c r="B1" s="1"/>
      <c r="C1" s="1"/>
      <c r="D1" s="2"/>
      <c r="E1" s="1"/>
      <c r="F1" s="1"/>
      <c r="G1" s="2"/>
      <c r="H1" s="1"/>
      <c r="I1" s="1"/>
      <c r="J1" s="2"/>
      <c r="K1" s="3"/>
      <c r="L1" s="1"/>
      <c r="M1" s="2"/>
    </row>
    <row r="2" spans="3:13" ht="45" customHeight="1">
      <c r="C2" s="6" t="s">
        <v>0</v>
      </c>
      <c r="D2" s="6"/>
      <c r="E2" s="7"/>
      <c r="F2" s="6" t="s">
        <v>1</v>
      </c>
      <c r="G2" s="6"/>
      <c r="H2" s="7"/>
      <c r="I2" s="6" t="s">
        <v>2</v>
      </c>
      <c r="J2" s="6"/>
      <c r="K2" s="7"/>
      <c r="L2" s="8" t="s">
        <v>3</v>
      </c>
      <c r="M2" s="8"/>
    </row>
    <row r="3" spans="1:13" ht="25.5" customHeight="1">
      <c r="A3" s="9" t="s">
        <v>4</v>
      </c>
      <c r="B3" s="9"/>
      <c r="C3" s="10" t="s">
        <v>5</v>
      </c>
      <c r="D3" s="10" t="s">
        <v>203</v>
      </c>
      <c r="E3" s="10"/>
      <c r="F3" s="10" t="s">
        <v>5</v>
      </c>
      <c r="G3" s="10" t="s">
        <v>203</v>
      </c>
      <c r="H3" s="10"/>
      <c r="I3" s="10" t="s">
        <v>5</v>
      </c>
      <c r="J3" s="10" t="s">
        <v>203</v>
      </c>
      <c r="K3" s="10"/>
      <c r="L3" s="10" t="s">
        <v>5</v>
      </c>
      <c r="M3" s="10" t="s">
        <v>203</v>
      </c>
    </row>
    <row r="4" ht="14.25">
      <c r="D4" s="11"/>
    </row>
    <row r="5" spans="1:15" s="4" customFormat="1" ht="15">
      <c r="A5" s="4" t="s">
        <v>6</v>
      </c>
      <c r="C5" s="4">
        <v>41</v>
      </c>
      <c r="D5" s="13">
        <f aca="true" t="shared" si="0" ref="D5:D14">C5/C$99*100</f>
        <v>21.693121693121693</v>
      </c>
      <c r="F5" s="4">
        <v>381</v>
      </c>
      <c r="G5" s="13">
        <f aca="true" t="shared" si="1" ref="G5:G14">F5/F$99*100</f>
        <v>22.306791569086652</v>
      </c>
      <c r="I5" s="14">
        <v>2046</v>
      </c>
      <c r="J5" s="13">
        <f aca="true" t="shared" si="2" ref="J5:J14">I5/I$99*100</f>
        <v>24.368747022391616</v>
      </c>
      <c r="L5" s="14">
        <v>2468</v>
      </c>
      <c r="M5" s="13">
        <f aca="true" t="shared" si="3" ref="M5:M14">L5/L$99*100</f>
        <v>23.97746040998737</v>
      </c>
      <c r="O5" s="14"/>
    </row>
    <row r="6" spans="2:15" ht="15">
      <c r="B6" s="5" t="s">
        <v>7</v>
      </c>
      <c r="C6" s="5">
        <v>1</v>
      </c>
      <c r="D6" s="13">
        <f t="shared" si="0"/>
        <v>0.5291005291005291</v>
      </c>
      <c r="F6" s="5">
        <v>20</v>
      </c>
      <c r="G6" s="13">
        <f t="shared" si="1"/>
        <v>1.1709601873536302</v>
      </c>
      <c r="I6" s="5">
        <v>62</v>
      </c>
      <c r="J6" s="13">
        <f t="shared" si="2"/>
        <v>0.7384468794664126</v>
      </c>
      <c r="L6" s="5">
        <v>83</v>
      </c>
      <c r="M6" s="13">
        <f t="shared" si="3"/>
        <v>0.8063732633828816</v>
      </c>
      <c r="O6" s="14"/>
    </row>
    <row r="7" spans="2:15" ht="15">
      <c r="B7" s="5" t="s">
        <v>8</v>
      </c>
      <c r="C7" s="5">
        <v>3</v>
      </c>
      <c r="D7" s="13">
        <f t="shared" si="0"/>
        <v>1.5873015873015872</v>
      </c>
      <c r="F7" s="5">
        <v>47</v>
      </c>
      <c r="G7" s="13">
        <f t="shared" si="1"/>
        <v>2.75175644028103</v>
      </c>
      <c r="I7" s="5">
        <v>121</v>
      </c>
      <c r="J7" s="13">
        <f t="shared" si="2"/>
        <v>1.4411624583134826</v>
      </c>
      <c r="L7" s="5">
        <v>171</v>
      </c>
      <c r="M7" s="13">
        <f t="shared" si="3"/>
        <v>1.66132322937919</v>
      </c>
      <c r="O7" s="14"/>
    </row>
    <row r="8" spans="2:15" ht="15">
      <c r="B8" s="5" t="s">
        <v>9</v>
      </c>
      <c r="C8" s="5">
        <v>29</v>
      </c>
      <c r="D8" s="13">
        <f t="shared" si="0"/>
        <v>15.343915343915343</v>
      </c>
      <c r="F8" s="5">
        <v>219</v>
      </c>
      <c r="G8" s="13">
        <f t="shared" si="1"/>
        <v>12.822014051522249</v>
      </c>
      <c r="I8" s="15">
        <v>1442</v>
      </c>
      <c r="J8" s="13">
        <f t="shared" si="2"/>
        <v>17.174845164363983</v>
      </c>
      <c r="L8" s="15">
        <v>1690</v>
      </c>
      <c r="M8" s="13">
        <f t="shared" si="3"/>
        <v>16.41892548333819</v>
      </c>
      <c r="O8" s="14"/>
    </row>
    <row r="9" spans="2:15" ht="15">
      <c r="B9" s="5" t="s">
        <v>10</v>
      </c>
      <c r="C9" s="5">
        <v>0</v>
      </c>
      <c r="D9" s="13">
        <f t="shared" si="0"/>
        <v>0</v>
      </c>
      <c r="F9" s="5">
        <v>5</v>
      </c>
      <c r="G9" s="13">
        <f t="shared" si="1"/>
        <v>0.29274004683840754</v>
      </c>
      <c r="I9" s="5">
        <v>42</v>
      </c>
      <c r="J9" s="13">
        <f t="shared" si="2"/>
        <v>0.5002382086707956</v>
      </c>
      <c r="L9" s="5">
        <v>47</v>
      </c>
      <c r="M9" s="13">
        <f t="shared" si="3"/>
        <v>0.45662100456621</v>
      </c>
      <c r="O9" s="14"/>
    </row>
    <row r="10" spans="2:15" ht="15">
      <c r="B10" s="5" t="s">
        <v>11</v>
      </c>
      <c r="C10" s="5">
        <v>0</v>
      </c>
      <c r="D10" s="13">
        <f t="shared" si="0"/>
        <v>0</v>
      </c>
      <c r="F10" s="5">
        <v>0</v>
      </c>
      <c r="G10" s="13">
        <f t="shared" si="1"/>
        <v>0</v>
      </c>
      <c r="I10" s="5">
        <v>18</v>
      </c>
      <c r="J10" s="13">
        <f t="shared" si="2"/>
        <v>0.21438780371605526</v>
      </c>
      <c r="L10" s="5">
        <v>18</v>
      </c>
      <c r="M10" s="13">
        <f t="shared" si="3"/>
        <v>0.17487612940833577</v>
      </c>
      <c r="O10" s="14"/>
    </row>
    <row r="11" spans="2:15" ht="15">
      <c r="B11" s="5" t="s">
        <v>12</v>
      </c>
      <c r="C11" s="5">
        <v>0</v>
      </c>
      <c r="D11" s="13">
        <f t="shared" si="0"/>
        <v>0</v>
      </c>
      <c r="F11" s="5">
        <v>1</v>
      </c>
      <c r="G11" s="13">
        <f t="shared" si="1"/>
        <v>0.0585480093676815</v>
      </c>
      <c r="I11" s="5">
        <v>8</v>
      </c>
      <c r="J11" s="13">
        <f t="shared" si="2"/>
        <v>0.09528346831824679</v>
      </c>
      <c r="L11" s="5">
        <v>9</v>
      </c>
      <c r="M11" s="13">
        <f t="shared" si="3"/>
        <v>0.08743806470416789</v>
      </c>
      <c r="O11" s="14"/>
    </row>
    <row r="12" spans="2:15" ht="15">
      <c r="B12" s="5" t="s">
        <v>13</v>
      </c>
      <c r="C12" s="5">
        <v>0</v>
      </c>
      <c r="D12" s="13">
        <f t="shared" si="0"/>
        <v>0</v>
      </c>
      <c r="F12" s="5">
        <v>4</v>
      </c>
      <c r="G12" s="13">
        <f t="shared" si="1"/>
        <v>0.234192037470726</v>
      </c>
      <c r="I12" s="5">
        <v>34</v>
      </c>
      <c r="J12" s="13">
        <f t="shared" si="2"/>
        <v>0.40495474035254886</v>
      </c>
      <c r="L12" s="5">
        <v>38</v>
      </c>
      <c r="M12" s="13">
        <f t="shared" si="3"/>
        <v>0.36918293986204215</v>
      </c>
      <c r="O12" s="14"/>
    </row>
    <row r="13" spans="2:15" ht="15">
      <c r="B13" s="5" t="s">
        <v>14</v>
      </c>
      <c r="C13" s="5">
        <v>7</v>
      </c>
      <c r="D13" s="13">
        <f t="shared" si="0"/>
        <v>3.7037037037037033</v>
      </c>
      <c r="F13" s="5">
        <v>57</v>
      </c>
      <c r="G13" s="13">
        <f t="shared" si="1"/>
        <v>3.337236533957846</v>
      </c>
      <c r="I13" s="5">
        <v>206</v>
      </c>
      <c r="J13" s="13">
        <f t="shared" si="2"/>
        <v>2.453549309194855</v>
      </c>
      <c r="L13" s="5">
        <v>270</v>
      </c>
      <c r="M13" s="13">
        <f t="shared" si="3"/>
        <v>2.6231419411250365</v>
      </c>
      <c r="O13" s="14"/>
    </row>
    <row r="14" spans="2:15" ht="15">
      <c r="B14" s="5" t="s">
        <v>15</v>
      </c>
      <c r="C14" s="5">
        <v>1</v>
      </c>
      <c r="D14" s="13">
        <f t="shared" si="0"/>
        <v>0.5291005291005291</v>
      </c>
      <c r="F14" s="5">
        <v>28</v>
      </c>
      <c r="G14" s="13">
        <f t="shared" si="1"/>
        <v>1.639344262295082</v>
      </c>
      <c r="I14" s="5">
        <v>113</v>
      </c>
      <c r="J14" s="13">
        <f t="shared" si="2"/>
        <v>1.3458789899952357</v>
      </c>
      <c r="L14" s="5">
        <v>142</v>
      </c>
      <c r="M14" s="13">
        <f t="shared" si="3"/>
        <v>1.3795783542213156</v>
      </c>
      <c r="O14" s="14"/>
    </row>
    <row r="15" spans="4:15" ht="3.75" customHeight="1">
      <c r="D15" s="13"/>
      <c r="G15" s="13"/>
      <c r="J15" s="13"/>
      <c r="M15" s="13"/>
      <c r="O15" s="14"/>
    </row>
    <row r="16" spans="1:15" s="4" customFormat="1" ht="15">
      <c r="A16" s="4" t="s">
        <v>16</v>
      </c>
      <c r="C16" s="4">
        <v>2</v>
      </c>
      <c r="D16" s="13">
        <f aca="true" t="shared" si="4" ref="D16:D21">C16/C$99*100</f>
        <v>1.0582010582010581</v>
      </c>
      <c r="F16" s="4">
        <v>36</v>
      </c>
      <c r="G16" s="13">
        <f aca="true" t="shared" si="5" ref="G16:G21">F16/F$99*100</f>
        <v>2.107728337236534</v>
      </c>
      <c r="I16" s="4">
        <v>94</v>
      </c>
      <c r="J16" s="13">
        <f aca="true" t="shared" si="6" ref="J16:J21">I16/I$99*100</f>
        <v>1.1195807527393997</v>
      </c>
      <c r="L16" s="4">
        <v>132</v>
      </c>
      <c r="M16" s="13">
        <f aca="true" t="shared" si="7" ref="M16:M21">L16/L$99*100</f>
        <v>1.2824249489944624</v>
      </c>
      <c r="O16" s="14"/>
    </row>
    <row r="17" spans="2:15" ht="15">
      <c r="B17" s="5" t="s">
        <v>17</v>
      </c>
      <c r="C17" s="5">
        <v>2</v>
      </c>
      <c r="D17" s="13">
        <f t="shared" si="4"/>
        <v>1.0582010582010581</v>
      </c>
      <c r="F17" s="5">
        <v>14</v>
      </c>
      <c r="G17" s="13">
        <f t="shared" si="5"/>
        <v>0.819672131147541</v>
      </c>
      <c r="I17" s="5">
        <v>33</v>
      </c>
      <c r="J17" s="13">
        <f t="shared" si="6"/>
        <v>0.39304430681276803</v>
      </c>
      <c r="L17" s="5">
        <v>49</v>
      </c>
      <c r="M17" s="13">
        <f t="shared" si="7"/>
        <v>0.4760516856115807</v>
      </c>
      <c r="O17" s="14"/>
    </row>
    <row r="18" spans="2:15" ht="15">
      <c r="B18" s="5" t="s">
        <v>18</v>
      </c>
      <c r="C18" s="5">
        <v>0</v>
      </c>
      <c r="D18" s="13">
        <f t="shared" si="4"/>
        <v>0</v>
      </c>
      <c r="F18" s="5">
        <v>0</v>
      </c>
      <c r="G18" s="13">
        <f t="shared" si="5"/>
        <v>0</v>
      </c>
      <c r="I18" s="5">
        <v>5</v>
      </c>
      <c r="J18" s="13">
        <f t="shared" si="6"/>
        <v>0.05955216769890424</v>
      </c>
      <c r="L18" s="5">
        <v>5</v>
      </c>
      <c r="M18" s="13">
        <f t="shared" si="7"/>
        <v>0.0485767026134266</v>
      </c>
      <c r="O18" s="14"/>
    </row>
    <row r="19" spans="2:15" ht="15">
      <c r="B19" s="5" t="s">
        <v>19</v>
      </c>
      <c r="C19" s="5">
        <v>0</v>
      </c>
      <c r="D19" s="13">
        <f t="shared" si="4"/>
        <v>0</v>
      </c>
      <c r="F19" s="5">
        <v>11</v>
      </c>
      <c r="G19" s="13">
        <f t="shared" si="5"/>
        <v>0.6440281030444965</v>
      </c>
      <c r="I19" s="5">
        <v>32</v>
      </c>
      <c r="J19" s="13">
        <f t="shared" si="6"/>
        <v>0.38113387327298714</v>
      </c>
      <c r="L19" s="5">
        <v>43</v>
      </c>
      <c r="M19" s="13">
        <f t="shared" si="7"/>
        <v>0.41775964247546876</v>
      </c>
      <c r="O19" s="14"/>
    </row>
    <row r="20" spans="2:15" ht="15">
      <c r="B20" s="5" t="s">
        <v>20</v>
      </c>
      <c r="C20" s="5">
        <v>0</v>
      </c>
      <c r="D20" s="13">
        <f t="shared" si="4"/>
        <v>0</v>
      </c>
      <c r="F20" s="5">
        <v>4</v>
      </c>
      <c r="G20" s="13">
        <f t="shared" si="5"/>
        <v>0.234192037470726</v>
      </c>
      <c r="I20" s="5">
        <v>14</v>
      </c>
      <c r="J20" s="13">
        <f t="shared" si="6"/>
        <v>0.16674606955693186</v>
      </c>
      <c r="L20" s="5">
        <v>18</v>
      </c>
      <c r="M20" s="13">
        <f t="shared" si="7"/>
        <v>0.17487612940833577</v>
      </c>
      <c r="O20" s="14"/>
    </row>
    <row r="21" spans="2:15" ht="15">
      <c r="B21" s="5" t="s">
        <v>21</v>
      </c>
      <c r="C21" s="5">
        <v>0</v>
      </c>
      <c r="D21" s="13">
        <f t="shared" si="4"/>
        <v>0</v>
      </c>
      <c r="F21" s="5">
        <v>7</v>
      </c>
      <c r="G21" s="13">
        <f t="shared" si="5"/>
        <v>0.4098360655737705</v>
      </c>
      <c r="I21" s="5">
        <v>10</v>
      </c>
      <c r="J21" s="13">
        <f t="shared" si="6"/>
        <v>0.11910433539780849</v>
      </c>
      <c r="L21" s="5">
        <v>17</v>
      </c>
      <c r="M21" s="13">
        <f t="shared" si="7"/>
        <v>0.16516078888565044</v>
      </c>
      <c r="O21" s="14"/>
    </row>
    <row r="22" spans="4:15" ht="3.75" customHeight="1">
      <c r="D22" s="13"/>
      <c r="G22" s="13"/>
      <c r="J22" s="13"/>
      <c r="M22" s="13"/>
      <c r="O22" s="14"/>
    </row>
    <row r="23" spans="1:15" s="4" customFormat="1" ht="15">
      <c r="A23" s="4" t="s">
        <v>22</v>
      </c>
      <c r="C23" s="4">
        <v>73</v>
      </c>
      <c r="D23" s="13">
        <f aca="true" t="shared" si="8" ref="D23:D33">C23/C$99*100</f>
        <v>38.62433862433862</v>
      </c>
      <c r="F23" s="4">
        <v>397</v>
      </c>
      <c r="G23" s="13">
        <f aca="true" t="shared" si="9" ref="G23:G33">F23/F$99*100</f>
        <v>23.243559718969557</v>
      </c>
      <c r="I23" s="14">
        <v>2179</v>
      </c>
      <c r="J23" s="13">
        <f aca="true" t="shared" si="10" ref="J23:J33">I23/I$99*100</f>
        <v>25.95283468318247</v>
      </c>
      <c r="L23" s="14">
        <v>2649</v>
      </c>
      <c r="M23" s="13">
        <f aca="true" t="shared" si="11" ref="M23:M33">L23/L$99*100</f>
        <v>25.735937044593417</v>
      </c>
      <c r="O23" s="14"/>
    </row>
    <row r="24" spans="2:15" ht="15">
      <c r="B24" s="5" t="s">
        <v>23</v>
      </c>
      <c r="C24" s="5">
        <v>1</v>
      </c>
      <c r="D24" s="13">
        <f t="shared" si="8"/>
        <v>0.5291005291005291</v>
      </c>
      <c r="F24" s="5">
        <v>22</v>
      </c>
      <c r="G24" s="13">
        <f t="shared" si="9"/>
        <v>1.288056206088993</v>
      </c>
      <c r="I24" s="5">
        <v>110</v>
      </c>
      <c r="J24" s="13">
        <f t="shared" si="10"/>
        <v>1.3101476893758932</v>
      </c>
      <c r="L24" s="5">
        <v>133</v>
      </c>
      <c r="M24" s="13">
        <f t="shared" si="11"/>
        <v>1.2921402895171474</v>
      </c>
      <c r="O24" s="14"/>
    </row>
    <row r="25" spans="2:15" ht="15">
      <c r="B25" s="5" t="s">
        <v>24</v>
      </c>
      <c r="C25" s="5">
        <v>6</v>
      </c>
      <c r="D25" s="13">
        <f t="shared" si="8"/>
        <v>3.1746031746031744</v>
      </c>
      <c r="F25" s="5">
        <v>44</v>
      </c>
      <c r="G25" s="13">
        <f t="shared" si="9"/>
        <v>2.576112412177986</v>
      </c>
      <c r="I25" s="5">
        <v>275</v>
      </c>
      <c r="J25" s="13">
        <f t="shared" si="10"/>
        <v>3.275369223439733</v>
      </c>
      <c r="L25" s="5">
        <v>325</v>
      </c>
      <c r="M25" s="13">
        <f t="shared" si="11"/>
        <v>3.157485669872729</v>
      </c>
      <c r="O25" s="14"/>
    </row>
    <row r="26" spans="2:15" ht="15">
      <c r="B26" s="5" t="s">
        <v>25</v>
      </c>
      <c r="C26" s="5">
        <v>1</v>
      </c>
      <c r="D26" s="13">
        <f t="shared" si="8"/>
        <v>0.5291005291005291</v>
      </c>
      <c r="F26" s="5">
        <v>3</v>
      </c>
      <c r="G26" s="13">
        <f t="shared" si="9"/>
        <v>0.1756440281030445</v>
      </c>
      <c r="I26" s="5">
        <v>10</v>
      </c>
      <c r="J26" s="13">
        <f t="shared" si="10"/>
        <v>0.11910433539780849</v>
      </c>
      <c r="L26" s="5">
        <v>14</v>
      </c>
      <c r="M26" s="13">
        <f t="shared" si="11"/>
        <v>0.1360147673175945</v>
      </c>
      <c r="O26" s="14"/>
    </row>
    <row r="27" spans="2:15" ht="15">
      <c r="B27" s="5" t="s">
        <v>26</v>
      </c>
      <c r="C27" s="5">
        <v>2</v>
      </c>
      <c r="D27" s="13">
        <f t="shared" si="8"/>
        <v>1.0582010582010581</v>
      </c>
      <c r="F27" s="5">
        <v>8</v>
      </c>
      <c r="G27" s="13">
        <f t="shared" si="9"/>
        <v>0.468384074941452</v>
      </c>
      <c r="I27" s="5">
        <v>23</v>
      </c>
      <c r="J27" s="13">
        <f t="shared" si="10"/>
        <v>0.2739399714149595</v>
      </c>
      <c r="L27" s="5">
        <v>33</v>
      </c>
      <c r="M27" s="13">
        <f t="shared" si="11"/>
        <v>0.3206062372486156</v>
      </c>
      <c r="O27" s="14"/>
    </row>
    <row r="28" spans="2:15" ht="15">
      <c r="B28" s="5" t="s">
        <v>27</v>
      </c>
      <c r="C28" s="5">
        <v>3</v>
      </c>
      <c r="D28" s="13">
        <f t="shared" si="8"/>
        <v>1.5873015873015872</v>
      </c>
      <c r="F28" s="5">
        <v>7</v>
      </c>
      <c r="G28" s="13">
        <f t="shared" si="9"/>
        <v>0.4098360655737705</v>
      </c>
      <c r="I28" s="5">
        <v>38</v>
      </c>
      <c r="J28" s="13">
        <f t="shared" si="10"/>
        <v>0.45259647451167223</v>
      </c>
      <c r="L28" s="5">
        <v>48</v>
      </c>
      <c r="M28" s="13">
        <f t="shared" si="11"/>
        <v>0.4663363450888954</v>
      </c>
      <c r="O28" s="14"/>
    </row>
    <row r="29" spans="2:15" ht="15">
      <c r="B29" s="5" t="s">
        <v>28</v>
      </c>
      <c r="C29" s="5">
        <v>24</v>
      </c>
      <c r="D29" s="13">
        <f t="shared" si="8"/>
        <v>12.698412698412698</v>
      </c>
      <c r="F29" s="5">
        <v>68</v>
      </c>
      <c r="G29" s="13">
        <f t="shared" si="9"/>
        <v>3.9812646370023423</v>
      </c>
      <c r="I29" s="5">
        <v>233</v>
      </c>
      <c r="J29" s="13">
        <f t="shared" si="10"/>
        <v>2.7751310147689376</v>
      </c>
      <c r="L29" s="5">
        <v>325</v>
      </c>
      <c r="M29" s="13">
        <f t="shared" si="11"/>
        <v>3.157485669872729</v>
      </c>
      <c r="O29" s="14"/>
    </row>
    <row r="30" spans="2:15" ht="15">
      <c r="B30" s="5" t="s">
        <v>29</v>
      </c>
      <c r="C30" s="5">
        <v>35</v>
      </c>
      <c r="D30" s="13">
        <f t="shared" si="8"/>
        <v>18.51851851851852</v>
      </c>
      <c r="F30" s="5">
        <v>187</v>
      </c>
      <c r="G30" s="13">
        <f t="shared" si="9"/>
        <v>10.94847775175644</v>
      </c>
      <c r="I30" s="5">
        <v>845</v>
      </c>
      <c r="J30" s="13">
        <f t="shared" si="10"/>
        <v>10.064316341114816</v>
      </c>
      <c r="L30" s="15">
        <v>1067</v>
      </c>
      <c r="M30" s="13">
        <f t="shared" si="11"/>
        <v>10.366268337705236</v>
      </c>
      <c r="O30" s="14"/>
    </row>
    <row r="31" spans="2:15" ht="15">
      <c r="B31" s="5" t="s">
        <v>30</v>
      </c>
      <c r="C31" s="5">
        <v>1</v>
      </c>
      <c r="D31" s="13">
        <f t="shared" si="8"/>
        <v>0.5291005291005291</v>
      </c>
      <c r="F31" s="5">
        <v>40</v>
      </c>
      <c r="G31" s="13">
        <f t="shared" si="9"/>
        <v>2.3419203747072603</v>
      </c>
      <c r="I31" s="5">
        <v>572</v>
      </c>
      <c r="J31" s="13">
        <f t="shared" si="10"/>
        <v>6.812767984754645</v>
      </c>
      <c r="L31" s="5">
        <v>613</v>
      </c>
      <c r="M31" s="13">
        <f t="shared" si="11"/>
        <v>5.955503740406101</v>
      </c>
      <c r="O31" s="14"/>
    </row>
    <row r="32" spans="2:15" ht="15">
      <c r="B32" s="5" t="s">
        <v>31</v>
      </c>
      <c r="C32" s="5">
        <v>0</v>
      </c>
      <c r="D32" s="13">
        <f t="shared" si="8"/>
        <v>0</v>
      </c>
      <c r="F32" s="5">
        <v>6</v>
      </c>
      <c r="G32" s="13">
        <f t="shared" si="9"/>
        <v>0.351288056206089</v>
      </c>
      <c r="I32" s="5">
        <v>22</v>
      </c>
      <c r="J32" s="13">
        <f t="shared" si="10"/>
        <v>0.26202953787517863</v>
      </c>
      <c r="L32" s="5">
        <v>28</v>
      </c>
      <c r="M32" s="13">
        <f t="shared" si="11"/>
        <v>0.272029534635189</v>
      </c>
      <c r="O32" s="14"/>
    </row>
    <row r="33" spans="2:15" ht="15">
      <c r="B33" s="5" t="s">
        <v>32</v>
      </c>
      <c r="C33" s="5">
        <v>0</v>
      </c>
      <c r="D33" s="13">
        <f t="shared" si="8"/>
        <v>0</v>
      </c>
      <c r="F33" s="5">
        <v>12</v>
      </c>
      <c r="G33" s="13">
        <f t="shared" si="9"/>
        <v>0.702576112412178</v>
      </c>
      <c r="I33" s="5">
        <v>51</v>
      </c>
      <c r="J33" s="13">
        <f t="shared" si="10"/>
        <v>0.6074321105288233</v>
      </c>
      <c r="L33" s="5">
        <v>63</v>
      </c>
      <c r="M33" s="13">
        <f t="shared" si="11"/>
        <v>0.6120664529291752</v>
      </c>
      <c r="O33" s="14"/>
    </row>
    <row r="34" spans="4:15" ht="3.75" customHeight="1">
      <c r="D34" s="13"/>
      <c r="G34" s="13"/>
      <c r="J34" s="13"/>
      <c r="M34" s="13"/>
      <c r="O34" s="14"/>
    </row>
    <row r="35" spans="1:15" s="4" customFormat="1" ht="15">
      <c r="A35" s="4" t="s">
        <v>33</v>
      </c>
      <c r="C35" s="4">
        <v>176</v>
      </c>
      <c r="D35" s="13">
        <f aca="true" t="shared" si="12" ref="D35:D45">C35/C$99*100</f>
        <v>93.12169312169311</v>
      </c>
      <c r="F35" s="14">
        <v>1450</v>
      </c>
      <c r="G35" s="13">
        <f aca="true" t="shared" si="13" ref="G35:G45">F35/F$99*100</f>
        <v>84.89461358313818</v>
      </c>
      <c r="I35" s="14">
        <v>7751</v>
      </c>
      <c r="J35" s="13">
        <f aca="true" t="shared" si="14" ref="J35:J45">I35/I$99*100</f>
        <v>92.31777036684136</v>
      </c>
      <c r="L35" s="14">
        <v>9377</v>
      </c>
      <c r="M35" s="13">
        <f aca="true" t="shared" si="15" ref="M35:M45">L35/L$99*100</f>
        <v>91.10074808122025</v>
      </c>
      <c r="O35" s="14"/>
    </row>
    <row r="36" spans="2:15" ht="15">
      <c r="B36" s="5" t="s">
        <v>34</v>
      </c>
      <c r="C36" s="5">
        <v>3</v>
      </c>
      <c r="D36" s="13">
        <f t="shared" si="12"/>
        <v>1.5873015873015872</v>
      </c>
      <c r="F36" s="5">
        <v>29</v>
      </c>
      <c r="G36" s="13">
        <f t="shared" si="13"/>
        <v>1.6978922716627636</v>
      </c>
      <c r="I36" s="5">
        <v>166</v>
      </c>
      <c r="J36" s="13">
        <f t="shared" si="14"/>
        <v>1.9771319676036208</v>
      </c>
      <c r="L36" s="5">
        <v>198</v>
      </c>
      <c r="M36" s="13">
        <f t="shared" si="15"/>
        <v>1.9236374234916933</v>
      </c>
      <c r="O36" s="14"/>
    </row>
    <row r="37" spans="2:15" ht="15">
      <c r="B37" s="5" t="s">
        <v>35</v>
      </c>
      <c r="C37" s="5">
        <v>2</v>
      </c>
      <c r="D37" s="13">
        <f t="shared" si="12"/>
        <v>1.0582010582010581</v>
      </c>
      <c r="F37" s="5">
        <v>6</v>
      </c>
      <c r="G37" s="13">
        <f t="shared" si="13"/>
        <v>0.351288056206089</v>
      </c>
      <c r="I37" s="5">
        <v>50</v>
      </c>
      <c r="J37" s="13">
        <f t="shared" si="14"/>
        <v>0.5955216769890425</v>
      </c>
      <c r="L37" s="5">
        <v>58</v>
      </c>
      <c r="M37" s="13">
        <f t="shared" si="15"/>
        <v>0.5634897503157485</v>
      </c>
      <c r="O37" s="14"/>
    </row>
    <row r="38" spans="2:15" ht="15">
      <c r="B38" s="5" t="s">
        <v>36</v>
      </c>
      <c r="C38" s="5">
        <v>18</v>
      </c>
      <c r="D38" s="13">
        <f t="shared" si="12"/>
        <v>9.523809523809524</v>
      </c>
      <c r="F38" s="5">
        <v>198</v>
      </c>
      <c r="G38" s="13">
        <f t="shared" si="13"/>
        <v>11.592505854800937</v>
      </c>
      <c r="I38" s="15">
        <v>964</v>
      </c>
      <c r="J38" s="13">
        <f t="shared" si="14"/>
        <v>11.481657932348737</v>
      </c>
      <c r="L38" s="15">
        <v>1180</v>
      </c>
      <c r="M38" s="13">
        <f t="shared" si="15"/>
        <v>11.464101816768677</v>
      </c>
      <c r="O38" s="14"/>
    </row>
    <row r="39" spans="2:15" ht="15">
      <c r="B39" s="5" t="s">
        <v>37</v>
      </c>
      <c r="C39" s="5">
        <v>2</v>
      </c>
      <c r="D39" s="13">
        <f t="shared" si="12"/>
        <v>1.0582010582010581</v>
      </c>
      <c r="F39" s="5">
        <v>10</v>
      </c>
      <c r="G39" s="13">
        <f t="shared" si="13"/>
        <v>0.5854800936768151</v>
      </c>
      <c r="I39" s="5">
        <v>89</v>
      </c>
      <c r="J39" s="13">
        <f t="shared" si="14"/>
        <v>1.0600285850404954</v>
      </c>
      <c r="L39" s="5">
        <v>101</v>
      </c>
      <c r="M39" s="13">
        <f t="shared" si="15"/>
        <v>0.9812493927912173</v>
      </c>
      <c r="O39" s="14"/>
    </row>
    <row r="40" spans="2:15" ht="15">
      <c r="B40" s="5" t="s">
        <v>38</v>
      </c>
      <c r="C40" s="5">
        <v>38</v>
      </c>
      <c r="D40" s="13">
        <f t="shared" si="12"/>
        <v>20.105820105820104</v>
      </c>
      <c r="F40" s="5">
        <v>417</v>
      </c>
      <c r="G40" s="13">
        <f t="shared" si="13"/>
        <v>24.414519906323186</v>
      </c>
      <c r="I40" s="15">
        <v>2601</v>
      </c>
      <c r="J40" s="13">
        <f t="shared" si="14"/>
        <v>30.979037636969984</v>
      </c>
      <c r="L40" s="15">
        <v>3056</v>
      </c>
      <c r="M40" s="13">
        <f t="shared" si="15"/>
        <v>29.69008063732634</v>
      </c>
      <c r="O40" s="14"/>
    </row>
    <row r="41" spans="2:15" ht="15">
      <c r="B41" s="5" t="s">
        <v>39</v>
      </c>
      <c r="C41" s="5">
        <v>16</v>
      </c>
      <c r="D41" s="13">
        <f t="shared" si="12"/>
        <v>8.465608465608465</v>
      </c>
      <c r="F41" s="5">
        <v>190</v>
      </c>
      <c r="G41" s="13">
        <f t="shared" si="13"/>
        <v>11.124121779859484</v>
      </c>
      <c r="I41" s="15">
        <v>1493</v>
      </c>
      <c r="J41" s="13">
        <f t="shared" si="14"/>
        <v>17.782277274892806</v>
      </c>
      <c r="L41" s="15">
        <v>1699</v>
      </c>
      <c r="M41" s="13">
        <f t="shared" si="15"/>
        <v>16.50636354804236</v>
      </c>
      <c r="O41" s="14"/>
    </row>
    <row r="42" spans="2:15" ht="15">
      <c r="B42" s="5" t="s">
        <v>40</v>
      </c>
      <c r="C42" s="5">
        <v>4</v>
      </c>
      <c r="D42" s="13">
        <f t="shared" si="12"/>
        <v>2.1164021164021163</v>
      </c>
      <c r="F42" s="5">
        <v>28</v>
      </c>
      <c r="G42" s="13">
        <f t="shared" si="13"/>
        <v>1.639344262295082</v>
      </c>
      <c r="I42" s="5">
        <v>185</v>
      </c>
      <c r="J42" s="13">
        <f t="shared" si="14"/>
        <v>2.203430204859457</v>
      </c>
      <c r="L42" s="5">
        <v>217</v>
      </c>
      <c r="M42" s="13">
        <f t="shared" si="15"/>
        <v>2.1082288934227145</v>
      </c>
      <c r="O42" s="14"/>
    </row>
    <row r="43" spans="2:15" ht="15">
      <c r="B43" s="5" t="s">
        <v>41</v>
      </c>
      <c r="C43" s="5">
        <v>6</v>
      </c>
      <c r="D43" s="13">
        <f t="shared" si="12"/>
        <v>3.1746031746031744</v>
      </c>
      <c r="F43" s="5">
        <v>78</v>
      </c>
      <c r="G43" s="13">
        <f t="shared" si="13"/>
        <v>4.566744730679157</v>
      </c>
      <c r="I43" s="5">
        <v>550</v>
      </c>
      <c r="J43" s="13">
        <f t="shared" si="14"/>
        <v>6.550738446879466</v>
      </c>
      <c r="L43" s="5">
        <v>634</v>
      </c>
      <c r="M43" s="13">
        <f t="shared" si="15"/>
        <v>6.1595258913824935</v>
      </c>
      <c r="O43" s="14"/>
    </row>
    <row r="44" spans="2:15" ht="15">
      <c r="B44" s="5" t="s">
        <v>42</v>
      </c>
      <c r="C44" s="5">
        <v>12</v>
      </c>
      <c r="D44" s="13">
        <f t="shared" si="12"/>
        <v>6.349206349206349</v>
      </c>
      <c r="F44" s="5">
        <v>71</v>
      </c>
      <c r="G44" s="13">
        <f t="shared" si="13"/>
        <v>4.156908665105386</v>
      </c>
      <c r="I44" s="5">
        <v>271</v>
      </c>
      <c r="J44" s="13">
        <f t="shared" si="14"/>
        <v>3.22772748928061</v>
      </c>
      <c r="L44" s="5">
        <v>354</v>
      </c>
      <c r="M44" s="13">
        <f t="shared" si="15"/>
        <v>3.4392305450306035</v>
      </c>
      <c r="O44" s="14"/>
    </row>
    <row r="45" spans="2:15" ht="15">
      <c r="B45" s="5" t="s">
        <v>43</v>
      </c>
      <c r="C45" s="5">
        <v>75</v>
      </c>
      <c r="D45" s="13">
        <f t="shared" si="12"/>
        <v>39.682539682539684</v>
      </c>
      <c r="F45" s="5">
        <v>423</v>
      </c>
      <c r="G45" s="13">
        <f t="shared" si="13"/>
        <v>24.765807962529273</v>
      </c>
      <c r="I45" s="15">
        <v>1382</v>
      </c>
      <c r="J45" s="13">
        <f t="shared" si="14"/>
        <v>16.46021915197713</v>
      </c>
      <c r="L45" s="15">
        <v>1880</v>
      </c>
      <c r="M45" s="13">
        <f t="shared" si="15"/>
        <v>18.2648401826484</v>
      </c>
      <c r="O45" s="14"/>
    </row>
    <row r="46" spans="4:15" ht="3.75" customHeight="1">
      <c r="D46" s="13"/>
      <c r="G46" s="13"/>
      <c r="J46" s="13"/>
      <c r="M46" s="13"/>
      <c r="O46" s="14"/>
    </row>
    <row r="47" spans="1:15" s="4" customFormat="1" ht="15">
      <c r="A47" s="4" t="s">
        <v>44</v>
      </c>
      <c r="C47" s="4">
        <v>42</v>
      </c>
      <c r="D47" s="13">
        <f aca="true" t="shared" si="16" ref="D47:D57">C47/C$99*100</f>
        <v>22.22222222222222</v>
      </c>
      <c r="F47" s="4">
        <v>191</v>
      </c>
      <c r="G47" s="13">
        <f aca="true" t="shared" si="17" ref="G47:G57">F47/F$99*100</f>
        <v>11.182669789227166</v>
      </c>
      <c r="I47" s="4">
        <v>761</v>
      </c>
      <c r="J47" s="13">
        <f aca="true" t="shared" si="18" ref="J47:J57">I47/I$99*100</f>
        <v>9.063839923773227</v>
      </c>
      <c r="L47" s="14">
        <v>994</v>
      </c>
      <c r="M47" s="13">
        <f aca="true" t="shared" si="19" ref="M47:M57">L47/L$99*100</f>
        <v>9.657048479549209</v>
      </c>
      <c r="O47" s="14"/>
    </row>
    <row r="48" spans="2:15" ht="15">
      <c r="B48" s="5" t="s">
        <v>45</v>
      </c>
      <c r="C48" s="5">
        <v>16</v>
      </c>
      <c r="D48" s="13">
        <f t="shared" si="16"/>
        <v>8.465608465608465</v>
      </c>
      <c r="F48" s="5">
        <v>75</v>
      </c>
      <c r="G48" s="13">
        <f t="shared" si="17"/>
        <v>4.391100702576113</v>
      </c>
      <c r="I48" s="5">
        <v>288</v>
      </c>
      <c r="J48" s="13">
        <f t="shared" si="18"/>
        <v>3.430204859456884</v>
      </c>
      <c r="L48" s="5">
        <v>379</v>
      </c>
      <c r="M48" s="13">
        <f t="shared" si="19"/>
        <v>3.6821140580977367</v>
      </c>
      <c r="O48" s="14"/>
    </row>
    <row r="49" spans="2:15" ht="15">
      <c r="B49" s="5" t="s">
        <v>46</v>
      </c>
      <c r="C49" s="5">
        <v>2</v>
      </c>
      <c r="D49" s="13">
        <f t="shared" si="16"/>
        <v>1.0582010582010581</v>
      </c>
      <c r="F49" s="5">
        <v>9</v>
      </c>
      <c r="G49" s="13">
        <f t="shared" si="17"/>
        <v>0.5269320843091335</v>
      </c>
      <c r="I49" s="5">
        <v>33</v>
      </c>
      <c r="J49" s="13">
        <f t="shared" si="18"/>
        <v>0.39304430681276803</v>
      </c>
      <c r="L49" s="5">
        <v>44</v>
      </c>
      <c r="M49" s="13">
        <f t="shared" si="19"/>
        <v>0.42747498299815406</v>
      </c>
      <c r="O49" s="14"/>
    </row>
    <row r="50" spans="2:15" ht="15">
      <c r="B50" s="5" t="s">
        <v>47</v>
      </c>
      <c r="C50" s="5">
        <v>7</v>
      </c>
      <c r="D50" s="13">
        <f t="shared" si="16"/>
        <v>3.7037037037037033</v>
      </c>
      <c r="F50" s="5">
        <v>25</v>
      </c>
      <c r="G50" s="13">
        <f t="shared" si="17"/>
        <v>1.4637002341920375</v>
      </c>
      <c r="I50" s="5">
        <v>78</v>
      </c>
      <c r="J50" s="13">
        <f t="shared" si="18"/>
        <v>0.9290138161029061</v>
      </c>
      <c r="L50" s="5">
        <v>110</v>
      </c>
      <c r="M50" s="13">
        <f t="shared" si="19"/>
        <v>1.0686874574953853</v>
      </c>
      <c r="O50" s="14"/>
    </row>
    <row r="51" spans="2:15" ht="15">
      <c r="B51" s="5" t="s">
        <v>48</v>
      </c>
      <c r="C51" s="5">
        <v>0</v>
      </c>
      <c r="D51" s="13">
        <f t="shared" si="16"/>
        <v>0</v>
      </c>
      <c r="F51" s="5">
        <v>2</v>
      </c>
      <c r="G51" s="13">
        <f t="shared" si="17"/>
        <v>0.117096018735363</v>
      </c>
      <c r="I51" s="5">
        <v>5</v>
      </c>
      <c r="J51" s="13">
        <f t="shared" si="18"/>
        <v>0.05955216769890424</v>
      </c>
      <c r="L51" s="5">
        <v>7</v>
      </c>
      <c r="M51" s="13">
        <f t="shared" si="19"/>
        <v>0.06800738365879724</v>
      </c>
      <c r="O51" s="14"/>
    </row>
    <row r="52" spans="2:15" ht="15">
      <c r="B52" s="5" t="s">
        <v>49</v>
      </c>
      <c r="C52" s="5">
        <v>10</v>
      </c>
      <c r="D52" s="13">
        <f t="shared" si="16"/>
        <v>5.291005291005291</v>
      </c>
      <c r="F52" s="5">
        <v>28</v>
      </c>
      <c r="G52" s="13">
        <f t="shared" si="17"/>
        <v>1.639344262295082</v>
      </c>
      <c r="I52" s="5">
        <v>92</v>
      </c>
      <c r="J52" s="13">
        <f t="shared" si="18"/>
        <v>1.095759885659838</v>
      </c>
      <c r="L52" s="5">
        <v>130</v>
      </c>
      <c r="M52" s="13">
        <f t="shared" si="19"/>
        <v>1.2629942679490918</v>
      </c>
      <c r="O52" s="14"/>
    </row>
    <row r="53" spans="2:15" ht="15">
      <c r="B53" s="5" t="s">
        <v>50</v>
      </c>
      <c r="C53" s="5">
        <v>0</v>
      </c>
      <c r="D53" s="13">
        <f t="shared" si="16"/>
        <v>0</v>
      </c>
      <c r="F53" s="5">
        <v>3</v>
      </c>
      <c r="G53" s="13">
        <f t="shared" si="17"/>
        <v>0.1756440281030445</v>
      </c>
      <c r="I53" s="5">
        <v>13</v>
      </c>
      <c r="J53" s="13">
        <f t="shared" si="18"/>
        <v>0.15483563601715103</v>
      </c>
      <c r="L53" s="5">
        <v>16</v>
      </c>
      <c r="M53" s="13">
        <f t="shared" si="19"/>
        <v>0.15544544836296512</v>
      </c>
      <c r="O53" s="14"/>
    </row>
    <row r="54" spans="2:15" ht="15">
      <c r="B54" s="5" t="s">
        <v>51</v>
      </c>
      <c r="C54" s="5">
        <v>0</v>
      </c>
      <c r="D54" s="13">
        <f t="shared" si="16"/>
        <v>0</v>
      </c>
      <c r="F54" s="5">
        <v>7</v>
      </c>
      <c r="G54" s="13">
        <f t="shared" si="17"/>
        <v>0.4098360655737705</v>
      </c>
      <c r="I54" s="5">
        <v>17</v>
      </c>
      <c r="J54" s="13">
        <f t="shared" si="18"/>
        <v>0.20247737017627443</v>
      </c>
      <c r="L54" s="5">
        <v>24</v>
      </c>
      <c r="M54" s="13">
        <f t="shared" si="19"/>
        <v>0.2331681725444477</v>
      </c>
      <c r="O54" s="14"/>
    </row>
    <row r="55" spans="2:15" ht="15">
      <c r="B55" s="5" t="s">
        <v>52</v>
      </c>
      <c r="C55" s="5">
        <v>0</v>
      </c>
      <c r="D55" s="13">
        <f t="shared" si="16"/>
        <v>0</v>
      </c>
      <c r="F55" s="5">
        <v>0</v>
      </c>
      <c r="G55" s="13">
        <f t="shared" si="17"/>
        <v>0</v>
      </c>
      <c r="I55" s="5">
        <v>10</v>
      </c>
      <c r="J55" s="13">
        <f t="shared" si="18"/>
        <v>0.11910433539780849</v>
      </c>
      <c r="L55" s="5">
        <v>10</v>
      </c>
      <c r="M55" s="13">
        <f t="shared" si="19"/>
        <v>0.0971534052268532</v>
      </c>
      <c r="O55" s="14"/>
    </row>
    <row r="56" spans="2:15" ht="15">
      <c r="B56" s="5" t="s">
        <v>53</v>
      </c>
      <c r="C56" s="5">
        <v>5</v>
      </c>
      <c r="D56" s="13">
        <f t="shared" si="16"/>
        <v>2.6455026455026456</v>
      </c>
      <c r="F56" s="5">
        <v>29</v>
      </c>
      <c r="G56" s="13">
        <f t="shared" si="17"/>
        <v>1.6978922716627636</v>
      </c>
      <c r="I56" s="5">
        <v>143</v>
      </c>
      <c r="J56" s="13">
        <f t="shared" si="18"/>
        <v>1.7031919961886612</v>
      </c>
      <c r="L56" s="5">
        <v>177</v>
      </c>
      <c r="M56" s="13">
        <f t="shared" si="19"/>
        <v>1.7196152725153018</v>
      </c>
      <c r="O56" s="14"/>
    </row>
    <row r="57" spans="2:15" ht="15">
      <c r="B57" s="5" t="s">
        <v>54</v>
      </c>
      <c r="C57" s="5">
        <v>2</v>
      </c>
      <c r="D57" s="13">
        <f t="shared" si="16"/>
        <v>1.0582010582010581</v>
      </c>
      <c r="F57" s="5">
        <v>13</v>
      </c>
      <c r="G57" s="13">
        <f t="shared" si="17"/>
        <v>0.7611241217798594</v>
      </c>
      <c r="I57" s="5">
        <v>82</v>
      </c>
      <c r="J57" s="13">
        <f t="shared" si="18"/>
        <v>0.9766555502620295</v>
      </c>
      <c r="L57" s="5">
        <v>97</v>
      </c>
      <c r="M57" s="13">
        <f t="shared" si="19"/>
        <v>0.942388030700476</v>
      </c>
      <c r="O57" s="14"/>
    </row>
    <row r="58" spans="4:15" ht="3.75" customHeight="1">
      <c r="D58" s="13"/>
      <c r="G58" s="13"/>
      <c r="J58" s="13"/>
      <c r="M58" s="13"/>
      <c r="O58" s="14"/>
    </row>
    <row r="59" spans="1:15" s="4" customFormat="1" ht="15">
      <c r="A59" s="4" t="s">
        <v>55</v>
      </c>
      <c r="C59" s="4">
        <v>64</v>
      </c>
      <c r="D59" s="13">
        <f aca="true" t="shared" si="20" ref="D59:D66">C59/C$99*100</f>
        <v>33.86243386243386</v>
      </c>
      <c r="F59" s="4">
        <v>371</v>
      </c>
      <c r="G59" s="13">
        <f aca="true" t="shared" si="21" ref="G59:G66">F59/F$99*100</f>
        <v>21.721311475409834</v>
      </c>
      <c r="I59" s="14">
        <v>1497</v>
      </c>
      <c r="J59" s="13">
        <f aca="true" t="shared" si="22" ref="J59:J66">I59/I$99*100</f>
        <v>17.829919009051928</v>
      </c>
      <c r="L59" s="14">
        <v>1932</v>
      </c>
      <c r="M59" s="13">
        <f aca="true" t="shared" si="23" ref="M59:M66">L59/L$99*100</f>
        <v>18.77003788982804</v>
      </c>
      <c r="O59" s="14"/>
    </row>
    <row r="60" spans="2:15" ht="15">
      <c r="B60" s="5" t="s">
        <v>56</v>
      </c>
      <c r="C60" s="5">
        <v>10</v>
      </c>
      <c r="D60" s="13">
        <f t="shared" si="20"/>
        <v>5.291005291005291</v>
      </c>
      <c r="F60" s="5">
        <v>35</v>
      </c>
      <c r="G60" s="13">
        <f t="shared" si="21"/>
        <v>2.0491803278688523</v>
      </c>
      <c r="I60" s="5">
        <v>146</v>
      </c>
      <c r="J60" s="13">
        <f t="shared" si="22"/>
        <v>1.7389232968080037</v>
      </c>
      <c r="L60" s="5">
        <v>191</v>
      </c>
      <c r="M60" s="13">
        <f t="shared" si="23"/>
        <v>1.8556300398328962</v>
      </c>
      <c r="O60" s="14"/>
    </row>
    <row r="61" spans="2:15" ht="15">
      <c r="B61" s="5" t="s">
        <v>57</v>
      </c>
      <c r="C61" s="5">
        <v>36</v>
      </c>
      <c r="D61" s="13">
        <f t="shared" si="20"/>
        <v>19.047619047619047</v>
      </c>
      <c r="F61" s="5">
        <v>201</v>
      </c>
      <c r="G61" s="13">
        <f t="shared" si="21"/>
        <v>11.768149882903982</v>
      </c>
      <c r="I61" s="15">
        <v>878</v>
      </c>
      <c r="J61" s="13">
        <f t="shared" si="22"/>
        <v>10.457360647927585</v>
      </c>
      <c r="L61" s="15">
        <v>1115</v>
      </c>
      <c r="M61" s="13">
        <f t="shared" si="23"/>
        <v>10.832604682794132</v>
      </c>
      <c r="O61" s="14"/>
    </row>
    <row r="62" spans="2:15" ht="15">
      <c r="B62" s="5" t="s">
        <v>58</v>
      </c>
      <c r="C62" s="5">
        <v>3</v>
      </c>
      <c r="D62" s="13">
        <f t="shared" si="20"/>
        <v>1.5873015873015872</v>
      </c>
      <c r="F62" s="5">
        <v>17</v>
      </c>
      <c r="G62" s="13">
        <f t="shared" si="21"/>
        <v>0.9953161592505856</v>
      </c>
      <c r="I62" s="5">
        <v>97</v>
      </c>
      <c r="J62" s="13">
        <f t="shared" si="22"/>
        <v>1.1553120533587422</v>
      </c>
      <c r="L62" s="5">
        <v>117</v>
      </c>
      <c r="M62" s="13">
        <f t="shared" si="23"/>
        <v>1.1366948411541824</v>
      </c>
      <c r="O62" s="14"/>
    </row>
    <row r="63" spans="2:15" ht="15">
      <c r="B63" s="5" t="s">
        <v>59</v>
      </c>
      <c r="C63" s="5">
        <v>0</v>
      </c>
      <c r="D63" s="13">
        <f t="shared" si="20"/>
        <v>0</v>
      </c>
      <c r="F63" s="5">
        <v>2</v>
      </c>
      <c r="G63" s="13">
        <f t="shared" si="21"/>
        <v>0.117096018735363</v>
      </c>
      <c r="I63" s="5">
        <v>2</v>
      </c>
      <c r="J63" s="13">
        <f t="shared" si="22"/>
        <v>0.023820867079561697</v>
      </c>
      <c r="L63" s="5">
        <v>4</v>
      </c>
      <c r="M63" s="13">
        <f t="shared" si="23"/>
        <v>0.03886136209074128</v>
      </c>
      <c r="O63" s="14"/>
    </row>
    <row r="64" spans="2:15" ht="15">
      <c r="B64" s="5" t="s">
        <v>60</v>
      </c>
      <c r="C64" s="5">
        <v>10</v>
      </c>
      <c r="D64" s="13">
        <f t="shared" si="20"/>
        <v>5.291005291005291</v>
      </c>
      <c r="F64" s="5">
        <v>80</v>
      </c>
      <c r="G64" s="13">
        <f t="shared" si="21"/>
        <v>4.683840749414521</v>
      </c>
      <c r="I64" s="5">
        <v>281</v>
      </c>
      <c r="J64" s="13">
        <f t="shared" si="22"/>
        <v>3.346831824678418</v>
      </c>
      <c r="L64" s="5">
        <v>371</v>
      </c>
      <c r="M64" s="13">
        <f t="shared" si="23"/>
        <v>3.6043913339162534</v>
      </c>
      <c r="O64" s="14"/>
    </row>
    <row r="65" spans="2:15" ht="15">
      <c r="B65" s="5" t="s">
        <v>61</v>
      </c>
      <c r="C65" s="5">
        <v>3</v>
      </c>
      <c r="D65" s="13">
        <f t="shared" si="20"/>
        <v>1.5873015873015872</v>
      </c>
      <c r="F65" s="5">
        <v>13</v>
      </c>
      <c r="G65" s="13">
        <f t="shared" si="21"/>
        <v>0.7611241217798594</v>
      </c>
      <c r="I65" s="5">
        <v>47</v>
      </c>
      <c r="J65" s="13">
        <f t="shared" si="22"/>
        <v>0.5597903763696999</v>
      </c>
      <c r="L65" s="5">
        <v>63</v>
      </c>
      <c r="M65" s="13">
        <f t="shared" si="23"/>
        <v>0.6120664529291752</v>
      </c>
      <c r="O65" s="14"/>
    </row>
    <row r="66" spans="2:15" ht="15">
      <c r="B66" s="5" t="s">
        <v>62</v>
      </c>
      <c r="C66" s="5">
        <v>2</v>
      </c>
      <c r="D66" s="13">
        <f t="shared" si="20"/>
        <v>1.0582010582010581</v>
      </c>
      <c r="F66" s="5">
        <v>23</v>
      </c>
      <c r="G66" s="13">
        <f t="shared" si="21"/>
        <v>1.3466042154566744</v>
      </c>
      <c r="I66" s="5">
        <v>46</v>
      </c>
      <c r="J66" s="13">
        <f t="shared" si="22"/>
        <v>0.547879942829919</v>
      </c>
      <c r="L66" s="5">
        <v>71</v>
      </c>
      <c r="M66" s="13">
        <f t="shared" si="23"/>
        <v>0.6897891771106578</v>
      </c>
      <c r="O66" s="14"/>
    </row>
    <row r="67" spans="4:15" ht="3.75" customHeight="1">
      <c r="D67" s="13"/>
      <c r="G67" s="13"/>
      <c r="J67" s="13"/>
      <c r="M67" s="13"/>
      <c r="O67" s="14"/>
    </row>
    <row r="68" spans="1:15" s="4" customFormat="1" ht="15">
      <c r="A68" s="4" t="s">
        <v>63</v>
      </c>
      <c r="C68" s="4">
        <v>8</v>
      </c>
      <c r="D68" s="13">
        <f aca="true" t="shared" si="24" ref="D68:D78">C68/C$99*100</f>
        <v>4.232804232804233</v>
      </c>
      <c r="F68" s="4">
        <v>175</v>
      </c>
      <c r="G68" s="13">
        <f aca="true" t="shared" si="25" ref="G68:G78">F68/F$99*100</f>
        <v>10.245901639344263</v>
      </c>
      <c r="I68" s="4">
        <v>821</v>
      </c>
      <c r="J68" s="13">
        <f aca="true" t="shared" si="26" ref="J68:J78">I68/I$99*100</f>
        <v>9.778465936160076</v>
      </c>
      <c r="L68" s="14">
        <v>1004</v>
      </c>
      <c r="M68" s="13">
        <f aca="true" t="shared" si="27" ref="M68:M78">L68/L$99*100</f>
        <v>9.754201884776062</v>
      </c>
      <c r="O68" s="14"/>
    </row>
    <row r="69" spans="2:15" ht="15">
      <c r="B69" s="5" t="s">
        <v>64</v>
      </c>
      <c r="C69" s="5">
        <v>1</v>
      </c>
      <c r="D69" s="13">
        <f t="shared" si="24"/>
        <v>0.5291005291005291</v>
      </c>
      <c r="F69" s="5">
        <v>35</v>
      </c>
      <c r="G69" s="13">
        <f t="shared" si="25"/>
        <v>2.0491803278688523</v>
      </c>
      <c r="I69" s="5">
        <v>152</v>
      </c>
      <c r="J69" s="13">
        <f t="shared" si="26"/>
        <v>1.810385898046689</v>
      </c>
      <c r="L69" s="5">
        <v>188</v>
      </c>
      <c r="M69" s="13">
        <f t="shared" si="27"/>
        <v>1.82648401826484</v>
      </c>
      <c r="O69" s="14"/>
    </row>
    <row r="70" spans="2:15" ht="15">
      <c r="B70" s="5" t="s">
        <v>65</v>
      </c>
      <c r="C70" s="5">
        <v>1</v>
      </c>
      <c r="D70" s="13">
        <f t="shared" si="24"/>
        <v>0.5291005291005291</v>
      </c>
      <c r="F70" s="5">
        <v>7</v>
      </c>
      <c r="G70" s="13">
        <f t="shared" si="25"/>
        <v>0.4098360655737705</v>
      </c>
      <c r="I70" s="5">
        <v>15</v>
      </c>
      <c r="J70" s="13">
        <f t="shared" si="26"/>
        <v>0.17865650309671272</v>
      </c>
      <c r="L70" s="5">
        <v>23</v>
      </c>
      <c r="M70" s="13">
        <f t="shared" si="27"/>
        <v>0.22345283202176236</v>
      </c>
      <c r="O70" s="14"/>
    </row>
    <row r="71" spans="2:15" ht="15">
      <c r="B71" s="5" t="s">
        <v>66</v>
      </c>
      <c r="C71" s="5">
        <v>2</v>
      </c>
      <c r="D71" s="13">
        <f t="shared" si="24"/>
        <v>1.0582010582010581</v>
      </c>
      <c r="F71" s="5">
        <v>20</v>
      </c>
      <c r="G71" s="13">
        <f t="shared" si="25"/>
        <v>1.1709601873536302</v>
      </c>
      <c r="I71" s="5">
        <v>92</v>
      </c>
      <c r="J71" s="13">
        <f t="shared" si="26"/>
        <v>1.095759885659838</v>
      </c>
      <c r="L71" s="5">
        <v>114</v>
      </c>
      <c r="M71" s="13">
        <f t="shared" si="27"/>
        <v>1.1075488195861265</v>
      </c>
      <c r="O71" s="14"/>
    </row>
    <row r="72" spans="2:15" ht="15">
      <c r="B72" s="5" t="s">
        <v>67</v>
      </c>
      <c r="C72" s="5">
        <v>0</v>
      </c>
      <c r="D72" s="13">
        <f t="shared" si="24"/>
        <v>0</v>
      </c>
      <c r="F72" s="5">
        <v>3</v>
      </c>
      <c r="G72" s="13">
        <f t="shared" si="25"/>
        <v>0.1756440281030445</v>
      </c>
      <c r="I72" s="5">
        <v>12</v>
      </c>
      <c r="J72" s="13">
        <f t="shared" si="26"/>
        <v>0.14292520247737017</v>
      </c>
      <c r="L72" s="5">
        <v>15</v>
      </c>
      <c r="M72" s="13">
        <f t="shared" si="27"/>
        <v>0.1457301078402798</v>
      </c>
      <c r="O72" s="14"/>
    </row>
    <row r="73" spans="2:15" ht="15">
      <c r="B73" s="5" t="s">
        <v>68</v>
      </c>
      <c r="C73" s="5">
        <v>2</v>
      </c>
      <c r="D73" s="13">
        <f t="shared" si="24"/>
        <v>1.0582010582010581</v>
      </c>
      <c r="F73" s="5">
        <v>3</v>
      </c>
      <c r="G73" s="13">
        <f t="shared" si="25"/>
        <v>0.1756440281030445</v>
      </c>
      <c r="I73" s="5">
        <v>14</v>
      </c>
      <c r="J73" s="13">
        <f t="shared" si="26"/>
        <v>0.16674606955693186</v>
      </c>
      <c r="L73" s="5">
        <v>19</v>
      </c>
      <c r="M73" s="13">
        <f t="shared" si="27"/>
        <v>0.18459146993102107</v>
      </c>
      <c r="O73" s="14"/>
    </row>
    <row r="74" spans="2:15" ht="15">
      <c r="B74" s="5" t="s">
        <v>69</v>
      </c>
      <c r="C74" s="5">
        <v>2</v>
      </c>
      <c r="D74" s="13">
        <f t="shared" si="24"/>
        <v>1.0582010582010581</v>
      </c>
      <c r="F74" s="5">
        <v>46</v>
      </c>
      <c r="G74" s="13">
        <f t="shared" si="25"/>
        <v>2.693208430913349</v>
      </c>
      <c r="I74" s="5">
        <v>248</v>
      </c>
      <c r="J74" s="13">
        <f t="shared" si="26"/>
        <v>2.9537875178656505</v>
      </c>
      <c r="L74" s="5">
        <v>296</v>
      </c>
      <c r="M74" s="13">
        <f t="shared" si="27"/>
        <v>2.8757407947148548</v>
      </c>
      <c r="O74" s="14"/>
    </row>
    <row r="75" spans="2:15" ht="15">
      <c r="B75" s="5" t="s">
        <v>70</v>
      </c>
      <c r="C75" s="5">
        <v>0</v>
      </c>
      <c r="D75" s="13">
        <f t="shared" si="24"/>
        <v>0</v>
      </c>
      <c r="F75" s="5">
        <v>35</v>
      </c>
      <c r="G75" s="13">
        <f t="shared" si="25"/>
        <v>2.0491803278688523</v>
      </c>
      <c r="I75" s="5">
        <v>181</v>
      </c>
      <c r="J75" s="13">
        <f t="shared" si="26"/>
        <v>2.155788470700333</v>
      </c>
      <c r="L75" s="5">
        <v>216</v>
      </c>
      <c r="M75" s="13">
        <f t="shared" si="27"/>
        <v>2.098513552900029</v>
      </c>
      <c r="O75" s="14"/>
    </row>
    <row r="76" spans="2:15" ht="15">
      <c r="B76" s="5" t="s">
        <v>71</v>
      </c>
      <c r="C76" s="5">
        <v>0</v>
      </c>
      <c r="D76" s="13">
        <f t="shared" si="24"/>
        <v>0</v>
      </c>
      <c r="F76" s="5">
        <v>2</v>
      </c>
      <c r="G76" s="13">
        <f t="shared" si="25"/>
        <v>0.117096018735363</v>
      </c>
      <c r="I76" s="5">
        <v>17</v>
      </c>
      <c r="J76" s="13">
        <f t="shared" si="26"/>
        <v>0.20247737017627443</v>
      </c>
      <c r="L76" s="5">
        <v>19</v>
      </c>
      <c r="M76" s="13">
        <f t="shared" si="27"/>
        <v>0.18459146993102107</v>
      </c>
      <c r="O76" s="14"/>
    </row>
    <row r="77" spans="2:15" ht="15">
      <c r="B77" s="5" t="s">
        <v>72</v>
      </c>
      <c r="C77" s="5">
        <v>0</v>
      </c>
      <c r="D77" s="13">
        <f t="shared" si="24"/>
        <v>0</v>
      </c>
      <c r="F77" s="5">
        <v>6</v>
      </c>
      <c r="G77" s="13">
        <f t="shared" si="25"/>
        <v>0.351288056206089</v>
      </c>
      <c r="I77" s="5">
        <v>9</v>
      </c>
      <c r="J77" s="13">
        <f t="shared" si="26"/>
        <v>0.10719390185802763</v>
      </c>
      <c r="L77" s="5">
        <v>15</v>
      </c>
      <c r="M77" s="13">
        <f t="shared" si="27"/>
        <v>0.1457301078402798</v>
      </c>
      <c r="O77" s="14"/>
    </row>
    <row r="78" spans="2:15" ht="15">
      <c r="B78" s="5" t="s">
        <v>73</v>
      </c>
      <c r="C78" s="5">
        <v>0</v>
      </c>
      <c r="D78" s="13">
        <f t="shared" si="24"/>
        <v>0</v>
      </c>
      <c r="F78" s="5">
        <v>18</v>
      </c>
      <c r="G78" s="13">
        <f t="shared" si="25"/>
        <v>1.053864168618267</v>
      </c>
      <c r="I78" s="5">
        <v>81</v>
      </c>
      <c r="J78" s="13">
        <f t="shared" si="26"/>
        <v>0.9647451167222487</v>
      </c>
      <c r="L78" s="5">
        <v>99</v>
      </c>
      <c r="M78" s="13">
        <f t="shared" si="27"/>
        <v>0.9618187117458467</v>
      </c>
      <c r="O78" s="14"/>
    </row>
    <row r="79" spans="4:15" ht="3.75" customHeight="1">
      <c r="D79" s="13"/>
      <c r="G79" s="13"/>
      <c r="J79" s="13"/>
      <c r="M79" s="13"/>
      <c r="O79" s="14"/>
    </row>
    <row r="80" spans="1:15" s="4" customFormat="1" ht="15">
      <c r="A80" s="4" t="s">
        <v>74</v>
      </c>
      <c r="C80" s="4">
        <v>72</v>
      </c>
      <c r="D80" s="13">
        <f aca="true" t="shared" si="28" ref="D80:D90">C80/C$99*100</f>
        <v>38.095238095238095</v>
      </c>
      <c r="F80" s="4">
        <v>732</v>
      </c>
      <c r="G80" s="13">
        <f aca="true" t="shared" si="29" ref="G80:G90">F80/F$99*100</f>
        <v>42.857142857142854</v>
      </c>
      <c r="I80" s="14">
        <v>1912</v>
      </c>
      <c r="J80" s="13">
        <f aca="true" t="shared" si="30" ref="J80:J90">I80/I$99*100</f>
        <v>22.77274892806098</v>
      </c>
      <c r="L80" s="14">
        <v>2716</v>
      </c>
      <c r="M80" s="13">
        <f aca="true" t="shared" si="31" ref="M80:M90">L80/L$99*100</f>
        <v>26.38686485961333</v>
      </c>
      <c r="O80" s="14"/>
    </row>
    <row r="81" spans="2:15" ht="15">
      <c r="B81" s="5" t="s">
        <v>75</v>
      </c>
      <c r="C81" s="5">
        <v>1</v>
      </c>
      <c r="D81" s="13">
        <f t="shared" si="28"/>
        <v>0.5291005291005291</v>
      </c>
      <c r="F81" s="5">
        <v>74</v>
      </c>
      <c r="G81" s="13">
        <f t="shared" si="29"/>
        <v>4.332552693208431</v>
      </c>
      <c r="I81" s="5">
        <v>219</v>
      </c>
      <c r="J81" s="13">
        <f t="shared" si="30"/>
        <v>2.6083849452120056</v>
      </c>
      <c r="L81" s="5">
        <v>294</v>
      </c>
      <c r="M81" s="13">
        <f t="shared" si="31"/>
        <v>2.856310113669484</v>
      </c>
      <c r="O81" s="14"/>
    </row>
    <row r="82" spans="2:15" ht="15">
      <c r="B82" s="5" t="s">
        <v>76</v>
      </c>
      <c r="C82" s="5">
        <v>20</v>
      </c>
      <c r="D82" s="13">
        <f t="shared" si="28"/>
        <v>10.582010582010582</v>
      </c>
      <c r="F82" s="5">
        <v>273</v>
      </c>
      <c r="G82" s="13">
        <f t="shared" si="29"/>
        <v>15.983606557377051</v>
      </c>
      <c r="I82" s="5">
        <v>766</v>
      </c>
      <c r="J82" s="13">
        <f t="shared" si="30"/>
        <v>9.12339209147213</v>
      </c>
      <c r="L82" s="15">
        <v>1059</v>
      </c>
      <c r="M82" s="13">
        <f t="shared" si="31"/>
        <v>10.288545613523754</v>
      </c>
      <c r="O82" s="14"/>
    </row>
    <row r="83" spans="2:15" ht="15">
      <c r="B83" s="5" t="s">
        <v>77</v>
      </c>
      <c r="C83" s="5">
        <v>6</v>
      </c>
      <c r="D83" s="13">
        <f t="shared" si="28"/>
        <v>3.1746031746031744</v>
      </c>
      <c r="F83" s="5">
        <v>88</v>
      </c>
      <c r="G83" s="13">
        <f t="shared" si="29"/>
        <v>5.152224824355972</v>
      </c>
      <c r="I83" s="5">
        <v>183</v>
      </c>
      <c r="J83" s="13">
        <f t="shared" si="30"/>
        <v>2.1796093377798953</v>
      </c>
      <c r="L83" s="5">
        <v>277</v>
      </c>
      <c r="M83" s="13">
        <f t="shared" si="31"/>
        <v>2.691149324783834</v>
      </c>
      <c r="O83" s="14"/>
    </row>
    <row r="84" spans="2:15" ht="15">
      <c r="B84" s="5" t="s">
        <v>78</v>
      </c>
      <c r="C84" s="5">
        <v>3</v>
      </c>
      <c r="D84" s="13">
        <f t="shared" si="28"/>
        <v>1.5873015873015872</v>
      </c>
      <c r="F84" s="5">
        <v>28</v>
      </c>
      <c r="G84" s="13">
        <f t="shared" si="29"/>
        <v>1.639344262295082</v>
      </c>
      <c r="I84" s="5">
        <v>67</v>
      </c>
      <c r="J84" s="13">
        <f t="shared" si="30"/>
        <v>0.7979990471653169</v>
      </c>
      <c r="L84" s="5">
        <v>98</v>
      </c>
      <c r="M84" s="13">
        <f t="shared" si="31"/>
        <v>0.9521033712231614</v>
      </c>
      <c r="O84" s="14"/>
    </row>
    <row r="85" spans="2:15" ht="15">
      <c r="B85" s="5" t="s">
        <v>79</v>
      </c>
      <c r="C85" s="5">
        <v>5</v>
      </c>
      <c r="D85" s="13">
        <f t="shared" si="28"/>
        <v>2.6455026455026456</v>
      </c>
      <c r="F85" s="5">
        <v>41</v>
      </c>
      <c r="G85" s="13">
        <f t="shared" si="29"/>
        <v>2.4004683840749412</v>
      </c>
      <c r="I85" s="5">
        <v>96</v>
      </c>
      <c r="J85" s="13">
        <f t="shared" si="30"/>
        <v>1.1434016198189614</v>
      </c>
      <c r="L85" s="5">
        <v>142</v>
      </c>
      <c r="M85" s="13">
        <f t="shared" si="31"/>
        <v>1.3795783542213156</v>
      </c>
      <c r="O85" s="14"/>
    </row>
    <row r="86" spans="2:15" ht="15">
      <c r="B86" s="5" t="s">
        <v>80</v>
      </c>
      <c r="C86" s="5">
        <v>17</v>
      </c>
      <c r="D86" s="13">
        <f t="shared" si="28"/>
        <v>8.994708994708994</v>
      </c>
      <c r="F86" s="5">
        <v>63</v>
      </c>
      <c r="G86" s="13">
        <f t="shared" si="29"/>
        <v>3.6885245901639343</v>
      </c>
      <c r="I86" s="5">
        <v>183</v>
      </c>
      <c r="J86" s="13">
        <f t="shared" si="30"/>
        <v>2.1796093377798953</v>
      </c>
      <c r="L86" s="5">
        <v>263</v>
      </c>
      <c r="M86" s="13">
        <f t="shared" si="31"/>
        <v>2.555134557466239</v>
      </c>
      <c r="O86" s="14"/>
    </row>
    <row r="87" spans="2:15" ht="15">
      <c r="B87" s="5" t="s">
        <v>81</v>
      </c>
      <c r="C87" s="5">
        <v>4</v>
      </c>
      <c r="D87" s="13">
        <f t="shared" si="28"/>
        <v>2.1164021164021163</v>
      </c>
      <c r="F87" s="5">
        <v>7</v>
      </c>
      <c r="G87" s="13">
        <f t="shared" si="29"/>
        <v>0.4098360655737705</v>
      </c>
      <c r="I87" s="5">
        <v>16</v>
      </c>
      <c r="J87" s="13">
        <f t="shared" si="30"/>
        <v>0.19056693663649357</v>
      </c>
      <c r="L87" s="5">
        <v>27</v>
      </c>
      <c r="M87" s="13">
        <f t="shared" si="31"/>
        <v>0.2623141941125036</v>
      </c>
      <c r="O87" s="14"/>
    </row>
    <row r="88" spans="2:15" ht="15">
      <c r="B88" s="5" t="s">
        <v>82</v>
      </c>
      <c r="C88" s="5">
        <v>4</v>
      </c>
      <c r="D88" s="13">
        <f t="shared" si="28"/>
        <v>2.1164021164021163</v>
      </c>
      <c r="F88" s="5">
        <v>117</v>
      </c>
      <c r="G88" s="13">
        <f t="shared" si="29"/>
        <v>6.850117096018736</v>
      </c>
      <c r="I88" s="5">
        <v>310</v>
      </c>
      <c r="J88" s="13">
        <f t="shared" si="30"/>
        <v>3.692234397332063</v>
      </c>
      <c r="L88" s="5">
        <v>431</v>
      </c>
      <c r="M88" s="13">
        <f t="shared" si="31"/>
        <v>4.187311765277373</v>
      </c>
      <c r="O88" s="14"/>
    </row>
    <row r="89" spans="2:15" ht="15">
      <c r="B89" s="5" t="s">
        <v>83</v>
      </c>
      <c r="C89" s="5">
        <v>10</v>
      </c>
      <c r="D89" s="13">
        <f t="shared" si="28"/>
        <v>5.291005291005291</v>
      </c>
      <c r="F89" s="5">
        <v>30</v>
      </c>
      <c r="G89" s="13">
        <f t="shared" si="29"/>
        <v>1.756440281030445</v>
      </c>
      <c r="I89" s="5">
        <v>48</v>
      </c>
      <c r="J89" s="13">
        <f t="shared" si="30"/>
        <v>0.5717008099094807</v>
      </c>
      <c r="L89" s="5">
        <v>88</v>
      </c>
      <c r="M89" s="13">
        <f t="shared" si="31"/>
        <v>0.8549499659963081</v>
      </c>
      <c r="O89" s="14"/>
    </row>
    <row r="90" spans="2:15" ht="15">
      <c r="B90" s="5" t="s">
        <v>84</v>
      </c>
      <c r="C90" s="5">
        <v>2</v>
      </c>
      <c r="D90" s="13">
        <f t="shared" si="28"/>
        <v>1.0582010582010581</v>
      </c>
      <c r="F90" s="5">
        <v>11</v>
      </c>
      <c r="G90" s="13">
        <f t="shared" si="29"/>
        <v>0.6440281030444965</v>
      </c>
      <c r="I90" s="5">
        <v>24</v>
      </c>
      <c r="J90" s="13">
        <f t="shared" si="30"/>
        <v>0.28585040495474034</v>
      </c>
      <c r="L90" s="5">
        <v>37</v>
      </c>
      <c r="M90" s="13">
        <f t="shared" si="31"/>
        <v>0.35946759933935685</v>
      </c>
      <c r="O90" s="14"/>
    </row>
    <row r="91" spans="4:15" ht="3.75" customHeight="1">
      <c r="D91" s="13"/>
      <c r="G91" s="13"/>
      <c r="J91" s="13"/>
      <c r="M91" s="13"/>
      <c r="O91" s="14"/>
    </row>
    <row r="92" spans="1:15" s="4" customFormat="1" ht="15">
      <c r="A92" s="4" t="s">
        <v>85</v>
      </c>
      <c r="C92" s="4">
        <v>13</v>
      </c>
      <c r="D92" s="13">
        <f aca="true" t="shared" si="32" ref="D92:D97">C92/C$99*100</f>
        <v>6.878306878306878</v>
      </c>
      <c r="F92" s="4">
        <v>83</v>
      </c>
      <c r="G92" s="13">
        <f aca="true" t="shared" si="33" ref="G92:G97">F92/F$99*100</f>
        <v>4.859484777517564</v>
      </c>
      <c r="I92" s="4">
        <v>314</v>
      </c>
      <c r="J92" s="13">
        <f aca="true" t="shared" si="34" ref="J92:J97">I92/I$99*100</f>
        <v>3.739876131491186</v>
      </c>
      <c r="L92" s="4">
        <v>410</v>
      </c>
      <c r="M92" s="13">
        <f aca="true" t="shared" si="35" ref="M92:M97">L92/L$99*100</f>
        <v>3.9832896143009813</v>
      </c>
      <c r="O92" s="14"/>
    </row>
    <row r="93" spans="2:15" ht="15">
      <c r="B93" s="5" t="s">
        <v>86</v>
      </c>
      <c r="C93" s="5">
        <v>2</v>
      </c>
      <c r="D93" s="13">
        <f t="shared" si="32"/>
        <v>1.0582010582010581</v>
      </c>
      <c r="F93" s="5">
        <v>15</v>
      </c>
      <c r="G93" s="13">
        <f t="shared" si="33"/>
        <v>0.8782201405152225</v>
      </c>
      <c r="I93" s="5">
        <v>42</v>
      </c>
      <c r="J93" s="13">
        <f t="shared" si="34"/>
        <v>0.5002382086707956</v>
      </c>
      <c r="L93" s="5">
        <v>59</v>
      </c>
      <c r="M93" s="13">
        <f t="shared" si="35"/>
        <v>0.5732050908384339</v>
      </c>
      <c r="O93" s="14"/>
    </row>
    <row r="94" spans="2:15" ht="15">
      <c r="B94" s="5" t="s">
        <v>87</v>
      </c>
      <c r="C94" s="5">
        <v>0</v>
      </c>
      <c r="D94" s="13">
        <f t="shared" si="32"/>
        <v>0</v>
      </c>
      <c r="F94" s="5">
        <v>9</v>
      </c>
      <c r="G94" s="13">
        <f t="shared" si="33"/>
        <v>0.5269320843091335</v>
      </c>
      <c r="I94" s="5">
        <v>19</v>
      </c>
      <c r="J94" s="13">
        <f t="shared" si="34"/>
        <v>0.22629823725583612</v>
      </c>
      <c r="L94" s="5">
        <v>28</v>
      </c>
      <c r="M94" s="13">
        <f t="shared" si="35"/>
        <v>0.272029534635189</v>
      </c>
      <c r="O94" s="14"/>
    </row>
    <row r="95" spans="2:15" ht="15">
      <c r="B95" s="5" t="s">
        <v>88</v>
      </c>
      <c r="C95" s="5">
        <v>1</v>
      </c>
      <c r="D95" s="13">
        <f t="shared" si="32"/>
        <v>0.5291005291005291</v>
      </c>
      <c r="F95" s="5">
        <v>3</v>
      </c>
      <c r="G95" s="13">
        <f t="shared" si="33"/>
        <v>0.1756440281030445</v>
      </c>
      <c r="I95" s="5">
        <v>24</v>
      </c>
      <c r="J95" s="13">
        <f t="shared" si="34"/>
        <v>0.28585040495474034</v>
      </c>
      <c r="L95" s="5">
        <v>28</v>
      </c>
      <c r="M95" s="13">
        <f t="shared" si="35"/>
        <v>0.272029534635189</v>
      </c>
      <c r="O95" s="14"/>
    </row>
    <row r="96" spans="2:15" ht="15">
      <c r="B96" s="5" t="s">
        <v>89</v>
      </c>
      <c r="C96" s="5">
        <v>0</v>
      </c>
      <c r="D96" s="13">
        <f t="shared" si="32"/>
        <v>0</v>
      </c>
      <c r="F96" s="5">
        <v>10</v>
      </c>
      <c r="G96" s="13">
        <f t="shared" si="33"/>
        <v>0.5854800936768151</v>
      </c>
      <c r="I96" s="5">
        <v>24</v>
      </c>
      <c r="J96" s="13">
        <f t="shared" si="34"/>
        <v>0.28585040495474034</v>
      </c>
      <c r="L96" s="5">
        <v>34</v>
      </c>
      <c r="M96" s="13">
        <f t="shared" si="35"/>
        <v>0.3303215777713009</v>
      </c>
      <c r="O96" s="14"/>
    </row>
    <row r="97" spans="2:15" ht="15">
      <c r="B97" s="5" t="s">
        <v>90</v>
      </c>
      <c r="C97" s="5">
        <v>10</v>
      </c>
      <c r="D97" s="13">
        <f t="shared" si="32"/>
        <v>5.291005291005291</v>
      </c>
      <c r="F97" s="5">
        <v>46</v>
      </c>
      <c r="G97" s="13">
        <f t="shared" si="33"/>
        <v>2.693208430913349</v>
      </c>
      <c r="I97" s="5">
        <v>205</v>
      </c>
      <c r="J97" s="13">
        <f t="shared" si="34"/>
        <v>2.441638875655074</v>
      </c>
      <c r="L97" s="5">
        <v>261</v>
      </c>
      <c r="M97" s="13">
        <f t="shared" si="35"/>
        <v>2.5357038764208686</v>
      </c>
      <c r="O97" s="14"/>
    </row>
    <row r="98" spans="4:15" ht="3.75" customHeight="1">
      <c r="D98" s="11"/>
      <c r="G98" s="11"/>
      <c r="J98" s="11"/>
      <c r="M98" s="11"/>
      <c r="O98" s="14"/>
    </row>
    <row r="99" spans="1:15" ht="18" thickBot="1">
      <c r="A99" s="1" t="s">
        <v>204</v>
      </c>
      <c r="B99" s="3"/>
      <c r="C99" s="3">
        <v>189</v>
      </c>
      <c r="D99" s="16"/>
      <c r="E99" s="3"/>
      <c r="F99" s="17">
        <v>1708</v>
      </c>
      <c r="G99" s="16"/>
      <c r="H99" s="3"/>
      <c r="I99" s="17">
        <v>8396</v>
      </c>
      <c r="J99" s="16"/>
      <c r="K99" s="3"/>
      <c r="L99" s="17">
        <v>10293</v>
      </c>
      <c r="M99" s="16">
        <f>L99/L$99*100</f>
        <v>100</v>
      </c>
      <c r="O99" s="14"/>
    </row>
    <row r="100" ht="14.25" hidden="1"/>
    <row r="101" spans="1:12" ht="14.25" hidden="1">
      <c r="A101" s="5" t="s">
        <v>91</v>
      </c>
      <c r="C101" s="5">
        <v>1</v>
      </c>
      <c r="F101" s="5">
        <v>1</v>
      </c>
      <c r="I101" s="5">
        <v>17</v>
      </c>
      <c r="L101" s="5">
        <v>19</v>
      </c>
    </row>
    <row r="102" ht="14.25" hidden="1"/>
    <row r="103" spans="1:12" ht="14.25" hidden="1">
      <c r="A103" s="5" t="s">
        <v>92</v>
      </c>
      <c r="C103" s="5">
        <v>196</v>
      </c>
      <c r="F103" s="15">
        <v>1980</v>
      </c>
      <c r="I103" s="15">
        <v>9371</v>
      </c>
      <c r="L103" s="15">
        <v>11547</v>
      </c>
    </row>
    <row r="104" ht="14.25" hidden="1"/>
    <row r="105" ht="3.75" customHeight="1"/>
    <row r="106" spans="1:12" ht="16.5">
      <c r="A106" s="18" t="s">
        <v>205</v>
      </c>
      <c r="B106" s="18"/>
      <c r="C106" s="19">
        <f>C92++C80+C68+C59+C47+C35+C23+C16+C5</f>
        <v>491</v>
      </c>
      <c r="D106" s="20"/>
      <c r="E106" s="20">
        <f>E92++E80+E68+E59+E47+E35+E23+E16+E5</f>
        <v>0</v>
      </c>
      <c r="F106" s="19">
        <f>F92++F80+F68+F59+F47+F35+F23+F16+F5</f>
        <v>3816</v>
      </c>
      <c r="G106" s="20"/>
      <c r="H106" s="20">
        <f>H92++H80+H68+H59+H47+H35+H23+H16+H5</f>
        <v>0</v>
      </c>
      <c r="I106" s="19">
        <f>I92++I80+I68+I59+I47+I35+I23+I16+I5</f>
        <v>17375</v>
      </c>
      <c r="J106" s="20"/>
      <c r="K106" s="20">
        <f>K92++K80+K68+K59+K47+K35+K23+K16+K5</f>
        <v>0</v>
      </c>
      <c r="L106" s="19">
        <f>L92++L80+L68+L59+L47+L35+L23+L16+L5</f>
        <v>21682</v>
      </c>
    </row>
    <row r="107" spans="1:12" ht="3.75" customHeight="1">
      <c r="A107" s="18"/>
      <c r="B107" s="18"/>
      <c r="C107" s="18"/>
      <c r="D107" s="21"/>
      <c r="E107" s="18"/>
      <c r="F107" s="18"/>
      <c r="G107" s="21"/>
      <c r="H107" s="18"/>
      <c r="I107" s="18"/>
      <c r="J107" s="21"/>
      <c r="K107" s="18"/>
      <c r="L107" s="18"/>
    </row>
    <row r="108" spans="1:13" ht="17.25" thickBot="1">
      <c r="A108" s="22" t="s">
        <v>206</v>
      </c>
      <c r="B108" s="22"/>
      <c r="C108" s="23">
        <f>C106/C99</f>
        <v>2.5978835978835977</v>
      </c>
      <c r="D108" s="24"/>
      <c r="E108" s="22"/>
      <c r="F108" s="23">
        <f>F106/F99</f>
        <v>2.234192037470726</v>
      </c>
      <c r="G108" s="24"/>
      <c r="H108" s="22"/>
      <c r="I108" s="23">
        <f>I106/I99</f>
        <v>2.0694378275369223</v>
      </c>
      <c r="J108" s="24"/>
      <c r="K108" s="22"/>
      <c r="L108" s="23">
        <f>L106/L99</f>
        <v>2.106480132128631</v>
      </c>
      <c r="M108" s="25"/>
    </row>
    <row r="109" ht="16.5">
      <c r="A109" s="26" t="s">
        <v>207</v>
      </c>
    </row>
    <row r="110" ht="16.5">
      <c r="A110" s="26" t="s">
        <v>208</v>
      </c>
    </row>
    <row r="111" ht="16.5">
      <c r="A111" s="26" t="s">
        <v>209</v>
      </c>
    </row>
  </sheetData>
  <mergeCells count="4">
    <mergeCell ref="C2:D2"/>
    <mergeCell ref="F2:G2"/>
    <mergeCell ref="I2:J2"/>
    <mergeCell ref="L2:M2"/>
  </mergeCells>
  <printOptions/>
  <pageMargins left="0.75" right="0.75" top="1" bottom="1" header="0.5" footer="0.5"/>
  <pageSetup fitToHeight="2" horizontalDpi="600" verticalDpi="600" orientation="portrait" paperSize="9" scale="65" r:id="rId1"/>
  <rowBreaks count="1" manualBreakCount="1"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40.7109375" style="5" customWidth="1"/>
    <col min="3" max="3" width="9.57421875" style="5" bestFit="1" customWidth="1"/>
    <col min="4" max="4" width="9.28125" style="12" bestFit="1" customWidth="1"/>
    <col min="5" max="5" width="1.28515625" style="5" customWidth="1"/>
    <col min="6" max="6" width="9.28125" style="5" bestFit="1" customWidth="1"/>
    <col min="7" max="7" width="9.28125" style="12" bestFit="1" customWidth="1"/>
    <col min="8" max="8" width="1.1484375" style="5" customWidth="1"/>
    <col min="9" max="9" width="9.28125" style="5" bestFit="1" customWidth="1"/>
    <col min="10" max="10" width="9.28125" style="12" bestFit="1" customWidth="1"/>
    <col min="11" max="11" width="1.28515625" style="5" customWidth="1"/>
    <col min="12" max="12" width="9.421875" style="5" bestFit="1" customWidth="1"/>
    <col min="13" max="13" width="9.28125" style="12" bestFit="1" customWidth="1"/>
    <col min="14" max="16384" width="9.140625" style="5" customWidth="1"/>
  </cols>
  <sheetData>
    <row r="1" spans="1:13" s="4" customFormat="1" ht="17.25">
      <c r="A1" s="4" t="s">
        <v>202</v>
      </c>
      <c r="D1" s="27"/>
      <c r="G1" s="27"/>
      <c r="J1" s="27"/>
      <c r="K1" s="5"/>
      <c r="M1" s="27"/>
    </row>
    <row r="2" spans="1:13" ht="15" thickBot="1">
      <c r="A2" s="3"/>
      <c r="B2" s="3"/>
      <c r="C2" s="3"/>
      <c r="D2" s="25"/>
      <c r="E2" s="3"/>
      <c r="F2" s="3"/>
      <c r="G2" s="25"/>
      <c r="H2" s="3"/>
      <c r="I2" s="3"/>
      <c r="J2" s="25"/>
      <c r="K2" s="3"/>
      <c r="L2" s="3"/>
      <c r="M2" s="25"/>
    </row>
    <row r="3" spans="3:13" ht="45" customHeight="1">
      <c r="C3" s="28" t="s">
        <v>0</v>
      </c>
      <c r="D3" s="28"/>
      <c r="E3" s="7"/>
      <c r="F3" s="28" t="s">
        <v>1</v>
      </c>
      <c r="G3" s="28"/>
      <c r="H3" s="7"/>
      <c r="I3" s="28" t="s">
        <v>2</v>
      </c>
      <c r="J3" s="28"/>
      <c r="K3" s="7"/>
      <c r="L3" s="29" t="s">
        <v>3</v>
      </c>
      <c r="M3" s="29"/>
    </row>
    <row r="4" spans="1:13" ht="25.5" customHeight="1">
      <c r="A4" s="9" t="s">
        <v>4</v>
      </c>
      <c r="B4" s="9"/>
      <c r="C4" s="10" t="s">
        <v>5</v>
      </c>
      <c r="D4" s="10" t="s">
        <v>203</v>
      </c>
      <c r="E4" s="10"/>
      <c r="F4" s="10" t="s">
        <v>5</v>
      </c>
      <c r="G4" s="10" t="s">
        <v>203</v>
      </c>
      <c r="H4" s="10"/>
      <c r="I4" s="10" t="s">
        <v>5</v>
      </c>
      <c r="J4" s="10" t="s">
        <v>203</v>
      </c>
      <c r="K4" s="10"/>
      <c r="L4" s="10" t="s">
        <v>5</v>
      </c>
      <c r="M4" s="10" t="s">
        <v>203</v>
      </c>
    </row>
    <row r="5" ht="14.25">
      <c r="D5" s="11"/>
    </row>
    <row r="6" spans="1:15" s="4" customFormat="1" ht="15">
      <c r="A6" s="4" t="s">
        <v>6</v>
      </c>
      <c r="C6" s="5">
        <v>41</v>
      </c>
      <c r="D6" s="13">
        <f aca="true" t="shared" si="0" ref="D6:D14">C6/C$15*100</f>
        <v>21.693121693121693</v>
      </c>
      <c r="E6" s="5"/>
      <c r="F6" s="5">
        <v>381</v>
      </c>
      <c r="G6" s="13">
        <f aca="true" t="shared" si="1" ref="G6:G14">F6/F$15*100</f>
        <v>22.306791569086652</v>
      </c>
      <c r="H6" s="5"/>
      <c r="I6" s="15">
        <v>2046</v>
      </c>
      <c r="J6" s="13">
        <f aca="true" t="shared" si="2" ref="J6:J14">I6/I$15*100</f>
        <v>24.368747022391616</v>
      </c>
      <c r="K6" s="5"/>
      <c r="L6" s="15">
        <v>2468</v>
      </c>
      <c r="M6" s="30">
        <f aca="true" t="shared" si="3" ref="M6:M14">L6/L$15*100</f>
        <v>23.97746040998737</v>
      </c>
      <c r="O6" s="14"/>
    </row>
    <row r="7" spans="1:15" s="4" customFormat="1" ht="15">
      <c r="A7" s="4" t="s">
        <v>16</v>
      </c>
      <c r="C7" s="5">
        <v>2</v>
      </c>
      <c r="D7" s="13">
        <f t="shared" si="0"/>
        <v>1.0582010582010581</v>
      </c>
      <c r="E7" s="5"/>
      <c r="F7" s="5">
        <v>36</v>
      </c>
      <c r="G7" s="13">
        <f t="shared" si="1"/>
        <v>2.107728337236534</v>
      </c>
      <c r="H7" s="5"/>
      <c r="I7" s="5">
        <v>94</v>
      </c>
      <c r="J7" s="13">
        <f t="shared" si="2"/>
        <v>1.1195807527393997</v>
      </c>
      <c r="K7" s="5"/>
      <c r="L7" s="5">
        <v>132</v>
      </c>
      <c r="M7" s="30">
        <f t="shared" si="3"/>
        <v>1.2824249489944624</v>
      </c>
      <c r="O7" s="14"/>
    </row>
    <row r="8" spans="1:15" s="4" customFormat="1" ht="15">
      <c r="A8" s="4" t="s">
        <v>93</v>
      </c>
      <c r="C8" s="5">
        <v>73</v>
      </c>
      <c r="D8" s="13">
        <f t="shared" si="0"/>
        <v>38.62433862433862</v>
      </c>
      <c r="E8" s="5"/>
      <c r="F8" s="5">
        <v>397</v>
      </c>
      <c r="G8" s="13">
        <f t="shared" si="1"/>
        <v>23.243559718969557</v>
      </c>
      <c r="H8" s="5"/>
      <c r="I8" s="15">
        <v>2179</v>
      </c>
      <c r="J8" s="13">
        <f t="shared" si="2"/>
        <v>25.95283468318247</v>
      </c>
      <c r="K8" s="5"/>
      <c r="L8" s="15">
        <v>2649</v>
      </c>
      <c r="M8" s="30">
        <f t="shared" si="3"/>
        <v>25.735937044593417</v>
      </c>
      <c r="O8" s="14"/>
    </row>
    <row r="9" spans="1:15" s="4" customFormat="1" ht="15">
      <c r="A9" s="4" t="s">
        <v>94</v>
      </c>
      <c r="C9" s="5">
        <v>176</v>
      </c>
      <c r="D9" s="13">
        <f t="shared" si="0"/>
        <v>93.12169312169311</v>
      </c>
      <c r="E9" s="5"/>
      <c r="F9" s="15">
        <v>1450</v>
      </c>
      <c r="G9" s="13">
        <f t="shared" si="1"/>
        <v>84.89461358313818</v>
      </c>
      <c r="H9" s="5"/>
      <c r="I9" s="15">
        <v>7751</v>
      </c>
      <c r="J9" s="13">
        <f t="shared" si="2"/>
        <v>92.31777036684136</v>
      </c>
      <c r="K9" s="5"/>
      <c r="L9" s="15">
        <v>9377</v>
      </c>
      <c r="M9" s="30">
        <f t="shared" si="3"/>
        <v>91.10074808122025</v>
      </c>
      <c r="O9" s="14"/>
    </row>
    <row r="10" spans="1:15" s="4" customFormat="1" ht="15">
      <c r="A10" s="4" t="s">
        <v>95</v>
      </c>
      <c r="C10" s="5">
        <v>42</v>
      </c>
      <c r="D10" s="13">
        <f t="shared" si="0"/>
        <v>22.22222222222222</v>
      </c>
      <c r="E10" s="5"/>
      <c r="F10" s="5">
        <v>191</v>
      </c>
      <c r="G10" s="13">
        <f t="shared" si="1"/>
        <v>11.182669789227166</v>
      </c>
      <c r="H10" s="5"/>
      <c r="I10" s="5">
        <v>761</v>
      </c>
      <c r="J10" s="13">
        <f t="shared" si="2"/>
        <v>9.063839923773227</v>
      </c>
      <c r="K10" s="5"/>
      <c r="L10" s="15">
        <v>994</v>
      </c>
      <c r="M10" s="30">
        <f t="shared" si="3"/>
        <v>9.657048479549209</v>
      </c>
      <c r="O10" s="14"/>
    </row>
    <row r="11" spans="1:15" s="4" customFormat="1" ht="15">
      <c r="A11" s="4" t="s">
        <v>96</v>
      </c>
      <c r="C11" s="5">
        <v>64</v>
      </c>
      <c r="D11" s="13">
        <f t="shared" si="0"/>
        <v>33.86243386243386</v>
      </c>
      <c r="E11" s="5"/>
      <c r="F11" s="5">
        <v>371</v>
      </c>
      <c r="G11" s="13">
        <f t="shared" si="1"/>
        <v>21.721311475409834</v>
      </c>
      <c r="H11" s="5"/>
      <c r="I11" s="15">
        <v>1497</v>
      </c>
      <c r="J11" s="13">
        <f t="shared" si="2"/>
        <v>17.829919009051928</v>
      </c>
      <c r="K11" s="5"/>
      <c r="L11" s="15">
        <v>1932</v>
      </c>
      <c r="M11" s="30">
        <f t="shared" si="3"/>
        <v>18.77003788982804</v>
      </c>
      <c r="O11" s="14"/>
    </row>
    <row r="12" spans="1:15" s="4" customFormat="1" ht="15">
      <c r="A12" s="4" t="s">
        <v>63</v>
      </c>
      <c r="C12" s="5">
        <v>8</v>
      </c>
      <c r="D12" s="13">
        <f t="shared" si="0"/>
        <v>4.232804232804233</v>
      </c>
      <c r="E12" s="5"/>
      <c r="F12" s="5">
        <v>175</v>
      </c>
      <c r="G12" s="13">
        <f t="shared" si="1"/>
        <v>10.245901639344263</v>
      </c>
      <c r="H12" s="5"/>
      <c r="I12" s="5">
        <v>821</v>
      </c>
      <c r="J12" s="13">
        <f t="shared" si="2"/>
        <v>9.778465936160076</v>
      </c>
      <c r="K12" s="5"/>
      <c r="L12" s="15">
        <v>1004</v>
      </c>
      <c r="M12" s="30">
        <f t="shared" si="3"/>
        <v>9.754201884776062</v>
      </c>
      <c r="O12" s="14"/>
    </row>
    <row r="13" spans="1:15" s="4" customFormat="1" ht="15">
      <c r="A13" s="4" t="s">
        <v>74</v>
      </c>
      <c r="C13" s="5">
        <v>72</v>
      </c>
      <c r="D13" s="13">
        <f t="shared" si="0"/>
        <v>38.095238095238095</v>
      </c>
      <c r="E13" s="5"/>
      <c r="F13" s="5">
        <v>732</v>
      </c>
      <c r="G13" s="13">
        <f t="shared" si="1"/>
        <v>42.857142857142854</v>
      </c>
      <c r="H13" s="5"/>
      <c r="I13" s="15">
        <v>1912</v>
      </c>
      <c r="J13" s="13">
        <f t="shared" si="2"/>
        <v>22.77274892806098</v>
      </c>
      <c r="K13" s="5"/>
      <c r="L13" s="15">
        <v>2716</v>
      </c>
      <c r="M13" s="30">
        <f t="shared" si="3"/>
        <v>26.38686485961333</v>
      </c>
      <c r="O13" s="14"/>
    </row>
    <row r="14" spans="1:15" s="4" customFormat="1" ht="15">
      <c r="A14" s="4" t="s">
        <v>85</v>
      </c>
      <c r="C14" s="4">
        <v>13</v>
      </c>
      <c r="D14" s="30">
        <f t="shared" si="0"/>
        <v>6.878306878306878</v>
      </c>
      <c r="F14" s="4">
        <v>83</v>
      </c>
      <c r="G14" s="30">
        <f t="shared" si="1"/>
        <v>4.859484777517564</v>
      </c>
      <c r="I14" s="4">
        <v>314</v>
      </c>
      <c r="J14" s="30">
        <f t="shared" si="2"/>
        <v>3.739876131491186</v>
      </c>
      <c r="L14" s="4">
        <v>410</v>
      </c>
      <c r="M14" s="30">
        <f t="shared" si="3"/>
        <v>3.9832896143009813</v>
      </c>
      <c r="O14" s="14"/>
    </row>
    <row r="15" spans="1:15" ht="18" thickBot="1">
      <c r="A15" s="1" t="s">
        <v>204</v>
      </c>
      <c r="B15" s="3"/>
      <c r="C15" s="3">
        <v>189</v>
      </c>
      <c r="D15" s="31">
        <v>1</v>
      </c>
      <c r="E15" s="3"/>
      <c r="F15" s="17">
        <v>1708</v>
      </c>
      <c r="G15" s="31">
        <v>1</v>
      </c>
      <c r="H15" s="3"/>
      <c r="I15" s="17">
        <v>8396</v>
      </c>
      <c r="J15" s="31">
        <v>1</v>
      </c>
      <c r="K15" s="3"/>
      <c r="L15" s="17">
        <v>10293</v>
      </c>
      <c r="M15" s="31">
        <v>1</v>
      </c>
      <c r="O15" s="14"/>
    </row>
    <row r="16" ht="14.25" hidden="1"/>
    <row r="17" spans="1:12" ht="14.25" hidden="1">
      <c r="A17" s="5" t="s">
        <v>91</v>
      </c>
      <c r="C17" s="5">
        <v>1</v>
      </c>
      <c r="F17" s="5">
        <v>1</v>
      </c>
      <c r="I17" s="5">
        <v>17</v>
      </c>
      <c r="L17" s="5">
        <v>19</v>
      </c>
    </row>
    <row r="18" ht="14.25" hidden="1"/>
    <row r="19" spans="1:12" ht="14.25" hidden="1">
      <c r="A19" s="5" t="s">
        <v>92</v>
      </c>
      <c r="C19" s="5">
        <v>196</v>
      </c>
      <c r="F19" s="15">
        <v>1980</v>
      </c>
      <c r="I19" s="15">
        <v>9371</v>
      </c>
      <c r="L19" s="15">
        <v>11547</v>
      </c>
    </row>
    <row r="20" ht="14.25" hidden="1"/>
    <row r="21" ht="3.75" customHeight="1"/>
    <row r="22" spans="1:12" ht="16.5">
      <c r="A22" s="18" t="s">
        <v>205</v>
      </c>
      <c r="B22" s="18"/>
      <c r="C22" s="20">
        <v>491</v>
      </c>
      <c r="D22" s="20"/>
      <c r="E22" s="20">
        <v>0</v>
      </c>
      <c r="F22" s="20">
        <v>3816</v>
      </c>
      <c r="G22" s="20"/>
      <c r="H22" s="20">
        <v>0</v>
      </c>
      <c r="I22" s="20">
        <v>17375</v>
      </c>
      <c r="J22" s="20"/>
      <c r="K22" s="20">
        <v>0</v>
      </c>
      <c r="L22" s="20">
        <v>21682</v>
      </c>
    </row>
    <row r="23" spans="1:12" ht="3.75" customHeight="1">
      <c r="A23" s="18"/>
      <c r="B23" s="18"/>
      <c r="C23" s="18"/>
      <c r="D23" s="21"/>
      <c r="E23" s="18"/>
      <c r="F23" s="18"/>
      <c r="G23" s="21"/>
      <c r="H23" s="18"/>
      <c r="I23" s="18"/>
      <c r="J23" s="21"/>
      <c r="K23" s="18"/>
      <c r="L23" s="18"/>
    </row>
    <row r="24" spans="1:13" ht="17.25" thickBot="1">
      <c r="A24" s="22" t="s">
        <v>206</v>
      </c>
      <c r="B24" s="22"/>
      <c r="C24" s="23">
        <f>C22/C15</f>
        <v>2.5978835978835977</v>
      </c>
      <c r="D24" s="24"/>
      <c r="E24" s="22"/>
      <c r="F24" s="23">
        <f>F22/F15</f>
        <v>2.234192037470726</v>
      </c>
      <c r="G24" s="24"/>
      <c r="H24" s="22"/>
      <c r="I24" s="23">
        <f>I22/I15</f>
        <v>2.0694378275369223</v>
      </c>
      <c r="J24" s="24"/>
      <c r="K24" s="22"/>
      <c r="L24" s="23">
        <f>L22/L15</f>
        <v>2.106480132128631</v>
      </c>
      <c r="M24" s="25"/>
    </row>
    <row r="25" ht="16.5">
      <c r="A25" s="26" t="s">
        <v>207</v>
      </c>
    </row>
    <row r="26" ht="16.5">
      <c r="A26" s="26" t="s">
        <v>208</v>
      </c>
    </row>
    <row r="27" ht="16.5">
      <c r="A27" s="26" t="s">
        <v>209</v>
      </c>
    </row>
    <row r="32" ht="15">
      <c r="B32" s="27" t="s">
        <v>97</v>
      </c>
    </row>
  </sheetData>
  <mergeCells count="4">
    <mergeCell ref="C3:D3"/>
    <mergeCell ref="F3:G3"/>
    <mergeCell ref="I3:J3"/>
    <mergeCell ref="L3:M3"/>
  </mergeCells>
  <printOptions/>
  <pageMargins left="0.75" right="0.75" top="1" bottom="1" header="0.5" footer="0.5"/>
  <pageSetup fitToHeight="1" fitToWidth="1" horizontalDpi="200" verticalDpi="2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P19"/>
  <sheetViews>
    <sheetView workbookViewId="0" topLeftCell="A1">
      <selection activeCell="A1" sqref="A1"/>
    </sheetView>
  </sheetViews>
  <sheetFormatPr defaultColWidth="9.140625" defaultRowHeight="12.75"/>
  <cols>
    <col min="2" max="2" width="30.7109375" style="0" customWidth="1"/>
    <col min="5" max="5" width="1.8515625" style="0" customWidth="1"/>
    <col min="8" max="8" width="1.28515625" style="0" customWidth="1"/>
    <col min="11" max="11" width="1.421875" style="0" customWidth="1"/>
    <col min="14" max="14" width="1.1484375" style="0" customWidth="1"/>
  </cols>
  <sheetData>
    <row r="1" spans="1:16" ht="18" thickBot="1">
      <c r="A1" s="32" t="s">
        <v>210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2.75">
      <c r="A2" s="34"/>
      <c r="B2" s="34"/>
      <c r="C2" s="35">
        <v>2006</v>
      </c>
      <c r="D2" s="35"/>
      <c r="E2" s="36"/>
      <c r="F2" s="35">
        <v>2007</v>
      </c>
      <c r="G2" s="35"/>
      <c r="H2" s="36"/>
      <c r="I2" s="35">
        <v>2008</v>
      </c>
      <c r="J2" s="35"/>
      <c r="K2" s="34"/>
      <c r="L2" s="37">
        <v>2009</v>
      </c>
      <c r="M2" s="37"/>
      <c r="N2" s="34"/>
      <c r="O2" s="37">
        <v>2010</v>
      </c>
      <c r="P2" s="37"/>
    </row>
    <row r="3" spans="1:16" ht="13.5">
      <c r="A3" s="38" t="s">
        <v>211</v>
      </c>
      <c r="B3" s="38"/>
      <c r="C3" s="39" t="s">
        <v>5</v>
      </c>
      <c r="D3" s="40" t="s">
        <v>212</v>
      </c>
      <c r="E3" s="38"/>
      <c r="F3" s="39" t="s">
        <v>5</v>
      </c>
      <c r="G3" s="40" t="s">
        <v>212</v>
      </c>
      <c r="H3" s="38"/>
      <c r="I3" s="39" t="s">
        <v>5</v>
      </c>
      <c r="J3" s="40" t="s">
        <v>212</v>
      </c>
      <c r="K3" s="38"/>
      <c r="L3" s="39" t="s">
        <v>5</v>
      </c>
      <c r="M3" s="40" t="s">
        <v>212</v>
      </c>
      <c r="N3" s="38"/>
      <c r="O3" s="39" t="s">
        <v>5</v>
      </c>
      <c r="P3" s="40" t="s">
        <v>212</v>
      </c>
    </row>
    <row r="4" spans="1:16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.75">
      <c r="A5" s="42" t="s">
        <v>38</v>
      </c>
      <c r="B5" s="43"/>
      <c r="C5" s="44">
        <v>3249</v>
      </c>
      <c r="D5" s="45">
        <f aca="true" t="shared" si="0" ref="D5:D14">(C5/C$16)*100</f>
        <v>24.866064595132407</v>
      </c>
      <c r="E5" s="44"/>
      <c r="F5" s="44">
        <v>3343</v>
      </c>
      <c r="G5" s="45">
        <f aca="true" t="shared" si="1" ref="G5:G14">(F5/F$16)*100</f>
        <v>26.776131357629158</v>
      </c>
      <c r="H5" s="44"/>
      <c r="I5" s="44">
        <v>3371</v>
      </c>
      <c r="J5" s="45">
        <f aca="true" t="shared" si="2" ref="J5:J14">(I5/I$16)*100</f>
        <v>27.79518469656992</v>
      </c>
      <c r="K5" s="44"/>
      <c r="L5" s="44">
        <v>3303</v>
      </c>
      <c r="M5" s="45">
        <f aca="true" t="shared" si="3" ref="M5:M14">(L5/L$16)*100</f>
        <v>28.65197779319917</v>
      </c>
      <c r="N5" s="44"/>
      <c r="O5" s="44">
        <v>3056</v>
      </c>
      <c r="P5" s="45">
        <f aca="true" t="shared" si="4" ref="P5:P14">(O5/O$16)*100</f>
        <v>29.69008063732634</v>
      </c>
    </row>
    <row r="6" spans="1:16" ht="12.75">
      <c r="A6" s="42" t="s">
        <v>43</v>
      </c>
      <c r="B6" s="43"/>
      <c r="C6" s="44">
        <v>2262</v>
      </c>
      <c r="D6" s="45">
        <f t="shared" si="0"/>
        <v>17.312107760600032</v>
      </c>
      <c r="E6" s="44"/>
      <c r="F6" s="44">
        <v>2280</v>
      </c>
      <c r="G6" s="45">
        <f t="shared" si="1"/>
        <v>18.261914297156586</v>
      </c>
      <c r="H6" s="44"/>
      <c r="I6" s="44">
        <v>2267</v>
      </c>
      <c r="J6" s="45">
        <f t="shared" si="2"/>
        <v>18.692282321899736</v>
      </c>
      <c r="K6" s="44"/>
      <c r="L6" s="44">
        <v>2258</v>
      </c>
      <c r="M6" s="45">
        <f t="shared" si="3"/>
        <v>19.587092297015964</v>
      </c>
      <c r="N6" s="44"/>
      <c r="O6" s="44">
        <v>1880</v>
      </c>
      <c r="P6" s="45">
        <f t="shared" si="4"/>
        <v>18.2648401826484</v>
      </c>
    </row>
    <row r="7" spans="1:16" ht="12.75">
      <c r="A7" s="42" t="s">
        <v>39</v>
      </c>
      <c r="B7" s="43"/>
      <c r="C7" s="44">
        <v>1979</v>
      </c>
      <c r="D7" s="45">
        <f t="shared" si="0"/>
        <v>15.146180927598346</v>
      </c>
      <c r="E7" s="44"/>
      <c r="F7" s="44">
        <v>1881</v>
      </c>
      <c r="G7" s="45">
        <f t="shared" si="1"/>
        <v>15.066079295154186</v>
      </c>
      <c r="H7" s="44"/>
      <c r="I7" s="44">
        <v>1997</v>
      </c>
      <c r="J7" s="45">
        <f t="shared" si="2"/>
        <v>16.4660290237467</v>
      </c>
      <c r="K7" s="44"/>
      <c r="L7" s="44">
        <v>1906</v>
      </c>
      <c r="M7" s="45">
        <f t="shared" si="3"/>
        <v>16.533657182512144</v>
      </c>
      <c r="N7" s="44"/>
      <c r="O7" s="44">
        <v>1699</v>
      </c>
      <c r="P7" s="45">
        <f t="shared" si="4"/>
        <v>16.50636354804236</v>
      </c>
    </row>
    <row r="8" spans="1:16" ht="12.75">
      <c r="A8" s="42" t="s">
        <v>9</v>
      </c>
      <c r="B8" s="43"/>
      <c r="C8" s="44">
        <v>1524</v>
      </c>
      <c r="D8" s="45">
        <f t="shared" si="0"/>
        <v>11.66386040104087</v>
      </c>
      <c r="E8" s="44"/>
      <c r="F8" s="44">
        <v>1479</v>
      </c>
      <c r="G8" s="45">
        <f t="shared" si="1"/>
        <v>11.84621545855026</v>
      </c>
      <c r="H8" s="44"/>
      <c r="I8" s="44">
        <v>1662</v>
      </c>
      <c r="J8" s="45">
        <f t="shared" si="2"/>
        <v>13.703825857519789</v>
      </c>
      <c r="K8" s="44"/>
      <c r="L8" s="44">
        <v>1688</v>
      </c>
      <c r="M8" s="45">
        <f t="shared" si="3"/>
        <v>14.642609299097847</v>
      </c>
      <c r="N8" s="44"/>
      <c r="O8" s="44">
        <v>1690</v>
      </c>
      <c r="P8" s="45">
        <f t="shared" si="4"/>
        <v>16.41892548333819</v>
      </c>
    </row>
    <row r="9" spans="1:16" ht="12.75">
      <c r="A9" s="42" t="s">
        <v>36</v>
      </c>
      <c r="B9" s="43"/>
      <c r="C9" s="44">
        <v>1431</v>
      </c>
      <c r="D9" s="45">
        <f t="shared" si="0"/>
        <v>10.952089392315935</v>
      </c>
      <c r="E9" s="44"/>
      <c r="F9" s="44">
        <v>1413</v>
      </c>
      <c r="G9" s="45">
        <f t="shared" si="1"/>
        <v>11.31758109731678</v>
      </c>
      <c r="H9" s="44"/>
      <c r="I9" s="44">
        <v>1359</v>
      </c>
      <c r="J9" s="45">
        <f t="shared" si="2"/>
        <v>11.205474934036939</v>
      </c>
      <c r="K9" s="44"/>
      <c r="L9" s="44">
        <v>1397</v>
      </c>
      <c r="M9" s="45">
        <f t="shared" si="3"/>
        <v>12.118320610687022</v>
      </c>
      <c r="N9" s="44"/>
      <c r="O9" s="44">
        <v>1180</v>
      </c>
      <c r="P9" s="45">
        <f t="shared" si="4"/>
        <v>11.464101816768677</v>
      </c>
    </row>
    <row r="10" spans="1:16" ht="12.75">
      <c r="A10" s="42" t="s">
        <v>57</v>
      </c>
      <c r="B10" s="43"/>
      <c r="C10" s="44">
        <v>1695</v>
      </c>
      <c r="D10" s="45">
        <f t="shared" si="0"/>
        <v>12.972600642889942</v>
      </c>
      <c r="E10" s="44"/>
      <c r="F10" s="44">
        <v>1664</v>
      </c>
      <c r="G10" s="45">
        <f t="shared" si="1"/>
        <v>13.327993592310772</v>
      </c>
      <c r="H10" s="44"/>
      <c r="I10" s="44">
        <v>1520</v>
      </c>
      <c r="J10" s="45">
        <f t="shared" si="2"/>
        <v>12.532981530343006</v>
      </c>
      <c r="K10" s="44"/>
      <c r="L10" s="44">
        <v>1357</v>
      </c>
      <c r="M10" s="45">
        <f t="shared" si="3"/>
        <v>11.771339347675227</v>
      </c>
      <c r="N10" s="44"/>
      <c r="O10" s="44">
        <v>1115</v>
      </c>
      <c r="P10" s="45">
        <f t="shared" si="4"/>
        <v>10.832604682794132</v>
      </c>
    </row>
    <row r="11" spans="1:16" ht="12.75">
      <c r="A11" s="42" t="s">
        <v>29</v>
      </c>
      <c r="B11" s="43"/>
      <c r="C11" s="44">
        <v>1339</v>
      </c>
      <c r="D11" s="45">
        <f t="shared" si="0"/>
        <v>10.247971835297719</v>
      </c>
      <c r="E11" s="44"/>
      <c r="F11" s="44">
        <v>1224</v>
      </c>
      <c r="G11" s="45">
        <f t="shared" si="1"/>
        <v>9.803764517420905</v>
      </c>
      <c r="H11" s="44"/>
      <c r="I11" s="44">
        <v>1203</v>
      </c>
      <c r="J11" s="45">
        <f t="shared" si="2"/>
        <v>9.91919525065963</v>
      </c>
      <c r="K11" s="44"/>
      <c r="L11" s="44">
        <v>1221</v>
      </c>
      <c r="M11" s="45">
        <f t="shared" si="3"/>
        <v>10.591603053435113</v>
      </c>
      <c r="N11" s="44"/>
      <c r="O11" s="44">
        <v>1067</v>
      </c>
      <c r="P11" s="45">
        <f t="shared" si="4"/>
        <v>10.366268337705236</v>
      </c>
    </row>
    <row r="12" spans="1:16" ht="12.75">
      <c r="A12" s="42" t="s">
        <v>76</v>
      </c>
      <c r="B12" s="43"/>
      <c r="C12" s="44">
        <v>1527</v>
      </c>
      <c r="D12" s="45">
        <f t="shared" si="0"/>
        <v>11.686820756161028</v>
      </c>
      <c r="E12" s="44"/>
      <c r="F12" s="44">
        <v>1460</v>
      </c>
      <c r="G12" s="45">
        <f t="shared" si="1"/>
        <v>11.694032839407289</v>
      </c>
      <c r="H12" s="44"/>
      <c r="I12" s="44">
        <v>1389</v>
      </c>
      <c r="J12" s="45">
        <f t="shared" si="2"/>
        <v>11.452836411609498</v>
      </c>
      <c r="K12" s="44"/>
      <c r="L12" s="44">
        <v>1170</v>
      </c>
      <c r="M12" s="45">
        <f t="shared" si="3"/>
        <v>10.149201943095072</v>
      </c>
      <c r="N12" s="44"/>
      <c r="O12" s="44">
        <v>1059</v>
      </c>
      <c r="P12" s="45">
        <f t="shared" si="4"/>
        <v>10.288545613523754</v>
      </c>
    </row>
    <row r="13" spans="1:16" ht="12.75">
      <c r="A13" s="42" t="s">
        <v>41</v>
      </c>
      <c r="B13" s="43"/>
      <c r="C13" s="44">
        <v>796</v>
      </c>
      <c r="D13" s="45">
        <f t="shared" si="0"/>
        <v>6.0921475585489056</v>
      </c>
      <c r="E13" s="44"/>
      <c r="F13" s="44">
        <v>791</v>
      </c>
      <c r="G13" s="45">
        <f t="shared" si="1"/>
        <v>6.335602723267922</v>
      </c>
      <c r="H13" s="44"/>
      <c r="I13" s="44">
        <v>800</v>
      </c>
      <c r="J13" s="45">
        <f t="shared" si="2"/>
        <v>6.596306068601583</v>
      </c>
      <c r="K13" s="44"/>
      <c r="L13" s="44">
        <v>707</v>
      </c>
      <c r="M13" s="45">
        <f t="shared" si="3"/>
        <v>6.132893823733519</v>
      </c>
      <c r="N13" s="44"/>
      <c r="O13" s="44">
        <v>634</v>
      </c>
      <c r="P13" s="45">
        <f t="shared" si="4"/>
        <v>6.1595258913824935</v>
      </c>
    </row>
    <row r="14" spans="1:16" ht="12.75">
      <c r="A14" s="42" t="s">
        <v>30</v>
      </c>
      <c r="B14" s="43"/>
      <c r="C14" s="44">
        <v>710</v>
      </c>
      <c r="D14" s="45">
        <f t="shared" si="0"/>
        <v>5.433950711771009</v>
      </c>
      <c r="E14" s="44"/>
      <c r="F14" s="44">
        <v>689</v>
      </c>
      <c r="G14" s="45">
        <f t="shared" si="1"/>
        <v>5.518622346816179</v>
      </c>
      <c r="H14" s="44"/>
      <c r="I14" s="44">
        <v>608</v>
      </c>
      <c r="J14" s="45">
        <f t="shared" si="2"/>
        <v>5.013192612137203</v>
      </c>
      <c r="K14" s="44"/>
      <c r="L14" s="44">
        <v>646</v>
      </c>
      <c r="M14" s="45">
        <f t="shared" si="3"/>
        <v>5.603747397640527</v>
      </c>
      <c r="N14" s="44"/>
      <c r="O14" s="44">
        <v>613</v>
      </c>
      <c r="P14" s="45">
        <f t="shared" si="4"/>
        <v>5.955503740406101</v>
      </c>
    </row>
    <row r="15" spans="1:16" ht="12.75">
      <c r="A15" s="46"/>
      <c r="B15" s="43"/>
      <c r="C15" s="44"/>
      <c r="D15" s="45"/>
      <c r="E15" s="44"/>
      <c r="F15" s="44"/>
      <c r="G15" s="45"/>
      <c r="H15" s="44"/>
      <c r="I15" s="44"/>
      <c r="J15" s="45"/>
      <c r="K15" s="44"/>
      <c r="L15" s="44"/>
      <c r="M15" s="45"/>
      <c r="N15" s="44"/>
      <c r="O15" s="44"/>
      <c r="P15" s="45"/>
    </row>
    <row r="16" spans="1:16" ht="14.25" thickBot="1">
      <c r="A16" s="47" t="s">
        <v>213</v>
      </c>
      <c r="B16" s="47"/>
      <c r="C16" s="48">
        <v>13066</v>
      </c>
      <c r="D16" s="49">
        <f>(C16/C$16)*100</f>
        <v>100</v>
      </c>
      <c r="E16" s="48"/>
      <c r="F16" s="48">
        <v>12485</v>
      </c>
      <c r="G16" s="49">
        <f>(F16/F$16)*100</f>
        <v>100</v>
      </c>
      <c r="H16" s="48"/>
      <c r="I16" s="48">
        <v>12128</v>
      </c>
      <c r="J16" s="49">
        <f>(I16/I$16)*100</f>
        <v>100</v>
      </c>
      <c r="K16" s="48"/>
      <c r="L16" s="48">
        <v>11528</v>
      </c>
      <c r="M16" s="49">
        <f>(L16/L$16)*100</f>
        <v>100</v>
      </c>
      <c r="N16" s="48"/>
      <c r="O16" s="48">
        <v>10293</v>
      </c>
      <c r="P16" s="49">
        <f>(O16/O$16)*100</f>
        <v>100</v>
      </c>
    </row>
    <row r="17" spans="1:16" ht="12.75">
      <c r="A17" s="50" t="s">
        <v>98</v>
      </c>
      <c r="B17" s="51"/>
      <c r="C17" s="51"/>
      <c r="D17" s="51"/>
      <c r="E17" s="51"/>
      <c r="F17" s="51"/>
      <c r="G17" s="51"/>
      <c r="H17" s="52"/>
      <c r="I17" s="51"/>
      <c r="J17" s="51"/>
      <c r="K17" s="52"/>
      <c r="L17" s="51"/>
      <c r="M17" s="51"/>
      <c r="N17" s="52"/>
      <c r="O17" s="51"/>
      <c r="P17" s="51"/>
    </row>
    <row r="18" spans="1:16" ht="12.75">
      <c r="A18" s="53" t="s">
        <v>99</v>
      </c>
      <c r="B18" s="51"/>
      <c r="C18" s="51"/>
      <c r="D18" s="51"/>
      <c r="E18" s="51"/>
      <c r="F18" s="51"/>
      <c r="G18" s="51"/>
      <c r="H18" s="52"/>
      <c r="I18" s="51"/>
      <c r="J18" s="51"/>
      <c r="K18" s="52"/>
      <c r="L18" s="51"/>
      <c r="M18" s="51"/>
      <c r="N18" s="52"/>
      <c r="O18" s="51"/>
      <c r="P18" s="51"/>
    </row>
    <row r="19" ht="12.75">
      <c r="A19" s="50" t="s">
        <v>100</v>
      </c>
    </row>
  </sheetData>
  <mergeCells count="2">
    <mergeCell ref="O2:P2"/>
    <mergeCell ref="L2:M2"/>
  </mergeCells>
  <printOptions/>
  <pageMargins left="0.75" right="0.75" top="1" bottom="1" header="0.5" footer="0.5"/>
  <pageSetup fitToHeight="1" fitToWidth="1" horizontalDpi="200" verticalDpi="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10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2.421875" style="60" customWidth="1"/>
    <col min="2" max="2" width="8.57421875" style="56" bestFit="1" customWidth="1"/>
    <col min="3" max="3" width="7.28125" style="76" customWidth="1"/>
    <col min="4" max="4" width="8.57421875" style="56" bestFit="1" customWidth="1"/>
    <col min="5" max="5" width="7.140625" style="76" customWidth="1"/>
    <col min="6" max="6" width="9.421875" style="56" bestFit="1" customWidth="1"/>
    <col min="7" max="7" width="7.421875" style="76" customWidth="1"/>
    <col min="8" max="8" width="8.57421875" style="56" bestFit="1" customWidth="1"/>
    <col min="9" max="9" width="7.57421875" style="76" customWidth="1"/>
    <col min="10" max="10" width="8.57421875" style="56" bestFit="1" customWidth="1"/>
    <col min="11" max="11" width="7.00390625" style="76" customWidth="1"/>
    <col min="12" max="12" width="8.57421875" style="56" bestFit="1" customWidth="1"/>
    <col min="13" max="13" width="7.140625" style="76" customWidth="1"/>
    <col min="14" max="14" width="0.9921875" style="56" customWidth="1"/>
    <col min="15" max="15" width="9.7109375" style="56" bestFit="1" customWidth="1"/>
    <col min="16" max="16" width="7.28125" style="76" customWidth="1"/>
    <col min="17" max="17" width="5.28125" style="56" customWidth="1"/>
    <col min="18" max="16384" width="9.140625" style="56" customWidth="1"/>
  </cols>
  <sheetData>
    <row r="1" spans="1:16" ht="15.75" thickBot="1">
      <c r="A1" s="1" t="s">
        <v>101</v>
      </c>
      <c r="B1" s="54"/>
      <c r="C1" s="55"/>
      <c r="D1" s="54"/>
      <c r="E1" s="55"/>
      <c r="F1" s="54"/>
      <c r="G1" s="55"/>
      <c r="H1" s="54"/>
      <c r="I1" s="55"/>
      <c r="J1" s="54"/>
      <c r="K1" s="55"/>
      <c r="L1" s="54"/>
      <c r="M1" s="55"/>
      <c r="N1" s="54"/>
      <c r="O1" s="54"/>
      <c r="P1" s="55"/>
    </row>
    <row r="2" spans="1:16" ht="42" customHeight="1">
      <c r="A2" s="57"/>
      <c r="B2" s="58" t="s">
        <v>102</v>
      </c>
      <c r="C2" s="58"/>
      <c r="D2" s="58" t="s">
        <v>103</v>
      </c>
      <c r="E2" s="58"/>
      <c r="F2" s="58" t="s">
        <v>104</v>
      </c>
      <c r="G2" s="58"/>
      <c r="H2" s="58" t="s">
        <v>105</v>
      </c>
      <c r="I2" s="58"/>
      <c r="J2" s="58" t="s">
        <v>106</v>
      </c>
      <c r="K2" s="58"/>
      <c r="L2" s="58" t="s">
        <v>107</v>
      </c>
      <c r="M2" s="58"/>
      <c r="N2" s="59"/>
      <c r="O2" s="58" t="s">
        <v>108</v>
      </c>
      <c r="P2" s="58"/>
    </row>
    <row r="3" spans="2:16" ht="12.75" customHeight="1">
      <c r="B3" s="61" t="s">
        <v>5</v>
      </c>
      <c r="C3" s="62" t="s">
        <v>109</v>
      </c>
      <c r="D3" s="61" t="s">
        <v>5</v>
      </c>
      <c r="E3" s="61" t="s">
        <v>109</v>
      </c>
      <c r="F3" s="61" t="s">
        <v>5</v>
      </c>
      <c r="G3" s="61" t="s">
        <v>109</v>
      </c>
      <c r="H3" s="61" t="s">
        <v>5</v>
      </c>
      <c r="I3" s="61" t="s">
        <v>109</v>
      </c>
      <c r="J3" s="61" t="s">
        <v>5</v>
      </c>
      <c r="K3" s="61" t="s">
        <v>109</v>
      </c>
      <c r="L3" s="61" t="s">
        <v>5</v>
      </c>
      <c r="M3" s="61" t="s">
        <v>109</v>
      </c>
      <c r="N3" s="63"/>
      <c r="O3" s="61" t="s">
        <v>5</v>
      </c>
      <c r="P3" s="61" t="s">
        <v>109</v>
      </c>
    </row>
    <row r="4" spans="1:16" ht="15">
      <c r="A4" s="64" t="s">
        <v>6</v>
      </c>
      <c r="B4" s="65">
        <v>28</v>
      </c>
      <c r="C4" s="66">
        <f aca="true" t="shared" si="0" ref="C4:C13">B4/B$89*100</f>
        <v>3.4653465346534658</v>
      </c>
      <c r="D4" s="65">
        <v>201</v>
      </c>
      <c r="E4" s="67">
        <f aca="true" t="shared" si="1" ref="E4:E13">D4/D$89*100</f>
        <v>23.39930151338766</v>
      </c>
      <c r="F4" s="65">
        <v>2066</v>
      </c>
      <c r="G4" s="67">
        <f aca="true" t="shared" si="2" ref="G4:G13">F4/F$89*100</f>
        <v>15.699088145896656</v>
      </c>
      <c r="H4" s="65">
        <v>40</v>
      </c>
      <c r="I4" s="66">
        <f aca="true" t="shared" si="3" ref="I4:I13">H4/H$89*100</f>
        <v>5.9880239520958085</v>
      </c>
      <c r="J4" s="65">
        <v>166</v>
      </c>
      <c r="K4" s="66">
        <f aca="true" t="shared" si="4" ref="K4:K13">J4/J$89*100</f>
        <v>12.798766383962992</v>
      </c>
      <c r="L4" s="65">
        <v>42</v>
      </c>
      <c r="M4" s="66">
        <f aca="true" t="shared" si="5" ref="M4:M13">L4/L$89*100</f>
        <v>9.395973154362416</v>
      </c>
      <c r="O4" s="68">
        <v>2543</v>
      </c>
      <c r="P4" s="66">
        <f aca="true" t="shared" si="6" ref="P4:P13">O4/O$89*100</f>
        <v>14.751435698126341</v>
      </c>
    </row>
    <row r="5" spans="1:16" ht="14.25">
      <c r="A5" s="69" t="s">
        <v>7</v>
      </c>
      <c r="B5" s="56">
        <v>8</v>
      </c>
      <c r="C5" s="70">
        <f t="shared" si="0"/>
        <v>0.9900990099009901</v>
      </c>
      <c r="D5" s="56">
        <v>25</v>
      </c>
      <c r="E5" s="70">
        <f t="shared" si="1"/>
        <v>2.910360884749709</v>
      </c>
      <c r="F5" s="71">
        <v>45</v>
      </c>
      <c r="G5" s="70">
        <f t="shared" si="2"/>
        <v>0.34194528875379937</v>
      </c>
      <c r="H5" s="56">
        <v>0</v>
      </c>
      <c r="I5" s="70">
        <f t="shared" si="3"/>
        <v>0</v>
      </c>
      <c r="J5" s="56">
        <v>3</v>
      </c>
      <c r="K5" s="70">
        <f t="shared" si="4"/>
        <v>0.2313030069390902</v>
      </c>
      <c r="L5" s="56">
        <v>4</v>
      </c>
      <c r="M5" s="70">
        <f t="shared" si="5"/>
        <v>0.8948545861297539</v>
      </c>
      <c r="N5" s="72"/>
      <c r="O5" s="71">
        <v>85</v>
      </c>
      <c r="P5" s="70">
        <f t="shared" si="6"/>
        <v>0.49306804338998783</v>
      </c>
    </row>
    <row r="6" spans="1:16" ht="14.25">
      <c r="A6" s="69" t="s">
        <v>110</v>
      </c>
      <c r="B6" s="56">
        <v>1</v>
      </c>
      <c r="C6" s="70">
        <f t="shared" si="0"/>
        <v>0.12376237623762376</v>
      </c>
      <c r="D6" s="56">
        <v>48</v>
      </c>
      <c r="E6" s="70">
        <f t="shared" si="1"/>
        <v>5.587892898719441</v>
      </c>
      <c r="F6" s="71">
        <v>102</v>
      </c>
      <c r="G6" s="70">
        <f t="shared" si="2"/>
        <v>0.7750759878419453</v>
      </c>
      <c r="H6" s="56">
        <v>2</v>
      </c>
      <c r="I6" s="70">
        <f t="shared" si="3"/>
        <v>0.29940119760479045</v>
      </c>
      <c r="J6" s="56">
        <v>11</v>
      </c>
      <c r="K6" s="70">
        <f t="shared" si="4"/>
        <v>0.8481110254433308</v>
      </c>
      <c r="L6" s="56">
        <v>2</v>
      </c>
      <c r="M6" s="70">
        <f t="shared" si="5"/>
        <v>0.44742729306487694</v>
      </c>
      <c r="N6" s="72"/>
      <c r="O6" s="71">
        <v>166</v>
      </c>
      <c r="P6" s="70">
        <f t="shared" si="6"/>
        <v>0.9629328847380939</v>
      </c>
    </row>
    <row r="7" spans="1:16" ht="14.25">
      <c r="A7" s="69" t="s">
        <v>9</v>
      </c>
      <c r="B7" s="56">
        <v>13</v>
      </c>
      <c r="C7" s="70">
        <f t="shared" si="0"/>
        <v>1.608910891089109</v>
      </c>
      <c r="D7" s="56">
        <v>72</v>
      </c>
      <c r="E7" s="70">
        <f t="shared" si="1"/>
        <v>8.381839348079161</v>
      </c>
      <c r="F7" s="71">
        <v>1499</v>
      </c>
      <c r="G7" s="70">
        <f t="shared" si="2"/>
        <v>11.390577507598785</v>
      </c>
      <c r="H7" s="56">
        <v>25</v>
      </c>
      <c r="I7" s="70">
        <f t="shared" si="3"/>
        <v>3.74251497005988</v>
      </c>
      <c r="J7" s="56">
        <v>100</v>
      </c>
      <c r="K7" s="70">
        <f t="shared" si="4"/>
        <v>7.710100231303008</v>
      </c>
      <c r="L7" s="56">
        <v>27</v>
      </c>
      <c r="M7" s="70">
        <f t="shared" si="5"/>
        <v>6.0402684563758395</v>
      </c>
      <c r="N7" s="72"/>
      <c r="O7" s="71">
        <v>1736</v>
      </c>
      <c r="P7" s="70">
        <f t="shared" si="6"/>
        <v>10.070189686176692</v>
      </c>
    </row>
    <row r="8" spans="1:16" ht="14.25">
      <c r="A8" s="69" t="s">
        <v>10</v>
      </c>
      <c r="B8" s="56">
        <v>1</v>
      </c>
      <c r="C8" s="70">
        <f t="shared" si="0"/>
        <v>0.12376237623762376</v>
      </c>
      <c r="D8" s="56">
        <v>1</v>
      </c>
      <c r="E8" s="70">
        <f t="shared" si="1"/>
        <v>0.11641443538998836</v>
      </c>
      <c r="F8" s="71">
        <v>42</v>
      </c>
      <c r="G8" s="70">
        <f t="shared" si="2"/>
        <v>0.3191489361702127</v>
      </c>
      <c r="H8" s="56">
        <v>0</v>
      </c>
      <c r="I8" s="70">
        <f t="shared" si="3"/>
        <v>0</v>
      </c>
      <c r="J8" s="56">
        <v>4</v>
      </c>
      <c r="K8" s="70">
        <f t="shared" si="4"/>
        <v>0.30840400925212025</v>
      </c>
      <c r="L8" s="56">
        <v>0</v>
      </c>
      <c r="M8" s="70">
        <f t="shared" si="5"/>
        <v>0</v>
      </c>
      <c r="N8" s="72"/>
      <c r="O8" s="71">
        <v>48</v>
      </c>
      <c r="P8" s="70">
        <f t="shared" si="6"/>
        <v>0.2784384245025813</v>
      </c>
    </row>
    <row r="9" spans="1:16" ht="14.25">
      <c r="A9" s="69" t="s">
        <v>11</v>
      </c>
      <c r="B9" s="56">
        <v>0</v>
      </c>
      <c r="C9" s="70">
        <f t="shared" si="0"/>
        <v>0</v>
      </c>
      <c r="D9" s="56">
        <v>1</v>
      </c>
      <c r="E9" s="70">
        <f t="shared" si="1"/>
        <v>0.11641443538998836</v>
      </c>
      <c r="F9" s="71">
        <v>19</v>
      </c>
      <c r="G9" s="70">
        <f t="shared" si="2"/>
        <v>0.14437689969604864</v>
      </c>
      <c r="H9" s="56">
        <v>2</v>
      </c>
      <c r="I9" s="70">
        <f t="shared" si="3"/>
        <v>0.29940119760479045</v>
      </c>
      <c r="J9" s="56">
        <v>1</v>
      </c>
      <c r="K9" s="70">
        <f t="shared" si="4"/>
        <v>0.07710100231303006</v>
      </c>
      <c r="L9" s="56">
        <v>0</v>
      </c>
      <c r="M9" s="70">
        <f t="shared" si="5"/>
        <v>0</v>
      </c>
      <c r="N9" s="72"/>
      <c r="O9" s="71">
        <v>23</v>
      </c>
      <c r="P9" s="70">
        <f t="shared" si="6"/>
        <v>0.13341841174082023</v>
      </c>
    </row>
    <row r="10" spans="1:16" ht="14.25">
      <c r="A10" s="69" t="s">
        <v>111</v>
      </c>
      <c r="B10" s="56">
        <v>0</v>
      </c>
      <c r="C10" s="70">
        <f t="shared" si="0"/>
        <v>0</v>
      </c>
      <c r="D10" s="56">
        <v>1</v>
      </c>
      <c r="E10" s="70">
        <f t="shared" si="1"/>
        <v>0.11641443538998836</v>
      </c>
      <c r="F10" s="71">
        <v>6</v>
      </c>
      <c r="G10" s="70">
        <f t="shared" si="2"/>
        <v>0.04559270516717325</v>
      </c>
      <c r="H10" s="56">
        <v>1</v>
      </c>
      <c r="I10" s="70">
        <f t="shared" si="3"/>
        <v>0.14970059880239522</v>
      </c>
      <c r="J10" s="56">
        <v>1</v>
      </c>
      <c r="K10" s="70">
        <f t="shared" si="4"/>
        <v>0.07710100231303006</v>
      </c>
      <c r="L10" s="56">
        <v>0</v>
      </c>
      <c r="M10" s="70">
        <f t="shared" si="5"/>
        <v>0</v>
      </c>
      <c r="N10" s="72"/>
      <c r="O10" s="71">
        <v>9</v>
      </c>
      <c r="P10" s="70">
        <f t="shared" si="6"/>
        <v>0.052207204594234</v>
      </c>
    </row>
    <row r="11" spans="1:16" ht="14.25">
      <c r="A11" s="69" t="s">
        <v>112</v>
      </c>
      <c r="B11" s="56">
        <v>0</v>
      </c>
      <c r="C11" s="70">
        <f t="shared" si="0"/>
        <v>0</v>
      </c>
      <c r="D11" s="56">
        <v>3</v>
      </c>
      <c r="E11" s="70">
        <f t="shared" si="1"/>
        <v>0.3492433061699651</v>
      </c>
      <c r="F11" s="71">
        <v>30</v>
      </c>
      <c r="G11" s="70">
        <f t="shared" si="2"/>
        <v>0.22796352583586624</v>
      </c>
      <c r="H11" s="56">
        <v>3</v>
      </c>
      <c r="I11" s="70">
        <f t="shared" si="3"/>
        <v>0.4491017964071856</v>
      </c>
      <c r="J11" s="56">
        <v>1</v>
      </c>
      <c r="K11" s="70">
        <f t="shared" si="4"/>
        <v>0.07710100231303006</v>
      </c>
      <c r="L11" s="56">
        <v>2</v>
      </c>
      <c r="M11" s="70">
        <f t="shared" si="5"/>
        <v>0.44742729306487694</v>
      </c>
      <c r="N11" s="72"/>
      <c r="O11" s="71">
        <v>39</v>
      </c>
      <c r="P11" s="70">
        <f t="shared" si="6"/>
        <v>0.22623121990834735</v>
      </c>
    </row>
    <row r="12" spans="1:16" ht="14.25">
      <c r="A12" s="69" t="s">
        <v>113</v>
      </c>
      <c r="B12" s="56">
        <v>3</v>
      </c>
      <c r="C12" s="70">
        <f t="shared" si="0"/>
        <v>0.3712871287128713</v>
      </c>
      <c r="D12" s="56">
        <v>27</v>
      </c>
      <c r="E12" s="70">
        <f t="shared" si="1"/>
        <v>3.143189755529686</v>
      </c>
      <c r="F12" s="71">
        <v>217</v>
      </c>
      <c r="G12" s="70">
        <f t="shared" si="2"/>
        <v>1.6489361702127658</v>
      </c>
      <c r="H12" s="56">
        <v>4</v>
      </c>
      <c r="I12" s="70">
        <f t="shared" si="3"/>
        <v>0.5988023952095809</v>
      </c>
      <c r="J12" s="56">
        <v>37</v>
      </c>
      <c r="K12" s="70">
        <f t="shared" si="4"/>
        <v>2.8527370855821124</v>
      </c>
      <c r="L12" s="56">
        <v>7</v>
      </c>
      <c r="M12" s="70">
        <f t="shared" si="5"/>
        <v>1.5659955257270695</v>
      </c>
      <c r="N12" s="72"/>
      <c r="O12" s="71">
        <v>295</v>
      </c>
      <c r="P12" s="70">
        <f t="shared" si="6"/>
        <v>1.7112361505887814</v>
      </c>
    </row>
    <row r="13" spans="1:16" ht="14.25">
      <c r="A13" s="69" t="s">
        <v>15</v>
      </c>
      <c r="B13" s="56">
        <v>2</v>
      </c>
      <c r="C13" s="70">
        <f t="shared" si="0"/>
        <v>0.24752475247524752</v>
      </c>
      <c r="D13" s="56">
        <v>23</v>
      </c>
      <c r="E13" s="70">
        <f t="shared" si="1"/>
        <v>2.6775320139697323</v>
      </c>
      <c r="F13" s="71">
        <v>106</v>
      </c>
      <c r="G13" s="70">
        <f t="shared" si="2"/>
        <v>0.8054711246200608</v>
      </c>
      <c r="H13" s="56">
        <v>3</v>
      </c>
      <c r="I13" s="70">
        <f t="shared" si="3"/>
        <v>0.4491017964071856</v>
      </c>
      <c r="J13" s="56">
        <v>8</v>
      </c>
      <c r="K13" s="70">
        <f t="shared" si="4"/>
        <v>0.6168080185042405</v>
      </c>
      <c r="L13" s="56">
        <v>0</v>
      </c>
      <c r="M13" s="70">
        <f t="shared" si="5"/>
        <v>0</v>
      </c>
      <c r="N13" s="72"/>
      <c r="O13" s="71">
        <v>142</v>
      </c>
      <c r="P13" s="70">
        <f t="shared" si="6"/>
        <v>0.823713672486803</v>
      </c>
    </row>
    <row r="14" spans="2:16" ht="3.75" customHeight="1">
      <c r="B14" s="71"/>
      <c r="C14" s="66"/>
      <c r="D14" s="71"/>
      <c r="E14" s="66"/>
      <c r="F14" s="71"/>
      <c r="G14" s="66"/>
      <c r="H14" s="71"/>
      <c r="I14" s="66"/>
      <c r="J14" s="71"/>
      <c r="K14" s="66"/>
      <c r="L14" s="71"/>
      <c r="M14" s="66"/>
      <c r="N14" s="73"/>
      <c r="O14" s="71"/>
      <c r="P14" s="66"/>
    </row>
    <row r="15" spans="1:16" ht="15">
      <c r="A15" s="64" t="s">
        <v>16</v>
      </c>
      <c r="B15" s="65">
        <v>14</v>
      </c>
      <c r="C15" s="66">
        <f aca="true" t="shared" si="7" ref="C15:C20">B15/B$89*100</f>
        <v>1.7326732673267329</v>
      </c>
      <c r="D15" s="65">
        <v>11</v>
      </c>
      <c r="E15" s="66">
        <f aca="true" t="shared" si="8" ref="E15:E20">D15/D$89*100</f>
        <v>1.2805587892898718</v>
      </c>
      <c r="F15" s="65">
        <v>80</v>
      </c>
      <c r="G15" s="66">
        <f aca="true" t="shared" si="9" ref="G15:G20">F15/F$89*100</f>
        <v>0.60790273556231</v>
      </c>
      <c r="H15" s="65">
        <v>5</v>
      </c>
      <c r="I15" s="66">
        <f aca="true" t="shared" si="10" ref="I15:I20">H15/H$89*100</f>
        <v>0.7485029940119761</v>
      </c>
      <c r="J15" s="65">
        <v>15</v>
      </c>
      <c r="K15" s="66">
        <f aca="true" t="shared" si="11" ref="K15:K20">J15/J$89*100</f>
        <v>1.156515034695451</v>
      </c>
      <c r="L15" s="65">
        <v>7</v>
      </c>
      <c r="M15" s="66">
        <f aca="true" t="shared" si="12" ref="M15:M20">L15/L$89*100</f>
        <v>1.5659955257270695</v>
      </c>
      <c r="N15" s="73"/>
      <c r="O15" s="65">
        <v>132</v>
      </c>
      <c r="P15" s="66">
        <f aca="true" t="shared" si="13" ref="P15:P20">O15/O$89*100</f>
        <v>0.7657056673820988</v>
      </c>
    </row>
    <row r="16" spans="1:16" ht="14.25">
      <c r="A16" s="69" t="s">
        <v>17</v>
      </c>
      <c r="B16" s="56">
        <v>0</v>
      </c>
      <c r="C16" s="70">
        <f t="shared" si="7"/>
        <v>0</v>
      </c>
      <c r="D16" s="56">
        <v>3</v>
      </c>
      <c r="E16" s="70">
        <f t="shared" si="8"/>
        <v>0.3492433061699651</v>
      </c>
      <c r="F16" s="56">
        <v>43</v>
      </c>
      <c r="G16" s="70">
        <f t="shared" si="9"/>
        <v>0.32674772036474165</v>
      </c>
      <c r="H16" s="56">
        <v>0</v>
      </c>
      <c r="I16" s="70">
        <f t="shared" si="10"/>
        <v>0</v>
      </c>
      <c r="J16" s="56">
        <v>1</v>
      </c>
      <c r="K16" s="70">
        <f t="shared" si="11"/>
        <v>0.07710100231303006</v>
      </c>
      <c r="L16" s="56">
        <v>2</v>
      </c>
      <c r="M16" s="70">
        <f t="shared" si="12"/>
        <v>0.44742729306487694</v>
      </c>
      <c r="N16" s="72"/>
      <c r="O16" s="56">
        <v>49</v>
      </c>
      <c r="P16" s="70">
        <f t="shared" si="13"/>
        <v>0.28423922501305177</v>
      </c>
    </row>
    <row r="17" spans="1:16" ht="14.25">
      <c r="A17" s="69" t="s">
        <v>18</v>
      </c>
      <c r="B17" s="56">
        <v>2</v>
      </c>
      <c r="C17" s="70">
        <f t="shared" si="7"/>
        <v>0.24752475247524752</v>
      </c>
      <c r="D17" s="56">
        <v>0</v>
      </c>
      <c r="E17" s="70">
        <f t="shared" si="8"/>
        <v>0</v>
      </c>
      <c r="F17" s="56">
        <v>1</v>
      </c>
      <c r="G17" s="70">
        <f t="shared" si="9"/>
        <v>0.007598784194528876</v>
      </c>
      <c r="H17" s="56">
        <v>1</v>
      </c>
      <c r="I17" s="70">
        <f t="shared" si="10"/>
        <v>0.14970059880239522</v>
      </c>
      <c r="J17" s="56">
        <v>1</v>
      </c>
      <c r="K17" s="70">
        <f t="shared" si="11"/>
        <v>0.07710100231303006</v>
      </c>
      <c r="L17" s="56">
        <v>0</v>
      </c>
      <c r="M17" s="70">
        <f t="shared" si="12"/>
        <v>0</v>
      </c>
      <c r="N17" s="72"/>
      <c r="O17" s="56">
        <v>5</v>
      </c>
      <c r="P17" s="70">
        <f t="shared" si="13"/>
        <v>0.029004002552352224</v>
      </c>
    </row>
    <row r="18" spans="1:16" ht="14.25">
      <c r="A18" s="69" t="s">
        <v>19</v>
      </c>
      <c r="B18" s="56">
        <v>10</v>
      </c>
      <c r="C18" s="70">
        <f t="shared" si="7"/>
        <v>1.2376237623762376</v>
      </c>
      <c r="D18" s="56">
        <v>6</v>
      </c>
      <c r="E18" s="70">
        <f t="shared" si="8"/>
        <v>0.6984866123399301</v>
      </c>
      <c r="F18" s="56">
        <v>20</v>
      </c>
      <c r="G18" s="70">
        <f t="shared" si="9"/>
        <v>0.1519756838905775</v>
      </c>
      <c r="H18" s="56">
        <v>3</v>
      </c>
      <c r="I18" s="70">
        <f t="shared" si="10"/>
        <v>0.4491017964071856</v>
      </c>
      <c r="J18" s="56">
        <v>3</v>
      </c>
      <c r="K18" s="70">
        <f t="shared" si="11"/>
        <v>0.2313030069390902</v>
      </c>
      <c r="L18" s="56">
        <v>1</v>
      </c>
      <c r="M18" s="70">
        <f t="shared" si="12"/>
        <v>0.22371364653243847</v>
      </c>
      <c r="N18" s="72"/>
      <c r="O18" s="56">
        <v>43</v>
      </c>
      <c r="P18" s="70">
        <f t="shared" si="13"/>
        <v>0.24943442195022913</v>
      </c>
    </row>
    <row r="19" spans="1:16" ht="14.25">
      <c r="A19" s="69" t="s">
        <v>20</v>
      </c>
      <c r="B19" s="56">
        <v>2</v>
      </c>
      <c r="C19" s="70">
        <f t="shared" si="7"/>
        <v>0.24752475247524752</v>
      </c>
      <c r="D19" s="56">
        <v>2</v>
      </c>
      <c r="E19" s="70">
        <f t="shared" si="8"/>
        <v>0.23282887077997672</v>
      </c>
      <c r="F19" s="56">
        <v>11</v>
      </c>
      <c r="G19" s="70">
        <f t="shared" si="9"/>
        <v>0.08358662613981763</v>
      </c>
      <c r="H19" s="56">
        <v>1</v>
      </c>
      <c r="I19" s="70">
        <f t="shared" si="10"/>
        <v>0.14970059880239522</v>
      </c>
      <c r="J19" s="56">
        <v>2</v>
      </c>
      <c r="K19" s="70">
        <f t="shared" si="11"/>
        <v>0.15420200462606012</v>
      </c>
      <c r="L19" s="56">
        <v>0</v>
      </c>
      <c r="M19" s="70">
        <f t="shared" si="12"/>
        <v>0</v>
      </c>
      <c r="N19" s="72"/>
      <c r="O19" s="56">
        <v>18</v>
      </c>
      <c r="P19" s="70">
        <f t="shared" si="13"/>
        <v>0.104414409188468</v>
      </c>
    </row>
    <row r="20" spans="1:16" ht="14.25">
      <c r="A20" s="69" t="s">
        <v>21</v>
      </c>
      <c r="B20" s="56">
        <v>0</v>
      </c>
      <c r="C20" s="70">
        <f t="shared" si="7"/>
        <v>0</v>
      </c>
      <c r="D20" s="56">
        <v>0</v>
      </c>
      <c r="E20" s="70">
        <f t="shared" si="8"/>
        <v>0</v>
      </c>
      <c r="F20" s="56">
        <v>5</v>
      </c>
      <c r="G20" s="70">
        <f t="shared" si="9"/>
        <v>0.037993920972644375</v>
      </c>
      <c r="H20" s="56">
        <v>0</v>
      </c>
      <c r="I20" s="70">
        <f t="shared" si="10"/>
        <v>0</v>
      </c>
      <c r="J20" s="56">
        <v>8</v>
      </c>
      <c r="K20" s="70">
        <f t="shared" si="11"/>
        <v>0.6168080185042405</v>
      </c>
      <c r="L20" s="56">
        <v>4</v>
      </c>
      <c r="M20" s="70">
        <f t="shared" si="12"/>
        <v>0.8948545861297539</v>
      </c>
      <c r="N20" s="72"/>
      <c r="O20" s="56">
        <v>17</v>
      </c>
      <c r="P20" s="70">
        <f t="shared" si="13"/>
        <v>0.09861360867799757</v>
      </c>
    </row>
    <row r="21" spans="1:16" ht="4.5" customHeight="1">
      <c r="A21" s="56"/>
      <c r="B21" s="71"/>
      <c r="C21" s="66"/>
      <c r="D21" s="71"/>
      <c r="E21" s="66"/>
      <c r="F21" s="71"/>
      <c r="G21" s="66"/>
      <c r="H21" s="71"/>
      <c r="I21" s="66"/>
      <c r="J21" s="71"/>
      <c r="K21" s="66"/>
      <c r="L21" s="71"/>
      <c r="M21" s="66"/>
      <c r="N21" s="73"/>
      <c r="O21" s="71"/>
      <c r="P21" s="66"/>
    </row>
    <row r="22" spans="1:16" ht="15">
      <c r="A22" s="64" t="s">
        <v>22</v>
      </c>
      <c r="B22" s="65">
        <v>113</v>
      </c>
      <c r="C22" s="66">
        <f aca="true" t="shared" si="14" ref="C22:C32">B22/B$89*100</f>
        <v>13.985148514851486</v>
      </c>
      <c r="D22" s="65">
        <v>130</v>
      </c>
      <c r="E22" s="66">
        <f aca="true" t="shared" si="15" ref="E22:E32">D22/D$89*100</f>
        <v>15.133876600698487</v>
      </c>
      <c r="F22" s="65">
        <v>2151</v>
      </c>
      <c r="G22" s="66">
        <f aca="true" t="shared" si="16" ref="G22:G32">F22/F$89*100</f>
        <v>16.34498480243161</v>
      </c>
      <c r="H22" s="65">
        <v>34</v>
      </c>
      <c r="I22" s="66">
        <f aca="true" t="shared" si="17" ref="I22:I32">H22/H$89*100</f>
        <v>5.089820359281437</v>
      </c>
      <c r="J22" s="65">
        <v>217</v>
      </c>
      <c r="K22" s="66">
        <f aca="true" t="shared" si="18" ref="K22:K32">J22/J$89*100</f>
        <v>16.730917501927525</v>
      </c>
      <c r="L22" s="65">
        <v>82</v>
      </c>
      <c r="M22" s="66">
        <f aca="true" t="shared" si="19" ref="M22:M32">L22/L$89*100</f>
        <v>18.344519015659955</v>
      </c>
      <c r="N22" s="73"/>
      <c r="O22" s="65">
        <v>2727</v>
      </c>
      <c r="P22" s="66">
        <f aca="true" t="shared" si="20" ref="P22:P32">O22/O$89*100</f>
        <v>15.818782992052904</v>
      </c>
    </row>
    <row r="23" spans="1:16" ht="14.25">
      <c r="A23" s="69" t="s">
        <v>23</v>
      </c>
      <c r="B23" s="71">
        <v>10</v>
      </c>
      <c r="C23" s="70">
        <f t="shared" si="14"/>
        <v>1.2376237623762376</v>
      </c>
      <c r="D23" s="71">
        <v>3</v>
      </c>
      <c r="E23" s="70">
        <f t="shared" si="15"/>
        <v>0.3492433061699651</v>
      </c>
      <c r="F23" s="71">
        <v>114</v>
      </c>
      <c r="G23" s="70">
        <f t="shared" si="16"/>
        <v>0.8662613981762919</v>
      </c>
      <c r="H23" s="71">
        <v>2</v>
      </c>
      <c r="I23" s="70">
        <f t="shared" si="17"/>
        <v>0.29940119760479045</v>
      </c>
      <c r="J23" s="71">
        <v>11</v>
      </c>
      <c r="K23" s="70">
        <f t="shared" si="18"/>
        <v>0.8481110254433308</v>
      </c>
      <c r="L23" s="71">
        <v>7</v>
      </c>
      <c r="M23" s="70">
        <f t="shared" si="19"/>
        <v>1.5659955257270695</v>
      </c>
      <c r="N23" s="72"/>
      <c r="O23" s="71">
        <v>147</v>
      </c>
      <c r="P23" s="70">
        <f t="shared" si="20"/>
        <v>0.8527176750391554</v>
      </c>
    </row>
    <row r="24" spans="1:16" ht="14.25">
      <c r="A24" s="69" t="s">
        <v>24</v>
      </c>
      <c r="B24" s="71">
        <v>17</v>
      </c>
      <c r="C24" s="70">
        <f t="shared" si="14"/>
        <v>2.103960396039604</v>
      </c>
      <c r="D24" s="71">
        <v>3</v>
      </c>
      <c r="E24" s="70">
        <f t="shared" si="15"/>
        <v>0.3492433061699651</v>
      </c>
      <c r="F24" s="71">
        <v>270</v>
      </c>
      <c r="G24" s="70">
        <f t="shared" si="16"/>
        <v>2.0516717325227964</v>
      </c>
      <c r="H24" s="71">
        <v>2</v>
      </c>
      <c r="I24" s="70">
        <f t="shared" si="17"/>
        <v>0.29940119760479045</v>
      </c>
      <c r="J24" s="71">
        <v>23</v>
      </c>
      <c r="K24" s="70">
        <f t="shared" si="18"/>
        <v>1.7733230531996915</v>
      </c>
      <c r="L24" s="71">
        <v>11</v>
      </c>
      <c r="M24" s="70">
        <f t="shared" si="19"/>
        <v>2.460850111856823</v>
      </c>
      <c r="N24" s="72"/>
      <c r="O24" s="71">
        <v>326</v>
      </c>
      <c r="P24" s="70">
        <f t="shared" si="20"/>
        <v>1.8910609664133649</v>
      </c>
    </row>
    <row r="25" spans="1:16" ht="14.25">
      <c r="A25" s="69" t="s">
        <v>25</v>
      </c>
      <c r="B25" s="56">
        <v>0</v>
      </c>
      <c r="C25" s="70">
        <f t="shared" si="14"/>
        <v>0</v>
      </c>
      <c r="D25" s="71">
        <v>0</v>
      </c>
      <c r="E25" s="70">
        <f t="shared" si="15"/>
        <v>0</v>
      </c>
      <c r="F25" s="71">
        <v>11</v>
      </c>
      <c r="G25" s="70">
        <f t="shared" si="16"/>
        <v>0.08358662613981763</v>
      </c>
      <c r="H25" s="56">
        <v>0</v>
      </c>
      <c r="I25" s="70">
        <f t="shared" si="17"/>
        <v>0</v>
      </c>
      <c r="J25" s="56">
        <v>1</v>
      </c>
      <c r="K25" s="70">
        <f t="shared" si="18"/>
        <v>0.07710100231303006</v>
      </c>
      <c r="L25" s="71">
        <v>2</v>
      </c>
      <c r="M25" s="70">
        <f t="shared" si="19"/>
        <v>0.44742729306487694</v>
      </c>
      <c r="N25" s="72"/>
      <c r="O25" s="71">
        <v>14</v>
      </c>
      <c r="P25" s="70">
        <f t="shared" si="20"/>
        <v>0.08121120714658624</v>
      </c>
    </row>
    <row r="26" spans="1:16" ht="14.25">
      <c r="A26" s="69" t="s">
        <v>26</v>
      </c>
      <c r="B26" s="71">
        <v>4</v>
      </c>
      <c r="C26" s="70">
        <f t="shared" si="14"/>
        <v>0.49504950495049505</v>
      </c>
      <c r="D26" s="56">
        <v>0</v>
      </c>
      <c r="E26" s="70">
        <f t="shared" si="15"/>
        <v>0</v>
      </c>
      <c r="F26" s="71">
        <v>24</v>
      </c>
      <c r="G26" s="70">
        <f t="shared" si="16"/>
        <v>0.182370820668693</v>
      </c>
      <c r="H26" s="56">
        <v>0</v>
      </c>
      <c r="I26" s="70">
        <f t="shared" si="17"/>
        <v>0</v>
      </c>
      <c r="J26" s="56">
        <v>1</v>
      </c>
      <c r="K26" s="70">
        <f t="shared" si="18"/>
        <v>0.07710100231303006</v>
      </c>
      <c r="L26" s="56">
        <v>4</v>
      </c>
      <c r="M26" s="70">
        <f t="shared" si="19"/>
        <v>0.8948545861297539</v>
      </c>
      <c r="N26" s="72"/>
      <c r="O26" s="71">
        <v>33</v>
      </c>
      <c r="P26" s="70">
        <f t="shared" si="20"/>
        <v>0.1914264168455247</v>
      </c>
    </row>
    <row r="27" spans="1:16" ht="14.25">
      <c r="A27" s="69" t="s">
        <v>27</v>
      </c>
      <c r="B27" s="71">
        <v>2</v>
      </c>
      <c r="C27" s="70">
        <f t="shared" si="14"/>
        <v>0.24752475247524752</v>
      </c>
      <c r="D27" s="71">
        <v>1</v>
      </c>
      <c r="E27" s="70">
        <f t="shared" si="15"/>
        <v>0.11641443538998836</v>
      </c>
      <c r="F27" s="71">
        <v>37</v>
      </c>
      <c r="G27" s="70">
        <f t="shared" si="16"/>
        <v>0.2811550151975684</v>
      </c>
      <c r="H27" s="56">
        <v>1</v>
      </c>
      <c r="I27" s="70">
        <f t="shared" si="17"/>
        <v>0.14970059880239522</v>
      </c>
      <c r="J27" s="71">
        <v>3</v>
      </c>
      <c r="K27" s="70">
        <f t="shared" si="18"/>
        <v>0.2313030069390902</v>
      </c>
      <c r="L27" s="71">
        <v>4</v>
      </c>
      <c r="M27" s="70">
        <f t="shared" si="19"/>
        <v>0.8948545861297539</v>
      </c>
      <c r="N27" s="72"/>
      <c r="O27" s="71">
        <v>48</v>
      </c>
      <c r="P27" s="70">
        <f t="shared" si="20"/>
        <v>0.2784384245025813</v>
      </c>
    </row>
    <row r="28" spans="1:16" ht="14.25">
      <c r="A28" s="69" t="s">
        <v>28</v>
      </c>
      <c r="B28" s="56">
        <v>1</v>
      </c>
      <c r="C28" s="70">
        <f t="shared" si="14"/>
        <v>0.12376237623762376</v>
      </c>
      <c r="D28" s="71">
        <v>26</v>
      </c>
      <c r="E28" s="70">
        <f t="shared" si="15"/>
        <v>3.026775320139697</v>
      </c>
      <c r="F28" s="71">
        <v>282</v>
      </c>
      <c r="G28" s="70">
        <f t="shared" si="16"/>
        <v>2.142857142857143</v>
      </c>
      <c r="H28" s="56">
        <v>0</v>
      </c>
      <c r="I28" s="70">
        <f t="shared" si="17"/>
        <v>0</v>
      </c>
      <c r="J28" s="71">
        <v>14</v>
      </c>
      <c r="K28" s="70">
        <f t="shared" si="18"/>
        <v>1.0794140323824208</v>
      </c>
      <c r="L28" s="71">
        <v>8</v>
      </c>
      <c r="M28" s="70">
        <f t="shared" si="19"/>
        <v>1.7897091722595078</v>
      </c>
      <c r="N28" s="72"/>
      <c r="O28" s="71">
        <v>331</v>
      </c>
      <c r="P28" s="70">
        <f t="shared" si="20"/>
        <v>1.9200649689657172</v>
      </c>
    </row>
    <row r="29" spans="1:16" ht="14.25">
      <c r="A29" s="69" t="s">
        <v>29</v>
      </c>
      <c r="B29" s="71">
        <v>11</v>
      </c>
      <c r="C29" s="70">
        <f t="shared" si="14"/>
        <v>1.3613861386138615</v>
      </c>
      <c r="D29" s="71">
        <v>65</v>
      </c>
      <c r="E29" s="70">
        <f t="shared" si="15"/>
        <v>7.566938300349244</v>
      </c>
      <c r="F29" s="71">
        <v>885</v>
      </c>
      <c r="G29" s="70">
        <f t="shared" si="16"/>
        <v>6.724924012158056</v>
      </c>
      <c r="H29" s="71">
        <v>9</v>
      </c>
      <c r="I29" s="70">
        <f t="shared" si="17"/>
        <v>1.347305389221557</v>
      </c>
      <c r="J29" s="71">
        <v>96</v>
      </c>
      <c r="K29" s="70">
        <f t="shared" si="18"/>
        <v>7.401696222050886</v>
      </c>
      <c r="L29" s="71">
        <v>15</v>
      </c>
      <c r="M29" s="70">
        <f t="shared" si="19"/>
        <v>3.3557046979865772</v>
      </c>
      <c r="N29" s="72"/>
      <c r="O29" s="71">
        <v>1081</v>
      </c>
      <c r="P29" s="70">
        <f t="shared" si="20"/>
        <v>6.270665351818551</v>
      </c>
    </row>
    <row r="30" spans="1:16" ht="14.25">
      <c r="A30" s="69" t="s">
        <v>30</v>
      </c>
      <c r="B30" s="71">
        <v>11</v>
      </c>
      <c r="C30" s="70">
        <f t="shared" si="14"/>
        <v>1.3613861386138615</v>
      </c>
      <c r="D30" s="71">
        <v>32</v>
      </c>
      <c r="E30" s="70">
        <f t="shared" si="15"/>
        <v>3.7252619324796274</v>
      </c>
      <c r="F30" s="71">
        <v>507</v>
      </c>
      <c r="G30" s="70">
        <f t="shared" si="16"/>
        <v>3.8525835866261398</v>
      </c>
      <c r="H30" s="71">
        <v>17</v>
      </c>
      <c r="I30" s="70">
        <f t="shared" si="17"/>
        <v>2.5449101796407185</v>
      </c>
      <c r="J30" s="71">
        <v>65</v>
      </c>
      <c r="K30" s="70">
        <f t="shared" si="18"/>
        <v>5.0115651503469545</v>
      </c>
      <c r="L30" s="71">
        <v>24</v>
      </c>
      <c r="M30" s="70">
        <f t="shared" si="19"/>
        <v>5.369127516778524</v>
      </c>
      <c r="N30" s="72"/>
      <c r="O30" s="71">
        <v>656</v>
      </c>
      <c r="P30" s="70">
        <f t="shared" si="20"/>
        <v>3.8053251348686117</v>
      </c>
    </row>
    <row r="31" spans="1:16" ht="14.25">
      <c r="A31" s="69" t="s">
        <v>31</v>
      </c>
      <c r="B31" s="71">
        <v>6</v>
      </c>
      <c r="C31" s="70">
        <f t="shared" si="14"/>
        <v>0.7425742574257426</v>
      </c>
      <c r="D31" s="56">
        <v>0</v>
      </c>
      <c r="E31" s="70">
        <f t="shared" si="15"/>
        <v>0</v>
      </c>
      <c r="F31" s="71">
        <v>12</v>
      </c>
      <c r="G31" s="70">
        <f t="shared" si="16"/>
        <v>0.0911854103343465</v>
      </c>
      <c r="H31" s="71">
        <v>2</v>
      </c>
      <c r="I31" s="70">
        <f t="shared" si="17"/>
        <v>0.29940119760479045</v>
      </c>
      <c r="J31" s="71">
        <v>3</v>
      </c>
      <c r="K31" s="70">
        <f t="shared" si="18"/>
        <v>0.2313030069390902</v>
      </c>
      <c r="L31" s="71">
        <v>5</v>
      </c>
      <c r="M31" s="70">
        <f t="shared" si="19"/>
        <v>1.1185682326621924</v>
      </c>
      <c r="N31" s="72"/>
      <c r="O31" s="71">
        <v>28</v>
      </c>
      <c r="P31" s="70">
        <f t="shared" si="20"/>
        <v>0.16242241429317247</v>
      </c>
    </row>
    <row r="32" spans="1:16" ht="14.25">
      <c r="A32" s="69" t="s">
        <v>32</v>
      </c>
      <c r="B32" s="71">
        <v>51</v>
      </c>
      <c r="C32" s="70">
        <f t="shared" si="14"/>
        <v>6.311881188118812</v>
      </c>
      <c r="D32" s="56">
        <v>0</v>
      </c>
      <c r="E32" s="70">
        <f t="shared" si="15"/>
        <v>0</v>
      </c>
      <c r="F32" s="71">
        <v>9</v>
      </c>
      <c r="G32" s="70">
        <f t="shared" si="16"/>
        <v>0.06838905775075987</v>
      </c>
      <c r="H32" s="56">
        <v>1</v>
      </c>
      <c r="I32" s="70">
        <f t="shared" si="17"/>
        <v>0.14970059880239522</v>
      </c>
      <c r="J32" s="56">
        <v>0</v>
      </c>
      <c r="K32" s="70">
        <f t="shared" si="18"/>
        <v>0</v>
      </c>
      <c r="L32" s="56">
        <v>2</v>
      </c>
      <c r="M32" s="70">
        <f t="shared" si="19"/>
        <v>0.44742729306487694</v>
      </c>
      <c r="N32" s="72"/>
      <c r="O32" s="71">
        <v>63</v>
      </c>
      <c r="P32" s="70">
        <f t="shared" si="20"/>
        <v>0.365450432159638</v>
      </c>
    </row>
    <row r="33" spans="1:16" ht="5.25" customHeight="1">
      <c r="A33" s="56"/>
      <c r="B33" s="71"/>
      <c r="C33" s="66"/>
      <c r="D33" s="71"/>
      <c r="E33" s="66"/>
      <c r="F33" s="71"/>
      <c r="G33" s="66"/>
      <c r="H33" s="71"/>
      <c r="I33" s="66"/>
      <c r="J33" s="71"/>
      <c r="K33" s="66"/>
      <c r="L33" s="71"/>
      <c r="M33" s="66"/>
      <c r="N33" s="73"/>
      <c r="O33" s="71"/>
      <c r="P33" s="66"/>
    </row>
    <row r="34" spans="1:16" ht="15">
      <c r="A34" s="64" t="s">
        <v>33</v>
      </c>
      <c r="B34" s="65">
        <v>303</v>
      </c>
      <c r="C34" s="66">
        <f aca="true" t="shared" si="21" ref="C34:C44">B34/B$89*100</f>
        <v>37.5</v>
      </c>
      <c r="D34" s="65">
        <v>543</v>
      </c>
      <c r="E34" s="66">
        <f aca="true" t="shared" si="22" ref="E34:E44">D34/D$89*100</f>
        <v>63.21303841676368</v>
      </c>
      <c r="F34" s="65">
        <v>7418</v>
      </c>
      <c r="G34" s="66">
        <f aca="true" t="shared" si="23" ref="G34:G44">F34/F$89*100</f>
        <v>56.367781155015194</v>
      </c>
      <c r="H34" s="65">
        <v>318</v>
      </c>
      <c r="I34" s="66">
        <f aca="true" t="shared" si="24" ref="I34:I44">H34/H$89*100</f>
        <v>47.604790419161674</v>
      </c>
      <c r="J34" s="65">
        <v>755</v>
      </c>
      <c r="K34" s="66">
        <f aca="true" t="shared" si="25" ref="K34:K44">J34/J$89*100</f>
        <v>58.2112567463377</v>
      </c>
      <c r="L34" s="65">
        <v>254</v>
      </c>
      <c r="M34" s="66">
        <f aca="true" t="shared" si="26" ref="M34:M44">L34/L$89*100</f>
        <v>56.82326621923938</v>
      </c>
      <c r="N34" s="73"/>
      <c r="O34" s="65">
        <v>9591</v>
      </c>
      <c r="P34" s="66">
        <f aca="true" t="shared" si="27" ref="P34:P44">O34/O$89*100</f>
        <v>55.63547769592204</v>
      </c>
    </row>
    <row r="35" spans="1:16" ht="14.25">
      <c r="A35" s="69" t="s">
        <v>34</v>
      </c>
      <c r="B35" s="71">
        <v>7</v>
      </c>
      <c r="C35" s="70">
        <f t="shared" si="21"/>
        <v>0.8663366336633664</v>
      </c>
      <c r="D35" s="71">
        <v>1</v>
      </c>
      <c r="E35" s="70">
        <f t="shared" si="22"/>
        <v>0.11641443538998836</v>
      </c>
      <c r="F35" s="71">
        <v>167</v>
      </c>
      <c r="G35" s="70">
        <f t="shared" si="23"/>
        <v>1.2689969604863223</v>
      </c>
      <c r="H35" s="71">
        <v>4</v>
      </c>
      <c r="I35" s="70">
        <f t="shared" si="24"/>
        <v>0.5988023952095809</v>
      </c>
      <c r="J35" s="71">
        <v>12</v>
      </c>
      <c r="K35" s="70">
        <f t="shared" si="25"/>
        <v>0.9252120277563608</v>
      </c>
      <c r="L35" s="71">
        <v>7</v>
      </c>
      <c r="M35" s="70">
        <f t="shared" si="26"/>
        <v>1.5659955257270695</v>
      </c>
      <c r="N35" s="72"/>
      <c r="O35" s="71">
        <v>198</v>
      </c>
      <c r="P35" s="70">
        <f t="shared" si="27"/>
        <v>1.148558501073148</v>
      </c>
    </row>
    <row r="36" spans="1:16" ht="14.25">
      <c r="A36" s="69" t="s">
        <v>35</v>
      </c>
      <c r="B36" s="56">
        <v>1</v>
      </c>
      <c r="C36" s="70">
        <f t="shared" si="21"/>
        <v>0.12376237623762376</v>
      </c>
      <c r="D36" s="71">
        <v>1</v>
      </c>
      <c r="E36" s="70">
        <f t="shared" si="22"/>
        <v>0.11641443538998836</v>
      </c>
      <c r="F36" s="71">
        <v>49</v>
      </c>
      <c r="G36" s="70">
        <f t="shared" si="23"/>
        <v>0.37234042553191493</v>
      </c>
      <c r="H36" s="56">
        <v>2</v>
      </c>
      <c r="I36" s="70">
        <f t="shared" si="24"/>
        <v>0.29940119760479045</v>
      </c>
      <c r="J36" s="71">
        <v>3</v>
      </c>
      <c r="K36" s="70">
        <f t="shared" si="25"/>
        <v>0.2313030069390902</v>
      </c>
      <c r="L36" s="56">
        <v>3</v>
      </c>
      <c r="M36" s="70">
        <f t="shared" si="26"/>
        <v>0.6711409395973155</v>
      </c>
      <c r="N36" s="72"/>
      <c r="O36" s="71">
        <v>59</v>
      </c>
      <c r="P36" s="70">
        <f t="shared" si="27"/>
        <v>0.34224723011775626</v>
      </c>
    </row>
    <row r="37" spans="1:16" ht="14.25">
      <c r="A37" s="69" t="s">
        <v>36</v>
      </c>
      <c r="B37" s="71">
        <v>39</v>
      </c>
      <c r="C37" s="70">
        <f t="shared" si="21"/>
        <v>4.826732673267327</v>
      </c>
      <c r="D37" s="71">
        <v>77</v>
      </c>
      <c r="E37" s="70">
        <f t="shared" si="22"/>
        <v>8.963911525029102</v>
      </c>
      <c r="F37" s="71">
        <v>917</v>
      </c>
      <c r="G37" s="70">
        <f t="shared" si="23"/>
        <v>6.968085106382979</v>
      </c>
      <c r="H37" s="71">
        <v>37</v>
      </c>
      <c r="I37" s="70">
        <f t="shared" si="24"/>
        <v>5.538922155688622</v>
      </c>
      <c r="J37" s="71">
        <v>95</v>
      </c>
      <c r="K37" s="70">
        <f t="shared" si="25"/>
        <v>7.324595219737856</v>
      </c>
      <c r="L37" s="71">
        <v>39</v>
      </c>
      <c r="M37" s="70">
        <f t="shared" si="26"/>
        <v>8.724832214765101</v>
      </c>
      <c r="N37" s="72"/>
      <c r="O37" s="71">
        <v>1204</v>
      </c>
      <c r="P37" s="70">
        <f t="shared" si="27"/>
        <v>6.984163814606416</v>
      </c>
    </row>
    <row r="38" spans="1:16" ht="14.25">
      <c r="A38" s="69" t="s">
        <v>37</v>
      </c>
      <c r="B38" s="71">
        <v>3</v>
      </c>
      <c r="C38" s="70">
        <f t="shared" si="21"/>
        <v>0.3712871287128713</v>
      </c>
      <c r="D38" s="71">
        <v>3</v>
      </c>
      <c r="E38" s="70">
        <f t="shared" si="22"/>
        <v>0.3492433061699651</v>
      </c>
      <c r="F38" s="71">
        <v>82</v>
      </c>
      <c r="G38" s="70">
        <f t="shared" si="23"/>
        <v>0.6231003039513677</v>
      </c>
      <c r="H38" s="71">
        <v>3</v>
      </c>
      <c r="I38" s="70">
        <f t="shared" si="24"/>
        <v>0.4491017964071856</v>
      </c>
      <c r="J38" s="71">
        <v>5</v>
      </c>
      <c r="K38" s="70">
        <f t="shared" si="25"/>
        <v>0.3855050115651504</v>
      </c>
      <c r="L38" s="71">
        <v>6</v>
      </c>
      <c r="M38" s="70">
        <f t="shared" si="26"/>
        <v>1.342281879194631</v>
      </c>
      <c r="N38" s="72"/>
      <c r="O38" s="71">
        <v>102</v>
      </c>
      <c r="P38" s="70">
        <f t="shared" si="27"/>
        <v>0.5916816520679854</v>
      </c>
    </row>
    <row r="39" spans="1:16" ht="14.25">
      <c r="A39" s="69" t="s">
        <v>38</v>
      </c>
      <c r="B39" s="71">
        <v>131</v>
      </c>
      <c r="C39" s="70">
        <f t="shared" si="21"/>
        <v>16.212871287128714</v>
      </c>
      <c r="D39" s="71">
        <v>71</v>
      </c>
      <c r="E39" s="70">
        <f t="shared" si="22"/>
        <v>8.265424912689173</v>
      </c>
      <c r="F39" s="71">
        <v>2490</v>
      </c>
      <c r="G39" s="70">
        <f t="shared" si="23"/>
        <v>18.9209726443769</v>
      </c>
      <c r="H39" s="71">
        <v>90</v>
      </c>
      <c r="I39" s="70">
        <f t="shared" si="24"/>
        <v>13.47305389221557</v>
      </c>
      <c r="J39" s="71">
        <v>258</v>
      </c>
      <c r="K39" s="70">
        <f t="shared" si="25"/>
        <v>19.892058596761757</v>
      </c>
      <c r="L39" s="71">
        <v>86</v>
      </c>
      <c r="M39" s="70">
        <f t="shared" si="26"/>
        <v>19.23937360178971</v>
      </c>
      <c r="N39" s="72"/>
      <c r="O39" s="71">
        <v>3126</v>
      </c>
      <c r="P39" s="70">
        <f t="shared" si="27"/>
        <v>18.13330239573061</v>
      </c>
    </row>
    <row r="40" spans="1:16" ht="14.25">
      <c r="A40" s="69" t="s">
        <v>39</v>
      </c>
      <c r="B40" s="71">
        <v>44</v>
      </c>
      <c r="C40" s="70">
        <f t="shared" si="21"/>
        <v>5.445544554455446</v>
      </c>
      <c r="D40" s="71">
        <v>75</v>
      </c>
      <c r="E40" s="70">
        <f t="shared" si="22"/>
        <v>8.731082654249127</v>
      </c>
      <c r="F40" s="71">
        <v>1375</v>
      </c>
      <c r="G40" s="70">
        <f t="shared" si="23"/>
        <v>10.448328267477205</v>
      </c>
      <c r="H40" s="71">
        <v>49</v>
      </c>
      <c r="I40" s="70">
        <f t="shared" si="24"/>
        <v>7.335329341317365</v>
      </c>
      <c r="J40" s="71">
        <v>185</v>
      </c>
      <c r="K40" s="70">
        <f t="shared" si="25"/>
        <v>14.263685427910563</v>
      </c>
      <c r="L40" s="71">
        <v>45</v>
      </c>
      <c r="M40" s="70">
        <f t="shared" si="26"/>
        <v>10.06711409395973</v>
      </c>
      <c r="N40" s="72"/>
      <c r="O40" s="71">
        <v>1773</v>
      </c>
      <c r="P40" s="70">
        <f t="shared" si="27"/>
        <v>10.284819305064099</v>
      </c>
    </row>
    <row r="41" spans="1:16" ht="14.25">
      <c r="A41" s="69" t="s">
        <v>114</v>
      </c>
      <c r="B41" s="71">
        <v>1</v>
      </c>
      <c r="C41" s="70">
        <f t="shared" si="21"/>
        <v>0.12376237623762376</v>
      </c>
      <c r="D41" s="71">
        <v>5</v>
      </c>
      <c r="E41" s="70">
        <f t="shared" si="22"/>
        <v>0.5820721769499418</v>
      </c>
      <c r="F41" s="71">
        <v>154</v>
      </c>
      <c r="G41" s="70">
        <f t="shared" si="23"/>
        <v>1.1702127659574468</v>
      </c>
      <c r="H41" s="71">
        <v>10</v>
      </c>
      <c r="I41" s="70">
        <f t="shared" si="24"/>
        <v>1.4970059880239521</v>
      </c>
      <c r="J41" s="71">
        <v>36</v>
      </c>
      <c r="K41" s="70">
        <f t="shared" si="25"/>
        <v>2.7756360832690823</v>
      </c>
      <c r="L41" s="71">
        <v>11</v>
      </c>
      <c r="M41" s="70">
        <f t="shared" si="26"/>
        <v>2.460850111856823</v>
      </c>
      <c r="N41" s="72"/>
      <c r="O41" s="71">
        <v>217</v>
      </c>
      <c r="P41" s="70">
        <f t="shared" si="27"/>
        <v>1.2587737107720864</v>
      </c>
    </row>
    <row r="42" spans="1:16" ht="14.25">
      <c r="A42" s="69" t="s">
        <v>41</v>
      </c>
      <c r="B42" s="71">
        <v>15</v>
      </c>
      <c r="C42" s="70">
        <f t="shared" si="21"/>
        <v>1.8564356435643563</v>
      </c>
      <c r="D42" s="71">
        <v>59</v>
      </c>
      <c r="E42" s="70">
        <f t="shared" si="22"/>
        <v>6.868451688009314</v>
      </c>
      <c r="F42" s="71">
        <v>449</v>
      </c>
      <c r="G42" s="70">
        <f t="shared" si="23"/>
        <v>3.4118541033434653</v>
      </c>
      <c r="H42" s="71">
        <v>101</v>
      </c>
      <c r="I42" s="70">
        <f t="shared" si="24"/>
        <v>15.119760479041917</v>
      </c>
      <c r="J42" s="71">
        <v>29</v>
      </c>
      <c r="K42" s="70">
        <f t="shared" si="25"/>
        <v>2.235929067077872</v>
      </c>
      <c r="L42" s="71">
        <v>12</v>
      </c>
      <c r="M42" s="70">
        <f t="shared" si="26"/>
        <v>2.684563758389262</v>
      </c>
      <c r="N42" s="72"/>
      <c r="O42" s="71">
        <v>665</v>
      </c>
      <c r="P42" s="70">
        <f t="shared" si="27"/>
        <v>3.857532339462846</v>
      </c>
    </row>
    <row r="43" spans="1:16" ht="14.25">
      <c r="A43" s="69" t="s">
        <v>42</v>
      </c>
      <c r="B43" s="71">
        <v>8</v>
      </c>
      <c r="C43" s="70">
        <f t="shared" si="21"/>
        <v>0.9900990099009901</v>
      </c>
      <c r="D43" s="71">
        <v>26</v>
      </c>
      <c r="E43" s="70">
        <f t="shared" si="22"/>
        <v>3.026775320139697</v>
      </c>
      <c r="F43" s="71">
        <v>284</v>
      </c>
      <c r="G43" s="70">
        <f t="shared" si="23"/>
        <v>2.1580547112462005</v>
      </c>
      <c r="H43" s="71">
        <v>7</v>
      </c>
      <c r="I43" s="70">
        <f t="shared" si="24"/>
        <v>1.0479041916167664</v>
      </c>
      <c r="J43" s="71">
        <v>20</v>
      </c>
      <c r="K43" s="70">
        <f t="shared" si="25"/>
        <v>1.5420200462606015</v>
      </c>
      <c r="L43" s="71">
        <v>11</v>
      </c>
      <c r="M43" s="70">
        <f t="shared" si="26"/>
        <v>2.460850111856823</v>
      </c>
      <c r="N43" s="72"/>
      <c r="O43" s="71">
        <v>356</v>
      </c>
      <c r="P43" s="70">
        <f t="shared" si="27"/>
        <v>2.0650849817274786</v>
      </c>
    </row>
    <row r="44" spans="1:16" ht="14.25">
      <c r="A44" s="69" t="s">
        <v>43</v>
      </c>
      <c r="B44" s="71">
        <v>54</v>
      </c>
      <c r="C44" s="70">
        <f t="shared" si="21"/>
        <v>6.683168316831684</v>
      </c>
      <c r="D44" s="71">
        <v>225</v>
      </c>
      <c r="E44" s="70">
        <f t="shared" si="22"/>
        <v>26.193247962747378</v>
      </c>
      <c r="F44" s="71">
        <v>1451</v>
      </c>
      <c r="G44" s="70">
        <f t="shared" si="23"/>
        <v>11.025835866261398</v>
      </c>
      <c r="H44" s="71">
        <v>15</v>
      </c>
      <c r="I44" s="70">
        <f t="shared" si="24"/>
        <v>2.245508982035928</v>
      </c>
      <c r="J44" s="71">
        <v>112</v>
      </c>
      <c r="K44" s="70">
        <f t="shared" si="25"/>
        <v>8.635312259059367</v>
      </c>
      <c r="L44" s="71">
        <v>34</v>
      </c>
      <c r="M44" s="70">
        <f t="shared" si="26"/>
        <v>7.606263982102908</v>
      </c>
      <c r="N44" s="72"/>
      <c r="O44" s="71">
        <v>1891</v>
      </c>
      <c r="P44" s="70">
        <f t="shared" si="27"/>
        <v>10.969313765299612</v>
      </c>
    </row>
    <row r="45" spans="1:16" ht="3.75" customHeight="1">
      <c r="A45" s="56"/>
      <c r="B45" s="71"/>
      <c r="C45" s="66"/>
      <c r="D45" s="71"/>
      <c r="E45" s="66"/>
      <c r="F45" s="71"/>
      <c r="G45" s="66"/>
      <c r="H45" s="71"/>
      <c r="I45" s="66"/>
      <c r="J45" s="71"/>
      <c r="K45" s="66"/>
      <c r="L45" s="71"/>
      <c r="M45" s="66"/>
      <c r="N45" s="73"/>
      <c r="O45" s="71"/>
      <c r="P45" s="66"/>
    </row>
    <row r="46" spans="1:16" ht="15">
      <c r="A46" s="64" t="s">
        <v>44</v>
      </c>
      <c r="B46" s="65">
        <v>38</v>
      </c>
      <c r="C46" s="66">
        <f aca="true" t="shared" si="28" ref="C46:C56">B46/B$89*100</f>
        <v>4.702970297029703</v>
      </c>
      <c r="D46" s="65">
        <v>29</v>
      </c>
      <c r="E46" s="66">
        <f aca="true" t="shared" si="29" ref="E46:E56">D46/D$89*100</f>
        <v>3.3760186263096625</v>
      </c>
      <c r="F46" s="65">
        <v>833</v>
      </c>
      <c r="G46" s="66">
        <f aca="true" t="shared" si="30" ref="G46:G56">F46/F$89*100</f>
        <v>6.329787234042553</v>
      </c>
      <c r="H46" s="65">
        <v>15</v>
      </c>
      <c r="I46" s="66">
        <f aca="true" t="shared" si="31" ref="I46:I56">H46/H$89*100</f>
        <v>2.245508982035928</v>
      </c>
      <c r="J46" s="65">
        <v>58</v>
      </c>
      <c r="K46" s="66">
        <f aca="true" t="shared" si="32" ref="K46:K56">J46/J$89*100</f>
        <v>4.471858134155744</v>
      </c>
      <c r="L46" s="65">
        <v>18</v>
      </c>
      <c r="M46" s="66">
        <f aca="true" t="shared" si="33" ref="M46:M56">L46/L$89*100</f>
        <v>4.026845637583892</v>
      </c>
      <c r="N46" s="73"/>
      <c r="O46" s="65">
        <v>991</v>
      </c>
      <c r="P46" s="66">
        <f aca="true" t="shared" si="34" ref="P46:P56">O46/O$89*100</f>
        <v>5.748593305876211</v>
      </c>
    </row>
    <row r="47" spans="1:16" ht="14.25">
      <c r="A47" s="69" t="s">
        <v>45</v>
      </c>
      <c r="B47" s="71">
        <v>7</v>
      </c>
      <c r="C47" s="70">
        <f t="shared" si="28"/>
        <v>0.8663366336633664</v>
      </c>
      <c r="D47" s="71">
        <v>17</v>
      </c>
      <c r="E47" s="70">
        <f t="shared" si="29"/>
        <v>1.979045401629802</v>
      </c>
      <c r="F47" s="71">
        <v>331</v>
      </c>
      <c r="G47" s="70">
        <f t="shared" si="30"/>
        <v>2.5151975683890577</v>
      </c>
      <c r="H47" s="71">
        <v>2</v>
      </c>
      <c r="I47" s="70">
        <f t="shared" si="31"/>
        <v>0.29940119760479045</v>
      </c>
      <c r="J47" s="71">
        <v>11</v>
      </c>
      <c r="K47" s="70">
        <f t="shared" si="32"/>
        <v>0.8481110254433308</v>
      </c>
      <c r="L47" s="71">
        <v>8</v>
      </c>
      <c r="M47" s="70">
        <f t="shared" si="33"/>
        <v>1.7897091722595078</v>
      </c>
      <c r="N47" s="72"/>
      <c r="O47" s="71">
        <v>376</v>
      </c>
      <c r="P47" s="70">
        <f t="shared" si="34"/>
        <v>2.181100991936887</v>
      </c>
    </row>
    <row r="48" spans="1:16" ht="14.25">
      <c r="A48" s="69" t="s">
        <v>46</v>
      </c>
      <c r="B48" s="71">
        <v>1</v>
      </c>
      <c r="C48" s="70">
        <f t="shared" si="28"/>
        <v>0.12376237623762376</v>
      </c>
      <c r="D48" s="71">
        <v>2</v>
      </c>
      <c r="E48" s="70">
        <f t="shared" si="29"/>
        <v>0.23282887077997672</v>
      </c>
      <c r="F48" s="71">
        <v>40</v>
      </c>
      <c r="G48" s="70">
        <f t="shared" si="30"/>
        <v>0.303951367781155</v>
      </c>
      <c r="H48" s="56">
        <v>1</v>
      </c>
      <c r="I48" s="70">
        <f t="shared" si="31"/>
        <v>0.14970059880239522</v>
      </c>
      <c r="J48" s="56">
        <v>0</v>
      </c>
      <c r="K48" s="70">
        <f t="shared" si="32"/>
        <v>0</v>
      </c>
      <c r="L48" s="56">
        <v>0</v>
      </c>
      <c r="M48" s="70">
        <f t="shared" si="33"/>
        <v>0</v>
      </c>
      <c r="N48" s="72"/>
      <c r="O48" s="71">
        <v>44</v>
      </c>
      <c r="P48" s="70">
        <f t="shared" si="34"/>
        <v>0.2552352224606996</v>
      </c>
    </row>
    <row r="49" spans="1:16" ht="14.25">
      <c r="A49" s="69" t="s">
        <v>47</v>
      </c>
      <c r="B49" s="56">
        <v>0</v>
      </c>
      <c r="C49" s="70">
        <f t="shared" si="28"/>
        <v>0</v>
      </c>
      <c r="D49" s="71">
        <v>1</v>
      </c>
      <c r="E49" s="70">
        <f t="shared" si="29"/>
        <v>0.11641443538998836</v>
      </c>
      <c r="F49" s="71">
        <v>91</v>
      </c>
      <c r="G49" s="70">
        <f t="shared" si="30"/>
        <v>0.6914893617021276</v>
      </c>
      <c r="H49" s="71">
        <v>0</v>
      </c>
      <c r="I49" s="70">
        <f t="shared" si="31"/>
        <v>0</v>
      </c>
      <c r="J49" s="71">
        <v>16</v>
      </c>
      <c r="K49" s="70">
        <f t="shared" si="32"/>
        <v>1.233616037008481</v>
      </c>
      <c r="L49" s="71">
        <v>2</v>
      </c>
      <c r="M49" s="70">
        <f t="shared" si="33"/>
        <v>0.44742729306487694</v>
      </c>
      <c r="N49" s="72"/>
      <c r="O49" s="71">
        <v>110</v>
      </c>
      <c r="P49" s="70">
        <f t="shared" si="34"/>
        <v>0.6380880561517489</v>
      </c>
    </row>
    <row r="50" spans="1:16" ht="14.25">
      <c r="A50" s="69" t="s">
        <v>48</v>
      </c>
      <c r="B50" s="56">
        <v>0</v>
      </c>
      <c r="C50" s="70">
        <f t="shared" si="28"/>
        <v>0</v>
      </c>
      <c r="D50" s="56">
        <v>0</v>
      </c>
      <c r="E50" s="70">
        <f t="shared" si="29"/>
        <v>0</v>
      </c>
      <c r="F50" s="71">
        <v>6</v>
      </c>
      <c r="G50" s="70">
        <f t="shared" si="30"/>
        <v>0.04559270516717325</v>
      </c>
      <c r="H50" s="56">
        <v>0</v>
      </c>
      <c r="I50" s="70">
        <f t="shared" si="31"/>
        <v>0</v>
      </c>
      <c r="J50" s="56">
        <v>0</v>
      </c>
      <c r="K50" s="70">
        <f t="shared" si="32"/>
        <v>0</v>
      </c>
      <c r="L50" s="56">
        <v>1</v>
      </c>
      <c r="M50" s="70">
        <f t="shared" si="33"/>
        <v>0.22371364653243847</v>
      </c>
      <c r="N50" s="72"/>
      <c r="O50" s="71">
        <v>7</v>
      </c>
      <c r="P50" s="70">
        <f t="shared" si="34"/>
        <v>0.04060560357329312</v>
      </c>
    </row>
    <row r="51" spans="1:16" ht="14.25">
      <c r="A51" s="69" t="s">
        <v>49</v>
      </c>
      <c r="B51" s="71">
        <v>4</v>
      </c>
      <c r="C51" s="70">
        <f t="shared" si="28"/>
        <v>0.49504950495049505</v>
      </c>
      <c r="D51" s="56">
        <v>2</v>
      </c>
      <c r="E51" s="70">
        <f t="shared" si="29"/>
        <v>0.23282887077997672</v>
      </c>
      <c r="F51" s="71">
        <v>108</v>
      </c>
      <c r="G51" s="70">
        <f t="shared" si="30"/>
        <v>0.8206686930091186</v>
      </c>
      <c r="H51" s="56">
        <v>5</v>
      </c>
      <c r="I51" s="70">
        <f t="shared" si="31"/>
        <v>0.7485029940119761</v>
      </c>
      <c r="J51" s="56">
        <v>7</v>
      </c>
      <c r="K51" s="70">
        <f t="shared" si="32"/>
        <v>0.5397070161912104</v>
      </c>
      <c r="L51" s="71">
        <v>3</v>
      </c>
      <c r="M51" s="70">
        <f t="shared" si="33"/>
        <v>0.6711409395973155</v>
      </c>
      <c r="N51" s="72"/>
      <c r="O51" s="71">
        <v>129</v>
      </c>
      <c r="P51" s="70">
        <f t="shared" si="34"/>
        <v>0.7483032658506874</v>
      </c>
    </row>
    <row r="52" spans="1:16" ht="14.25">
      <c r="A52" s="69" t="s">
        <v>50</v>
      </c>
      <c r="B52" s="71">
        <v>7</v>
      </c>
      <c r="C52" s="70">
        <f t="shared" si="28"/>
        <v>0.8663366336633664</v>
      </c>
      <c r="D52" s="71">
        <v>0</v>
      </c>
      <c r="E52" s="70">
        <f t="shared" si="29"/>
        <v>0</v>
      </c>
      <c r="F52" s="71">
        <v>5</v>
      </c>
      <c r="G52" s="70">
        <f t="shared" si="30"/>
        <v>0.037993920972644375</v>
      </c>
      <c r="H52" s="56">
        <v>2</v>
      </c>
      <c r="I52" s="70">
        <f t="shared" si="31"/>
        <v>0.29940119760479045</v>
      </c>
      <c r="J52" s="56">
        <v>1</v>
      </c>
      <c r="K52" s="70">
        <f t="shared" si="32"/>
        <v>0.07710100231303006</v>
      </c>
      <c r="L52" s="56">
        <v>1</v>
      </c>
      <c r="M52" s="70">
        <f t="shared" si="33"/>
        <v>0.22371364653243847</v>
      </c>
      <c r="N52" s="72"/>
      <c r="O52" s="71">
        <v>16</v>
      </c>
      <c r="P52" s="70">
        <f t="shared" si="34"/>
        <v>0.09281280816752713</v>
      </c>
    </row>
    <row r="53" spans="1:16" ht="14.25">
      <c r="A53" s="69" t="s">
        <v>51</v>
      </c>
      <c r="B53" s="71">
        <v>17</v>
      </c>
      <c r="C53" s="70">
        <f t="shared" si="28"/>
        <v>2.103960396039604</v>
      </c>
      <c r="D53" s="56">
        <v>0</v>
      </c>
      <c r="E53" s="70">
        <f t="shared" si="29"/>
        <v>0</v>
      </c>
      <c r="F53" s="71">
        <v>6</v>
      </c>
      <c r="G53" s="70">
        <f t="shared" si="30"/>
        <v>0.04559270516717325</v>
      </c>
      <c r="H53" s="56">
        <v>1</v>
      </c>
      <c r="I53" s="70">
        <f t="shared" si="31"/>
        <v>0.14970059880239522</v>
      </c>
      <c r="J53" s="56">
        <v>0</v>
      </c>
      <c r="K53" s="70">
        <f t="shared" si="32"/>
        <v>0</v>
      </c>
      <c r="L53" s="56">
        <v>0</v>
      </c>
      <c r="M53" s="70">
        <f t="shared" si="33"/>
        <v>0</v>
      </c>
      <c r="N53" s="72"/>
      <c r="O53" s="71">
        <v>24</v>
      </c>
      <c r="P53" s="70">
        <f t="shared" si="34"/>
        <v>0.13921921225129066</v>
      </c>
    </row>
    <row r="54" spans="1:16" ht="14.25">
      <c r="A54" s="69" t="s">
        <v>52</v>
      </c>
      <c r="B54" s="56">
        <v>0</v>
      </c>
      <c r="C54" s="70">
        <f t="shared" si="28"/>
        <v>0</v>
      </c>
      <c r="D54" s="56">
        <v>0</v>
      </c>
      <c r="E54" s="70">
        <f t="shared" si="29"/>
        <v>0</v>
      </c>
      <c r="F54" s="71">
        <v>9</v>
      </c>
      <c r="G54" s="70">
        <f t="shared" si="30"/>
        <v>0.06838905775075987</v>
      </c>
      <c r="H54" s="56">
        <v>0</v>
      </c>
      <c r="I54" s="70">
        <f t="shared" si="31"/>
        <v>0</v>
      </c>
      <c r="J54" s="56">
        <v>1</v>
      </c>
      <c r="K54" s="70">
        <f t="shared" si="32"/>
        <v>0.07710100231303006</v>
      </c>
      <c r="L54" s="56">
        <v>0</v>
      </c>
      <c r="M54" s="70">
        <f t="shared" si="33"/>
        <v>0</v>
      </c>
      <c r="N54" s="72"/>
      <c r="O54" s="71">
        <v>10</v>
      </c>
      <c r="P54" s="70">
        <f t="shared" si="34"/>
        <v>0.05800800510470445</v>
      </c>
    </row>
    <row r="55" spans="1:16" ht="14.25">
      <c r="A55" s="69" t="s">
        <v>53</v>
      </c>
      <c r="B55" s="56">
        <v>1</v>
      </c>
      <c r="C55" s="70">
        <f t="shared" si="28"/>
        <v>0.12376237623762376</v>
      </c>
      <c r="D55" s="71">
        <v>0</v>
      </c>
      <c r="E55" s="70">
        <f t="shared" si="29"/>
        <v>0</v>
      </c>
      <c r="F55" s="71">
        <v>160</v>
      </c>
      <c r="G55" s="70">
        <f t="shared" si="30"/>
        <v>1.21580547112462</v>
      </c>
      <c r="H55" s="71">
        <v>1</v>
      </c>
      <c r="I55" s="70">
        <f t="shared" si="31"/>
        <v>0.14970059880239522</v>
      </c>
      <c r="J55" s="71">
        <v>12</v>
      </c>
      <c r="K55" s="70">
        <f t="shared" si="32"/>
        <v>0.9252120277563608</v>
      </c>
      <c r="L55" s="71">
        <v>3</v>
      </c>
      <c r="M55" s="70">
        <f t="shared" si="33"/>
        <v>0.6711409395973155</v>
      </c>
      <c r="N55" s="72"/>
      <c r="O55" s="71">
        <v>177</v>
      </c>
      <c r="P55" s="70">
        <f t="shared" si="34"/>
        <v>1.0267416903532687</v>
      </c>
    </row>
    <row r="56" spans="1:16" ht="14.25">
      <c r="A56" s="69" t="s">
        <v>54</v>
      </c>
      <c r="B56" s="71">
        <v>1</v>
      </c>
      <c r="C56" s="70">
        <f t="shared" si="28"/>
        <v>0.12376237623762376</v>
      </c>
      <c r="D56" s="71">
        <v>7</v>
      </c>
      <c r="E56" s="70">
        <f t="shared" si="29"/>
        <v>0.8149010477299184</v>
      </c>
      <c r="F56" s="71">
        <v>77</v>
      </c>
      <c r="G56" s="70">
        <f t="shared" si="30"/>
        <v>0.5851063829787234</v>
      </c>
      <c r="H56" s="71">
        <v>3</v>
      </c>
      <c r="I56" s="70">
        <f t="shared" si="31"/>
        <v>0.4491017964071856</v>
      </c>
      <c r="J56" s="71">
        <v>10</v>
      </c>
      <c r="K56" s="70">
        <f t="shared" si="32"/>
        <v>0.7710100231303008</v>
      </c>
      <c r="L56" s="71">
        <v>0</v>
      </c>
      <c r="M56" s="70">
        <f t="shared" si="33"/>
        <v>0</v>
      </c>
      <c r="N56" s="72"/>
      <c r="O56" s="71">
        <v>98</v>
      </c>
      <c r="P56" s="70">
        <f t="shared" si="34"/>
        <v>0.5684784500261035</v>
      </c>
    </row>
    <row r="57" spans="1:16" ht="4.5" customHeight="1">
      <c r="A57" s="56"/>
      <c r="B57" s="71"/>
      <c r="C57" s="66"/>
      <c r="D57" s="71"/>
      <c r="E57" s="66"/>
      <c r="F57" s="71"/>
      <c r="G57" s="66"/>
      <c r="H57" s="71"/>
      <c r="I57" s="66"/>
      <c r="J57" s="71"/>
      <c r="K57" s="66"/>
      <c r="L57" s="71"/>
      <c r="M57" s="66"/>
      <c r="N57" s="73"/>
      <c r="O57" s="71"/>
      <c r="P57" s="66"/>
    </row>
    <row r="58" spans="1:16" ht="15">
      <c r="A58" s="64" t="s">
        <v>55</v>
      </c>
      <c r="B58" s="65">
        <v>54</v>
      </c>
      <c r="C58" s="66">
        <f aca="true" t="shared" si="35" ref="C58:C65">B58/B$89*100</f>
        <v>6.683168316831684</v>
      </c>
      <c r="D58" s="65">
        <v>154</v>
      </c>
      <c r="E58" s="66">
        <f aca="true" t="shared" si="36" ref="E58:E65">D58/D$89*100</f>
        <v>17.927823050058205</v>
      </c>
      <c r="F58" s="65">
        <v>1557</v>
      </c>
      <c r="G58" s="66">
        <f aca="true" t="shared" si="37" ref="G58:G65">F58/F$89*100</f>
        <v>11.831306990881458</v>
      </c>
      <c r="H58" s="65">
        <v>31</v>
      </c>
      <c r="I58" s="66">
        <f aca="true" t="shared" si="38" ref="I58:I65">H58/H$89*100</f>
        <v>4.640718562874251</v>
      </c>
      <c r="J58" s="65">
        <v>103</v>
      </c>
      <c r="K58" s="66">
        <f aca="true" t="shared" si="39" ref="K58:K65">J58/J$89*100</f>
        <v>7.9414032382420965</v>
      </c>
      <c r="L58" s="65">
        <v>51</v>
      </c>
      <c r="M58" s="66">
        <f aca="true" t="shared" si="40" ref="M58:M65">L58/L$89*100</f>
        <v>11.409395973154362</v>
      </c>
      <c r="N58" s="73"/>
      <c r="O58" s="65">
        <v>1950</v>
      </c>
      <c r="P58" s="66">
        <f aca="true" t="shared" si="41" ref="P58:P65">O58/O$89*100</f>
        <v>11.311560995417368</v>
      </c>
    </row>
    <row r="59" spans="1:16" ht="14.25">
      <c r="A59" s="69" t="s">
        <v>56</v>
      </c>
      <c r="B59" s="56">
        <v>4</v>
      </c>
      <c r="C59" s="70">
        <f t="shared" si="35"/>
        <v>0.49504950495049505</v>
      </c>
      <c r="D59" s="71">
        <v>9</v>
      </c>
      <c r="E59" s="70">
        <f t="shared" si="36"/>
        <v>1.0477299185098952</v>
      </c>
      <c r="F59" s="71">
        <v>162</v>
      </c>
      <c r="G59" s="70">
        <f t="shared" si="37"/>
        <v>1.231003039513678</v>
      </c>
      <c r="H59" s="71">
        <v>2</v>
      </c>
      <c r="I59" s="70">
        <f t="shared" si="38"/>
        <v>0.29940119760479045</v>
      </c>
      <c r="J59" s="71">
        <v>13</v>
      </c>
      <c r="K59" s="70">
        <f t="shared" si="39"/>
        <v>1.002313030069391</v>
      </c>
      <c r="L59" s="71">
        <v>5</v>
      </c>
      <c r="M59" s="70">
        <f t="shared" si="40"/>
        <v>1.1185682326621924</v>
      </c>
      <c r="N59" s="72"/>
      <c r="O59" s="71">
        <v>195</v>
      </c>
      <c r="P59" s="70">
        <f t="shared" si="41"/>
        <v>1.131156099541737</v>
      </c>
    </row>
    <row r="60" spans="1:16" ht="14.25">
      <c r="A60" s="69" t="s">
        <v>57</v>
      </c>
      <c r="B60" s="71">
        <v>35</v>
      </c>
      <c r="C60" s="70">
        <f t="shared" si="35"/>
        <v>4.3316831683168315</v>
      </c>
      <c r="D60" s="71">
        <v>58</v>
      </c>
      <c r="E60" s="70">
        <f t="shared" si="36"/>
        <v>6.752037252619325</v>
      </c>
      <c r="F60" s="71">
        <v>893</v>
      </c>
      <c r="G60" s="70">
        <f t="shared" si="37"/>
        <v>6.785714285714286</v>
      </c>
      <c r="H60" s="71">
        <v>25</v>
      </c>
      <c r="I60" s="70">
        <f t="shared" si="38"/>
        <v>3.74251497005988</v>
      </c>
      <c r="J60" s="71">
        <v>76</v>
      </c>
      <c r="K60" s="70">
        <f t="shared" si="39"/>
        <v>5.859676175790286</v>
      </c>
      <c r="L60" s="71">
        <v>41</v>
      </c>
      <c r="M60" s="70">
        <f t="shared" si="40"/>
        <v>9.172259507829978</v>
      </c>
      <c r="N60" s="72"/>
      <c r="O60" s="71">
        <v>1128</v>
      </c>
      <c r="P60" s="70">
        <f t="shared" si="41"/>
        <v>6.543302975810662</v>
      </c>
    </row>
    <row r="61" spans="1:16" ht="14.25">
      <c r="A61" s="69" t="s">
        <v>58</v>
      </c>
      <c r="B61" s="56">
        <v>8</v>
      </c>
      <c r="C61" s="70">
        <f t="shared" si="35"/>
        <v>0.9900990099009901</v>
      </c>
      <c r="D61" s="71">
        <v>3</v>
      </c>
      <c r="E61" s="70">
        <f t="shared" si="36"/>
        <v>0.3492433061699651</v>
      </c>
      <c r="F61" s="71">
        <v>104</v>
      </c>
      <c r="G61" s="70">
        <f t="shared" si="37"/>
        <v>0.7902735562310031</v>
      </c>
      <c r="H61" s="71">
        <v>1</v>
      </c>
      <c r="I61" s="70">
        <f t="shared" si="38"/>
        <v>0.14970059880239522</v>
      </c>
      <c r="J61" s="71">
        <v>1</v>
      </c>
      <c r="K61" s="70">
        <f t="shared" si="39"/>
        <v>0.07710100231303006</v>
      </c>
      <c r="L61" s="71">
        <v>0</v>
      </c>
      <c r="M61" s="70">
        <f t="shared" si="40"/>
        <v>0</v>
      </c>
      <c r="N61" s="72"/>
      <c r="O61" s="71">
        <v>117</v>
      </c>
      <c r="P61" s="70">
        <f t="shared" si="41"/>
        <v>0.678693659725042</v>
      </c>
    </row>
    <row r="62" spans="1:16" ht="14.25">
      <c r="A62" s="69" t="s">
        <v>59</v>
      </c>
      <c r="B62" s="56">
        <v>0</v>
      </c>
      <c r="C62" s="70">
        <f t="shared" si="35"/>
        <v>0</v>
      </c>
      <c r="D62" s="56">
        <v>0</v>
      </c>
      <c r="E62" s="70">
        <f t="shared" si="36"/>
        <v>0</v>
      </c>
      <c r="F62" s="71">
        <v>3</v>
      </c>
      <c r="G62" s="70">
        <f t="shared" si="37"/>
        <v>0.022796352583586626</v>
      </c>
      <c r="H62" s="56">
        <v>0</v>
      </c>
      <c r="I62" s="70">
        <f t="shared" si="38"/>
        <v>0</v>
      </c>
      <c r="J62" s="56">
        <v>0</v>
      </c>
      <c r="K62" s="70">
        <f t="shared" si="39"/>
        <v>0</v>
      </c>
      <c r="L62" s="71">
        <v>1</v>
      </c>
      <c r="M62" s="70">
        <f t="shared" si="40"/>
        <v>0.22371364653243847</v>
      </c>
      <c r="N62" s="72"/>
      <c r="O62" s="71">
        <v>4</v>
      </c>
      <c r="P62" s="70">
        <f t="shared" si="41"/>
        <v>0.023203202041881782</v>
      </c>
    </row>
    <row r="63" spans="1:16" ht="14.25">
      <c r="A63" s="69" t="s">
        <v>60</v>
      </c>
      <c r="B63" s="71">
        <v>4</v>
      </c>
      <c r="C63" s="70">
        <f t="shared" si="35"/>
        <v>0.49504950495049505</v>
      </c>
      <c r="D63" s="71">
        <v>61</v>
      </c>
      <c r="E63" s="70">
        <f t="shared" si="36"/>
        <v>7.1012805587892895</v>
      </c>
      <c r="F63" s="71">
        <v>302</v>
      </c>
      <c r="G63" s="70">
        <f t="shared" si="37"/>
        <v>2.2948328267477205</v>
      </c>
      <c r="H63" s="71">
        <v>1</v>
      </c>
      <c r="I63" s="70">
        <f t="shared" si="38"/>
        <v>0.14970059880239522</v>
      </c>
      <c r="J63" s="71">
        <v>3</v>
      </c>
      <c r="K63" s="70">
        <f t="shared" si="39"/>
        <v>0.2313030069390902</v>
      </c>
      <c r="L63" s="71">
        <v>1</v>
      </c>
      <c r="M63" s="70">
        <f t="shared" si="40"/>
        <v>0.22371364653243847</v>
      </c>
      <c r="N63" s="72"/>
      <c r="O63" s="71">
        <v>372</v>
      </c>
      <c r="P63" s="70">
        <f t="shared" si="41"/>
        <v>2.1578977898950056</v>
      </c>
    </row>
    <row r="64" spans="1:16" ht="14.25">
      <c r="A64" s="69" t="s">
        <v>61</v>
      </c>
      <c r="B64" s="56">
        <v>2</v>
      </c>
      <c r="C64" s="70">
        <f t="shared" si="35"/>
        <v>0.24752475247524752</v>
      </c>
      <c r="D64" s="71">
        <v>5</v>
      </c>
      <c r="E64" s="70">
        <f t="shared" si="36"/>
        <v>0.5820721769499418</v>
      </c>
      <c r="F64" s="71">
        <v>49</v>
      </c>
      <c r="G64" s="70">
        <f t="shared" si="37"/>
        <v>0.37234042553191493</v>
      </c>
      <c r="H64" s="71">
        <v>0</v>
      </c>
      <c r="I64" s="70">
        <f t="shared" si="38"/>
        <v>0</v>
      </c>
      <c r="J64" s="71">
        <v>7</v>
      </c>
      <c r="K64" s="70">
        <f t="shared" si="39"/>
        <v>0.5397070161912104</v>
      </c>
      <c r="L64" s="71">
        <v>0</v>
      </c>
      <c r="M64" s="70">
        <f t="shared" si="40"/>
        <v>0</v>
      </c>
      <c r="N64" s="72"/>
      <c r="O64" s="71">
        <v>63</v>
      </c>
      <c r="P64" s="70">
        <f t="shared" si="41"/>
        <v>0.365450432159638</v>
      </c>
    </row>
    <row r="65" spans="1:16" ht="14.25">
      <c r="A65" s="69" t="s">
        <v>62</v>
      </c>
      <c r="B65" s="56">
        <v>1</v>
      </c>
      <c r="C65" s="70">
        <f t="shared" si="35"/>
        <v>0.12376237623762376</v>
      </c>
      <c r="D65" s="71">
        <v>18</v>
      </c>
      <c r="E65" s="70">
        <f t="shared" si="36"/>
        <v>2.0954598370197903</v>
      </c>
      <c r="F65" s="71">
        <v>44</v>
      </c>
      <c r="G65" s="70">
        <f t="shared" si="37"/>
        <v>0.3343465045592705</v>
      </c>
      <c r="H65" s="71">
        <v>2</v>
      </c>
      <c r="I65" s="70">
        <f t="shared" si="38"/>
        <v>0.29940119760479045</v>
      </c>
      <c r="J65" s="71">
        <v>3</v>
      </c>
      <c r="K65" s="70">
        <f t="shared" si="39"/>
        <v>0.2313030069390902</v>
      </c>
      <c r="L65" s="71">
        <v>3</v>
      </c>
      <c r="M65" s="70">
        <f t="shared" si="40"/>
        <v>0.6711409395973155</v>
      </c>
      <c r="N65" s="72"/>
      <c r="O65" s="71">
        <v>71</v>
      </c>
      <c r="P65" s="70">
        <f t="shared" si="41"/>
        <v>0.4118568362434015</v>
      </c>
    </row>
    <row r="66" spans="1:16" ht="4.5" customHeight="1">
      <c r="A66" s="56"/>
      <c r="B66" s="71"/>
      <c r="C66" s="66"/>
      <c r="D66" s="71"/>
      <c r="E66" s="66"/>
      <c r="F66" s="71"/>
      <c r="G66" s="66"/>
      <c r="H66" s="71"/>
      <c r="I66" s="66"/>
      <c r="J66" s="71"/>
      <c r="K66" s="66"/>
      <c r="L66" s="71"/>
      <c r="M66" s="66"/>
      <c r="N66" s="73"/>
      <c r="O66" s="71"/>
      <c r="P66" s="66"/>
    </row>
    <row r="67" spans="1:16" ht="15">
      <c r="A67" s="64" t="s">
        <v>63</v>
      </c>
      <c r="B67" s="65">
        <v>20</v>
      </c>
      <c r="C67" s="66">
        <f aca="true" t="shared" si="42" ref="C67:C77">B67/B$89*100</f>
        <v>2.4752475247524752</v>
      </c>
      <c r="D67" s="65">
        <v>40</v>
      </c>
      <c r="E67" s="66">
        <f aca="true" t="shared" si="43" ref="E67:E77">D67/D$89*100</f>
        <v>4.656577415599535</v>
      </c>
      <c r="F67" s="65">
        <v>864</v>
      </c>
      <c r="G67" s="66">
        <f aca="true" t="shared" si="44" ref="G67:G77">F67/F$89*100</f>
        <v>6.565349544072949</v>
      </c>
      <c r="H67" s="65">
        <v>25</v>
      </c>
      <c r="I67" s="66">
        <f aca="true" t="shared" si="45" ref="I67:I77">H67/H$89*100</f>
        <v>3.74251497005988</v>
      </c>
      <c r="J67" s="65">
        <v>83</v>
      </c>
      <c r="K67" s="66">
        <f aca="true" t="shared" si="46" ref="K67:K77">J67/J$89*100</f>
        <v>6.399383191981496</v>
      </c>
      <c r="L67" s="65">
        <v>40</v>
      </c>
      <c r="M67" s="66">
        <f aca="true" t="shared" si="47" ref="M67:M77">L67/L$89*100</f>
        <v>8.94854586129754</v>
      </c>
      <c r="N67" s="73"/>
      <c r="O67" s="65">
        <v>1072</v>
      </c>
      <c r="P67" s="66">
        <f aca="true" t="shared" si="48" ref="P67:P77">O67/O$89*100</f>
        <v>6.218458147224317</v>
      </c>
    </row>
    <row r="68" spans="1:16" ht="14.25">
      <c r="A68" s="69" t="s">
        <v>64</v>
      </c>
      <c r="B68" s="71">
        <v>12</v>
      </c>
      <c r="C68" s="70">
        <f t="shared" si="42"/>
        <v>1.4851485148514851</v>
      </c>
      <c r="D68" s="71">
        <v>5</v>
      </c>
      <c r="E68" s="70">
        <f t="shared" si="43"/>
        <v>0.5820721769499418</v>
      </c>
      <c r="F68" s="71">
        <v>161</v>
      </c>
      <c r="G68" s="70">
        <f t="shared" si="44"/>
        <v>1.2234042553191489</v>
      </c>
      <c r="H68" s="71">
        <v>6</v>
      </c>
      <c r="I68" s="70">
        <f t="shared" si="45"/>
        <v>0.8982035928143712</v>
      </c>
      <c r="J68" s="71">
        <v>8</v>
      </c>
      <c r="K68" s="70">
        <f t="shared" si="46"/>
        <v>0.6168080185042405</v>
      </c>
      <c r="L68" s="71">
        <v>7</v>
      </c>
      <c r="M68" s="70">
        <f t="shared" si="47"/>
        <v>1.5659955257270695</v>
      </c>
      <c r="N68" s="72"/>
      <c r="O68" s="71">
        <v>199</v>
      </c>
      <c r="P68" s="70">
        <f t="shared" si="48"/>
        <v>1.1543593015836187</v>
      </c>
    </row>
    <row r="69" spans="1:16" ht="14.25">
      <c r="A69" s="69" t="s">
        <v>65</v>
      </c>
      <c r="B69" s="56">
        <v>2</v>
      </c>
      <c r="C69" s="70">
        <f t="shared" si="42"/>
        <v>0.24752475247524752</v>
      </c>
      <c r="D69" s="56">
        <v>0</v>
      </c>
      <c r="E69" s="70">
        <f t="shared" si="43"/>
        <v>0</v>
      </c>
      <c r="F69" s="71">
        <v>20</v>
      </c>
      <c r="G69" s="70">
        <f t="shared" si="44"/>
        <v>0.1519756838905775</v>
      </c>
      <c r="H69" s="56">
        <v>0</v>
      </c>
      <c r="I69" s="70">
        <f t="shared" si="45"/>
        <v>0</v>
      </c>
      <c r="J69" s="56">
        <v>1</v>
      </c>
      <c r="K69" s="70">
        <f t="shared" si="46"/>
        <v>0.07710100231303006</v>
      </c>
      <c r="L69" s="71">
        <v>4</v>
      </c>
      <c r="M69" s="70">
        <f t="shared" si="47"/>
        <v>0.8948545861297539</v>
      </c>
      <c r="N69" s="72"/>
      <c r="O69" s="71">
        <v>27</v>
      </c>
      <c r="P69" s="70">
        <f t="shared" si="48"/>
        <v>0.156621613782702</v>
      </c>
    </row>
    <row r="70" spans="1:16" ht="14.25">
      <c r="A70" s="69" t="s">
        <v>115</v>
      </c>
      <c r="B70" s="71">
        <v>1</v>
      </c>
      <c r="C70" s="70">
        <f t="shared" si="42"/>
        <v>0.12376237623762376</v>
      </c>
      <c r="D70" s="71">
        <v>17</v>
      </c>
      <c r="E70" s="70">
        <f t="shared" si="43"/>
        <v>1.979045401629802</v>
      </c>
      <c r="F70" s="71">
        <v>95</v>
      </c>
      <c r="G70" s="70">
        <f t="shared" si="44"/>
        <v>0.7218844984802432</v>
      </c>
      <c r="H70" s="71">
        <v>2</v>
      </c>
      <c r="I70" s="70">
        <f t="shared" si="45"/>
        <v>0.29940119760479045</v>
      </c>
      <c r="J70" s="71">
        <v>10</v>
      </c>
      <c r="K70" s="70">
        <f t="shared" si="46"/>
        <v>0.7710100231303008</v>
      </c>
      <c r="L70" s="71">
        <v>6</v>
      </c>
      <c r="M70" s="70">
        <f t="shared" si="47"/>
        <v>1.342281879194631</v>
      </c>
      <c r="N70" s="72"/>
      <c r="O70" s="71">
        <v>131</v>
      </c>
      <c r="P70" s="70">
        <f t="shared" si="48"/>
        <v>0.7599048668716283</v>
      </c>
    </row>
    <row r="71" spans="1:16" ht="14.25">
      <c r="A71" s="69" t="s">
        <v>67</v>
      </c>
      <c r="B71" s="56">
        <v>0</v>
      </c>
      <c r="C71" s="70">
        <f t="shared" si="42"/>
        <v>0</v>
      </c>
      <c r="D71" s="56">
        <v>0</v>
      </c>
      <c r="E71" s="70">
        <f t="shared" si="43"/>
        <v>0</v>
      </c>
      <c r="F71" s="71">
        <v>15</v>
      </c>
      <c r="G71" s="70">
        <f t="shared" si="44"/>
        <v>0.11398176291793312</v>
      </c>
      <c r="H71" s="56">
        <v>0</v>
      </c>
      <c r="I71" s="70">
        <f t="shared" si="45"/>
        <v>0</v>
      </c>
      <c r="J71" s="71">
        <v>0</v>
      </c>
      <c r="K71" s="70">
        <f t="shared" si="46"/>
        <v>0</v>
      </c>
      <c r="L71" s="56">
        <v>0</v>
      </c>
      <c r="M71" s="70">
        <f t="shared" si="47"/>
        <v>0</v>
      </c>
      <c r="N71" s="72"/>
      <c r="O71" s="71">
        <v>15</v>
      </c>
      <c r="P71" s="70">
        <f t="shared" si="48"/>
        <v>0.08701200765705668</v>
      </c>
    </row>
    <row r="72" spans="1:16" ht="14.25">
      <c r="A72" s="69" t="s">
        <v>68</v>
      </c>
      <c r="B72" s="56">
        <v>1</v>
      </c>
      <c r="C72" s="70">
        <f t="shared" si="42"/>
        <v>0.12376237623762376</v>
      </c>
      <c r="D72" s="56">
        <v>0</v>
      </c>
      <c r="E72" s="70">
        <f t="shared" si="43"/>
        <v>0</v>
      </c>
      <c r="F72" s="71">
        <v>16</v>
      </c>
      <c r="G72" s="70">
        <f t="shared" si="44"/>
        <v>0.12158054711246201</v>
      </c>
      <c r="H72" s="56">
        <v>1</v>
      </c>
      <c r="I72" s="70">
        <f t="shared" si="45"/>
        <v>0.14970059880239522</v>
      </c>
      <c r="J72" s="56">
        <v>1</v>
      </c>
      <c r="K72" s="70">
        <f t="shared" si="46"/>
        <v>0.07710100231303006</v>
      </c>
      <c r="L72" s="56">
        <v>0</v>
      </c>
      <c r="M72" s="70">
        <f t="shared" si="47"/>
        <v>0</v>
      </c>
      <c r="N72" s="72"/>
      <c r="O72" s="71">
        <v>19</v>
      </c>
      <c r="P72" s="70">
        <f t="shared" si="48"/>
        <v>0.11021520969893846</v>
      </c>
    </row>
    <row r="73" spans="1:16" ht="14.25">
      <c r="A73" s="69" t="s">
        <v>69</v>
      </c>
      <c r="B73" s="71">
        <v>1</v>
      </c>
      <c r="C73" s="70">
        <f t="shared" si="42"/>
        <v>0.12376237623762376</v>
      </c>
      <c r="D73" s="71">
        <v>10</v>
      </c>
      <c r="E73" s="70">
        <f t="shared" si="43"/>
        <v>1.1641443538998837</v>
      </c>
      <c r="F73" s="71">
        <v>267</v>
      </c>
      <c r="G73" s="70">
        <f t="shared" si="44"/>
        <v>2.0288753799392096</v>
      </c>
      <c r="H73" s="71">
        <v>6</v>
      </c>
      <c r="I73" s="70">
        <f t="shared" si="45"/>
        <v>0.8982035928143712</v>
      </c>
      <c r="J73" s="71">
        <v>28</v>
      </c>
      <c r="K73" s="70">
        <f t="shared" si="46"/>
        <v>2.1588280647648417</v>
      </c>
      <c r="L73" s="71">
        <v>6</v>
      </c>
      <c r="M73" s="70">
        <f t="shared" si="47"/>
        <v>1.342281879194631</v>
      </c>
      <c r="N73" s="72"/>
      <c r="O73" s="71">
        <v>318</v>
      </c>
      <c r="P73" s="70">
        <f t="shared" si="48"/>
        <v>1.8446545623296013</v>
      </c>
    </row>
    <row r="74" spans="1:16" ht="14.25">
      <c r="A74" s="69" t="s">
        <v>70</v>
      </c>
      <c r="B74" s="71">
        <v>3</v>
      </c>
      <c r="C74" s="70">
        <f t="shared" si="42"/>
        <v>0.3712871287128713</v>
      </c>
      <c r="D74" s="71">
        <v>6</v>
      </c>
      <c r="E74" s="70">
        <f t="shared" si="43"/>
        <v>0.6984866123399301</v>
      </c>
      <c r="F74" s="71">
        <v>196</v>
      </c>
      <c r="G74" s="70">
        <f t="shared" si="44"/>
        <v>1.4893617021276597</v>
      </c>
      <c r="H74" s="71">
        <v>5</v>
      </c>
      <c r="I74" s="70">
        <f t="shared" si="45"/>
        <v>0.7485029940119761</v>
      </c>
      <c r="J74" s="71">
        <v>13</v>
      </c>
      <c r="K74" s="70">
        <f t="shared" si="46"/>
        <v>1.002313030069391</v>
      </c>
      <c r="L74" s="71">
        <v>6</v>
      </c>
      <c r="M74" s="70">
        <f t="shared" si="47"/>
        <v>1.342281879194631</v>
      </c>
      <c r="N74" s="72"/>
      <c r="O74" s="71">
        <v>229</v>
      </c>
      <c r="P74" s="70">
        <f t="shared" si="48"/>
        <v>1.328383316897732</v>
      </c>
    </row>
    <row r="75" spans="1:16" ht="14.25">
      <c r="A75" s="69" t="s">
        <v>71</v>
      </c>
      <c r="B75" s="56">
        <v>0</v>
      </c>
      <c r="C75" s="70">
        <f t="shared" si="42"/>
        <v>0</v>
      </c>
      <c r="D75" s="56">
        <v>1</v>
      </c>
      <c r="E75" s="70">
        <f t="shared" si="43"/>
        <v>0.11641443538998836</v>
      </c>
      <c r="F75" s="71">
        <v>13</v>
      </c>
      <c r="G75" s="70">
        <f t="shared" si="44"/>
        <v>0.0987841945288754</v>
      </c>
      <c r="H75" s="56">
        <v>0</v>
      </c>
      <c r="I75" s="70">
        <f t="shared" si="45"/>
        <v>0</v>
      </c>
      <c r="J75" s="56">
        <v>4</v>
      </c>
      <c r="K75" s="70">
        <f t="shared" si="46"/>
        <v>0.30840400925212025</v>
      </c>
      <c r="L75" s="56">
        <v>1</v>
      </c>
      <c r="M75" s="70">
        <f t="shared" si="47"/>
        <v>0.22371364653243847</v>
      </c>
      <c r="N75" s="72"/>
      <c r="O75" s="71">
        <v>19</v>
      </c>
      <c r="P75" s="70">
        <f t="shared" si="48"/>
        <v>0.11021520969893846</v>
      </c>
    </row>
    <row r="76" spans="1:16" ht="14.25">
      <c r="A76" s="69" t="s">
        <v>72</v>
      </c>
      <c r="B76" s="56">
        <v>0</v>
      </c>
      <c r="C76" s="70">
        <f t="shared" si="42"/>
        <v>0</v>
      </c>
      <c r="D76" s="71">
        <v>1</v>
      </c>
      <c r="E76" s="70">
        <f t="shared" si="43"/>
        <v>0.11641443538998836</v>
      </c>
      <c r="F76" s="71">
        <v>13</v>
      </c>
      <c r="G76" s="70">
        <f t="shared" si="44"/>
        <v>0.0987841945288754</v>
      </c>
      <c r="H76" s="56">
        <v>0</v>
      </c>
      <c r="I76" s="70">
        <f t="shared" si="45"/>
        <v>0</v>
      </c>
      <c r="J76" s="56">
        <v>1</v>
      </c>
      <c r="K76" s="70">
        <f t="shared" si="46"/>
        <v>0.07710100231303006</v>
      </c>
      <c r="L76" s="56">
        <v>1</v>
      </c>
      <c r="M76" s="70">
        <f t="shared" si="47"/>
        <v>0.22371364653243847</v>
      </c>
      <c r="N76" s="72"/>
      <c r="O76" s="71">
        <v>16</v>
      </c>
      <c r="P76" s="70">
        <f t="shared" si="48"/>
        <v>0.09281280816752713</v>
      </c>
    </row>
    <row r="77" spans="1:16" ht="14.25">
      <c r="A77" s="69" t="s">
        <v>73</v>
      </c>
      <c r="B77" s="56">
        <v>0</v>
      </c>
      <c r="C77" s="70">
        <f t="shared" si="42"/>
        <v>0</v>
      </c>
      <c r="D77" s="56">
        <v>0</v>
      </c>
      <c r="E77" s="70">
        <f t="shared" si="43"/>
        <v>0</v>
      </c>
      <c r="F77" s="71">
        <v>68</v>
      </c>
      <c r="G77" s="70">
        <f t="shared" si="44"/>
        <v>0.5167173252279635</v>
      </c>
      <c r="H77" s="71">
        <v>5</v>
      </c>
      <c r="I77" s="70">
        <f t="shared" si="45"/>
        <v>0.7485029940119761</v>
      </c>
      <c r="J77" s="71">
        <v>17</v>
      </c>
      <c r="K77" s="70">
        <f t="shared" si="46"/>
        <v>1.310717039321511</v>
      </c>
      <c r="L77" s="71">
        <v>9</v>
      </c>
      <c r="M77" s="70">
        <f t="shared" si="47"/>
        <v>2.013422818791946</v>
      </c>
      <c r="N77" s="72"/>
      <c r="O77" s="71">
        <v>99</v>
      </c>
      <c r="P77" s="70">
        <f t="shared" si="48"/>
        <v>0.574279250536574</v>
      </c>
    </row>
    <row r="78" spans="1:16" ht="3.75" customHeight="1">
      <c r="A78" s="56"/>
      <c r="B78" s="71"/>
      <c r="C78" s="66"/>
      <c r="D78" s="71"/>
      <c r="E78" s="66"/>
      <c r="F78" s="71"/>
      <c r="G78" s="66"/>
      <c r="H78" s="71"/>
      <c r="I78" s="66"/>
      <c r="J78" s="71"/>
      <c r="K78" s="66"/>
      <c r="L78" s="71"/>
      <c r="M78" s="66"/>
      <c r="N78" s="73"/>
      <c r="O78" s="71"/>
      <c r="P78" s="66"/>
    </row>
    <row r="79" spans="1:16" ht="15">
      <c r="A79" s="64" t="s">
        <v>85</v>
      </c>
      <c r="B79" s="65">
        <v>9</v>
      </c>
      <c r="C79" s="66">
        <f aca="true" t="shared" si="49" ref="C79:C84">B79/B$89*100</f>
        <v>1.1138613861386137</v>
      </c>
      <c r="D79" s="65">
        <v>14</v>
      </c>
      <c r="E79" s="66">
        <f aca="true" t="shared" si="50" ref="E79:E84">D79/D$89*100</f>
        <v>1.629802095459837</v>
      </c>
      <c r="F79" s="65">
        <v>210</v>
      </c>
      <c r="G79" s="66">
        <f aca="true" t="shared" si="51" ref="G79:G84">F79/F$89*100</f>
        <v>1.5957446808510638</v>
      </c>
      <c r="H79" s="65">
        <v>42</v>
      </c>
      <c r="I79" s="66">
        <f aca="true" t="shared" si="52" ref="I79:I84">H79/H$89*100</f>
        <v>6.287425149700598</v>
      </c>
      <c r="J79" s="65">
        <v>32</v>
      </c>
      <c r="K79" s="66">
        <f aca="true" t="shared" si="53" ref="K79:K84">J79/J$89*100</f>
        <v>2.467232074016962</v>
      </c>
      <c r="L79" s="65">
        <v>10</v>
      </c>
      <c r="M79" s="66">
        <f aca="true" t="shared" si="54" ref="M79:M84">L79/L$89*100</f>
        <v>2.237136465324385</v>
      </c>
      <c r="N79" s="73"/>
      <c r="O79" s="65">
        <v>317</v>
      </c>
      <c r="P79" s="66">
        <f aca="true" t="shared" si="55" ref="P79:P84">O79/O$89*100</f>
        <v>1.838853761819131</v>
      </c>
    </row>
    <row r="80" spans="1:16" ht="12.75" customHeight="1">
      <c r="A80" s="69" t="s">
        <v>86</v>
      </c>
      <c r="B80" s="56">
        <v>0</v>
      </c>
      <c r="C80" s="70">
        <f t="shared" si="49"/>
        <v>0</v>
      </c>
      <c r="D80" s="71">
        <v>2</v>
      </c>
      <c r="E80" s="70">
        <f t="shared" si="50"/>
        <v>0.23282887077997672</v>
      </c>
      <c r="F80" s="71">
        <v>52</v>
      </c>
      <c r="G80" s="70">
        <f t="shared" si="51"/>
        <v>0.3951367781155016</v>
      </c>
      <c r="H80" s="56">
        <v>0</v>
      </c>
      <c r="I80" s="70">
        <f t="shared" si="52"/>
        <v>0</v>
      </c>
      <c r="J80" s="71">
        <v>3</v>
      </c>
      <c r="K80" s="70">
        <f t="shared" si="53"/>
        <v>0.2313030069390902</v>
      </c>
      <c r="L80" s="71">
        <v>2</v>
      </c>
      <c r="M80" s="70">
        <f t="shared" si="54"/>
        <v>0.44742729306487694</v>
      </c>
      <c r="N80" s="72"/>
      <c r="O80" s="71">
        <v>59</v>
      </c>
      <c r="P80" s="70">
        <f t="shared" si="55"/>
        <v>0.34224723011775626</v>
      </c>
    </row>
    <row r="81" spans="1:16" ht="14.25">
      <c r="A81" s="69" t="s">
        <v>87</v>
      </c>
      <c r="B81" s="56">
        <v>0</v>
      </c>
      <c r="C81" s="70">
        <f t="shared" si="49"/>
        <v>0</v>
      </c>
      <c r="D81" s="56">
        <v>1</v>
      </c>
      <c r="E81" s="70">
        <f t="shared" si="50"/>
        <v>0.11641443538998836</v>
      </c>
      <c r="F81" s="71">
        <v>27</v>
      </c>
      <c r="G81" s="70">
        <f t="shared" si="51"/>
        <v>0.20516717325227965</v>
      </c>
      <c r="H81" s="56">
        <v>0</v>
      </c>
      <c r="I81" s="70">
        <f t="shared" si="52"/>
        <v>0</v>
      </c>
      <c r="J81" s="56">
        <v>0</v>
      </c>
      <c r="K81" s="70">
        <f t="shared" si="53"/>
        <v>0</v>
      </c>
      <c r="L81" s="71">
        <v>0</v>
      </c>
      <c r="M81" s="70">
        <f t="shared" si="54"/>
        <v>0</v>
      </c>
      <c r="N81" s="72"/>
      <c r="O81" s="71">
        <v>28</v>
      </c>
      <c r="P81" s="70">
        <f t="shared" si="55"/>
        <v>0.16242241429317247</v>
      </c>
    </row>
    <row r="82" spans="1:16" ht="14.25">
      <c r="A82" s="69" t="s">
        <v>88</v>
      </c>
      <c r="B82" s="56">
        <v>0</v>
      </c>
      <c r="C82" s="70">
        <f t="shared" si="49"/>
        <v>0</v>
      </c>
      <c r="D82" s="56">
        <v>0</v>
      </c>
      <c r="E82" s="70">
        <f t="shared" si="50"/>
        <v>0</v>
      </c>
      <c r="F82" s="71">
        <v>17</v>
      </c>
      <c r="G82" s="70">
        <f t="shared" si="51"/>
        <v>0.12917933130699089</v>
      </c>
      <c r="H82" s="56">
        <v>0</v>
      </c>
      <c r="I82" s="70">
        <f t="shared" si="52"/>
        <v>0</v>
      </c>
      <c r="J82" s="71">
        <v>5</v>
      </c>
      <c r="K82" s="70">
        <f t="shared" si="53"/>
        <v>0.3855050115651504</v>
      </c>
      <c r="L82" s="71">
        <v>5</v>
      </c>
      <c r="M82" s="70">
        <f t="shared" si="54"/>
        <v>1.1185682326621924</v>
      </c>
      <c r="N82" s="72"/>
      <c r="O82" s="71">
        <v>27</v>
      </c>
      <c r="P82" s="70">
        <f t="shared" si="55"/>
        <v>0.156621613782702</v>
      </c>
    </row>
    <row r="83" spans="1:16" ht="14.25">
      <c r="A83" s="69" t="s">
        <v>89</v>
      </c>
      <c r="B83" s="56">
        <v>0</v>
      </c>
      <c r="C83" s="70">
        <f t="shared" si="49"/>
        <v>0</v>
      </c>
      <c r="D83" s="56">
        <v>0</v>
      </c>
      <c r="E83" s="70">
        <f t="shared" si="50"/>
        <v>0</v>
      </c>
      <c r="F83" s="71">
        <v>27</v>
      </c>
      <c r="G83" s="70">
        <f t="shared" si="51"/>
        <v>0.20516717325227965</v>
      </c>
      <c r="H83" s="56">
        <v>1</v>
      </c>
      <c r="I83" s="70">
        <f t="shared" si="52"/>
        <v>0.14970059880239522</v>
      </c>
      <c r="J83" s="71">
        <v>4</v>
      </c>
      <c r="K83" s="70">
        <f t="shared" si="53"/>
        <v>0.30840400925212025</v>
      </c>
      <c r="L83" s="71">
        <v>0</v>
      </c>
      <c r="M83" s="70">
        <f t="shared" si="54"/>
        <v>0</v>
      </c>
      <c r="N83" s="72"/>
      <c r="O83" s="71">
        <v>32</v>
      </c>
      <c r="P83" s="70">
        <f t="shared" si="55"/>
        <v>0.18562561633505426</v>
      </c>
    </row>
    <row r="84" spans="1:16" ht="14.25">
      <c r="A84" s="69" t="s">
        <v>90</v>
      </c>
      <c r="B84" s="71">
        <v>9</v>
      </c>
      <c r="C84" s="70">
        <f t="shared" si="49"/>
        <v>1.1138613861386137</v>
      </c>
      <c r="D84" s="71">
        <v>11</v>
      </c>
      <c r="E84" s="70">
        <f t="shared" si="50"/>
        <v>1.2805587892898718</v>
      </c>
      <c r="F84" s="71">
        <v>87</v>
      </c>
      <c r="G84" s="70">
        <f t="shared" si="51"/>
        <v>0.6610942249240122</v>
      </c>
      <c r="H84" s="71">
        <v>41</v>
      </c>
      <c r="I84" s="70">
        <f t="shared" si="52"/>
        <v>6.137724550898203</v>
      </c>
      <c r="J84" s="71">
        <v>20</v>
      </c>
      <c r="K84" s="70">
        <f t="shared" si="53"/>
        <v>1.5420200462606015</v>
      </c>
      <c r="L84" s="71">
        <v>3</v>
      </c>
      <c r="M84" s="66">
        <f t="shared" si="54"/>
        <v>0.6711409395973155</v>
      </c>
      <c r="N84" s="72"/>
      <c r="O84" s="71">
        <v>171</v>
      </c>
      <c r="P84" s="70">
        <f t="shared" si="55"/>
        <v>0.991936887290446</v>
      </c>
    </row>
    <row r="85" spans="1:16" ht="3" customHeight="1">
      <c r="A85" s="56"/>
      <c r="B85" s="71"/>
      <c r="C85" s="66"/>
      <c r="D85" s="71"/>
      <c r="E85" s="66"/>
      <c r="F85" s="71"/>
      <c r="G85" s="66"/>
      <c r="H85" s="71"/>
      <c r="I85" s="66"/>
      <c r="J85" s="71"/>
      <c r="K85" s="66"/>
      <c r="L85" s="71"/>
      <c r="M85" s="66"/>
      <c r="N85" s="73"/>
      <c r="O85" s="71"/>
      <c r="P85" s="74">
        <f>O85/O$87*100</f>
        <v>0</v>
      </c>
    </row>
    <row r="86" spans="2:15" ht="4.5" customHeight="1">
      <c r="B86" s="65"/>
      <c r="C86" s="75"/>
      <c r="D86" s="65"/>
      <c r="E86" s="75"/>
      <c r="F86" s="65"/>
      <c r="G86" s="75"/>
      <c r="H86" s="65"/>
      <c r="I86" s="75"/>
      <c r="J86" s="65"/>
      <c r="K86" s="75"/>
      <c r="L86" s="65"/>
      <c r="M86" s="75"/>
      <c r="N86" s="65"/>
      <c r="O86" s="65"/>
    </row>
    <row r="87" spans="1:16" ht="18" thickBot="1">
      <c r="A87" s="77" t="s">
        <v>214</v>
      </c>
      <c r="B87" s="78">
        <f>B79+B67+B58+B46+B34+B22+B15+B4</f>
        <v>579</v>
      </c>
      <c r="C87" s="79"/>
      <c r="D87" s="78">
        <f>D79+D67+D58+D46+D34+D22+D15+D4</f>
        <v>1122</v>
      </c>
      <c r="E87" s="79"/>
      <c r="F87" s="78">
        <f>F79+F67+F58+F46+F34+F22+F15+F4</f>
        <v>15179</v>
      </c>
      <c r="G87" s="79"/>
      <c r="H87" s="78">
        <f>H79+H67+H58+H46+H34+H22+H15+H4</f>
        <v>510</v>
      </c>
      <c r="I87" s="79"/>
      <c r="J87" s="78">
        <f>J79+J67+J58+J46+J34+J22+J15+J4</f>
        <v>1429</v>
      </c>
      <c r="K87" s="79"/>
      <c r="L87" s="78">
        <f>L79+L67+L58+L46+L34+L22+L15+L4</f>
        <v>504</v>
      </c>
      <c r="M87" s="79"/>
      <c r="N87" s="80"/>
      <c r="O87" s="78">
        <f>O79+O67+O58+O46+O34+O22+O15+O4</f>
        <v>19323</v>
      </c>
      <c r="P87" s="81"/>
    </row>
    <row r="88" spans="1:16" ht="3.75" customHeight="1">
      <c r="A88" s="82"/>
      <c r="B88" s="83"/>
      <c r="C88" s="66"/>
      <c r="D88" s="83"/>
      <c r="E88" s="66"/>
      <c r="F88" s="83"/>
      <c r="G88" s="66"/>
      <c r="H88" s="83"/>
      <c r="I88" s="66"/>
      <c r="J88" s="83"/>
      <c r="K88" s="66"/>
      <c r="L88" s="83"/>
      <c r="M88" s="66"/>
      <c r="N88" s="73"/>
      <c r="O88" s="83"/>
      <c r="P88" s="84"/>
    </row>
    <row r="89" spans="1:18" ht="17.25">
      <c r="A89" s="82" t="s">
        <v>215</v>
      </c>
      <c r="B89" s="85">
        <v>808</v>
      </c>
      <c r="C89" s="86">
        <f>B89/B89</f>
        <v>1</v>
      </c>
      <c r="D89" s="87">
        <v>859</v>
      </c>
      <c r="E89" s="86">
        <f>D89/D89</f>
        <v>1</v>
      </c>
      <c r="F89" s="87">
        <v>13160</v>
      </c>
      <c r="G89" s="86">
        <f>F89/F89</f>
        <v>1</v>
      </c>
      <c r="H89" s="76">
        <v>668</v>
      </c>
      <c r="I89" s="86">
        <f>H89/H89</f>
        <v>1</v>
      </c>
      <c r="J89" s="87">
        <v>1297</v>
      </c>
      <c r="K89" s="86">
        <f>J89/J89</f>
        <v>1</v>
      </c>
      <c r="L89" s="87">
        <v>447</v>
      </c>
      <c r="M89" s="86">
        <f>L89/L89</f>
        <v>1</v>
      </c>
      <c r="N89" s="85"/>
      <c r="O89" s="87">
        <v>17239</v>
      </c>
      <c r="P89" s="86">
        <f>O89/O89</f>
        <v>1</v>
      </c>
      <c r="R89" s="88"/>
    </row>
    <row r="90" spans="1:18" ht="2.25" customHeight="1">
      <c r="A90" s="56"/>
      <c r="R90" s="88"/>
    </row>
    <row r="91" spans="1:18" ht="18" thickBot="1">
      <c r="A91" s="1" t="s">
        <v>216</v>
      </c>
      <c r="B91" s="89">
        <f>B87/B89</f>
        <v>0.7165841584158416</v>
      </c>
      <c r="C91" s="90"/>
      <c r="D91" s="89">
        <f>D87/D89</f>
        <v>1.3061699650756693</v>
      </c>
      <c r="E91" s="90"/>
      <c r="F91" s="89">
        <f>F87/F89</f>
        <v>1.1534194528875379</v>
      </c>
      <c r="G91" s="90"/>
      <c r="H91" s="89">
        <f>H87/H89</f>
        <v>0.7634730538922155</v>
      </c>
      <c r="I91" s="90"/>
      <c r="J91" s="89">
        <f>J87/J89</f>
        <v>1.1017733230531996</v>
      </c>
      <c r="K91" s="90"/>
      <c r="L91" s="89">
        <f>L87/L89</f>
        <v>1.1275167785234899</v>
      </c>
      <c r="M91" s="90"/>
      <c r="N91" s="89"/>
      <c r="O91" s="89">
        <f>O87/O89</f>
        <v>1.120888682638204</v>
      </c>
      <c r="P91" s="55"/>
      <c r="R91" s="88"/>
    </row>
    <row r="92" spans="1:18" ht="14.25">
      <c r="A92" s="60" t="s">
        <v>116</v>
      </c>
      <c r="B92" s="91"/>
      <c r="C92" s="92"/>
      <c r="D92" s="91"/>
      <c r="E92" s="92"/>
      <c r="F92" s="91"/>
      <c r="G92" s="92"/>
      <c r="H92" s="91"/>
      <c r="I92" s="92"/>
      <c r="J92" s="91"/>
      <c r="K92" s="92"/>
      <c r="L92" s="91"/>
      <c r="M92" s="92"/>
      <c r="N92" s="91"/>
      <c r="O92" s="91"/>
      <c r="R92" s="88"/>
    </row>
    <row r="93" spans="1:18" ht="14.25">
      <c r="A93" s="93" t="s">
        <v>117</v>
      </c>
      <c r="R93" s="88"/>
    </row>
    <row r="94" spans="1:18" ht="14.25">
      <c r="A94" s="93"/>
      <c r="R94" s="88"/>
    </row>
    <row r="95" spans="1:15" ht="15">
      <c r="A95" s="56"/>
      <c r="B95" s="94"/>
      <c r="D95" s="65"/>
      <c r="E95" s="75"/>
      <c r="F95" s="65"/>
      <c r="G95" s="75"/>
      <c r="H95" s="65"/>
      <c r="I95" s="75"/>
      <c r="J95" s="65"/>
      <c r="K95" s="75"/>
      <c r="L95" s="65"/>
      <c r="M95" s="75"/>
      <c r="N95" s="65"/>
      <c r="O95" s="71"/>
    </row>
    <row r="97" spans="4:15" ht="14.25">
      <c r="D97" s="71"/>
      <c r="E97" s="95"/>
      <c r="L97" s="71"/>
      <c r="M97" s="95"/>
      <c r="N97" s="71"/>
      <c r="O97" s="71"/>
    </row>
    <row r="98" spans="1:15" ht="15">
      <c r="A98" s="65"/>
      <c r="B98" s="65"/>
      <c r="C98" s="75"/>
      <c r="D98" s="71"/>
      <c r="E98" s="95"/>
      <c r="L98" s="71"/>
      <c r="M98" s="95"/>
      <c r="N98" s="71"/>
      <c r="O98" s="71"/>
    </row>
    <row r="99" spans="1:15" ht="14.25">
      <c r="A99" s="56"/>
      <c r="B99" s="85"/>
      <c r="C99" s="96"/>
      <c r="O99" s="71"/>
    </row>
    <row r="100" spans="1:15" ht="14.25">
      <c r="A100" s="56"/>
      <c r="B100" s="85"/>
      <c r="C100" s="96"/>
      <c r="D100" s="71"/>
      <c r="E100" s="95"/>
      <c r="L100" s="71"/>
      <c r="M100" s="95"/>
      <c r="N100" s="71"/>
      <c r="O100" s="71"/>
    </row>
    <row r="101" spans="1:15" ht="14.25">
      <c r="A101" s="56"/>
      <c r="B101" s="85"/>
      <c r="C101" s="96"/>
      <c r="D101" s="71"/>
      <c r="E101" s="95"/>
      <c r="L101" s="71"/>
      <c r="M101" s="95"/>
      <c r="N101" s="71"/>
      <c r="O101" s="71"/>
    </row>
    <row r="102" spans="1:15" ht="14.25">
      <c r="A102" s="56"/>
      <c r="B102" s="85"/>
      <c r="C102" s="96"/>
      <c r="D102" s="71"/>
      <c r="E102" s="95"/>
      <c r="L102" s="71"/>
      <c r="M102" s="95"/>
      <c r="N102" s="71"/>
      <c r="O102" s="71"/>
    </row>
    <row r="103" spans="1:15" ht="14.25">
      <c r="A103" s="56"/>
      <c r="B103" s="85"/>
      <c r="C103" s="96"/>
      <c r="L103" s="71"/>
      <c r="M103" s="95"/>
      <c r="N103" s="71"/>
      <c r="O103" s="71"/>
    </row>
    <row r="104" spans="1:15" ht="14.25">
      <c r="A104" s="56"/>
      <c r="B104" s="85"/>
      <c r="C104" s="96"/>
      <c r="D104" s="85"/>
      <c r="E104" s="96"/>
      <c r="L104" s="85"/>
      <c r="M104" s="96"/>
      <c r="N104" s="85"/>
      <c r="O104" s="71"/>
    </row>
    <row r="105" spans="1:3" ht="14.25">
      <c r="A105" s="56"/>
      <c r="B105" s="85"/>
      <c r="C105" s="96"/>
    </row>
    <row r="106" spans="1:3" ht="14.25">
      <c r="A106" s="56"/>
      <c r="B106" s="85"/>
      <c r="C106" s="96"/>
    </row>
    <row r="107" spans="1:3" ht="14.25">
      <c r="A107" s="56"/>
      <c r="B107" s="85"/>
      <c r="C107" s="96"/>
    </row>
    <row r="108" spans="1:3" ht="14.25">
      <c r="A108" s="56"/>
      <c r="B108" s="85"/>
      <c r="C108" s="96"/>
    </row>
    <row r="109" spans="2:3" ht="14.25">
      <c r="B109" s="85"/>
      <c r="C109" s="96"/>
    </row>
  </sheetData>
  <mergeCells count="7">
    <mergeCell ref="O2:P2"/>
    <mergeCell ref="J2:K2"/>
    <mergeCell ref="L2:M2"/>
    <mergeCell ref="B2:C2"/>
    <mergeCell ref="D2:E2"/>
    <mergeCell ref="F2:G2"/>
    <mergeCell ref="H2:I2"/>
  </mergeCells>
  <printOptions/>
  <pageMargins left="0.75" right="0.75" top="1" bottom="1" header="0.5" footer="0.5"/>
  <pageSetup fitToHeight="1" fitToWidth="1" horizontalDpi="200" verticalDpi="200" orientation="portrait" paperSize="9" scale="5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D20"/>
  <sheetViews>
    <sheetView workbookViewId="0" topLeftCell="A1">
      <selection activeCell="A1" sqref="A1"/>
    </sheetView>
  </sheetViews>
  <sheetFormatPr defaultColWidth="9.140625" defaultRowHeight="12.75"/>
  <cols>
    <col min="2" max="2" width="39.57421875" style="0" customWidth="1"/>
    <col min="3" max="3" width="10.140625" style="0" customWidth="1"/>
    <col min="4" max="4" width="13.421875" style="0" bestFit="1" customWidth="1"/>
  </cols>
  <sheetData>
    <row r="1" spans="1:4" ht="18" thickBot="1">
      <c r="A1" s="97" t="s">
        <v>217</v>
      </c>
      <c r="B1" s="98"/>
      <c r="C1" s="99"/>
      <c r="D1" s="99"/>
    </row>
    <row r="2" spans="1:4" ht="15">
      <c r="A2" s="100"/>
      <c r="B2" s="101"/>
      <c r="C2" s="102" t="s">
        <v>5</v>
      </c>
      <c r="D2" s="103" t="s">
        <v>109</v>
      </c>
    </row>
    <row r="3" spans="1:4" ht="14.25">
      <c r="A3" s="104" t="s">
        <v>76</v>
      </c>
      <c r="B3" s="104"/>
      <c r="C3" s="105">
        <v>1065</v>
      </c>
      <c r="D3" s="106">
        <f aca="true" t="shared" si="0" ref="D3:D12">(C3/C$16)*100</f>
        <v>47.396528704939925</v>
      </c>
    </row>
    <row r="4" spans="1:4" ht="14.25">
      <c r="A4" s="104" t="s">
        <v>82</v>
      </c>
      <c r="B4" s="104"/>
      <c r="C4" s="105">
        <v>433</v>
      </c>
      <c r="D4" s="106">
        <f t="shared" si="0"/>
        <v>19.270137961726746</v>
      </c>
    </row>
    <row r="5" spans="1:4" ht="14.25">
      <c r="A5" s="104" t="s">
        <v>75</v>
      </c>
      <c r="B5" s="104"/>
      <c r="C5" s="105">
        <v>296</v>
      </c>
      <c r="D5" s="106">
        <f t="shared" si="0"/>
        <v>13.17311971517579</v>
      </c>
    </row>
    <row r="6" spans="1:4" ht="14.25">
      <c r="A6" s="104" t="s">
        <v>77</v>
      </c>
      <c r="B6" s="104"/>
      <c r="C6" s="105">
        <v>277</v>
      </c>
      <c r="D6" s="106">
        <f t="shared" si="0"/>
        <v>12.327547841566533</v>
      </c>
    </row>
    <row r="7" spans="1:4" ht="14.25">
      <c r="A7" s="104" t="s">
        <v>80</v>
      </c>
      <c r="B7" s="104"/>
      <c r="C7" s="105">
        <v>264</v>
      </c>
      <c r="D7" s="106">
        <f t="shared" si="0"/>
        <v>11.748998664886514</v>
      </c>
    </row>
    <row r="8" spans="1:4" ht="14.25">
      <c r="A8" s="104" t="s">
        <v>118</v>
      </c>
      <c r="B8" s="104"/>
      <c r="C8" s="105">
        <v>143</v>
      </c>
      <c r="D8" s="106">
        <f t="shared" si="0"/>
        <v>6.3640409434801954</v>
      </c>
    </row>
    <row r="9" spans="1:4" ht="14.25">
      <c r="A9" s="104" t="s">
        <v>78</v>
      </c>
      <c r="B9" s="104"/>
      <c r="C9" s="105">
        <v>101</v>
      </c>
      <c r="D9" s="106">
        <f t="shared" si="0"/>
        <v>4.494882064975523</v>
      </c>
    </row>
    <row r="10" spans="1:4" ht="14.25">
      <c r="A10" s="104" t="s">
        <v>83</v>
      </c>
      <c r="B10" s="104"/>
      <c r="C10" s="105">
        <v>88</v>
      </c>
      <c r="D10" s="106">
        <f t="shared" si="0"/>
        <v>3.9163328882955053</v>
      </c>
    </row>
    <row r="11" spans="1:4" ht="14.25">
      <c r="A11" s="104" t="s">
        <v>84</v>
      </c>
      <c r="B11" s="104"/>
      <c r="C11" s="105">
        <v>38</v>
      </c>
      <c r="D11" s="106">
        <f t="shared" si="0"/>
        <v>1.6911437472185136</v>
      </c>
    </row>
    <row r="12" spans="1:4" ht="14.25">
      <c r="A12" s="104" t="s">
        <v>81</v>
      </c>
      <c r="B12" s="104"/>
      <c r="C12" s="105">
        <v>27</v>
      </c>
      <c r="D12" s="106">
        <f t="shared" si="0"/>
        <v>1.2016021361815754</v>
      </c>
    </row>
    <row r="13" spans="1:4" ht="13.5" thickBot="1">
      <c r="A13" s="99"/>
      <c r="B13" s="99"/>
      <c r="C13" s="99"/>
      <c r="D13" s="107"/>
    </row>
    <row r="14" spans="1:4" ht="16.5">
      <c r="A14" s="56" t="s">
        <v>218</v>
      </c>
      <c r="B14" s="108"/>
      <c r="C14" s="109">
        <f>SUM(C3:C12)</f>
        <v>2732</v>
      </c>
      <c r="D14" s="110"/>
    </row>
    <row r="15" spans="1:4" ht="6" customHeight="1">
      <c r="A15" s="56"/>
      <c r="B15" s="108"/>
      <c r="C15" s="109"/>
      <c r="D15" s="110"/>
    </row>
    <row r="16" spans="1:3" ht="17.25">
      <c r="A16" s="111" t="s">
        <v>219</v>
      </c>
      <c r="C16" s="105">
        <v>2247</v>
      </c>
    </row>
    <row r="17" ht="6.75" customHeight="1">
      <c r="A17" s="112"/>
    </row>
    <row r="18" spans="1:4" ht="15.75" thickBot="1">
      <c r="A18" s="1" t="s">
        <v>119</v>
      </c>
      <c r="B18" s="99"/>
      <c r="C18" s="113">
        <f>C14/C16</f>
        <v>1.2158433466844683</v>
      </c>
      <c r="D18" s="99"/>
    </row>
    <row r="19" ht="12.75">
      <c r="A19" s="114" t="s">
        <v>120</v>
      </c>
    </row>
    <row r="20" ht="12.75">
      <c r="A20" t="s">
        <v>121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99"/>
  <sheetViews>
    <sheetView workbookViewId="0" topLeftCell="A1">
      <selection activeCell="A1" sqref="A1"/>
    </sheetView>
  </sheetViews>
  <sheetFormatPr defaultColWidth="9.140625" defaultRowHeight="12.75"/>
  <cols>
    <col min="1" max="1" width="44.421875" style="118" customWidth="1"/>
    <col min="2" max="2" width="42.7109375" style="118" customWidth="1"/>
    <col min="3" max="3" width="9.8515625" style="118" customWidth="1"/>
    <col min="4" max="4" width="28.7109375" style="118" customWidth="1"/>
    <col min="5" max="16384" width="9.140625" style="118" customWidth="1"/>
  </cols>
  <sheetData>
    <row r="1" spans="1:15" ht="13.5" thickBot="1">
      <c r="A1" s="115" t="s">
        <v>122</v>
      </c>
      <c r="B1" s="116"/>
      <c r="C1" s="117"/>
      <c r="O1" s="119"/>
    </row>
    <row r="2" spans="1:3" ht="24" customHeight="1">
      <c r="A2" s="120" t="s">
        <v>123</v>
      </c>
      <c r="B2" s="120" t="s">
        <v>124</v>
      </c>
      <c r="C2" s="121" t="s">
        <v>5</v>
      </c>
    </row>
    <row r="3" spans="1:3" ht="12.75">
      <c r="A3" s="122"/>
      <c r="B3" s="122"/>
      <c r="C3" s="122"/>
    </row>
    <row r="4" spans="1:3" ht="12.75">
      <c r="A4" s="123" t="s">
        <v>38</v>
      </c>
      <c r="B4" s="123" t="s">
        <v>39</v>
      </c>
      <c r="C4" s="124">
        <v>710</v>
      </c>
    </row>
    <row r="5" spans="1:3" ht="12.75">
      <c r="A5" s="123" t="s">
        <v>9</v>
      </c>
      <c r="B5" s="123" t="s">
        <v>43</v>
      </c>
      <c r="C5" s="124">
        <v>559</v>
      </c>
    </row>
    <row r="6" spans="1:3" ht="12.75">
      <c r="A6" s="123" t="s">
        <v>36</v>
      </c>
      <c r="B6" s="123" t="s">
        <v>38</v>
      </c>
      <c r="C6" s="124">
        <v>549</v>
      </c>
    </row>
    <row r="7" spans="1:3" ht="12.75">
      <c r="A7" s="123" t="s">
        <v>29</v>
      </c>
      <c r="B7" s="123" t="s">
        <v>43</v>
      </c>
      <c r="C7" s="124">
        <v>486</v>
      </c>
    </row>
    <row r="8" spans="1:3" ht="12.75">
      <c r="A8" s="123" t="s">
        <v>9</v>
      </c>
      <c r="B8" s="123" t="s">
        <v>29</v>
      </c>
      <c r="C8" s="124">
        <v>434</v>
      </c>
    </row>
    <row r="9" spans="1:3" ht="12.75">
      <c r="A9" s="123" t="s">
        <v>38</v>
      </c>
      <c r="B9" s="123" t="s">
        <v>57</v>
      </c>
      <c r="C9" s="124">
        <v>377</v>
      </c>
    </row>
    <row r="10" spans="1:3" ht="12.75">
      <c r="A10" s="123" t="s">
        <v>76</v>
      </c>
      <c r="B10" s="123" t="s">
        <v>82</v>
      </c>
      <c r="C10" s="124">
        <v>295</v>
      </c>
    </row>
    <row r="11" spans="1:3" ht="12.75">
      <c r="A11" s="123" t="s">
        <v>30</v>
      </c>
      <c r="B11" s="123" t="s">
        <v>39</v>
      </c>
      <c r="C11" s="124">
        <v>253</v>
      </c>
    </row>
    <row r="12" spans="1:3" ht="12.75">
      <c r="A12" s="123" t="s">
        <v>75</v>
      </c>
      <c r="B12" s="123" t="s">
        <v>76</v>
      </c>
      <c r="C12" s="124">
        <v>231</v>
      </c>
    </row>
    <row r="13" spans="1:3" ht="12.75">
      <c r="A13" s="123" t="s">
        <v>43</v>
      </c>
      <c r="B13" s="123" t="s">
        <v>57</v>
      </c>
      <c r="C13" s="124">
        <v>220</v>
      </c>
    </row>
    <row r="14" spans="1:3" ht="12.75">
      <c r="A14" s="123" t="s">
        <v>36</v>
      </c>
      <c r="B14" s="123" t="s">
        <v>39</v>
      </c>
      <c r="C14" s="124">
        <v>214</v>
      </c>
    </row>
    <row r="15" spans="1:3" ht="12.75">
      <c r="A15" s="123" t="s">
        <v>39</v>
      </c>
      <c r="B15" s="123" t="s">
        <v>57</v>
      </c>
      <c r="C15" s="124">
        <v>204</v>
      </c>
    </row>
    <row r="16" spans="1:3" ht="12.75">
      <c r="A16" s="123" t="s">
        <v>24</v>
      </c>
      <c r="B16" s="123" t="s">
        <v>38</v>
      </c>
      <c r="C16" s="124">
        <v>189</v>
      </c>
    </row>
    <row r="17" spans="1:3" ht="12.75">
      <c r="A17" s="123" t="s">
        <v>76</v>
      </c>
      <c r="B17" s="123" t="s">
        <v>77</v>
      </c>
      <c r="C17" s="124">
        <v>174</v>
      </c>
    </row>
    <row r="18" spans="1:3" ht="12.75">
      <c r="A18" s="123" t="s">
        <v>36</v>
      </c>
      <c r="B18" s="123" t="s">
        <v>57</v>
      </c>
      <c r="C18" s="124">
        <v>165</v>
      </c>
    </row>
    <row r="19" spans="1:3" ht="12.75">
      <c r="A19" s="123" t="s">
        <v>42</v>
      </c>
      <c r="B19" s="123" t="s">
        <v>43</v>
      </c>
      <c r="C19" s="124">
        <v>164</v>
      </c>
    </row>
    <row r="20" spans="1:3" ht="12.75">
      <c r="A20" s="123" t="s">
        <v>36</v>
      </c>
      <c r="B20" s="123" t="s">
        <v>43</v>
      </c>
      <c r="C20" s="124">
        <v>152</v>
      </c>
    </row>
    <row r="21" spans="1:3" ht="12.75">
      <c r="A21" s="123" t="s">
        <v>30</v>
      </c>
      <c r="B21" s="123" t="s">
        <v>38</v>
      </c>
      <c r="C21" s="124">
        <v>148</v>
      </c>
    </row>
    <row r="22" spans="1:3" ht="12.75">
      <c r="A22" s="123" t="s">
        <v>43</v>
      </c>
      <c r="B22" s="123" t="s">
        <v>60</v>
      </c>
      <c r="C22" s="124">
        <v>139</v>
      </c>
    </row>
    <row r="23" spans="1:3" ht="12.75">
      <c r="A23" s="123" t="s">
        <v>43</v>
      </c>
      <c r="B23" s="123" t="s">
        <v>45</v>
      </c>
      <c r="C23" s="124">
        <v>134</v>
      </c>
    </row>
    <row r="24" spans="1:3" ht="12.75">
      <c r="A24" s="123" t="s">
        <v>9</v>
      </c>
      <c r="B24" s="123" t="s">
        <v>70</v>
      </c>
      <c r="C24" s="124">
        <v>130</v>
      </c>
    </row>
    <row r="25" spans="1:3" ht="12.75">
      <c r="A25" s="123" t="s">
        <v>28</v>
      </c>
      <c r="B25" s="123" t="s">
        <v>43</v>
      </c>
      <c r="C25" s="124">
        <v>125</v>
      </c>
    </row>
    <row r="26" spans="1:3" ht="12.75">
      <c r="A26" s="123" t="s">
        <v>9</v>
      </c>
      <c r="B26" s="123" t="s">
        <v>41</v>
      </c>
      <c r="C26" s="124">
        <v>124</v>
      </c>
    </row>
    <row r="27" spans="1:3" ht="12.75">
      <c r="A27" s="123" t="s">
        <v>76</v>
      </c>
      <c r="B27" s="123" t="s">
        <v>80</v>
      </c>
      <c r="C27" s="124">
        <v>121</v>
      </c>
    </row>
    <row r="28" spans="1:3" ht="12.75">
      <c r="A28" s="123" t="s">
        <v>29</v>
      </c>
      <c r="B28" s="123" t="s">
        <v>57</v>
      </c>
      <c r="C28" s="124">
        <v>120</v>
      </c>
    </row>
    <row r="29" spans="1:3" ht="12.75">
      <c r="A29" s="123" t="s">
        <v>38</v>
      </c>
      <c r="B29" s="123" t="s">
        <v>69</v>
      </c>
      <c r="C29" s="124">
        <v>116</v>
      </c>
    </row>
    <row r="30" spans="1:3" ht="12.75">
      <c r="A30" s="123" t="s">
        <v>9</v>
      </c>
      <c r="B30" s="123" t="s">
        <v>57</v>
      </c>
      <c r="C30" s="124">
        <v>105</v>
      </c>
    </row>
    <row r="31" spans="1:3" ht="12.75">
      <c r="A31" s="123" t="s">
        <v>9</v>
      </c>
      <c r="B31" s="123" t="s">
        <v>60</v>
      </c>
      <c r="C31" s="124">
        <v>105</v>
      </c>
    </row>
    <row r="32" spans="1:3" ht="12.75">
      <c r="A32" s="123" t="s">
        <v>41</v>
      </c>
      <c r="B32" s="123" t="s">
        <v>43</v>
      </c>
      <c r="C32" s="124">
        <v>105</v>
      </c>
    </row>
    <row r="33" ht="12.75">
      <c r="C33" s="125"/>
    </row>
    <row r="34" ht="12.75">
      <c r="C34" s="125"/>
    </row>
    <row r="35" ht="12.75">
      <c r="C35" s="125"/>
    </row>
    <row r="36" spans="1:3" ht="12.75">
      <c r="A36" s="126" t="s">
        <v>125</v>
      </c>
      <c r="B36" s="127"/>
      <c r="C36" s="128"/>
    </row>
    <row r="37" spans="1:3" ht="12.75">
      <c r="A37" s="129" t="s">
        <v>126</v>
      </c>
      <c r="B37" s="130"/>
      <c r="C37" s="131"/>
    </row>
    <row r="38" spans="1:3" ht="12.75">
      <c r="A38" s="129" t="s">
        <v>127</v>
      </c>
      <c r="B38" s="130"/>
      <c r="C38" s="131"/>
    </row>
    <row r="39" spans="1:3" ht="12.75">
      <c r="A39" s="129" t="s">
        <v>128</v>
      </c>
      <c r="B39" s="130"/>
      <c r="C39" s="131"/>
    </row>
    <row r="40" spans="1:3" ht="12.75">
      <c r="A40" s="129" t="s">
        <v>129</v>
      </c>
      <c r="B40" s="130"/>
      <c r="C40" s="131"/>
    </row>
    <row r="41" spans="1:3" ht="12.75">
      <c r="A41" s="129" t="s">
        <v>130</v>
      </c>
      <c r="B41" s="130"/>
      <c r="C41" s="131"/>
    </row>
    <row r="42" spans="1:3" ht="12.75">
      <c r="A42" s="129"/>
      <c r="B42" s="130" t="s">
        <v>131</v>
      </c>
      <c r="C42" s="131"/>
    </row>
    <row r="43" spans="1:3" ht="12.75">
      <c r="A43" s="129"/>
      <c r="B43" s="130" t="s">
        <v>132</v>
      </c>
      <c r="C43" s="131"/>
    </row>
    <row r="44" spans="1:3" ht="12.75">
      <c r="A44" s="129"/>
      <c r="B44" s="130" t="s">
        <v>133</v>
      </c>
      <c r="C44" s="131"/>
    </row>
    <row r="45" spans="1:3" ht="12.75">
      <c r="A45" s="132"/>
      <c r="B45" s="133" t="s">
        <v>134</v>
      </c>
      <c r="C45" s="134"/>
    </row>
    <row r="46" spans="1:2" ht="12.75">
      <c r="A46" s="135"/>
      <c r="B46" s="135"/>
    </row>
    <row r="47" spans="1:2" ht="114.75" customHeight="1">
      <c r="A47" s="135"/>
      <c r="B47" s="135"/>
    </row>
    <row r="60" spans="1:3" ht="12.75">
      <c r="A60" s="136" t="s">
        <v>135</v>
      </c>
      <c r="B60" s="136" t="s">
        <v>136</v>
      </c>
      <c r="C60" s="137" t="s">
        <v>137</v>
      </c>
    </row>
    <row r="61" spans="1:3" ht="12.75">
      <c r="A61" s="136" t="s">
        <v>38</v>
      </c>
      <c r="B61" s="136" t="s">
        <v>39</v>
      </c>
      <c r="C61" s="136" t="s">
        <v>138</v>
      </c>
    </row>
    <row r="62" spans="1:3" ht="12.75">
      <c r="A62" s="136" t="s">
        <v>29</v>
      </c>
      <c r="B62" s="136" t="s">
        <v>43</v>
      </c>
      <c r="C62" s="136" t="s">
        <v>139</v>
      </c>
    </row>
    <row r="63" spans="1:3" ht="12.75">
      <c r="A63" s="136" t="s">
        <v>36</v>
      </c>
      <c r="B63" s="136" t="s">
        <v>38</v>
      </c>
      <c r="C63" s="136" t="s">
        <v>140</v>
      </c>
    </row>
    <row r="64" spans="1:3" ht="12.75">
      <c r="A64" s="136" t="s">
        <v>9</v>
      </c>
      <c r="B64" s="136" t="s">
        <v>43</v>
      </c>
      <c r="C64" s="136" t="s">
        <v>141</v>
      </c>
    </row>
    <row r="65" spans="1:3" ht="12.75">
      <c r="A65" s="136" t="s">
        <v>38</v>
      </c>
      <c r="B65" s="136" t="s">
        <v>57</v>
      </c>
      <c r="C65" s="136" t="s">
        <v>142</v>
      </c>
    </row>
    <row r="66" spans="1:3" ht="12.75">
      <c r="A66" s="136" t="s">
        <v>9</v>
      </c>
      <c r="B66" s="136" t="s">
        <v>29</v>
      </c>
      <c r="C66" s="136" t="s">
        <v>143</v>
      </c>
    </row>
    <row r="67" spans="1:3" ht="12.75">
      <c r="A67" s="136" t="s">
        <v>76</v>
      </c>
      <c r="B67" s="136" t="s">
        <v>82</v>
      </c>
      <c r="C67" s="136" t="s">
        <v>144</v>
      </c>
    </row>
    <row r="68" spans="1:3" ht="12.75">
      <c r="A68" s="136" t="s">
        <v>43</v>
      </c>
      <c r="B68" s="136" t="s">
        <v>57</v>
      </c>
      <c r="C68" s="136" t="s">
        <v>145</v>
      </c>
    </row>
    <row r="69" spans="1:3" ht="12.75">
      <c r="A69" s="136" t="s">
        <v>75</v>
      </c>
      <c r="B69" s="136" t="s">
        <v>76</v>
      </c>
      <c r="C69" s="136" t="s">
        <v>146</v>
      </c>
    </row>
    <row r="70" spans="1:3" ht="12.75">
      <c r="A70" s="136" t="s">
        <v>39</v>
      </c>
      <c r="B70" s="136" t="s">
        <v>57</v>
      </c>
      <c r="C70" s="136" t="s">
        <v>147</v>
      </c>
    </row>
    <row r="71" spans="1:3" ht="12.75">
      <c r="A71" s="136" t="s">
        <v>24</v>
      </c>
      <c r="B71" s="136" t="s">
        <v>38</v>
      </c>
      <c r="C71" s="136" t="s">
        <v>148</v>
      </c>
    </row>
    <row r="72" spans="1:3" ht="12.75">
      <c r="A72" s="136" t="s">
        <v>36</v>
      </c>
      <c r="B72" s="136" t="s">
        <v>39</v>
      </c>
      <c r="C72" s="136" t="s">
        <v>149</v>
      </c>
    </row>
    <row r="73" spans="1:3" ht="12.75">
      <c r="A73" s="136" t="s">
        <v>29</v>
      </c>
      <c r="B73" s="136" t="s">
        <v>57</v>
      </c>
      <c r="C73" s="136" t="s">
        <v>150</v>
      </c>
    </row>
    <row r="74" spans="1:3" ht="12.75">
      <c r="A74" s="136" t="s">
        <v>76</v>
      </c>
      <c r="B74" s="136" t="s">
        <v>80</v>
      </c>
      <c r="C74" s="136" t="s">
        <v>151</v>
      </c>
    </row>
    <row r="75" spans="1:3" ht="12.75">
      <c r="A75" s="136" t="s">
        <v>76</v>
      </c>
      <c r="B75" s="136" t="s">
        <v>77</v>
      </c>
      <c r="C75" s="136" t="s">
        <v>152</v>
      </c>
    </row>
    <row r="76" spans="1:3" ht="12.75">
      <c r="A76" s="136" t="s">
        <v>43</v>
      </c>
      <c r="B76" s="136" t="s">
        <v>45</v>
      </c>
      <c r="C76" s="136" t="s">
        <v>153</v>
      </c>
    </row>
    <row r="77" spans="1:3" ht="12.75">
      <c r="A77" s="136" t="s">
        <v>43</v>
      </c>
      <c r="B77" s="136" t="s">
        <v>60</v>
      </c>
      <c r="C77" s="136" t="s">
        <v>154</v>
      </c>
    </row>
    <row r="78" spans="1:3" ht="12.75">
      <c r="A78" s="136" t="s">
        <v>30</v>
      </c>
      <c r="B78" s="136" t="s">
        <v>39</v>
      </c>
      <c r="C78" s="136" t="s">
        <v>155</v>
      </c>
    </row>
    <row r="79" spans="1:3" ht="12.75">
      <c r="A79" s="136" t="s">
        <v>36</v>
      </c>
      <c r="B79" s="136" t="s">
        <v>57</v>
      </c>
      <c r="C79" s="136" t="s">
        <v>156</v>
      </c>
    </row>
    <row r="80" spans="1:3" ht="12.75">
      <c r="A80" s="136" t="s">
        <v>28</v>
      </c>
      <c r="B80" s="136" t="s">
        <v>43</v>
      </c>
      <c r="C80" s="136" t="s">
        <v>156</v>
      </c>
    </row>
    <row r="81" spans="1:3" ht="12.75">
      <c r="A81" s="136" t="s">
        <v>42</v>
      </c>
      <c r="B81" s="136" t="s">
        <v>43</v>
      </c>
      <c r="C81" s="136" t="s">
        <v>157</v>
      </c>
    </row>
    <row r="82" spans="1:3" ht="12.75">
      <c r="A82" s="136" t="s">
        <v>28</v>
      </c>
      <c r="B82" s="136" t="s">
        <v>57</v>
      </c>
      <c r="C82" s="136" t="s">
        <v>158</v>
      </c>
    </row>
    <row r="83" spans="1:3" ht="12.75">
      <c r="A83" s="136" t="s">
        <v>45</v>
      </c>
      <c r="B83" s="136" t="s">
        <v>57</v>
      </c>
      <c r="C83" s="136" t="s">
        <v>159</v>
      </c>
    </row>
    <row r="84" spans="1:3" ht="12.75">
      <c r="A84" s="136" t="s">
        <v>9</v>
      </c>
      <c r="B84" s="136" t="s">
        <v>41</v>
      </c>
      <c r="C84" s="136" t="s">
        <v>160</v>
      </c>
    </row>
    <row r="85" spans="1:3" ht="12.75">
      <c r="A85" s="136" t="s">
        <v>30</v>
      </c>
      <c r="B85" s="136" t="s">
        <v>38</v>
      </c>
      <c r="C85" s="136" t="s">
        <v>161</v>
      </c>
    </row>
    <row r="86" spans="1:3" ht="12.75">
      <c r="A86" s="136" t="s">
        <v>41</v>
      </c>
      <c r="B86" s="136" t="s">
        <v>43</v>
      </c>
      <c r="C86" s="136" t="s">
        <v>162</v>
      </c>
    </row>
    <row r="87" spans="1:3" ht="12.75">
      <c r="A87" s="136" t="s">
        <v>36</v>
      </c>
      <c r="B87" s="136" t="s">
        <v>43</v>
      </c>
      <c r="C87" s="136" t="s">
        <v>163</v>
      </c>
    </row>
    <row r="88" spans="1:3" ht="12.75">
      <c r="A88" s="136" t="s">
        <v>9</v>
      </c>
      <c r="B88" s="136" t="s">
        <v>113</v>
      </c>
      <c r="C88" s="136" t="s">
        <v>164</v>
      </c>
    </row>
    <row r="89" spans="1:3" ht="12.75">
      <c r="A89" s="136" t="s">
        <v>113</v>
      </c>
      <c r="B89" s="136" t="s">
        <v>43</v>
      </c>
      <c r="C89" s="136" t="s">
        <v>164</v>
      </c>
    </row>
    <row r="90" spans="1:3" ht="12.75">
      <c r="A90" s="136" t="s">
        <v>57</v>
      </c>
      <c r="B90" s="136" t="s">
        <v>60</v>
      </c>
      <c r="C90" s="136" t="s">
        <v>165</v>
      </c>
    </row>
    <row r="91" spans="1:3" ht="12.75">
      <c r="A91" s="136" t="s">
        <v>9</v>
      </c>
      <c r="B91" s="136" t="s">
        <v>60</v>
      </c>
      <c r="C91" s="136" t="s">
        <v>166</v>
      </c>
    </row>
    <row r="92" spans="1:3" ht="12.75">
      <c r="A92" s="136" t="s">
        <v>9</v>
      </c>
      <c r="B92" s="136" t="s">
        <v>70</v>
      </c>
      <c r="C92" s="136" t="s">
        <v>167</v>
      </c>
    </row>
    <row r="93" spans="1:3" ht="12.75">
      <c r="A93" s="136" t="s">
        <v>29</v>
      </c>
      <c r="B93" s="136" t="s">
        <v>38</v>
      </c>
      <c r="C93" s="136" t="s">
        <v>168</v>
      </c>
    </row>
    <row r="94" spans="1:3" ht="12.75">
      <c r="A94" s="136" t="s">
        <v>29</v>
      </c>
      <c r="B94" s="136" t="s">
        <v>60</v>
      </c>
      <c r="C94" s="136" t="s">
        <v>169</v>
      </c>
    </row>
    <row r="95" spans="1:3" ht="12.75">
      <c r="A95" s="136" t="s">
        <v>77</v>
      </c>
      <c r="B95" s="136" t="s">
        <v>82</v>
      </c>
      <c r="C95" s="136" t="s">
        <v>169</v>
      </c>
    </row>
    <row r="96" spans="1:3" ht="12.75">
      <c r="A96" s="136" t="s">
        <v>9</v>
      </c>
      <c r="B96" s="136" t="s">
        <v>57</v>
      </c>
      <c r="C96" s="136" t="s">
        <v>170</v>
      </c>
    </row>
    <row r="97" spans="1:3" ht="12.75">
      <c r="A97" s="136" t="s">
        <v>75</v>
      </c>
      <c r="B97" s="136" t="s">
        <v>82</v>
      </c>
      <c r="C97" s="136" t="s">
        <v>170</v>
      </c>
    </row>
    <row r="98" spans="1:3" ht="12.75">
      <c r="A98" s="136" t="s">
        <v>29</v>
      </c>
      <c r="B98" s="136" t="s">
        <v>41</v>
      </c>
      <c r="C98" s="136" t="s">
        <v>171</v>
      </c>
    </row>
    <row r="99" spans="1:3" ht="12.75">
      <c r="A99" s="136" t="s">
        <v>38</v>
      </c>
      <c r="B99" s="136" t="s">
        <v>60</v>
      </c>
      <c r="C99" s="136" t="s">
        <v>172</v>
      </c>
    </row>
  </sheetData>
  <printOptions/>
  <pageMargins left="0.75" right="0.75" top="0.64" bottom="0.67" header="0.5" footer="0.5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90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1.28515625" style="141" customWidth="1"/>
    <col min="2" max="2" width="60.421875" style="141" customWidth="1"/>
    <col min="3" max="3" width="14.421875" style="141" bestFit="1" customWidth="1"/>
    <col min="4" max="4" width="15.7109375" style="141" bestFit="1" customWidth="1"/>
    <col min="5" max="5" width="16.00390625" style="141" bestFit="1" customWidth="1"/>
    <col min="6" max="6" width="15.421875" style="141" bestFit="1" customWidth="1"/>
    <col min="7" max="7" width="8.00390625" style="141" bestFit="1" customWidth="1"/>
    <col min="8" max="8" width="8.7109375" style="141" customWidth="1"/>
    <col min="9" max="9" width="1.421875" style="141" customWidth="1"/>
    <col min="10" max="10" width="20.421875" style="141" customWidth="1"/>
    <col min="11" max="11" width="1.57421875" style="141" customWidth="1"/>
    <col min="12" max="12" width="22.7109375" style="142" customWidth="1"/>
    <col min="13" max="16384" width="9.140625" style="141" customWidth="1"/>
  </cols>
  <sheetData>
    <row r="1" spans="1:10" ht="17.25" thickBot="1">
      <c r="A1" s="138" t="s">
        <v>173</v>
      </c>
      <c r="B1" s="139"/>
      <c r="C1" s="139"/>
      <c r="D1" s="139"/>
      <c r="E1" s="139"/>
      <c r="F1" s="139"/>
      <c r="G1" s="139"/>
      <c r="H1" s="140"/>
      <c r="I1" s="140"/>
      <c r="J1" s="140"/>
    </row>
    <row r="2" spans="2:10" ht="22.5" customHeight="1">
      <c r="B2" s="143"/>
      <c r="C2" s="144" t="s">
        <v>174</v>
      </c>
      <c r="D2" s="144"/>
      <c r="E2" s="144"/>
      <c r="F2" s="144"/>
      <c r="G2" s="144"/>
      <c r="H2" s="144"/>
      <c r="I2" s="143"/>
      <c r="J2" s="145" t="s">
        <v>175</v>
      </c>
    </row>
    <row r="3" spans="1:10" ht="33.75" thickBot="1">
      <c r="A3" s="139"/>
      <c r="B3" s="139"/>
      <c r="C3" s="146" t="s">
        <v>176</v>
      </c>
      <c r="D3" s="146" t="s">
        <v>177</v>
      </c>
      <c r="E3" s="146" t="s">
        <v>178</v>
      </c>
      <c r="F3" s="146" t="s">
        <v>179</v>
      </c>
      <c r="G3" s="146" t="s">
        <v>90</v>
      </c>
      <c r="H3" s="146" t="s">
        <v>180</v>
      </c>
      <c r="I3" s="146"/>
      <c r="J3" s="147"/>
    </row>
    <row r="4" spans="1:10" ht="16.5">
      <c r="A4" s="148" t="s">
        <v>6</v>
      </c>
      <c r="H4" s="148"/>
      <c r="I4" s="148"/>
      <c r="J4" s="149"/>
    </row>
    <row r="5" spans="2:10" ht="16.5">
      <c r="B5" s="141" t="s">
        <v>7</v>
      </c>
      <c r="C5" s="141">
        <v>0</v>
      </c>
      <c r="D5" s="141">
        <v>0</v>
      </c>
      <c r="E5" s="141">
        <v>1</v>
      </c>
      <c r="F5" s="141">
        <v>0</v>
      </c>
      <c r="G5" s="141">
        <v>0</v>
      </c>
      <c r="H5" s="148">
        <v>1</v>
      </c>
      <c r="I5" s="148"/>
      <c r="J5" s="150">
        <f>H5/$H$78*100</f>
        <v>0.4807692307692308</v>
      </c>
    </row>
    <row r="6" spans="2:10" ht="16.5">
      <c r="B6" s="141" t="s">
        <v>110</v>
      </c>
      <c r="C6" s="141">
        <v>0</v>
      </c>
      <c r="D6" s="141">
        <v>0</v>
      </c>
      <c r="E6" s="141">
        <v>1</v>
      </c>
      <c r="F6" s="141">
        <v>2</v>
      </c>
      <c r="G6" s="141">
        <v>0</v>
      </c>
      <c r="H6" s="148">
        <v>3</v>
      </c>
      <c r="I6" s="148"/>
      <c r="J6" s="150">
        <f>H6/$H$78*100</f>
        <v>1.4423076923076923</v>
      </c>
    </row>
    <row r="7" spans="2:10" ht="16.5">
      <c r="B7" s="141" t="s">
        <v>9</v>
      </c>
      <c r="C7" s="141">
        <v>2</v>
      </c>
      <c r="D7" s="141">
        <v>0</v>
      </c>
      <c r="E7" s="141">
        <v>1</v>
      </c>
      <c r="F7" s="141">
        <v>24</v>
      </c>
      <c r="G7" s="141">
        <v>4</v>
      </c>
      <c r="H7" s="148">
        <v>31</v>
      </c>
      <c r="I7" s="148"/>
      <c r="J7" s="150">
        <f>H7/$H$78*100</f>
        <v>14.903846153846153</v>
      </c>
    </row>
    <row r="8" spans="2:10" ht="16.5">
      <c r="B8" s="141" t="s">
        <v>113</v>
      </c>
      <c r="C8" s="141">
        <v>1</v>
      </c>
      <c r="D8" s="141">
        <v>0</v>
      </c>
      <c r="E8" s="141">
        <v>3</v>
      </c>
      <c r="F8" s="141">
        <v>3</v>
      </c>
      <c r="G8" s="141">
        <v>1</v>
      </c>
      <c r="H8" s="148">
        <v>8</v>
      </c>
      <c r="I8" s="148"/>
      <c r="J8" s="150">
        <f>H8/$H$78*100</f>
        <v>3.8461538461538463</v>
      </c>
    </row>
    <row r="9" spans="2:10" ht="16.5">
      <c r="B9" s="141" t="s">
        <v>15</v>
      </c>
      <c r="C9" s="141">
        <v>0</v>
      </c>
      <c r="D9" s="141">
        <v>0</v>
      </c>
      <c r="E9" s="141">
        <v>0</v>
      </c>
      <c r="F9" s="141">
        <v>2</v>
      </c>
      <c r="G9" s="141">
        <v>0</v>
      </c>
      <c r="H9" s="148">
        <v>2</v>
      </c>
      <c r="I9" s="148"/>
      <c r="J9" s="150">
        <f>H9/$H$78*100</f>
        <v>0.9615384615384616</v>
      </c>
    </row>
    <row r="10" spans="8:10" ht="3" customHeight="1">
      <c r="H10" s="148"/>
      <c r="I10" s="148"/>
      <c r="J10" s="150"/>
    </row>
    <row r="11" spans="1:10" ht="16.5">
      <c r="A11" s="148" t="s">
        <v>16</v>
      </c>
      <c r="B11" s="151"/>
      <c r="H11" s="148"/>
      <c r="I11" s="148"/>
      <c r="J11" s="150"/>
    </row>
    <row r="12" spans="2:10" ht="16.5">
      <c r="B12" s="151" t="s">
        <v>17</v>
      </c>
      <c r="C12" s="141">
        <v>0</v>
      </c>
      <c r="D12" s="141">
        <v>0</v>
      </c>
      <c r="E12" s="141">
        <v>0</v>
      </c>
      <c r="F12" s="141">
        <v>4</v>
      </c>
      <c r="G12" s="141">
        <v>0</v>
      </c>
      <c r="H12" s="148">
        <v>4</v>
      </c>
      <c r="I12" s="148"/>
      <c r="J12" s="150">
        <f>H12/$H$78*100</f>
        <v>1.9230769230769231</v>
      </c>
    </row>
    <row r="13" spans="8:10" ht="3" customHeight="1">
      <c r="H13" s="148"/>
      <c r="I13" s="148"/>
      <c r="J13" s="150"/>
    </row>
    <row r="14" spans="1:10" ht="16.5">
      <c r="A14" s="148" t="s">
        <v>22</v>
      </c>
      <c r="H14" s="148"/>
      <c r="I14" s="148"/>
      <c r="J14" s="150"/>
    </row>
    <row r="15" spans="2:10" ht="16.5">
      <c r="B15" s="141" t="s">
        <v>23</v>
      </c>
      <c r="C15" s="141">
        <v>1</v>
      </c>
      <c r="D15" s="141">
        <v>0</v>
      </c>
      <c r="E15" s="141">
        <v>0</v>
      </c>
      <c r="F15" s="141">
        <v>0</v>
      </c>
      <c r="G15" s="141">
        <v>0</v>
      </c>
      <c r="H15" s="148">
        <v>1</v>
      </c>
      <c r="I15" s="148"/>
      <c r="J15" s="150">
        <f aca="true" t="shared" si="0" ref="J15:J22">H15/$H$78*100</f>
        <v>0.4807692307692308</v>
      </c>
    </row>
    <row r="16" spans="2:10" ht="16.5">
      <c r="B16" s="141" t="s">
        <v>24</v>
      </c>
      <c r="C16" s="141">
        <v>1</v>
      </c>
      <c r="D16" s="141">
        <v>0</v>
      </c>
      <c r="E16" s="141">
        <v>1</v>
      </c>
      <c r="F16" s="141">
        <v>4</v>
      </c>
      <c r="G16" s="141">
        <v>0</v>
      </c>
      <c r="H16" s="148">
        <v>6</v>
      </c>
      <c r="I16" s="148"/>
      <c r="J16" s="150">
        <f t="shared" si="0"/>
        <v>2.8846153846153846</v>
      </c>
    </row>
    <row r="17" spans="2:10" ht="16.5">
      <c r="B17" s="141" t="s">
        <v>25</v>
      </c>
      <c r="C17" s="141">
        <v>0</v>
      </c>
      <c r="D17" s="141">
        <v>0</v>
      </c>
      <c r="E17" s="141">
        <v>0</v>
      </c>
      <c r="F17" s="141">
        <v>1</v>
      </c>
      <c r="G17" s="141">
        <v>0</v>
      </c>
      <c r="H17" s="148">
        <v>1</v>
      </c>
      <c r="I17" s="148"/>
      <c r="J17" s="150">
        <f t="shared" si="0"/>
        <v>0.4807692307692308</v>
      </c>
    </row>
    <row r="18" spans="2:10" ht="16.5">
      <c r="B18" s="141" t="s">
        <v>26</v>
      </c>
      <c r="C18" s="141">
        <v>2</v>
      </c>
      <c r="D18" s="141">
        <v>0</v>
      </c>
      <c r="E18" s="141">
        <v>0</v>
      </c>
      <c r="F18" s="141">
        <v>0</v>
      </c>
      <c r="G18" s="141">
        <v>0</v>
      </c>
      <c r="H18" s="148">
        <v>2</v>
      </c>
      <c r="I18" s="148"/>
      <c r="J18" s="150">
        <f t="shared" si="0"/>
        <v>0.9615384615384616</v>
      </c>
    </row>
    <row r="19" spans="2:10" ht="16.5">
      <c r="B19" s="141" t="s">
        <v>27</v>
      </c>
      <c r="C19" s="141">
        <v>0</v>
      </c>
      <c r="D19" s="141">
        <v>0</v>
      </c>
      <c r="E19" s="141">
        <v>0</v>
      </c>
      <c r="F19" s="141">
        <v>5</v>
      </c>
      <c r="G19" s="141">
        <v>0</v>
      </c>
      <c r="H19" s="148">
        <v>5</v>
      </c>
      <c r="I19" s="148"/>
      <c r="J19" s="150">
        <f t="shared" si="0"/>
        <v>2.403846153846154</v>
      </c>
    </row>
    <row r="20" spans="2:10" ht="16.5">
      <c r="B20" s="141" t="s">
        <v>28</v>
      </c>
      <c r="C20" s="141">
        <v>6</v>
      </c>
      <c r="D20" s="141">
        <v>0</v>
      </c>
      <c r="E20" s="141">
        <v>5</v>
      </c>
      <c r="F20" s="141">
        <v>15</v>
      </c>
      <c r="G20" s="141">
        <v>1</v>
      </c>
      <c r="H20" s="148">
        <v>27</v>
      </c>
      <c r="I20" s="148"/>
      <c r="J20" s="150">
        <f t="shared" si="0"/>
        <v>12.980769230769232</v>
      </c>
    </row>
    <row r="21" spans="2:10" ht="16.5">
      <c r="B21" s="141" t="s">
        <v>29</v>
      </c>
      <c r="C21" s="141">
        <v>2</v>
      </c>
      <c r="D21" s="141">
        <v>1</v>
      </c>
      <c r="E21" s="141">
        <v>7</v>
      </c>
      <c r="F21" s="141">
        <v>28</v>
      </c>
      <c r="G21" s="141">
        <v>2</v>
      </c>
      <c r="H21" s="148">
        <v>40</v>
      </c>
      <c r="I21" s="148"/>
      <c r="J21" s="150">
        <f t="shared" si="0"/>
        <v>19.230769230769234</v>
      </c>
    </row>
    <row r="22" spans="2:10" ht="16.5">
      <c r="B22" s="141" t="s">
        <v>30</v>
      </c>
      <c r="C22" s="141">
        <v>0</v>
      </c>
      <c r="D22" s="141">
        <v>0</v>
      </c>
      <c r="E22" s="141">
        <v>0</v>
      </c>
      <c r="F22" s="141">
        <v>1</v>
      </c>
      <c r="G22" s="141">
        <v>0</v>
      </c>
      <c r="H22" s="148">
        <v>1</v>
      </c>
      <c r="I22" s="148"/>
      <c r="J22" s="150">
        <f t="shared" si="0"/>
        <v>0.4807692307692308</v>
      </c>
    </row>
    <row r="23" spans="8:10" ht="3" customHeight="1">
      <c r="H23" s="148"/>
      <c r="I23" s="148"/>
      <c r="J23" s="150"/>
    </row>
    <row r="24" spans="1:10" ht="16.5">
      <c r="A24" s="148" t="s">
        <v>33</v>
      </c>
      <c r="H24" s="148"/>
      <c r="I24" s="148"/>
      <c r="J24" s="150"/>
    </row>
    <row r="25" spans="2:10" ht="16.5">
      <c r="B25" s="141" t="s">
        <v>34</v>
      </c>
      <c r="C25" s="141">
        <v>0</v>
      </c>
      <c r="D25" s="141">
        <v>0</v>
      </c>
      <c r="E25" s="141">
        <v>0</v>
      </c>
      <c r="F25" s="141">
        <v>4</v>
      </c>
      <c r="G25" s="141">
        <v>0</v>
      </c>
      <c r="H25" s="148">
        <v>4</v>
      </c>
      <c r="I25" s="148"/>
      <c r="J25" s="150">
        <f aca="true" t="shared" si="1" ref="J25:J34">H25/$H$78*100</f>
        <v>1.9230769230769231</v>
      </c>
    </row>
    <row r="26" spans="2:10" ht="16.5">
      <c r="B26" s="141" t="s">
        <v>35</v>
      </c>
      <c r="C26" s="141">
        <v>0</v>
      </c>
      <c r="D26" s="141">
        <v>0</v>
      </c>
      <c r="E26" s="141">
        <v>0</v>
      </c>
      <c r="F26" s="141">
        <v>2</v>
      </c>
      <c r="G26" s="141">
        <v>0</v>
      </c>
      <c r="H26" s="148">
        <v>2</v>
      </c>
      <c r="I26" s="148"/>
      <c r="J26" s="150">
        <f t="shared" si="1"/>
        <v>0.9615384615384616</v>
      </c>
    </row>
    <row r="27" spans="2:10" ht="16.5">
      <c r="B27" s="141" t="s">
        <v>36</v>
      </c>
      <c r="C27" s="141">
        <v>2</v>
      </c>
      <c r="D27" s="141">
        <v>0</v>
      </c>
      <c r="E27" s="141">
        <v>7</v>
      </c>
      <c r="F27" s="141">
        <v>14</v>
      </c>
      <c r="G27" s="141">
        <v>0</v>
      </c>
      <c r="H27" s="148">
        <v>23</v>
      </c>
      <c r="I27" s="148"/>
      <c r="J27" s="150">
        <f t="shared" si="1"/>
        <v>11.057692307692307</v>
      </c>
    </row>
    <row r="28" spans="2:10" ht="16.5">
      <c r="B28" s="141" t="s">
        <v>37</v>
      </c>
      <c r="C28" s="141">
        <v>0</v>
      </c>
      <c r="D28" s="141">
        <v>0</v>
      </c>
      <c r="E28" s="141">
        <v>1</v>
      </c>
      <c r="F28" s="141">
        <v>0</v>
      </c>
      <c r="G28" s="141">
        <v>1</v>
      </c>
      <c r="H28" s="148">
        <v>2</v>
      </c>
      <c r="I28" s="148"/>
      <c r="J28" s="150">
        <f t="shared" si="1"/>
        <v>0.9615384615384616</v>
      </c>
    </row>
    <row r="29" spans="2:10" ht="16.5">
      <c r="B29" s="141" t="s">
        <v>38</v>
      </c>
      <c r="C29" s="141">
        <v>12</v>
      </c>
      <c r="D29" s="141">
        <v>1</v>
      </c>
      <c r="E29" s="141">
        <v>13</v>
      </c>
      <c r="F29" s="141">
        <v>15</v>
      </c>
      <c r="G29" s="141">
        <v>1</v>
      </c>
      <c r="H29" s="148">
        <v>42</v>
      </c>
      <c r="I29" s="148"/>
      <c r="J29" s="150">
        <f t="shared" si="1"/>
        <v>20.192307692307693</v>
      </c>
    </row>
    <row r="30" spans="2:10" ht="16.5">
      <c r="B30" s="141" t="s">
        <v>39</v>
      </c>
      <c r="C30" s="141">
        <v>4</v>
      </c>
      <c r="D30" s="141">
        <v>0</v>
      </c>
      <c r="E30" s="141">
        <v>5</v>
      </c>
      <c r="F30" s="141">
        <v>8</v>
      </c>
      <c r="G30" s="141">
        <v>1</v>
      </c>
      <c r="H30" s="148">
        <v>18</v>
      </c>
      <c r="I30" s="148"/>
      <c r="J30" s="150">
        <f t="shared" si="1"/>
        <v>8.653846153846153</v>
      </c>
    </row>
    <row r="31" spans="2:10" ht="16.5">
      <c r="B31" s="141" t="s">
        <v>114</v>
      </c>
      <c r="C31" s="141">
        <v>4</v>
      </c>
      <c r="D31" s="141">
        <v>0</v>
      </c>
      <c r="E31" s="141">
        <v>0</v>
      </c>
      <c r="F31" s="141">
        <v>0</v>
      </c>
      <c r="G31" s="141">
        <v>0</v>
      </c>
      <c r="H31" s="148">
        <v>4</v>
      </c>
      <c r="I31" s="148"/>
      <c r="J31" s="150">
        <f t="shared" si="1"/>
        <v>1.9230769230769231</v>
      </c>
    </row>
    <row r="32" spans="2:10" ht="16.5">
      <c r="B32" s="141" t="s">
        <v>41</v>
      </c>
      <c r="C32" s="141">
        <v>0</v>
      </c>
      <c r="D32" s="141">
        <v>2</v>
      </c>
      <c r="E32" s="141">
        <v>3</v>
      </c>
      <c r="F32" s="141">
        <v>0</v>
      </c>
      <c r="G32" s="141">
        <v>1</v>
      </c>
      <c r="H32" s="148">
        <v>6</v>
      </c>
      <c r="I32" s="148"/>
      <c r="J32" s="150">
        <f t="shared" si="1"/>
        <v>2.8846153846153846</v>
      </c>
    </row>
    <row r="33" spans="2:10" ht="16.5">
      <c r="B33" s="141" t="s">
        <v>42</v>
      </c>
      <c r="C33" s="141">
        <v>3</v>
      </c>
      <c r="D33" s="141">
        <v>0</v>
      </c>
      <c r="E33" s="141">
        <v>2</v>
      </c>
      <c r="F33" s="141">
        <v>9</v>
      </c>
      <c r="G33" s="141">
        <v>0</v>
      </c>
      <c r="H33" s="148">
        <v>14</v>
      </c>
      <c r="I33" s="148"/>
      <c r="J33" s="150">
        <f t="shared" si="1"/>
        <v>6.730769230769231</v>
      </c>
    </row>
    <row r="34" spans="2:10" ht="16.5">
      <c r="B34" s="141" t="s">
        <v>43</v>
      </c>
      <c r="C34" s="141">
        <v>5</v>
      </c>
      <c r="D34" s="141">
        <v>5</v>
      </c>
      <c r="E34" s="141">
        <v>16</v>
      </c>
      <c r="F34" s="141">
        <v>52</v>
      </c>
      <c r="G34" s="141">
        <v>4</v>
      </c>
      <c r="H34" s="148">
        <v>82</v>
      </c>
      <c r="I34" s="148"/>
      <c r="J34" s="150">
        <f t="shared" si="1"/>
        <v>39.42307692307692</v>
      </c>
    </row>
    <row r="35" spans="8:10" ht="3" customHeight="1">
      <c r="H35" s="148"/>
      <c r="I35" s="148"/>
      <c r="J35" s="150"/>
    </row>
    <row r="36" spans="1:10" ht="16.5">
      <c r="A36" s="148" t="s">
        <v>44</v>
      </c>
      <c r="H36" s="148"/>
      <c r="I36" s="148"/>
      <c r="J36" s="150"/>
    </row>
    <row r="37" spans="2:10" ht="16.5">
      <c r="B37" s="141" t="s">
        <v>45</v>
      </c>
      <c r="C37" s="141">
        <v>2</v>
      </c>
      <c r="D37" s="141">
        <v>2</v>
      </c>
      <c r="E37" s="141">
        <v>1</v>
      </c>
      <c r="F37" s="141">
        <v>13</v>
      </c>
      <c r="G37" s="141">
        <v>0</v>
      </c>
      <c r="H37" s="148">
        <v>18</v>
      </c>
      <c r="I37" s="148"/>
      <c r="J37" s="150">
        <f aca="true" t="shared" si="2" ref="J37:J42">H37/$H$78*100</f>
        <v>8.653846153846153</v>
      </c>
    </row>
    <row r="38" spans="2:10" ht="16.5">
      <c r="B38" s="141" t="s">
        <v>46</v>
      </c>
      <c r="C38" s="141">
        <v>0</v>
      </c>
      <c r="D38" s="141">
        <v>0</v>
      </c>
      <c r="E38" s="141">
        <v>1</v>
      </c>
      <c r="F38" s="141">
        <v>2</v>
      </c>
      <c r="G38" s="141">
        <v>0</v>
      </c>
      <c r="H38" s="148">
        <v>3</v>
      </c>
      <c r="I38" s="148"/>
      <c r="J38" s="150">
        <f t="shared" si="2"/>
        <v>1.4423076923076923</v>
      </c>
    </row>
    <row r="39" spans="2:10" ht="16.5">
      <c r="B39" s="141" t="s">
        <v>47</v>
      </c>
      <c r="C39" s="141">
        <v>1</v>
      </c>
      <c r="D39" s="141">
        <v>0</v>
      </c>
      <c r="E39" s="141">
        <v>0</v>
      </c>
      <c r="F39" s="141">
        <v>4</v>
      </c>
      <c r="G39" s="141">
        <v>2</v>
      </c>
      <c r="H39" s="148">
        <v>7</v>
      </c>
      <c r="I39" s="148"/>
      <c r="J39" s="150">
        <f t="shared" si="2"/>
        <v>3.3653846153846154</v>
      </c>
    </row>
    <row r="40" spans="2:10" ht="16.5">
      <c r="B40" s="141" t="s">
        <v>49</v>
      </c>
      <c r="C40" s="141">
        <v>0</v>
      </c>
      <c r="D40" s="141">
        <v>1</v>
      </c>
      <c r="E40" s="141">
        <v>1</v>
      </c>
      <c r="F40" s="141">
        <v>9</v>
      </c>
      <c r="G40" s="141">
        <v>0</v>
      </c>
      <c r="H40" s="148">
        <v>11</v>
      </c>
      <c r="I40" s="148"/>
      <c r="J40" s="150">
        <f t="shared" si="2"/>
        <v>5.288461538461538</v>
      </c>
    </row>
    <row r="41" spans="2:10" ht="16.5">
      <c r="B41" s="141" t="s">
        <v>53</v>
      </c>
      <c r="C41" s="141">
        <v>1</v>
      </c>
      <c r="D41" s="141">
        <v>0</v>
      </c>
      <c r="E41" s="141">
        <v>0</v>
      </c>
      <c r="F41" s="141">
        <v>6</v>
      </c>
      <c r="G41" s="141">
        <v>0</v>
      </c>
      <c r="H41" s="148">
        <v>7</v>
      </c>
      <c r="I41" s="148"/>
      <c r="J41" s="150">
        <f t="shared" si="2"/>
        <v>3.3653846153846154</v>
      </c>
    </row>
    <row r="42" spans="2:10" ht="16.5">
      <c r="B42" s="141" t="s">
        <v>54</v>
      </c>
      <c r="C42" s="141">
        <v>0</v>
      </c>
      <c r="D42" s="141">
        <v>0</v>
      </c>
      <c r="E42" s="141">
        <v>2</v>
      </c>
      <c r="F42" s="141">
        <v>1</v>
      </c>
      <c r="G42" s="141">
        <v>0</v>
      </c>
      <c r="H42" s="148">
        <v>3</v>
      </c>
      <c r="I42" s="148"/>
      <c r="J42" s="150">
        <f t="shared" si="2"/>
        <v>1.4423076923076923</v>
      </c>
    </row>
    <row r="43" spans="8:10" ht="2.25" customHeight="1">
      <c r="H43" s="148"/>
      <c r="I43" s="148"/>
      <c r="J43" s="150"/>
    </row>
    <row r="44" spans="1:10" ht="16.5">
      <c r="A44" s="148" t="s">
        <v>55</v>
      </c>
      <c r="H44" s="148"/>
      <c r="I44" s="148"/>
      <c r="J44" s="150"/>
    </row>
    <row r="45" spans="2:10" ht="16.5">
      <c r="B45" s="141" t="s">
        <v>56</v>
      </c>
      <c r="C45" s="141">
        <v>2</v>
      </c>
      <c r="D45" s="141">
        <v>0</v>
      </c>
      <c r="E45" s="141">
        <v>1</v>
      </c>
      <c r="F45" s="141">
        <v>9</v>
      </c>
      <c r="G45" s="141">
        <v>0</v>
      </c>
      <c r="H45" s="148">
        <v>12</v>
      </c>
      <c r="I45" s="148"/>
      <c r="J45" s="150">
        <f>H45/$H$78*100</f>
        <v>5.769230769230769</v>
      </c>
    </row>
    <row r="46" spans="2:10" ht="16.5">
      <c r="B46" s="141" t="s">
        <v>57</v>
      </c>
      <c r="C46" s="141">
        <v>7</v>
      </c>
      <c r="D46" s="141">
        <v>0</v>
      </c>
      <c r="E46" s="141">
        <v>10</v>
      </c>
      <c r="F46" s="141">
        <v>21</v>
      </c>
      <c r="G46" s="141">
        <v>2</v>
      </c>
      <c r="H46" s="148">
        <v>40</v>
      </c>
      <c r="I46" s="148"/>
      <c r="J46" s="150">
        <f>H46/$H$78*100</f>
        <v>19.230769230769234</v>
      </c>
    </row>
    <row r="47" spans="2:10" ht="16.5">
      <c r="B47" s="141" t="s">
        <v>58</v>
      </c>
      <c r="C47" s="141">
        <v>0</v>
      </c>
      <c r="D47" s="141">
        <v>0</v>
      </c>
      <c r="E47" s="141">
        <v>0</v>
      </c>
      <c r="F47" s="141">
        <v>3</v>
      </c>
      <c r="G47" s="141">
        <v>0</v>
      </c>
      <c r="H47" s="148">
        <v>3</v>
      </c>
      <c r="I47" s="148"/>
      <c r="J47" s="150">
        <f>H47/$H$78*100</f>
        <v>1.4423076923076923</v>
      </c>
    </row>
    <row r="48" spans="2:10" ht="16.5">
      <c r="B48" s="141" t="s">
        <v>60</v>
      </c>
      <c r="C48" s="141">
        <v>1</v>
      </c>
      <c r="D48" s="141">
        <v>0</v>
      </c>
      <c r="E48" s="141">
        <v>2</v>
      </c>
      <c r="F48" s="141">
        <v>8</v>
      </c>
      <c r="G48" s="141">
        <v>0</v>
      </c>
      <c r="H48" s="148">
        <v>11</v>
      </c>
      <c r="I48" s="148"/>
      <c r="J48" s="150">
        <f>H48/$H$78*100</f>
        <v>5.288461538461538</v>
      </c>
    </row>
    <row r="49" spans="2:10" ht="16.5">
      <c r="B49" s="141" t="s">
        <v>61</v>
      </c>
      <c r="C49" s="141">
        <v>0</v>
      </c>
      <c r="D49" s="141">
        <v>0</v>
      </c>
      <c r="E49" s="141">
        <v>2</v>
      </c>
      <c r="F49" s="141">
        <v>2</v>
      </c>
      <c r="G49" s="141">
        <v>0</v>
      </c>
      <c r="H49" s="148">
        <v>4</v>
      </c>
      <c r="I49" s="148"/>
      <c r="J49" s="150">
        <f>H49/$H$78*100</f>
        <v>1.9230769230769231</v>
      </c>
    </row>
    <row r="50" spans="2:10" ht="16.5">
      <c r="B50" s="141" t="s">
        <v>62</v>
      </c>
      <c r="C50" s="141">
        <v>0</v>
      </c>
      <c r="D50" s="141">
        <v>0</v>
      </c>
      <c r="E50" s="141">
        <v>1</v>
      </c>
      <c r="F50" s="141">
        <v>1</v>
      </c>
      <c r="G50" s="141">
        <v>0</v>
      </c>
      <c r="H50" s="148">
        <v>2</v>
      </c>
      <c r="I50" s="148"/>
      <c r="J50" s="150"/>
    </row>
    <row r="51" spans="1:10" ht="2.25" customHeight="1">
      <c r="A51" s="148"/>
      <c r="H51" s="148"/>
      <c r="I51" s="148"/>
      <c r="J51" s="150"/>
    </row>
    <row r="52" spans="1:10" ht="16.5">
      <c r="A52" s="148" t="s">
        <v>63</v>
      </c>
      <c r="H52" s="148"/>
      <c r="I52" s="148"/>
      <c r="J52" s="150"/>
    </row>
    <row r="53" spans="2:10" ht="16.5">
      <c r="B53" s="141" t="s">
        <v>64</v>
      </c>
      <c r="C53" s="141">
        <v>0</v>
      </c>
      <c r="D53" s="141">
        <v>0</v>
      </c>
      <c r="E53" s="141">
        <v>0</v>
      </c>
      <c r="F53" s="141">
        <v>1</v>
      </c>
      <c r="G53" s="141">
        <v>0</v>
      </c>
      <c r="H53" s="148">
        <v>1</v>
      </c>
      <c r="I53" s="148"/>
      <c r="J53" s="150">
        <f>H53/$H$78*100</f>
        <v>0.4807692307692308</v>
      </c>
    </row>
    <row r="54" spans="2:10" ht="16.5">
      <c r="B54" s="141" t="s">
        <v>65</v>
      </c>
      <c r="C54" s="141">
        <v>0</v>
      </c>
      <c r="D54" s="141">
        <v>0</v>
      </c>
      <c r="E54" s="141">
        <v>0</v>
      </c>
      <c r="F54" s="141">
        <v>1</v>
      </c>
      <c r="G54" s="141">
        <v>0</v>
      </c>
      <c r="H54" s="148">
        <v>1</v>
      </c>
      <c r="I54" s="148"/>
      <c r="J54" s="150">
        <f>H54/$H$78*100</f>
        <v>0.4807692307692308</v>
      </c>
    </row>
    <row r="55" spans="2:10" ht="16.5">
      <c r="B55" s="141" t="s">
        <v>115</v>
      </c>
      <c r="C55" s="141">
        <v>0</v>
      </c>
      <c r="D55" s="141">
        <v>0</v>
      </c>
      <c r="E55" s="141">
        <v>2</v>
      </c>
      <c r="F55" s="141">
        <v>0</v>
      </c>
      <c r="G55" s="141">
        <v>0</v>
      </c>
      <c r="H55" s="148">
        <v>2</v>
      </c>
      <c r="I55" s="148"/>
      <c r="J55" s="150">
        <f>H55/$H$78*100</f>
        <v>0.9615384615384616</v>
      </c>
    </row>
    <row r="56" spans="2:10" ht="16.5">
      <c r="B56" s="141" t="s">
        <v>68</v>
      </c>
      <c r="C56" s="141">
        <v>2</v>
      </c>
      <c r="D56" s="141">
        <v>0</v>
      </c>
      <c r="E56" s="141">
        <v>0</v>
      </c>
      <c r="F56" s="141">
        <v>0</v>
      </c>
      <c r="G56" s="141">
        <v>0</v>
      </c>
      <c r="H56" s="148">
        <v>2</v>
      </c>
      <c r="I56" s="148"/>
      <c r="J56" s="150">
        <f>H56/$H$78*100</f>
        <v>0.9615384615384616</v>
      </c>
    </row>
    <row r="57" spans="2:10" ht="16.5">
      <c r="B57" s="141" t="s">
        <v>69</v>
      </c>
      <c r="C57" s="141">
        <v>1</v>
      </c>
      <c r="D57" s="141">
        <v>0</v>
      </c>
      <c r="E57" s="141">
        <v>1</v>
      </c>
      <c r="F57" s="141">
        <v>0</v>
      </c>
      <c r="G57" s="141">
        <v>0</v>
      </c>
      <c r="H57" s="148">
        <v>2</v>
      </c>
      <c r="I57" s="148"/>
      <c r="J57" s="150">
        <f>H57/$H$78*100</f>
        <v>0.9615384615384616</v>
      </c>
    </row>
    <row r="58" spans="8:10" ht="3" customHeight="1">
      <c r="H58" s="148"/>
      <c r="I58" s="148"/>
      <c r="J58" s="150"/>
    </row>
    <row r="59" spans="1:10" ht="16.5">
      <c r="A59" s="148" t="s">
        <v>74</v>
      </c>
      <c r="H59" s="148"/>
      <c r="I59" s="148"/>
      <c r="J59" s="150"/>
    </row>
    <row r="60" spans="2:10" ht="16.5">
      <c r="B60" s="141" t="s">
        <v>75</v>
      </c>
      <c r="C60" s="141">
        <v>1</v>
      </c>
      <c r="D60" s="141">
        <v>0</v>
      </c>
      <c r="E60" s="141">
        <v>0</v>
      </c>
      <c r="F60" s="141">
        <v>0</v>
      </c>
      <c r="G60" s="141">
        <v>0</v>
      </c>
      <c r="H60" s="148">
        <v>1</v>
      </c>
      <c r="I60" s="148"/>
      <c r="J60" s="150">
        <f aca="true" t="shared" si="3" ref="J60:J69">H60/$H$78*100</f>
        <v>0.4807692307692308</v>
      </c>
    </row>
    <row r="61" spans="2:10" ht="16.5">
      <c r="B61" s="141" t="s">
        <v>76</v>
      </c>
      <c r="C61" s="141">
        <v>20</v>
      </c>
      <c r="D61" s="141">
        <v>0</v>
      </c>
      <c r="E61" s="141">
        <v>0</v>
      </c>
      <c r="F61" s="141">
        <v>0</v>
      </c>
      <c r="G61" s="141">
        <v>0</v>
      </c>
      <c r="H61" s="148">
        <v>20</v>
      </c>
      <c r="I61" s="148"/>
      <c r="J61" s="150">
        <f t="shared" si="3"/>
        <v>9.615384615384617</v>
      </c>
    </row>
    <row r="62" spans="2:10" ht="16.5">
      <c r="B62" s="141" t="s">
        <v>77</v>
      </c>
      <c r="C62" s="141">
        <v>6</v>
      </c>
      <c r="D62" s="141">
        <v>0</v>
      </c>
      <c r="E62" s="141">
        <v>0</v>
      </c>
      <c r="F62" s="141">
        <v>0</v>
      </c>
      <c r="G62" s="141">
        <v>0</v>
      </c>
      <c r="H62" s="148">
        <v>6</v>
      </c>
      <c r="I62" s="148"/>
      <c r="J62" s="150">
        <f t="shared" si="3"/>
        <v>2.8846153846153846</v>
      </c>
    </row>
    <row r="63" spans="2:10" ht="16.5">
      <c r="B63" s="141" t="s">
        <v>78</v>
      </c>
      <c r="C63" s="141">
        <v>3</v>
      </c>
      <c r="D63" s="141">
        <v>0</v>
      </c>
      <c r="E63" s="141">
        <v>0</v>
      </c>
      <c r="F63" s="141">
        <v>0</v>
      </c>
      <c r="G63" s="141">
        <v>0</v>
      </c>
      <c r="H63" s="148">
        <v>3</v>
      </c>
      <c r="I63" s="148"/>
      <c r="J63" s="150">
        <f t="shared" si="3"/>
        <v>1.4423076923076923</v>
      </c>
    </row>
    <row r="64" spans="2:10" ht="16.5">
      <c r="B64" s="141" t="s">
        <v>118</v>
      </c>
      <c r="C64" s="141">
        <v>5</v>
      </c>
      <c r="D64" s="141">
        <v>0</v>
      </c>
      <c r="E64" s="141">
        <v>0</v>
      </c>
      <c r="F64" s="141">
        <v>0</v>
      </c>
      <c r="G64" s="141">
        <v>0</v>
      </c>
      <c r="H64" s="148">
        <v>5</v>
      </c>
      <c r="I64" s="148"/>
      <c r="J64" s="150">
        <f t="shared" si="3"/>
        <v>2.403846153846154</v>
      </c>
    </row>
    <row r="65" spans="2:10" ht="16.5">
      <c r="B65" s="141" t="s">
        <v>80</v>
      </c>
      <c r="C65" s="141">
        <v>16</v>
      </c>
      <c r="D65" s="141">
        <v>0</v>
      </c>
      <c r="E65" s="141">
        <v>0</v>
      </c>
      <c r="F65" s="141">
        <v>0</v>
      </c>
      <c r="G65" s="141">
        <v>1</v>
      </c>
      <c r="H65" s="148">
        <v>17</v>
      </c>
      <c r="I65" s="148"/>
      <c r="J65" s="150">
        <f t="shared" si="3"/>
        <v>8.173076923076923</v>
      </c>
    </row>
    <row r="66" spans="2:10" ht="16.5">
      <c r="B66" s="141" t="s">
        <v>81</v>
      </c>
      <c r="C66" s="141">
        <v>4</v>
      </c>
      <c r="D66" s="141">
        <v>0</v>
      </c>
      <c r="E66" s="141">
        <v>0</v>
      </c>
      <c r="F66" s="141">
        <v>0</v>
      </c>
      <c r="G66" s="141">
        <v>0</v>
      </c>
      <c r="H66" s="148">
        <v>4</v>
      </c>
      <c r="I66" s="148"/>
      <c r="J66" s="150">
        <f t="shared" si="3"/>
        <v>1.9230769230769231</v>
      </c>
    </row>
    <row r="67" spans="2:10" ht="16.5">
      <c r="B67" s="141" t="s">
        <v>82</v>
      </c>
      <c r="C67" s="141">
        <v>4</v>
      </c>
      <c r="D67" s="141">
        <v>0</v>
      </c>
      <c r="E67" s="141">
        <v>0</v>
      </c>
      <c r="F67" s="141">
        <v>0</v>
      </c>
      <c r="G67" s="141">
        <v>0</v>
      </c>
      <c r="H67" s="148">
        <v>4</v>
      </c>
      <c r="I67" s="148"/>
      <c r="J67" s="150">
        <f t="shared" si="3"/>
        <v>1.9230769230769231</v>
      </c>
    </row>
    <row r="68" spans="2:10" ht="16.5">
      <c r="B68" s="141" t="s">
        <v>83</v>
      </c>
      <c r="C68" s="141">
        <v>10</v>
      </c>
      <c r="D68" s="141">
        <v>0</v>
      </c>
      <c r="E68" s="141">
        <v>0</v>
      </c>
      <c r="F68" s="141">
        <v>0</v>
      </c>
      <c r="G68" s="141">
        <v>0</v>
      </c>
      <c r="H68" s="148">
        <v>10</v>
      </c>
      <c r="I68" s="148"/>
      <c r="J68" s="150">
        <f t="shared" si="3"/>
        <v>4.807692307692308</v>
      </c>
    </row>
    <row r="69" spans="2:10" ht="16.5">
      <c r="B69" s="141" t="s">
        <v>84</v>
      </c>
      <c r="C69" s="141">
        <v>2</v>
      </c>
      <c r="D69" s="141">
        <v>0</v>
      </c>
      <c r="E69" s="141">
        <v>0</v>
      </c>
      <c r="F69" s="141">
        <v>0</v>
      </c>
      <c r="G69" s="141">
        <v>0</v>
      </c>
      <c r="H69" s="148">
        <v>2</v>
      </c>
      <c r="I69" s="148"/>
      <c r="J69" s="150">
        <f t="shared" si="3"/>
        <v>0.9615384615384616</v>
      </c>
    </row>
    <row r="70" spans="8:10" ht="3.75" customHeight="1">
      <c r="H70" s="148"/>
      <c r="I70" s="148"/>
      <c r="J70" s="150"/>
    </row>
    <row r="71" spans="1:10" ht="16.5">
      <c r="A71" s="148" t="s">
        <v>85</v>
      </c>
      <c r="H71" s="148"/>
      <c r="I71" s="148"/>
      <c r="J71" s="150"/>
    </row>
    <row r="72" spans="2:10" ht="16.5">
      <c r="B72" s="141" t="s">
        <v>86</v>
      </c>
      <c r="C72" s="141">
        <v>1</v>
      </c>
      <c r="D72" s="141">
        <v>0</v>
      </c>
      <c r="E72" s="141">
        <v>0</v>
      </c>
      <c r="F72" s="141">
        <v>1</v>
      </c>
      <c r="G72" s="141">
        <v>0</v>
      </c>
      <c r="H72" s="148">
        <v>2</v>
      </c>
      <c r="I72" s="148"/>
      <c r="J72" s="150">
        <f>H72/$H$78*100</f>
        <v>0.9615384615384616</v>
      </c>
    </row>
    <row r="73" spans="2:10" ht="16.5">
      <c r="B73" s="141" t="s">
        <v>88</v>
      </c>
      <c r="C73" s="141">
        <v>0</v>
      </c>
      <c r="D73" s="141">
        <v>0</v>
      </c>
      <c r="E73" s="141">
        <v>0</v>
      </c>
      <c r="F73" s="141">
        <v>1</v>
      </c>
      <c r="G73" s="141">
        <v>0</v>
      </c>
      <c r="H73" s="148">
        <v>1</v>
      </c>
      <c r="I73" s="148"/>
      <c r="J73" s="150">
        <f>H73/$H$78*100</f>
        <v>0.4807692307692308</v>
      </c>
    </row>
    <row r="74" spans="1:10" ht="17.25" thickBot="1">
      <c r="A74" s="139"/>
      <c r="B74" s="139" t="s">
        <v>90</v>
      </c>
      <c r="C74" s="139">
        <v>3</v>
      </c>
      <c r="D74" s="139">
        <v>1</v>
      </c>
      <c r="E74" s="139">
        <v>1</v>
      </c>
      <c r="F74" s="139">
        <v>3</v>
      </c>
      <c r="G74" s="139">
        <v>3</v>
      </c>
      <c r="H74" s="138">
        <v>11</v>
      </c>
      <c r="I74" s="138"/>
      <c r="J74" s="152">
        <f>H74/$H$78*100</f>
        <v>5.288461538461538</v>
      </c>
    </row>
    <row r="75" spans="1:10" ht="17.25" hidden="1" thickBot="1">
      <c r="A75" s="138" t="s">
        <v>181</v>
      </c>
      <c r="B75" s="139"/>
      <c r="C75" s="153"/>
      <c r="D75" s="153"/>
      <c r="E75" s="153"/>
      <c r="F75" s="153"/>
      <c r="G75" s="153"/>
      <c r="H75" s="154"/>
      <c r="I75" s="138"/>
      <c r="J75" s="155"/>
    </row>
    <row r="76" spans="1:10" ht="16.5" hidden="1">
      <c r="A76" s="148"/>
      <c r="C76" s="156"/>
      <c r="D76" s="156"/>
      <c r="E76" s="156"/>
      <c r="F76" s="156"/>
      <c r="G76" s="156"/>
      <c r="H76" s="157"/>
      <c r="I76" s="148"/>
      <c r="J76" s="149"/>
    </row>
    <row r="77" spans="8:10" ht="3.75" customHeight="1">
      <c r="H77" s="148"/>
      <c r="I77" s="148"/>
      <c r="J77" s="149"/>
    </row>
    <row r="78" spans="1:10" ht="20.25" thickBot="1">
      <c r="A78" s="139"/>
      <c r="B78" s="138" t="s">
        <v>220</v>
      </c>
      <c r="C78" s="139">
        <v>47</v>
      </c>
      <c r="D78" s="139">
        <v>7</v>
      </c>
      <c r="E78" s="139">
        <v>35</v>
      </c>
      <c r="F78" s="139">
        <v>106</v>
      </c>
      <c r="G78" s="139">
        <v>13</v>
      </c>
      <c r="H78" s="158">
        <v>208</v>
      </c>
      <c r="I78" s="138"/>
      <c r="J78" s="159">
        <v>1</v>
      </c>
    </row>
    <row r="79" spans="2:10" ht="16.5">
      <c r="B79" s="141" t="s">
        <v>182</v>
      </c>
      <c r="I79" s="151"/>
      <c r="J79" s="160"/>
    </row>
    <row r="80" spans="9:10" ht="16.5">
      <c r="I80" s="151"/>
      <c r="J80" s="160"/>
    </row>
    <row r="81" spans="2:10" ht="16.5">
      <c r="B81" s="161" t="s">
        <v>183</v>
      </c>
      <c r="C81" s="162"/>
      <c r="D81" s="162"/>
      <c r="E81" s="162"/>
      <c r="F81" s="162"/>
      <c r="G81" s="162"/>
      <c r="H81" s="162"/>
      <c r="I81" s="163"/>
      <c r="J81" s="164"/>
    </row>
    <row r="82" spans="2:10" ht="16.5">
      <c r="B82" s="165" t="s">
        <v>184</v>
      </c>
      <c r="C82" s="166"/>
      <c r="D82" s="166"/>
      <c r="E82" s="166"/>
      <c r="F82" s="166"/>
      <c r="G82" s="166"/>
      <c r="H82" s="166"/>
      <c r="I82" s="167"/>
      <c r="J82" s="164"/>
    </row>
    <row r="83" spans="2:10" ht="16.5">
      <c r="B83" s="165" t="s">
        <v>185</v>
      </c>
      <c r="C83" s="166"/>
      <c r="D83" s="166"/>
      <c r="E83" s="166"/>
      <c r="F83" s="166"/>
      <c r="G83" s="166"/>
      <c r="H83" s="166"/>
      <c r="I83" s="167"/>
      <c r="J83" s="164"/>
    </row>
    <row r="84" spans="2:10" ht="16.5">
      <c r="B84" s="168" t="s">
        <v>186</v>
      </c>
      <c r="C84" s="169"/>
      <c r="D84" s="169"/>
      <c r="E84" s="169"/>
      <c r="F84" s="169"/>
      <c r="G84" s="169"/>
      <c r="H84" s="169"/>
      <c r="I84" s="170"/>
      <c r="J84" s="164"/>
    </row>
    <row r="89" spans="3:8" ht="16.5">
      <c r="C89" s="118"/>
      <c r="D89" s="118"/>
      <c r="E89" s="118"/>
      <c r="F89" s="118"/>
      <c r="G89" s="118"/>
      <c r="H89" s="118"/>
    </row>
    <row r="90" spans="3:8" ht="16.5">
      <c r="C90" s="118"/>
      <c r="D90" s="118"/>
      <c r="E90" s="118"/>
      <c r="F90" s="118"/>
      <c r="G90" s="118"/>
      <c r="H90" s="118"/>
    </row>
  </sheetData>
  <mergeCells count="2">
    <mergeCell ref="C2:H2"/>
    <mergeCell ref="J2:J3"/>
  </mergeCells>
  <printOptions/>
  <pageMargins left="0.75" right="0.75" top="0.64" bottom="0.67" header="0.5" footer="0.5"/>
  <pageSetup fitToHeight="2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L11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141" customWidth="1"/>
    <col min="2" max="2" width="58.421875" style="141" customWidth="1"/>
    <col min="3" max="3" width="14.421875" style="141" bestFit="1" customWidth="1"/>
    <col min="4" max="4" width="15.7109375" style="141" bestFit="1" customWidth="1"/>
    <col min="5" max="5" width="16.00390625" style="141" bestFit="1" customWidth="1"/>
    <col min="6" max="6" width="16.7109375" style="141" customWidth="1"/>
    <col min="7" max="7" width="10.421875" style="141" customWidth="1"/>
    <col min="8" max="8" width="11.57421875" style="141" customWidth="1"/>
    <col min="9" max="9" width="2.00390625" style="141" customWidth="1"/>
    <col min="10" max="10" width="21.140625" style="141" customWidth="1"/>
    <col min="11" max="11" width="1.57421875" style="141" customWidth="1"/>
    <col min="12" max="12" width="22.7109375" style="141" customWidth="1"/>
    <col min="13" max="16384" width="9.140625" style="141" customWidth="1"/>
  </cols>
  <sheetData>
    <row r="1" spans="1:10" ht="17.25" thickBot="1">
      <c r="A1" s="138" t="s">
        <v>187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36" customHeight="1">
      <c r="A2" s="143"/>
      <c r="B2" s="143"/>
      <c r="C2" s="144" t="s">
        <v>188</v>
      </c>
      <c r="D2" s="144"/>
      <c r="E2" s="144"/>
      <c r="F2" s="144"/>
      <c r="G2" s="144"/>
      <c r="H2" s="144"/>
      <c r="I2" s="143"/>
      <c r="J2" s="171" t="s">
        <v>189</v>
      </c>
    </row>
    <row r="3" spans="1:10" ht="17.25" thickBot="1">
      <c r="A3" s="139"/>
      <c r="B3" s="139"/>
      <c r="C3" s="146" t="s">
        <v>176</v>
      </c>
      <c r="D3" s="146" t="s">
        <v>177</v>
      </c>
      <c r="E3" s="146" t="s">
        <v>178</v>
      </c>
      <c r="F3" s="146" t="s">
        <v>179</v>
      </c>
      <c r="G3" s="146" t="s">
        <v>90</v>
      </c>
      <c r="H3" s="146" t="s">
        <v>180</v>
      </c>
      <c r="I3" s="172"/>
      <c r="J3" s="173"/>
    </row>
    <row r="4" ht="3.75" customHeight="1"/>
    <row r="5" spans="1:10" ht="16.5">
      <c r="A5" s="148" t="s">
        <v>6</v>
      </c>
      <c r="H5" s="174"/>
      <c r="I5" s="174"/>
      <c r="J5" s="149"/>
    </row>
    <row r="6" spans="2:12" ht="16.5">
      <c r="B6" s="141" t="s">
        <v>7</v>
      </c>
      <c r="C6" s="175">
        <v>0</v>
      </c>
      <c r="D6" s="175">
        <v>3</v>
      </c>
      <c r="E6" s="175">
        <v>12</v>
      </c>
      <c r="F6" s="175">
        <v>5</v>
      </c>
      <c r="G6" s="175">
        <v>0</v>
      </c>
      <c r="H6" s="174">
        <v>20</v>
      </c>
      <c r="I6" s="174"/>
      <c r="J6" s="150">
        <f aca="true" t="shared" si="0" ref="J6:J13">H6/$H$96*100</f>
        <v>1.0183299389002036</v>
      </c>
      <c r="L6" s="150"/>
    </row>
    <row r="7" spans="2:12" ht="16.5">
      <c r="B7" s="141" t="s">
        <v>110</v>
      </c>
      <c r="C7" s="175">
        <v>0</v>
      </c>
      <c r="D7" s="175">
        <v>4</v>
      </c>
      <c r="E7" s="175">
        <v>19</v>
      </c>
      <c r="F7" s="175">
        <v>26</v>
      </c>
      <c r="G7" s="175">
        <v>2</v>
      </c>
      <c r="H7" s="174">
        <v>51</v>
      </c>
      <c r="I7" s="174"/>
      <c r="J7" s="150">
        <f t="shared" si="0"/>
        <v>2.5967413441955194</v>
      </c>
      <c r="L7" s="150"/>
    </row>
    <row r="8" spans="2:12" ht="16.5">
      <c r="B8" s="141" t="s">
        <v>9</v>
      </c>
      <c r="C8" s="175">
        <v>12</v>
      </c>
      <c r="D8" s="175">
        <v>4</v>
      </c>
      <c r="E8" s="175">
        <v>28</v>
      </c>
      <c r="F8" s="175">
        <v>203</v>
      </c>
      <c r="G8" s="175">
        <v>19</v>
      </c>
      <c r="H8" s="174">
        <v>266</v>
      </c>
      <c r="I8" s="174"/>
      <c r="J8" s="150">
        <f t="shared" si="0"/>
        <v>13.54378818737271</v>
      </c>
      <c r="L8" s="150"/>
    </row>
    <row r="9" spans="2:12" ht="16.5">
      <c r="B9" s="141" t="s">
        <v>10</v>
      </c>
      <c r="C9" s="175">
        <v>0</v>
      </c>
      <c r="D9" s="175">
        <v>0</v>
      </c>
      <c r="E9" s="175">
        <v>0</v>
      </c>
      <c r="F9" s="175">
        <v>5</v>
      </c>
      <c r="G9" s="175">
        <v>0</v>
      </c>
      <c r="H9" s="174">
        <v>5</v>
      </c>
      <c r="I9" s="174"/>
      <c r="J9" s="150">
        <f t="shared" si="0"/>
        <v>0.2545824847250509</v>
      </c>
      <c r="L9" s="150"/>
    </row>
    <row r="10" spans="2:12" ht="16.5">
      <c r="B10" s="141" t="s">
        <v>111</v>
      </c>
      <c r="C10" s="175">
        <v>0</v>
      </c>
      <c r="D10" s="175">
        <v>0</v>
      </c>
      <c r="E10" s="175">
        <v>1</v>
      </c>
      <c r="F10" s="175">
        <v>0</v>
      </c>
      <c r="G10" s="175">
        <v>0</v>
      </c>
      <c r="H10" s="174">
        <v>1</v>
      </c>
      <c r="I10" s="174"/>
      <c r="J10" s="150">
        <f t="shared" si="0"/>
        <v>0.05091649694501018</v>
      </c>
      <c r="L10" s="150"/>
    </row>
    <row r="11" spans="2:12" ht="16.5">
      <c r="B11" s="141" t="s">
        <v>112</v>
      </c>
      <c r="C11" s="175">
        <v>1</v>
      </c>
      <c r="D11" s="175">
        <v>0</v>
      </c>
      <c r="E11" s="175">
        <v>1</v>
      </c>
      <c r="F11" s="175">
        <v>2</v>
      </c>
      <c r="G11" s="175">
        <v>0</v>
      </c>
      <c r="H11" s="174">
        <v>4</v>
      </c>
      <c r="I11" s="174"/>
      <c r="J11" s="150">
        <f t="shared" si="0"/>
        <v>0.20366598778004072</v>
      </c>
      <c r="L11" s="150"/>
    </row>
    <row r="12" spans="2:12" ht="16.5">
      <c r="B12" s="141" t="s">
        <v>113</v>
      </c>
      <c r="C12" s="175">
        <v>5</v>
      </c>
      <c r="D12" s="175">
        <v>3</v>
      </c>
      <c r="E12" s="175">
        <v>16</v>
      </c>
      <c r="F12" s="175">
        <v>43</v>
      </c>
      <c r="G12" s="175">
        <v>5</v>
      </c>
      <c r="H12" s="174">
        <v>72</v>
      </c>
      <c r="I12" s="174"/>
      <c r="J12" s="150">
        <f t="shared" si="0"/>
        <v>3.6659877800407332</v>
      </c>
      <c r="L12" s="150"/>
    </row>
    <row r="13" spans="2:12" ht="16.5">
      <c r="B13" s="141" t="s">
        <v>15</v>
      </c>
      <c r="C13" s="175">
        <v>0</v>
      </c>
      <c r="D13" s="175">
        <v>1</v>
      </c>
      <c r="E13" s="175">
        <v>12</v>
      </c>
      <c r="F13" s="175">
        <v>13</v>
      </c>
      <c r="G13" s="175">
        <v>3</v>
      </c>
      <c r="H13" s="174">
        <v>29</v>
      </c>
      <c r="I13" s="174"/>
      <c r="J13" s="150">
        <f t="shared" si="0"/>
        <v>1.4765784114052953</v>
      </c>
      <c r="L13" s="150"/>
    </row>
    <row r="14" spans="2:12" ht="5.25" customHeight="1">
      <c r="B14" s="151"/>
      <c r="C14" s="175"/>
      <c r="D14" s="175"/>
      <c r="E14" s="175"/>
      <c r="F14" s="175"/>
      <c r="G14" s="175"/>
      <c r="H14" s="174"/>
      <c r="I14" s="174"/>
      <c r="J14" s="150"/>
      <c r="L14" s="150"/>
    </row>
    <row r="15" spans="1:12" ht="16.5">
      <c r="A15" s="148" t="s">
        <v>16</v>
      </c>
      <c r="B15" s="151"/>
      <c r="H15" s="174"/>
      <c r="I15" s="174"/>
      <c r="J15" s="150">
        <f aca="true" t="shared" si="1" ref="J15:J43">H15/$H$96*100</f>
        <v>0</v>
      </c>
      <c r="L15" s="150"/>
    </row>
    <row r="16" spans="2:12" ht="16.5">
      <c r="B16" s="141" t="s">
        <v>17</v>
      </c>
      <c r="C16" s="175">
        <v>1</v>
      </c>
      <c r="D16" s="175">
        <v>0</v>
      </c>
      <c r="E16" s="175">
        <v>2</v>
      </c>
      <c r="F16" s="175">
        <v>16</v>
      </c>
      <c r="G16" s="175">
        <v>2</v>
      </c>
      <c r="H16" s="174">
        <v>21</v>
      </c>
      <c r="I16" s="174"/>
      <c r="J16" s="150">
        <f t="shared" si="1"/>
        <v>1.0692464358452138</v>
      </c>
      <c r="L16" s="150"/>
    </row>
    <row r="17" spans="2:12" ht="16.5">
      <c r="B17" s="141" t="s">
        <v>19</v>
      </c>
      <c r="C17" s="175">
        <v>0</v>
      </c>
      <c r="D17" s="175">
        <v>3</v>
      </c>
      <c r="E17" s="175">
        <v>4</v>
      </c>
      <c r="F17" s="175">
        <v>3</v>
      </c>
      <c r="G17" s="175">
        <v>1</v>
      </c>
      <c r="H17" s="174">
        <v>11</v>
      </c>
      <c r="I17" s="174"/>
      <c r="J17" s="150">
        <f t="shared" si="1"/>
        <v>0.560081466395112</v>
      </c>
      <c r="L17" s="150"/>
    </row>
    <row r="18" spans="2:12" ht="16.5">
      <c r="B18" s="141" t="s">
        <v>20</v>
      </c>
      <c r="C18" s="175">
        <v>0</v>
      </c>
      <c r="D18" s="175">
        <v>2</v>
      </c>
      <c r="E18" s="175">
        <v>1</v>
      </c>
      <c r="F18" s="175">
        <v>1</v>
      </c>
      <c r="G18" s="175">
        <v>0</v>
      </c>
      <c r="H18" s="174">
        <v>4</v>
      </c>
      <c r="I18" s="174"/>
      <c r="J18" s="150">
        <f t="shared" si="1"/>
        <v>0.20366598778004072</v>
      </c>
      <c r="L18" s="150"/>
    </row>
    <row r="19" spans="2:12" ht="16.5">
      <c r="B19" s="141" t="s">
        <v>21</v>
      </c>
      <c r="C19" s="175">
        <v>0</v>
      </c>
      <c r="D19" s="175">
        <v>0</v>
      </c>
      <c r="E19" s="175">
        <v>1</v>
      </c>
      <c r="F19" s="175">
        <v>5</v>
      </c>
      <c r="G19" s="175">
        <v>1</v>
      </c>
      <c r="H19" s="174">
        <v>7</v>
      </c>
      <c r="I19" s="174"/>
      <c r="J19" s="150">
        <f t="shared" si="1"/>
        <v>0.3564154786150713</v>
      </c>
      <c r="L19" s="150"/>
    </row>
    <row r="20" spans="3:12" ht="5.25" customHeight="1">
      <c r="C20" s="175"/>
      <c r="D20" s="175"/>
      <c r="E20" s="175"/>
      <c r="F20" s="175"/>
      <c r="G20" s="175"/>
      <c r="H20" s="174"/>
      <c r="I20" s="174"/>
      <c r="J20" s="150">
        <f t="shared" si="1"/>
        <v>0</v>
      </c>
      <c r="L20" s="150"/>
    </row>
    <row r="21" spans="1:12" ht="16.5">
      <c r="A21" s="148" t="s">
        <v>22</v>
      </c>
      <c r="C21" s="175"/>
      <c r="D21" s="175"/>
      <c r="E21" s="175"/>
      <c r="F21" s="175"/>
      <c r="G21" s="175"/>
      <c r="H21" s="174"/>
      <c r="I21" s="174"/>
      <c r="J21" s="150">
        <f t="shared" si="1"/>
        <v>0</v>
      </c>
      <c r="L21" s="150"/>
    </row>
    <row r="22" spans="2:12" ht="16.5">
      <c r="B22" s="141" t="s">
        <v>23</v>
      </c>
      <c r="C22" s="175">
        <v>6</v>
      </c>
      <c r="D22" s="175">
        <v>2</v>
      </c>
      <c r="E22" s="175">
        <v>1</v>
      </c>
      <c r="F22" s="175">
        <v>12</v>
      </c>
      <c r="G22" s="175">
        <v>4</v>
      </c>
      <c r="H22" s="174">
        <v>25</v>
      </c>
      <c r="I22" s="174"/>
      <c r="J22" s="150">
        <f t="shared" si="1"/>
        <v>1.2729124236252547</v>
      </c>
      <c r="L22" s="150"/>
    </row>
    <row r="23" spans="2:12" ht="16.5">
      <c r="B23" s="141" t="s">
        <v>24</v>
      </c>
      <c r="C23" s="175">
        <v>1</v>
      </c>
      <c r="D23" s="175">
        <v>11</v>
      </c>
      <c r="E23" s="175">
        <v>8</v>
      </c>
      <c r="F23" s="175">
        <v>36</v>
      </c>
      <c r="G23" s="175">
        <v>0</v>
      </c>
      <c r="H23" s="174">
        <v>56</v>
      </c>
      <c r="I23" s="174"/>
      <c r="J23" s="150">
        <f t="shared" si="1"/>
        <v>2.8513238289205702</v>
      </c>
      <c r="L23" s="150"/>
    </row>
    <row r="24" spans="2:12" ht="16.5">
      <c r="B24" s="141" t="s">
        <v>25</v>
      </c>
      <c r="C24" s="175">
        <v>0</v>
      </c>
      <c r="D24" s="175">
        <v>0</v>
      </c>
      <c r="E24" s="175">
        <v>0</v>
      </c>
      <c r="F24" s="175">
        <v>8</v>
      </c>
      <c r="G24" s="175">
        <v>0</v>
      </c>
      <c r="H24" s="174">
        <v>8</v>
      </c>
      <c r="I24" s="174"/>
      <c r="J24" s="150">
        <f t="shared" si="1"/>
        <v>0.40733197556008144</v>
      </c>
      <c r="L24" s="150"/>
    </row>
    <row r="25" spans="2:12" ht="16.5">
      <c r="B25" s="141" t="s">
        <v>26</v>
      </c>
      <c r="C25" s="175">
        <v>6</v>
      </c>
      <c r="D25" s="175">
        <v>2</v>
      </c>
      <c r="E25" s="175">
        <v>0</v>
      </c>
      <c r="F25" s="175">
        <v>0</v>
      </c>
      <c r="G25" s="175">
        <v>0</v>
      </c>
      <c r="H25" s="174">
        <v>8</v>
      </c>
      <c r="I25" s="174"/>
      <c r="J25" s="150">
        <f t="shared" si="1"/>
        <v>0.40733197556008144</v>
      </c>
      <c r="L25" s="150"/>
    </row>
    <row r="26" spans="2:12" ht="16.5">
      <c r="B26" s="141" t="s">
        <v>27</v>
      </c>
      <c r="C26" s="175">
        <v>2</v>
      </c>
      <c r="D26" s="175">
        <v>0</v>
      </c>
      <c r="E26" s="175">
        <v>1</v>
      </c>
      <c r="F26" s="175">
        <v>11</v>
      </c>
      <c r="G26" s="175">
        <v>1</v>
      </c>
      <c r="H26" s="174">
        <v>15</v>
      </c>
      <c r="I26" s="174"/>
      <c r="J26" s="150">
        <f t="shared" si="1"/>
        <v>0.7637474541751528</v>
      </c>
      <c r="L26" s="150"/>
    </row>
    <row r="27" spans="2:12" ht="16.5">
      <c r="B27" s="141" t="s">
        <v>28</v>
      </c>
      <c r="C27" s="175">
        <v>5</v>
      </c>
      <c r="D27" s="175">
        <v>2</v>
      </c>
      <c r="E27" s="175">
        <v>14</v>
      </c>
      <c r="F27" s="175">
        <v>70</v>
      </c>
      <c r="G27" s="175">
        <v>2</v>
      </c>
      <c r="H27" s="174">
        <v>93</v>
      </c>
      <c r="I27" s="174"/>
      <c r="J27" s="150">
        <f t="shared" si="1"/>
        <v>4.7352342158859475</v>
      </c>
      <c r="L27" s="150"/>
    </row>
    <row r="28" spans="2:12" ht="16.5">
      <c r="B28" s="141" t="s">
        <v>29</v>
      </c>
      <c r="C28" s="175">
        <v>6</v>
      </c>
      <c r="D28" s="175">
        <v>4</v>
      </c>
      <c r="E28" s="175">
        <v>41</v>
      </c>
      <c r="F28" s="175">
        <v>171</v>
      </c>
      <c r="G28" s="175">
        <v>14</v>
      </c>
      <c r="H28" s="174">
        <v>236</v>
      </c>
      <c r="I28" s="174"/>
      <c r="J28" s="150">
        <f t="shared" si="1"/>
        <v>12.016293279022404</v>
      </c>
      <c r="L28" s="150"/>
    </row>
    <row r="29" spans="2:12" ht="16.5">
      <c r="B29" s="141" t="s">
        <v>30</v>
      </c>
      <c r="C29" s="175">
        <v>0</v>
      </c>
      <c r="D29" s="175">
        <v>8</v>
      </c>
      <c r="E29" s="175">
        <v>14</v>
      </c>
      <c r="F29" s="175">
        <v>15</v>
      </c>
      <c r="G29" s="175">
        <v>8</v>
      </c>
      <c r="H29" s="174">
        <v>45</v>
      </c>
      <c r="I29" s="174"/>
      <c r="J29" s="150">
        <f t="shared" si="1"/>
        <v>2.291242362525458</v>
      </c>
      <c r="L29" s="150"/>
    </row>
    <row r="30" spans="2:12" ht="16.5">
      <c r="B30" s="141" t="s">
        <v>31</v>
      </c>
      <c r="C30" s="175">
        <v>3</v>
      </c>
      <c r="D30" s="175">
        <v>1</v>
      </c>
      <c r="E30" s="175">
        <v>0</v>
      </c>
      <c r="F30" s="175">
        <v>0</v>
      </c>
      <c r="G30" s="175">
        <v>2</v>
      </c>
      <c r="H30" s="174">
        <v>6</v>
      </c>
      <c r="I30" s="174"/>
      <c r="J30" s="150">
        <f t="shared" si="1"/>
        <v>0.30549898167006106</v>
      </c>
      <c r="L30" s="150"/>
    </row>
    <row r="31" spans="2:12" ht="16.5">
      <c r="B31" s="141" t="s">
        <v>32</v>
      </c>
      <c r="C31" s="175">
        <v>1</v>
      </c>
      <c r="D31" s="175">
        <v>10</v>
      </c>
      <c r="E31" s="175">
        <v>0</v>
      </c>
      <c r="F31" s="175">
        <v>3</v>
      </c>
      <c r="G31" s="175">
        <v>0</v>
      </c>
      <c r="H31" s="174">
        <v>14</v>
      </c>
      <c r="I31" s="174"/>
      <c r="J31" s="150">
        <f t="shared" si="1"/>
        <v>0.7128309572301426</v>
      </c>
      <c r="L31" s="150"/>
    </row>
    <row r="32" spans="3:12" ht="3.75" customHeight="1">
      <c r="C32" s="175"/>
      <c r="D32" s="175"/>
      <c r="E32" s="175"/>
      <c r="F32" s="175"/>
      <c r="G32" s="175"/>
      <c r="H32" s="174"/>
      <c r="I32" s="174"/>
      <c r="J32" s="150">
        <f t="shared" si="1"/>
        <v>0</v>
      </c>
      <c r="L32" s="150"/>
    </row>
    <row r="33" spans="1:12" ht="16.5">
      <c r="A33" s="148" t="s">
        <v>33</v>
      </c>
      <c r="C33" s="175"/>
      <c r="D33" s="175"/>
      <c r="E33" s="175"/>
      <c r="F33" s="175"/>
      <c r="G33" s="175"/>
      <c r="H33" s="174"/>
      <c r="I33" s="174"/>
      <c r="J33" s="150">
        <f t="shared" si="1"/>
        <v>0</v>
      </c>
      <c r="L33" s="150"/>
    </row>
    <row r="34" spans="1:12" ht="16.5">
      <c r="A34" s="148"/>
      <c r="B34" s="141" t="s">
        <v>34</v>
      </c>
      <c r="C34" s="175">
        <v>0</v>
      </c>
      <c r="D34" s="175">
        <v>1</v>
      </c>
      <c r="E34" s="175">
        <v>5</v>
      </c>
      <c r="F34" s="175">
        <v>25</v>
      </c>
      <c r="G34" s="175">
        <v>3</v>
      </c>
      <c r="H34" s="174">
        <v>34</v>
      </c>
      <c r="I34" s="174"/>
      <c r="J34" s="150">
        <f t="shared" si="1"/>
        <v>1.7311608961303464</v>
      </c>
      <c r="L34" s="150"/>
    </row>
    <row r="35" spans="2:12" ht="16.5">
      <c r="B35" s="141" t="s">
        <v>35</v>
      </c>
      <c r="C35" s="175">
        <v>0</v>
      </c>
      <c r="D35" s="175">
        <v>1</v>
      </c>
      <c r="E35" s="175">
        <v>3</v>
      </c>
      <c r="F35" s="175">
        <v>2</v>
      </c>
      <c r="G35" s="175">
        <v>1</v>
      </c>
      <c r="H35" s="174">
        <v>7</v>
      </c>
      <c r="I35" s="174"/>
      <c r="J35" s="150">
        <f t="shared" si="1"/>
        <v>0.3564154786150713</v>
      </c>
      <c r="L35" s="150"/>
    </row>
    <row r="36" spans="2:12" ht="16.5">
      <c r="B36" s="141" t="s">
        <v>36</v>
      </c>
      <c r="C36" s="175">
        <v>12</v>
      </c>
      <c r="D36" s="175">
        <v>26</v>
      </c>
      <c r="E36" s="175">
        <v>60</v>
      </c>
      <c r="F36" s="175">
        <v>120</v>
      </c>
      <c r="G36" s="175">
        <v>18</v>
      </c>
      <c r="H36" s="174">
        <v>236</v>
      </c>
      <c r="I36" s="174"/>
      <c r="J36" s="150">
        <f t="shared" si="1"/>
        <v>12.016293279022404</v>
      </c>
      <c r="L36" s="150"/>
    </row>
    <row r="37" spans="2:12" ht="16.5">
      <c r="B37" s="141" t="s">
        <v>37</v>
      </c>
      <c r="C37" s="175">
        <v>4</v>
      </c>
      <c r="D37" s="175">
        <v>0</v>
      </c>
      <c r="E37" s="175">
        <v>3</v>
      </c>
      <c r="F37" s="175">
        <v>3</v>
      </c>
      <c r="G37" s="175">
        <v>2</v>
      </c>
      <c r="H37" s="174">
        <v>12</v>
      </c>
      <c r="I37" s="174"/>
      <c r="J37" s="150">
        <f t="shared" si="1"/>
        <v>0.6109979633401221</v>
      </c>
      <c r="L37" s="150"/>
    </row>
    <row r="38" spans="2:12" ht="16.5">
      <c r="B38" s="141" t="s">
        <v>38</v>
      </c>
      <c r="C38" s="175">
        <v>84</v>
      </c>
      <c r="D38" s="175">
        <v>78</v>
      </c>
      <c r="E38" s="175">
        <v>102</v>
      </c>
      <c r="F38" s="175">
        <v>180</v>
      </c>
      <c r="G38" s="175">
        <v>24</v>
      </c>
      <c r="H38" s="174">
        <v>468</v>
      </c>
      <c r="I38" s="174"/>
      <c r="J38" s="150">
        <f t="shared" si="1"/>
        <v>23.828920570264767</v>
      </c>
      <c r="L38" s="150"/>
    </row>
    <row r="39" spans="2:12" ht="16.5">
      <c r="B39" s="141" t="s">
        <v>39</v>
      </c>
      <c r="C39" s="175">
        <v>23</v>
      </c>
      <c r="D39" s="175">
        <v>21</v>
      </c>
      <c r="E39" s="175">
        <v>54</v>
      </c>
      <c r="F39" s="175">
        <v>98</v>
      </c>
      <c r="G39" s="175">
        <v>20</v>
      </c>
      <c r="H39" s="174">
        <v>216</v>
      </c>
      <c r="I39" s="174"/>
      <c r="J39" s="150">
        <f t="shared" si="1"/>
        <v>10.9979633401222</v>
      </c>
      <c r="L39" s="150"/>
    </row>
    <row r="40" spans="2:12" ht="16.5">
      <c r="B40" s="141" t="s">
        <v>114</v>
      </c>
      <c r="C40" s="175">
        <v>14</v>
      </c>
      <c r="D40" s="175">
        <v>11</v>
      </c>
      <c r="E40" s="175">
        <v>0</v>
      </c>
      <c r="F40" s="175">
        <v>1</v>
      </c>
      <c r="G40" s="175">
        <v>2</v>
      </c>
      <c r="H40" s="174">
        <v>28</v>
      </c>
      <c r="I40" s="174"/>
      <c r="J40" s="150">
        <f t="shared" si="1"/>
        <v>1.4256619144602851</v>
      </c>
      <c r="L40" s="150"/>
    </row>
    <row r="41" spans="2:12" ht="16.5">
      <c r="B41" s="141" t="s">
        <v>41</v>
      </c>
      <c r="C41" s="175">
        <v>1</v>
      </c>
      <c r="D41" s="175">
        <v>7</v>
      </c>
      <c r="E41" s="175">
        <v>15</v>
      </c>
      <c r="F41" s="175">
        <v>42</v>
      </c>
      <c r="G41" s="175">
        <v>21</v>
      </c>
      <c r="H41" s="174">
        <v>86</v>
      </c>
      <c r="I41" s="174"/>
      <c r="J41" s="150">
        <f t="shared" si="1"/>
        <v>4.378818737270876</v>
      </c>
      <c r="L41" s="150"/>
    </row>
    <row r="42" spans="2:12" ht="16.5">
      <c r="B42" s="141" t="s">
        <v>42</v>
      </c>
      <c r="C42" s="175">
        <v>5</v>
      </c>
      <c r="D42" s="175">
        <v>3</v>
      </c>
      <c r="E42" s="175">
        <v>9</v>
      </c>
      <c r="F42" s="175">
        <v>61</v>
      </c>
      <c r="G42" s="175">
        <v>7</v>
      </c>
      <c r="H42" s="174">
        <v>85</v>
      </c>
      <c r="I42" s="174"/>
      <c r="J42" s="150">
        <f t="shared" si="1"/>
        <v>4.327902240325866</v>
      </c>
      <c r="L42" s="150"/>
    </row>
    <row r="43" spans="2:12" ht="16.5">
      <c r="B43" s="141" t="s">
        <v>43</v>
      </c>
      <c r="C43" s="175">
        <v>7</v>
      </c>
      <c r="D43" s="175">
        <v>16</v>
      </c>
      <c r="E43" s="175">
        <v>112</v>
      </c>
      <c r="F43" s="175">
        <v>366</v>
      </c>
      <c r="G43" s="175">
        <v>37</v>
      </c>
      <c r="H43" s="174">
        <v>538</v>
      </c>
      <c r="I43" s="174"/>
      <c r="J43" s="150">
        <f t="shared" si="1"/>
        <v>27.39307535641548</v>
      </c>
      <c r="L43" s="150"/>
    </row>
    <row r="44" spans="3:12" ht="6" customHeight="1">
      <c r="C44" s="175"/>
      <c r="D44" s="175"/>
      <c r="E44" s="175"/>
      <c r="F44" s="175"/>
      <c r="G44" s="175"/>
      <c r="H44" s="174"/>
      <c r="I44" s="174"/>
      <c r="J44" s="150"/>
      <c r="L44" s="150"/>
    </row>
    <row r="45" spans="1:12" ht="16.5">
      <c r="A45" s="148" t="s">
        <v>44</v>
      </c>
      <c r="C45" s="175"/>
      <c r="D45" s="175"/>
      <c r="E45" s="175"/>
      <c r="F45" s="175"/>
      <c r="G45" s="175"/>
      <c r="H45" s="174"/>
      <c r="I45" s="174"/>
      <c r="J45" s="150">
        <f aca="true" t="shared" si="2" ref="J45:J87">H45/$H$96*100</f>
        <v>0</v>
      </c>
      <c r="L45" s="150"/>
    </row>
    <row r="46" spans="2:12" ht="16.5">
      <c r="B46" s="141" t="s">
        <v>45</v>
      </c>
      <c r="C46" s="175">
        <v>5</v>
      </c>
      <c r="D46" s="175">
        <v>2</v>
      </c>
      <c r="E46" s="175">
        <v>7</v>
      </c>
      <c r="F46" s="175">
        <v>84</v>
      </c>
      <c r="G46" s="175">
        <v>3</v>
      </c>
      <c r="H46" s="174">
        <v>101</v>
      </c>
      <c r="I46" s="174"/>
      <c r="J46" s="150">
        <f t="shared" si="2"/>
        <v>5.142566191446028</v>
      </c>
      <c r="L46" s="150"/>
    </row>
    <row r="47" spans="2:12" ht="16.5">
      <c r="B47" s="141" t="s">
        <v>46</v>
      </c>
      <c r="C47" s="175">
        <v>1</v>
      </c>
      <c r="D47" s="175">
        <v>0</v>
      </c>
      <c r="E47" s="175">
        <v>1</v>
      </c>
      <c r="F47" s="175">
        <v>7</v>
      </c>
      <c r="G47" s="175">
        <v>0</v>
      </c>
      <c r="H47" s="174">
        <v>9</v>
      </c>
      <c r="I47" s="174"/>
      <c r="J47" s="150">
        <f t="shared" si="2"/>
        <v>0.45824847250509165</v>
      </c>
      <c r="L47" s="150"/>
    </row>
    <row r="48" spans="2:12" ht="16.5">
      <c r="B48" s="141" t="s">
        <v>47</v>
      </c>
      <c r="C48" s="175">
        <v>0</v>
      </c>
      <c r="D48" s="175">
        <v>0</v>
      </c>
      <c r="E48" s="175">
        <v>1</v>
      </c>
      <c r="F48" s="175">
        <v>33</v>
      </c>
      <c r="G48" s="175">
        <v>7</v>
      </c>
      <c r="H48" s="174">
        <v>41</v>
      </c>
      <c r="I48" s="174"/>
      <c r="J48" s="150">
        <f t="shared" si="2"/>
        <v>2.0875763747454172</v>
      </c>
      <c r="L48" s="150"/>
    </row>
    <row r="49" spans="2:12" ht="16.5">
      <c r="B49" s="141" t="s">
        <v>48</v>
      </c>
      <c r="C49" s="175">
        <v>0</v>
      </c>
      <c r="D49" s="175">
        <v>0</v>
      </c>
      <c r="E49" s="175">
        <v>0</v>
      </c>
      <c r="F49" s="175">
        <v>1</v>
      </c>
      <c r="G49" s="175">
        <v>1</v>
      </c>
      <c r="H49" s="174">
        <v>2</v>
      </c>
      <c r="I49" s="174"/>
      <c r="J49" s="150">
        <f t="shared" si="2"/>
        <v>0.10183299389002036</v>
      </c>
      <c r="L49" s="150"/>
    </row>
    <row r="50" spans="2:12" ht="16.5">
      <c r="B50" s="141" t="s">
        <v>49</v>
      </c>
      <c r="C50" s="175">
        <v>0</v>
      </c>
      <c r="D50" s="175">
        <v>1</v>
      </c>
      <c r="E50" s="175">
        <v>2</v>
      </c>
      <c r="F50" s="175">
        <v>27</v>
      </c>
      <c r="G50" s="175">
        <v>8</v>
      </c>
      <c r="H50" s="174">
        <v>38</v>
      </c>
      <c r="I50" s="174"/>
      <c r="J50" s="150">
        <f t="shared" si="2"/>
        <v>1.9348268839103868</v>
      </c>
      <c r="L50" s="150"/>
    </row>
    <row r="51" spans="2:12" ht="16.5">
      <c r="B51" s="141" t="s">
        <v>50</v>
      </c>
      <c r="C51" s="175">
        <v>0</v>
      </c>
      <c r="D51" s="175">
        <v>3</v>
      </c>
      <c r="E51" s="175">
        <v>0</v>
      </c>
      <c r="F51" s="175">
        <v>0</v>
      </c>
      <c r="G51" s="175">
        <v>0</v>
      </c>
      <c r="H51" s="174">
        <v>3</v>
      </c>
      <c r="I51" s="174"/>
      <c r="J51" s="150">
        <f t="shared" si="2"/>
        <v>0.15274949083503053</v>
      </c>
      <c r="L51" s="150"/>
    </row>
    <row r="52" spans="2:12" ht="16.5">
      <c r="B52" s="141" t="s">
        <v>51</v>
      </c>
      <c r="C52" s="175">
        <v>0</v>
      </c>
      <c r="D52" s="175">
        <v>6</v>
      </c>
      <c r="E52" s="175">
        <v>0</v>
      </c>
      <c r="F52" s="175">
        <v>1</v>
      </c>
      <c r="G52" s="175">
        <v>0</v>
      </c>
      <c r="H52" s="174">
        <v>7</v>
      </c>
      <c r="I52" s="174"/>
      <c r="J52" s="150">
        <f t="shared" si="2"/>
        <v>0.3564154786150713</v>
      </c>
      <c r="L52" s="150"/>
    </row>
    <row r="53" spans="2:12" ht="16.5">
      <c r="B53" s="141" t="s">
        <v>53</v>
      </c>
      <c r="C53" s="175">
        <v>3</v>
      </c>
      <c r="D53" s="175">
        <v>0</v>
      </c>
      <c r="E53" s="175">
        <v>1</v>
      </c>
      <c r="F53" s="175">
        <v>27</v>
      </c>
      <c r="G53" s="175">
        <v>2</v>
      </c>
      <c r="H53" s="174">
        <v>33</v>
      </c>
      <c r="I53" s="174"/>
      <c r="J53" s="150">
        <f t="shared" si="2"/>
        <v>1.680244399185336</v>
      </c>
      <c r="L53" s="150"/>
    </row>
    <row r="54" spans="2:12" ht="16.5">
      <c r="B54" s="141" t="s">
        <v>54</v>
      </c>
      <c r="C54" s="175">
        <v>3</v>
      </c>
      <c r="D54" s="175">
        <v>0</v>
      </c>
      <c r="E54" s="175">
        <v>1</v>
      </c>
      <c r="F54" s="175">
        <v>7</v>
      </c>
      <c r="G54" s="175">
        <v>2</v>
      </c>
      <c r="H54" s="174">
        <v>13</v>
      </c>
      <c r="I54" s="174"/>
      <c r="J54" s="150">
        <f t="shared" si="2"/>
        <v>0.6619144602851323</v>
      </c>
      <c r="L54" s="150"/>
    </row>
    <row r="55" spans="3:12" ht="2.25" customHeight="1">
      <c r="C55" s="175"/>
      <c r="D55" s="175"/>
      <c r="E55" s="175"/>
      <c r="F55" s="175"/>
      <c r="G55" s="175"/>
      <c r="H55" s="174"/>
      <c r="I55" s="174"/>
      <c r="J55" s="150">
        <f t="shared" si="2"/>
        <v>0</v>
      </c>
      <c r="L55" s="150"/>
    </row>
    <row r="56" spans="1:12" ht="16.5">
      <c r="A56" s="148" t="s">
        <v>55</v>
      </c>
      <c r="C56" s="175"/>
      <c r="D56" s="175"/>
      <c r="E56" s="175"/>
      <c r="F56" s="175"/>
      <c r="G56" s="175"/>
      <c r="H56" s="174"/>
      <c r="I56" s="174"/>
      <c r="J56" s="150">
        <f t="shared" si="2"/>
        <v>0</v>
      </c>
      <c r="L56" s="150"/>
    </row>
    <row r="57" spans="2:12" ht="16.5">
      <c r="B57" s="141" t="s">
        <v>56</v>
      </c>
      <c r="C57" s="175">
        <v>8</v>
      </c>
      <c r="D57" s="175">
        <v>2</v>
      </c>
      <c r="E57" s="175">
        <v>9</v>
      </c>
      <c r="F57" s="175">
        <v>33</v>
      </c>
      <c r="G57" s="175">
        <v>0</v>
      </c>
      <c r="H57" s="174">
        <v>52</v>
      </c>
      <c r="I57" s="174"/>
      <c r="J57" s="150">
        <f t="shared" si="2"/>
        <v>2.6476578411405294</v>
      </c>
      <c r="L57" s="150"/>
    </row>
    <row r="58" spans="2:12" ht="16.5">
      <c r="B58" s="141" t="s">
        <v>57</v>
      </c>
      <c r="C58" s="175">
        <v>28</v>
      </c>
      <c r="D58" s="175">
        <v>13</v>
      </c>
      <c r="E58" s="175">
        <v>38</v>
      </c>
      <c r="F58" s="175">
        <v>183</v>
      </c>
      <c r="G58" s="175">
        <v>13</v>
      </c>
      <c r="H58" s="174">
        <v>275</v>
      </c>
      <c r="I58" s="174"/>
      <c r="J58" s="150">
        <f t="shared" si="2"/>
        <v>14.0020366598778</v>
      </c>
      <c r="L58" s="150"/>
    </row>
    <row r="59" spans="2:12" ht="16.5">
      <c r="B59" s="141" t="s">
        <v>58</v>
      </c>
      <c r="C59" s="175">
        <v>1</v>
      </c>
      <c r="D59" s="175">
        <v>1</v>
      </c>
      <c r="E59" s="175">
        <v>1</v>
      </c>
      <c r="F59" s="175">
        <v>20</v>
      </c>
      <c r="G59" s="175">
        <v>0</v>
      </c>
      <c r="H59" s="174">
        <v>23</v>
      </c>
      <c r="I59" s="174"/>
      <c r="J59" s="150">
        <f t="shared" si="2"/>
        <v>1.1710794297352343</v>
      </c>
      <c r="L59" s="150"/>
    </row>
    <row r="60" spans="2:12" ht="16.5">
      <c r="B60" s="141" t="s">
        <v>59</v>
      </c>
      <c r="C60" s="175">
        <v>0</v>
      </c>
      <c r="D60" s="175">
        <v>0</v>
      </c>
      <c r="E60" s="175">
        <v>0</v>
      </c>
      <c r="F60" s="175">
        <v>3</v>
      </c>
      <c r="G60" s="175">
        <v>1</v>
      </c>
      <c r="H60" s="174">
        <v>4</v>
      </c>
      <c r="I60" s="174"/>
      <c r="J60" s="150">
        <f t="shared" si="2"/>
        <v>0.20366598778004072</v>
      </c>
      <c r="L60" s="150"/>
    </row>
    <row r="61" spans="2:12" ht="16.5">
      <c r="B61" s="141" t="s">
        <v>60</v>
      </c>
      <c r="C61" s="175">
        <v>2</v>
      </c>
      <c r="D61" s="175">
        <v>4</v>
      </c>
      <c r="E61" s="175">
        <v>26</v>
      </c>
      <c r="F61" s="175">
        <v>65</v>
      </c>
      <c r="G61" s="175">
        <v>2</v>
      </c>
      <c r="H61" s="174">
        <v>99</v>
      </c>
      <c r="I61" s="174"/>
      <c r="J61" s="150">
        <f t="shared" si="2"/>
        <v>5.040733197556008</v>
      </c>
      <c r="L61" s="150"/>
    </row>
    <row r="62" spans="2:12" ht="16.5">
      <c r="B62" s="141" t="s">
        <v>61</v>
      </c>
      <c r="C62" s="175">
        <v>0</v>
      </c>
      <c r="D62" s="175">
        <v>0</v>
      </c>
      <c r="E62" s="175">
        <v>1</v>
      </c>
      <c r="F62" s="175">
        <v>21</v>
      </c>
      <c r="G62" s="175">
        <v>3</v>
      </c>
      <c r="H62" s="174">
        <v>25</v>
      </c>
      <c r="I62" s="174"/>
      <c r="J62" s="150">
        <f t="shared" si="2"/>
        <v>1.2729124236252547</v>
      </c>
      <c r="L62" s="150"/>
    </row>
    <row r="63" spans="1:12" ht="16.5">
      <c r="A63" s="148"/>
      <c r="B63" s="141" t="s">
        <v>62</v>
      </c>
      <c r="C63" s="175">
        <v>1</v>
      </c>
      <c r="D63" s="175">
        <v>0</v>
      </c>
      <c r="E63" s="175">
        <v>7</v>
      </c>
      <c r="F63" s="175">
        <v>14</v>
      </c>
      <c r="G63" s="175">
        <v>2</v>
      </c>
      <c r="H63" s="174">
        <v>24</v>
      </c>
      <c r="I63" s="174"/>
      <c r="J63" s="150">
        <f t="shared" si="2"/>
        <v>1.2219959266802443</v>
      </c>
      <c r="L63" s="150"/>
    </row>
    <row r="64" spans="1:12" ht="3" customHeight="1">
      <c r="A64" s="148"/>
      <c r="C64" s="175"/>
      <c r="D64" s="175"/>
      <c r="E64" s="175"/>
      <c r="F64" s="175"/>
      <c r="G64" s="175"/>
      <c r="H64" s="174"/>
      <c r="I64" s="174"/>
      <c r="J64" s="150">
        <f t="shared" si="2"/>
        <v>0</v>
      </c>
      <c r="L64" s="150"/>
    </row>
    <row r="65" spans="1:12" ht="16.5">
      <c r="A65" s="148" t="s">
        <v>63</v>
      </c>
      <c r="C65" s="175"/>
      <c r="D65" s="175"/>
      <c r="E65" s="175"/>
      <c r="F65" s="175"/>
      <c r="G65" s="175"/>
      <c r="H65" s="174"/>
      <c r="I65" s="174"/>
      <c r="J65" s="150">
        <f t="shared" si="2"/>
        <v>0</v>
      </c>
      <c r="L65" s="150"/>
    </row>
    <row r="66" spans="2:12" ht="16.5">
      <c r="B66" s="141" t="s">
        <v>64</v>
      </c>
      <c r="C66" s="175">
        <v>21</v>
      </c>
      <c r="D66" s="175">
        <v>3</v>
      </c>
      <c r="E66" s="175">
        <v>4</v>
      </c>
      <c r="F66" s="175">
        <v>7</v>
      </c>
      <c r="G66" s="175">
        <v>2</v>
      </c>
      <c r="H66" s="174">
        <v>37</v>
      </c>
      <c r="I66" s="174"/>
      <c r="J66" s="150">
        <f t="shared" si="2"/>
        <v>1.8839103869653768</v>
      </c>
      <c r="L66" s="150"/>
    </row>
    <row r="67" spans="2:12" ht="16.5">
      <c r="B67" s="141" t="s">
        <v>65</v>
      </c>
      <c r="C67" s="175">
        <v>2</v>
      </c>
      <c r="D67" s="175">
        <v>1</v>
      </c>
      <c r="E67" s="175">
        <v>1</v>
      </c>
      <c r="F67" s="175">
        <v>3</v>
      </c>
      <c r="G67" s="175">
        <v>0</v>
      </c>
      <c r="H67" s="174">
        <v>7</v>
      </c>
      <c r="I67" s="174"/>
      <c r="J67" s="150">
        <f t="shared" si="2"/>
        <v>0.3564154786150713</v>
      </c>
      <c r="L67" s="150"/>
    </row>
    <row r="68" spans="2:12" ht="16.5">
      <c r="B68" s="141" t="s">
        <v>115</v>
      </c>
      <c r="C68" s="175">
        <v>0</v>
      </c>
      <c r="D68" s="175">
        <v>0</v>
      </c>
      <c r="E68" s="175">
        <v>8</v>
      </c>
      <c r="F68" s="175">
        <v>12</v>
      </c>
      <c r="G68" s="175">
        <v>2</v>
      </c>
      <c r="H68" s="174">
        <v>22</v>
      </c>
      <c r="I68" s="174"/>
      <c r="J68" s="150">
        <f t="shared" si="2"/>
        <v>1.120162932790224</v>
      </c>
      <c r="L68" s="150"/>
    </row>
    <row r="69" spans="2:12" ht="16.5">
      <c r="B69" s="141" t="s">
        <v>67</v>
      </c>
      <c r="C69" s="175">
        <v>2</v>
      </c>
      <c r="D69" s="175">
        <v>0</v>
      </c>
      <c r="E69" s="175">
        <v>0</v>
      </c>
      <c r="F69" s="175">
        <v>1</v>
      </c>
      <c r="G69" s="175">
        <v>0</v>
      </c>
      <c r="H69" s="174">
        <v>3</v>
      </c>
      <c r="I69" s="174"/>
      <c r="J69" s="150">
        <f t="shared" si="2"/>
        <v>0.15274949083503053</v>
      </c>
      <c r="L69" s="150"/>
    </row>
    <row r="70" spans="2:12" ht="16.5">
      <c r="B70" s="141" t="s">
        <v>68</v>
      </c>
      <c r="C70" s="175">
        <v>2</v>
      </c>
      <c r="D70" s="175">
        <v>0</v>
      </c>
      <c r="E70" s="175">
        <v>0</v>
      </c>
      <c r="F70" s="175">
        <v>1</v>
      </c>
      <c r="G70" s="175">
        <v>0</v>
      </c>
      <c r="H70" s="174">
        <v>3</v>
      </c>
      <c r="I70" s="174"/>
      <c r="J70" s="150">
        <f t="shared" si="2"/>
        <v>0.15274949083503053</v>
      </c>
      <c r="L70" s="150"/>
    </row>
    <row r="71" spans="2:12" ht="16.5">
      <c r="B71" s="141" t="s">
        <v>69</v>
      </c>
      <c r="C71" s="175">
        <v>8</v>
      </c>
      <c r="D71" s="175">
        <v>6</v>
      </c>
      <c r="E71" s="175">
        <v>8</v>
      </c>
      <c r="F71" s="175">
        <v>28</v>
      </c>
      <c r="G71" s="175">
        <v>2</v>
      </c>
      <c r="H71" s="174">
        <v>52</v>
      </c>
      <c r="I71" s="174"/>
      <c r="J71" s="150">
        <f t="shared" si="2"/>
        <v>2.6476578411405294</v>
      </c>
      <c r="L71" s="150"/>
    </row>
    <row r="72" spans="2:12" ht="16.5">
      <c r="B72" s="141" t="s">
        <v>70</v>
      </c>
      <c r="C72" s="175">
        <v>7</v>
      </c>
      <c r="D72" s="175">
        <v>1</v>
      </c>
      <c r="E72" s="175">
        <v>3</v>
      </c>
      <c r="F72" s="175">
        <v>18</v>
      </c>
      <c r="G72" s="175">
        <v>8</v>
      </c>
      <c r="H72" s="174">
        <v>37</v>
      </c>
      <c r="I72" s="174"/>
      <c r="J72" s="150">
        <f t="shared" si="2"/>
        <v>1.8839103869653768</v>
      </c>
      <c r="L72" s="150"/>
    </row>
    <row r="73" spans="2:12" ht="16.5">
      <c r="B73" s="141" t="s">
        <v>71</v>
      </c>
      <c r="C73" s="175">
        <v>0</v>
      </c>
      <c r="D73" s="175">
        <v>0</v>
      </c>
      <c r="E73" s="175">
        <v>0</v>
      </c>
      <c r="F73" s="175">
        <v>1</v>
      </c>
      <c r="G73" s="175">
        <v>1</v>
      </c>
      <c r="H73" s="174">
        <v>2</v>
      </c>
      <c r="I73" s="174"/>
      <c r="J73" s="150">
        <f t="shared" si="2"/>
        <v>0.10183299389002036</v>
      </c>
      <c r="L73" s="150"/>
    </row>
    <row r="74" spans="2:12" ht="16.5">
      <c r="B74" s="141" t="s">
        <v>72</v>
      </c>
      <c r="C74" s="175">
        <v>1</v>
      </c>
      <c r="D74" s="175">
        <v>0</v>
      </c>
      <c r="E74" s="175">
        <v>0</v>
      </c>
      <c r="F74" s="175">
        <v>7</v>
      </c>
      <c r="G74" s="175">
        <v>0</v>
      </c>
      <c r="H74" s="174">
        <v>8</v>
      </c>
      <c r="I74" s="174"/>
      <c r="J74" s="150">
        <f t="shared" si="2"/>
        <v>0.40733197556008144</v>
      </c>
      <c r="L74" s="150"/>
    </row>
    <row r="75" spans="2:12" ht="16.5">
      <c r="B75" s="141" t="s">
        <v>73</v>
      </c>
      <c r="C75" s="175">
        <v>11</v>
      </c>
      <c r="D75" s="175">
        <v>3</v>
      </c>
      <c r="E75" s="175">
        <v>2</v>
      </c>
      <c r="F75" s="175">
        <v>2</v>
      </c>
      <c r="G75" s="175">
        <v>0</v>
      </c>
      <c r="H75" s="174">
        <v>18</v>
      </c>
      <c r="I75" s="174"/>
      <c r="J75" s="150">
        <f t="shared" si="2"/>
        <v>0.9164969450101833</v>
      </c>
      <c r="L75" s="150"/>
    </row>
    <row r="76" spans="3:12" ht="3.75" customHeight="1">
      <c r="C76" s="175"/>
      <c r="D76" s="175"/>
      <c r="E76" s="175"/>
      <c r="F76" s="175"/>
      <c r="G76" s="175"/>
      <c r="H76" s="174"/>
      <c r="I76" s="174"/>
      <c r="J76" s="150">
        <f t="shared" si="2"/>
        <v>0</v>
      </c>
      <c r="L76" s="150"/>
    </row>
    <row r="77" spans="1:12" ht="16.5">
      <c r="A77" s="148" t="s">
        <v>74</v>
      </c>
      <c r="C77" s="175"/>
      <c r="D77" s="175"/>
      <c r="E77" s="175"/>
      <c r="F77" s="175"/>
      <c r="G77" s="175"/>
      <c r="H77" s="174"/>
      <c r="I77" s="174"/>
      <c r="J77" s="150">
        <f t="shared" si="2"/>
        <v>0</v>
      </c>
      <c r="L77" s="150"/>
    </row>
    <row r="78" spans="2:12" ht="16.5">
      <c r="B78" s="141" t="s">
        <v>75</v>
      </c>
      <c r="C78" s="175">
        <v>74</v>
      </c>
      <c r="D78" s="175">
        <v>0</v>
      </c>
      <c r="E78" s="175">
        <v>0</v>
      </c>
      <c r="F78" s="175">
        <v>0</v>
      </c>
      <c r="G78" s="175">
        <v>0</v>
      </c>
      <c r="H78" s="174">
        <v>74</v>
      </c>
      <c r="I78" s="174"/>
      <c r="J78" s="150">
        <f t="shared" si="2"/>
        <v>3.7678207739307537</v>
      </c>
      <c r="L78" s="150"/>
    </row>
    <row r="79" spans="2:12" ht="16.5">
      <c r="B79" s="141" t="s">
        <v>76</v>
      </c>
      <c r="C79" s="175">
        <v>272</v>
      </c>
      <c r="D79" s="175">
        <v>1</v>
      </c>
      <c r="E79" s="175">
        <v>0</v>
      </c>
      <c r="F79" s="175">
        <v>1</v>
      </c>
      <c r="G79" s="175">
        <v>1</v>
      </c>
      <c r="H79" s="174">
        <v>275</v>
      </c>
      <c r="I79" s="174"/>
      <c r="J79" s="150">
        <f t="shared" si="2"/>
        <v>14.0020366598778</v>
      </c>
      <c r="L79" s="150"/>
    </row>
    <row r="80" spans="2:12" ht="16.5">
      <c r="B80" s="141" t="s">
        <v>77</v>
      </c>
      <c r="C80" s="175">
        <v>85</v>
      </c>
      <c r="D80" s="175">
        <v>0</v>
      </c>
      <c r="E80" s="175">
        <v>1</v>
      </c>
      <c r="F80" s="175">
        <v>1</v>
      </c>
      <c r="G80" s="175">
        <v>1</v>
      </c>
      <c r="H80" s="174">
        <v>88</v>
      </c>
      <c r="I80" s="174"/>
      <c r="J80" s="150">
        <f t="shared" si="2"/>
        <v>4.480651731160896</v>
      </c>
      <c r="L80" s="150"/>
    </row>
    <row r="81" spans="2:12" ht="16.5">
      <c r="B81" s="141" t="s">
        <v>78</v>
      </c>
      <c r="C81" s="175">
        <v>28</v>
      </c>
      <c r="D81" s="175">
        <v>0</v>
      </c>
      <c r="E81" s="175">
        <v>0</v>
      </c>
      <c r="F81" s="175">
        <v>1</v>
      </c>
      <c r="G81" s="175">
        <v>0</v>
      </c>
      <c r="H81" s="174">
        <v>29</v>
      </c>
      <c r="I81" s="174"/>
      <c r="J81" s="150">
        <f t="shared" si="2"/>
        <v>1.4765784114052953</v>
      </c>
      <c r="L81" s="150"/>
    </row>
    <row r="82" spans="2:12" ht="16.5">
      <c r="B82" s="141" t="s">
        <v>118</v>
      </c>
      <c r="C82" s="175">
        <v>40</v>
      </c>
      <c r="D82" s="175">
        <v>1</v>
      </c>
      <c r="E82" s="175">
        <v>0</v>
      </c>
      <c r="F82" s="175">
        <v>0</v>
      </c>
      <c r="G82" s="175">
        <v>0</v>
      </c>
      <c r="H82" s="174">
        <v>41</v>
      </c>
      <c r="I82" s="174"/>
      <c r="J82" s="150">
        <f t="shared" si="2"/>
        <v>2.0875763747454172</v>
      </c>
      <c r="L82" s="150"/>
    </row>
    <row r="83" spans="2:12" ht="16.5">
      <c r="B83" s="141" t="s">
        <v>80</v>
      </c>
      <c r="C83" s="175">
        <v>62</v>
      </c>
      <c r="D83" s="175">
        <v>0</v>
      </c>
      <c r="E83" s="175">
        <v>0</v>
      </c>
      <c r="F83" s="175">
        <v>1</v>
      </c>
      <c r="G83" s="175">
        <v>1</v>
      </c>
      <c r="H83" s="174">
        <v>64</v>
      </c>
      <c r="I83" s="174"/>
      <c r="J83" s="150">
        <f t="shared" si="2"/>
        <v>3.2586558044806515</v>
      </c>
      <c r="L83" s="150"/>
    </row>
    <row r="84" spans="2:12" ht="16.5">
      <c r="B84" s="141" t="s">
        <v>81</v>
      </c>
      <c r="C84" s="175">
        <v>7</v>
      </c>
      <c r="D84" s="175">
        <v>0</v>
      </c>
      <c r="E84" s="175">
        <v>0</v>
      </c>
      <c r="F84" s="175">
        <v>0</v>
      </c>
      <c r="G84" s="175">
        <v>0</v>
      </c>
      <c r="H84" s="174">
        <v>7</v>
      </c>
      <c r="I84" s="174"/>
      <c r="J84" s="150">
        <f t="shared" si="2"/>
        <v>0.3564154786150713</v>
      </c>
      <c r="L84" s="150"/>
    </row>
    <row r="85" spans="2:12" ht="16.5">
      <c r="B85" s="141" t="s">
        <v>82</v>
      </c>
      <c r="C85" s="175">
        <v>116</v>
      </c>
      <c r="D85" s="175">
        <v>0</v>
      </c>
      <c r="E85" s="175">
        <v>0</v>
      </c>
      <c r="F85" s="175">
        <v>1</v>
      </c>
      <c r="G85" s="175">
        <v>2</v>
      </c>
      <c r="H85" s="174">
        <v>119</v>
      </c>
      <c r="I85" s="174"/>
      <c r="J85" s="150">
        <f t="shared" si="2"/>
        <v>6.059063136456212</v>
      </c>
      <c r="L85" s="150"/>
    </row>
    <row r="86" spans="2:12" ht="16.5">
      <c r="B86" s="141" t="s">
        <v>83</v>
      </c>
      <c r="C86" s="175">
        <v>30</v>
      </c>
      <c r="D86" s="175">
        <v>0</v>
      </c>
      <c r="E86" s="175">
        <v>0</v>
      </c>
      <c r="F86" s="175">
        <v>0</v>
      </c>
      <c r="G86" s="175">
        <v>0</v>
      </c>
      <c r="H86" s="174">
        <v>30</v>
      </c>
      <c r="I86" s="174"/>
      <c r="J86" s="150">
        <f t="shared" si="2"/>
        <v>1.5274949083503055</v>
      </c>
      <c r="L86" s="150"/>
    </row>
    <row r="87" spans="2:12" ht="16.5">
      <c r="B87" s="141" t="s">
        <v>84</v>
      </c>
      <c r="C87" s="175">
        <v>11</v>
      </c>
      <c r="D87" s="175">
        <v>0</v>
      </c>
      <c r="E87" s="175">
        <v>0</v>
      </c>
      <c r="F87" s="175">
        <v>0</v>
      </c>
      <c r="G87" s="175">
        <v>0</v>
      </c>
      <c r="H87" s="174">
        <v>11</v>
      </c>
      <c r="I87" s="174"/>
      <c r="J87" s="150">
        <f t="shared" si="2"/>
        <v>0.560081466395112</v>
      </c>
      <c r="L87" s="150"/>
    </row>
    <row r="88" spans="3:12" ht="5.25" customHeight="1">
      <c r="C88" s="175"/>
      <c r="D88" s="175"/>
      <c r="E88" s="175"/>
      <c r="F88" s="175"/>
      <c r="G88" s="175"/>
      <c r="H88" s="174"/>
      <c r="I88" s="174"/>
      <c r="J88" s="150"/>
      <c r="L88" s="150"/>
    </row>
    <row r="89" spans="1:12" ht="16.5">
      <c r="A89" s="148" t="s">
        <v>85</v>
      </c>
      <c r="C89" s="175"/>
      <c r="D89" s="175"/>
      <c r="E89" s="175"/>
      <c r="F89" s="175"/>
      <c r="G89" s="175"/>
      <c r="H89" s="174"/>
      <c r="I89" s="174"/>
      <c r="J89" s="150">
        <f aca="true" t="shared" si="3" ref="J89:J94">H89/$H$96*100</f>
        <v>0</v>
      </c>
      <c r="L89" s="150"/>
    </row>
    <row r="90" spans="2:12" ht="16.5">
      <c r="B90" s="141" t="s">
        <v>86</v>
      </c>
      <c r="C90" s="175">
        <v>4</v>
      </c>
      <c r="D90" s="175">
        <v>0</v>
      </c>
      <c r="E90" s="175">
        <v>1</v>
      </c>
      <c r="F90" s="175">
        <v>14</v>
      </c>
      <c r="G90" s="175">
        <v>0</v>
      </c>
      <c r="H90" s="174">
        <v>19</v>
      </c>
      <c r="I90" s="174"/>
      <c r="J90" s="150">
        <f t="shared" si="3"/>
        <v>0.9674134419551934</v>
      </c>
      <c r="L90" s="150"/>
    </row>
    <row r="91" spans="2:12" ht="16.5">
      <c r="B91" s="141" t="s">
        <v>87</v>
      </c>
      <c r="C91" s="175">
        <v>4</v>
      </c>
      <c r="D91" s="175">
        <v>0</v>
      </c>
      <c r="E91" s="175">
        <v>1</v>
      </c>
      <c r="F91" s="175">
        <v>5</v>
      </c>
      <c r="G91" s="175">
        <v>0</v>
      </c>
      <c r="H91" s="174">
        <v>10</v>
      </c>
      <c r="I91" s="174"/>
      <c r="J91" s="150">
        <f t="shared" si="3"/>
        <v>0.5091649694501018</v>
      </c>
      <c r="L91" s="150"/>
    </row>
    <row r="92" spans="2:12" ht="16.5">
      <c r="B92" s="141" t="s">
        <v>88</v>
      </c>
      <c r="C92" s="175">
        <v>0</v>
      </c>
      <c r="D92" s="175">
        <v>0</v>
      </c>
      <c r="E92" s="175">
        <v>0</v>
      </c>
      <c r="F92" s="175">
        <v>2</v>
      </c>
      <c r="G92" s="175">
        <v>1</v>
      </c>
      <c r="H92" s="174">
        <v>3</v>
      </c>
      <c r="I92" s="174"/>
      <c r="J92" s="150">
        <f t="shared" si="3"/>
        <v>0.15274949083503053</v>
      </c>
      <c r="L92" s="150"/>
    </row>
    <row r="93" spans="2:12" ht="16.5">
      <c r="B93" s="141" t="s">
        <v>89</v>
      </c>
      <c r="C93" s="175">
        <v>1</v>
      </c>
      <c r="D93" s="175">
        <v>5</v>
      </c>
      <c r="E93" s="175">
        <v>0</v>
      </c>
      <c r="F93" s="175">
        <v>4</v>
      </c>
      <c r="G93" s="175">
        <v>0</v>
      </c>
      <c r="H93" s="174">
        <v>10</v>
      </c>
      <c r="I93" s="174"/>
      <c r="J93" s="150">
        <f t="shared" si="3"/>
        <v>0.5091649694501018</v>
      </c>
      <c r="L93" s="150"/>
    </row>
    <row r="94" spans="1:12" ht="17.25" thickBot="1">
      <c r="A94" s="139"/>
      <c r="B94" s="139" t="s">
        <v>90</v>
      </c>
      <c r="C94" s="172">
        <v>9</v>
      </c>
      <c r="D94" s="172">
        <v>2</v>
      </c>
      <c r="E94" s="172">
        <v>5</v>
      </c>
      <c r="F94" s="172">
        <v>16</v>
      </c>
      <c r="G94" s="172">
        <v>22</v>
      </c>
      <c r="H94" s="158">
        <v>54</v>
      </c>
      <c r="I94" s="158"/>
      <c r="J94" s="152">
        <f t="shared" si="3"/>
        <v>2.74949083503055</v>
      </c>
      <c r="L94" s="150"/>
    </row>
    <row r="95" spans="1:10" ht="3.75" customHeight="1">
      <c r="A95" s="143"/>
      <c r="B95" s="143"/>
      <c r="C95" s="176"/>
      <c r="D95" s="176"/>
      <c r="E95" s="176"/>
      <c r="F95" s="176"/>
      <c r="G95" s="176"/>
      <c r="H95" s="177"/>
      <c r="I95" s="177"/>
      <c r="J95" s="178"/>
    </row>
    <row r="96" spans="1:10" ht="20.25" thickBot="1">
      <c r="A96" s="158"/>
      <c r="B96" s="158" t="s">
        <v>221</v>
      </c>
      <c r="C96" s="179">
        <v>455</v>
      </c>
      <c r="D96" s="179">
        <v>138</v>
      </c>
      <c r="E96" s="179">
        <v>318</v>
      </c>
      <c r="F96" s="179">
        <v>911</v>
      </c>
      <c r="G96" s="179">
        <v>142</v>
      </c>
      <c r="H96" s="180">
        <v>1964</v>
      </c>
      <c r="I96" s="158"/>
      <c r="J96" s="181">
        <f>H96/H96</f>
        <v>1</v>
      </c>
    </row>
    <row r="97" spans="1:10" ht="19.5">
      <c r="A97" s="182" t="s">
        <v>222</v>
      </c>
      <c r="C97" s="175"/>
      <c r="D97" s="175"/>
      <c r="E97" s="175"/>
      <c r="F97" s="175"/>
      <c r="G97" s="175"/>
      <c r="H97" s="174"/>
      <c r="I97" s="174"/>
      <c r="J97" s="149"/>
    </row>
    <row r="98" spans="1:10" ht="16.5" hidden="1">
      <c r="A98" s="148" t="s">
        <v>181</v>
      </c>
      <c r="C98" s="183">
        <f aca="true" t="shared" si="4" ref="C98:H98">SUM(C6:C94)</f>
        <v>1048</v>
      </c>
      <c r="D98" s="183">
        <f t="shared" si="4"/>
        <v>279</v>
      </c>
      <c r="E98" s="183">
        <f t="shared" si="4"/>
        <v>668</v>
      </c>
      <c r="F98" s="183">
        <f t="shared" si="4"/>
        <v>2198</v>
      </c>
      <c r="G98" s="183">
        <f t="shared" si="4"/>
        <v>286</v>
      </c>
      <c r="H98" s="184">
        <f t="shared" si="4"/>
        <v>4479</v>
      </c>
      <c r="J98" s="160"/>
    </row>
    <row r="99" ht="16.5" hidden="1">
      <c r="A99" s="151" t="s">
        <v>223</v>
      </c>
    </row>
    <row r="100" spans="1:10" ht="16.5" hidden="1">
      <c r="A100" s="151" t="s">
        <v>224</v>
      </c>
      <c r="C100" s="175"/>
      <c r="D100" s="175"/>
      <c r="E100" s="175"/>
      <c r="F100" s="175"/>
      <c r="G100" s="175"/>
      <c r="H100" s="174"/>
      <c r="I100" s="174"/>
      <c r="J100" s="149"/>
    </row>
    <row r="101" ht="19.5" customHeight="1">
      <c r="A101" s="148"/>
    </row>
    <row r="102" spans="1:9" ht="16.5">
      <c r="A102" s="161" t="s">
        <v>190</v>
      </c>
      <c r="B102" s="162"/>
      <c r="C102" s="162"/>
      <c r="D102" s="162"/>
      <c r="E102" s="162"/>
      <c r="F102" s="162"/>
      <c r="G102" s="162"/>
      <c r="H102" s="162"/>
      <c r="I102" s="163"/>
    </row>
    <row r="103" spans="1:9" ht="16.5">
      <c r="A103" s="165" t="s">
        <v>191</v>
      </c>
      <c r="B103" s="166"/>
      <c r="C103" s="166"/>
      <c r="D103" s="166"/>
      <c r="E103" s="166"/>
      <c r="F103" s="166"/>
      <c r="G103" s="166"/>
      <c r="H103" s="166"/>
      <c r="I103" s="167"/>
    </row>
    <row r="104" spans="1:9" ht="16.5">
      <c r="A104" s="165" t="s">
        <v>185</v>
      </c>
      <c r="B104" s="166"/>
      <c r="C104" s="166"/>
      <c r="D104" s="166"/>
      <c r="E104" s="166"/>
      <c r="F104" s="166"/>
      <c r="G104" s="166"/>
      <c r="H104" s="166"/>
      <c r="I104" s="167"/>
    </row>
    <row r="105" spans="1:9" ht="16.5">
      <c r="A105" s="168" t="s">
        <v>192</v>
      </c>
      <c r="B105" s="169"/>
      <c r="C105" s="169"/>
      <c r="D105" s="169"/>
      <c r="E105" s="169"/>
      <c r="F105" s="169"/>
      <c r="G105" s="169"/>
      <c r="H105" s="169"/>
      <c r="I105" s="170"/>
    </row>
    <row r="113" spans="3:8" ht="16.5">
      <c r="C113" s="118"/>
      <c r="D113" s="118"/>
      <c r="E113" s="118"/>
      <c r="F113" s="118"/>
      <c r="G113" s="118"/>
      <c r="H113" s="118"/>
    </row>
    <row r="114" spans="3:8" ht="16.5">
      <c r="C114" s="118"/>
      <c r="D114" s="118"/>
      <c r="E114" s="118"/>
      <c r="F114" s="118"/>
      <c r="G114" s="118"/>
      <c r="H114" s="118"/>
    </row>
    <row r="115" spans="3:8" ht="16.5">
      <c r="C115" s="118"/>
      <c r="D115" s="118"/>
      <c r="E115" s="118"/>
      <c r="F115" s="118"/>
      <c r="G115" s="118"/>
      <c r="H115" s="118"/>
    </row>
    <row r="116" spans="3:8" ht="16.5">
      <c r="C116" s="185"/>
      <c r="D116" s="185"/>
      <c r="E116" s="185"/>
      <c r="F116" s="185"/>
      <c r="G116" s="185"/>
      <c r="H116" s="185"/>
    </row>
  </sheetData>
  <mergeCells count="2">
    <mergeCell ref="C2:H2"/>
    <mergeCell ref="J2:J3"/>
  </mergeCells>
  <printOptions/>
  <pageMargins left="0.75" right="0.75" top="0.64" bottom="0.67" header="0.5" footer="0.5"/>
  <pageSetup fitToHeight="2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O16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30" customWidth="1"/>
    <col min="2" max="2" width="43.00390625" style="42" customWidth="1"/>
    <col min="3" max="4" width="11.8515625" style="202" customWidth="1"/>
    <col min="5" max="5" width="1.28515625" style="202" customWidth="1"/>
    <col min="6" max="6" width="11.8515625" style="202" customWidth="1"/>
    <col min="7" max="7" width="1.421875" style="202" customWidth="1"/>
    <col min="8" max="8" width="7.140625" style="202" hidden="1" customWidth="1"/>
    <col min="9" max="9" width="11.57421875" style="202" customWidth="1"/>
    <col min="10" max="10" width="2.421875" style="202" customWidth="1"/>
    <col min="11" max="12" width="9.7109375" style="202" customWidth="1"/>
    <col min="13" max="13" width="6.57421875" style="202" customWidth="1"/>
    <col min="14" max="14" width="2.7109375" style="202" customWidth="1"/>
    <col min="15" max="15" width="21.7109375" style="42" customWidth="1"/>
    <col min="16" max="16" width="1.8515625" style="42" customWidth="1"/>
    <col min="17" max="17" width="2.00390625" style="42" customWidth="1"/>
    <col min="18" max="18" width="1.7109375" style="42" customWidth="1"/>
    <col min="19" max="19" width="2.00390625" style="42" customWidth="1"/>
    <col min="20" max="16384" width="9.140625" style="42" customWidth="1"/>
  </cols>
  <sheetData>
    <row r="1" spans="1:15" ht="15" thickBot="1">
      <c r="A1" s="186" t="s">
        <v>225</v>
      </c>
      <c r="B1" s="116"/>
      <c r="C1" s="187"/>
      <c r="D1" s="187"/>
      <c r="E1" s="187"/>
      <c r="F1" s="187"/>
      <c r="G1" s="187"/>
      <c r="H1" s="187"/>
      <c r="I1" s="187"/>
      <c r="J1" s="188"/>
      <c r="K1" s="188"/>
      <c r="L1" s="188"/>
      <c r="M1" s="188"/>
      <c r="N1" s="188"/>
      <c r="O1" s="189"/>
    </row>
    <row r="2" spans="1:15" ht="12.75">
      <c r="A2" s="190"/>
      <c r="B2" s="191"/>
      <c r="C2" s="192" t="s">
        <v>5</v>
      </c>
      <c r="D2" s="192"/>
      <c r="E2" s="192"/>
      <c r="F2" s="192"/>
      <c r="G2" s="193"/>
      <c r="H2" s="193"/>
      <c r="I2" s="194" t="s">
        <v>226</v>
      </c>
      <c r="J2" s="188"/>
      <c r="K2" s="195"/>
      <c r="L2" s="188"/>
      <c r="M2" s="188"/>
      <c r="N2" s="188"/>
      <c r="O2" s="196"/>
    </row>
    <row r="3" spans="1:15" ht="39" thickBot="1">
      <c r="A3" s="197" t="s">
        <v>193</v>
      </c>
      <c r="B3" s="115" t="s">
        <v>194</v>
      </c>
      <c r="C3" s="197" t="s">
        <v>195</v>
      </c>
      <c r="D3" s="197" t="s">
        <v>196</v>
      </c>
      <c r="E3" s="197"/>
      <c r="F3" s="197" t="s">
        <v>197</v>
      </c>
      <c r="G3" s="198"/>
      <c r="H3" s="199" t="s">
        <v>198</v>
      </c>
      <c r="I3" s="200"/>
      <c r="J3" s="201"/>
      <c r="N3" s="188"/>
      <c r="O3" s="196"/>
    </row>
    <row r="4" spans="1:14" ht="12.75">
      <c r="A4" s="203">
        <v>1</v>
      </c>
      <c r="B4" s="135" t="s">
        <v>38</v>
      </c>
      <c r="C4" s="204">
        <v>2354</v>
      </c>
      <c r="D4" s="204">
        <v>772</v>
      </c>
      <c r="E4" s="204"/>
      <c r="F4" s="204">
        <v>3126</v>
      </c>
      <c r="G4" s="205"/>
      <c r="H4" s="206">
        <f aca="true" t="shared" si="0" ref="H4:H35">C4/F4</f>
        <v>0.7530390275111964</v>
      </c>
      <c r="I4" s="207">
        <f aca="true" t="shared" si="1" ref="I4:I35">F4/F$80</f>
        <v>0.14058916123229143</v>
      </c>
      <c r="J4" s="205"/>
      <c r="N4" s="205"/>
    </row>
    <row r="5" spans="1:14" ht="12.75">
      <c r="A5" s="203">
        <v>2</v>
      </c>
      <c r="B5" s="135" t="s">
        <v>43</v>
      </c>
      <c r="C5" s="204">
        <v>1568</v>
      </c>
      <c r="D5" s="204">
        <v>323</v>
      </c>
      <c r="E5" s="204"/>
      <c r="F5" s="204">
        <v>1891</v>
      </c>
      <c r="G5" s="205"/>
      <c r="H5" s="206">
        <f t="shared" si="0"/>
        <v>0.8291909042834479</v>
      </c>
      <c r="I5" s="207">
        <f t="shared" si="1"/>
        <v>0.08504609849336632</v>
      </c>
      <c r="J5" s="205"/>
      <c r="N5" s="205"/>
    </row>
    <row r="6" spans="1:14" ht="12.75">
      <c r="A6" s="203">
        <v>3</v>
      </c>
      <c r="B6" s="135" t="s">
        <v>9</v>
      </c>
      <c r="C6" s="204">
        <v>1383</v>
      </c>
      <c r="D6" s="204">
        <v>405</v>
      </c>
      <c r="E6" s="204"/>
      <c r="F6" s="204">
        <v>1788</v>
      </c>
      <c r="G6" s="205"/>
      <c r="H6" s="206">
        <f t="shared" si="0"/>
        <v>0.7734899328859061</v>
      </c>
      <c r="I6" s="207">
        <f t="shared" si="1"/>
        <v>0.0804137620868001</v>
      </c>
      <c r="J6" s="205"/>
      <c r="N6" s="205"/>
    </row>
    <row r="7" spans="1:14" ht="12.75">
      <c r="A7" s="203">
        <v>4</v>
      </c>
      <c r="B7" s="135" t="s">
        <v>39</v>
      </c>
      <c r="C7" s="204">
        <v>1199</v>
      </c>
      <c r="D7" s="204">
        <v>575</v>
      </c>
      <c r="E7" s="204"/>
      <c r="F7" s="204">
        <v>1774</v>
      </c>
      <c r="G7" s="205"/>
      <c r="H7" s="206">
        <f t="shared" si="0"/>
        <v>0.6758737316798196</v>
      </c>
      <c r="I7" s="207">
        <f t="shared" si="1"/>
        <v>0.07978412412862604</v>
      </c>
      <c r="J7" s="205"/>
      <c r="N7" s="205"/>
    </row>
    <row r="8" spans="1:14" ht="12.75">
      <c r="A8" s="203">
        <v>5</v>
      </c>
      <c r="B8" s="135" t="s">
        <v>36</v>
      </c>
      <c r="C8" s="204">
        <v>854</v>
      </c>
      <c r="D8" s="204">
        <v>351</v>
      </c>
      <c r="E8" s="204"/>
      <c r="F8" s="204">
        <v>1205</v>
      </c>
      <c r="G8" s="205"/>
      <c r="H8" s="206">
        <f t="shared" si="0"/>
        <v>0.7087136929460581</v>
      </c>
      <c r="I8" s="207">
        <f t="shared" si="1"/>
        <v>0.054193838542837866</v>
      </c>
      <c r="J8" s="205"/>
      <c r="N8" s="205"/>
    </row>
    <row r="9" spans="1:14" ht="12.75">
      <c r="A9" s="203">
        <v>6</v>
      </c>
      <c r="B9" s="135" t="s">
        <v>57</v>
      </c>
      <c r="C9" s="204">
        <v>708</v>
      </c>
      <c r="D9" s="204">
        <v>420</v>
      </c>
      <c r="E9" s="204"/>
      <c r="F9" s="204">
        <v>1128</v>
      </c>
      <c r="G9" s="205"/>
      <c r="H9" s="206">
        <f t="shared" si="0"/>
        <v>0.6276595744680851</v>
      </c>
      <c r="I9" s="207">
        <f t="shared" si="1"/>
        <v>0.05073082977288059</v>
      </c>
      <c r="J9" s="205"/>
      <c r="N9" s="205"/>
    </row>
    <row r="10" spans="1:14" ht="12.75">
      <c r="A10" s="203">
        <v>7</v>
      </c>
      <c r="B10" s="135" t="s">
        <v>29</v>
      </c>
      <c r="C10" s="204">
        <v>569</v>
      </c>
      <c r="D10" s="204">
        <v>513</v>
      </c>
      <c r="E10" s="204"/>
      <c r="F10" s="204">
        <v>1082</v>
      </c>
      <c r="G10" s="205"/>
      <c r="H10" s="206">
        <f t="shared" si="0"/>
        <v>0.5258780036968577</v>
      </c>
      <c r="I10" s="207">
        <f t="shared" si="1"/>
        <v>0.04866201933888015</v>
      </c>
      <c r="J10" s="205"/>
      <c r="N10" s="205"/>
    </row>
    <row r="11" spans="1:14" ht="12.75">
      <c r="A11" s="203">
        <v>8</v>
      </c>
      <c r="B11" s="135" t="s">
        <v>76</v>
      </c>
      <c r="C11" s="204">
        <v>897</v>
      </c>
      <c r="D11" s="204">
        <v>169</v>
      </c>
      <c r="E11" s="204"/>
      <c r="F11" s="204">
        <v>1066</v>
      </c>
      <c r="G11" s="205"/>
      <c r="H11" s="206">
        <f t="shared" si="0"/>
        <v>0.8414634146341463</v>
      </c>
      <c r="I11" s="207">
        <f t="shared" si="1"/>
        <v>0.04794243310096694</v>
      </c>
      <c r="J11" s="205"/>
      <c r="N11" s="205"/>
    </row>
    <row r="12" spans="1:14" ht="12.75">
      <c r="A12" s="203">
        <v>9</v>
      </c>
      <c r="B12" s="135" t="s">
        <v>41</v>
      </c>
      <c r="C12" s="204">
        <v>439</v>
      </c>
      <c r="D12" s="204">
        <v>226</v>
      </c>
      <c r="E12" s="204"/>
      <c r="F12" s="204">
        <v>665</v>
      </c>
      <c r="G12" s="205"/>
      <c r="H12" s="206">
        <f t="shared" si="0"/>
        <v>0.6601503759398496</v>
      </c>
      <c r="I12" s="207">
        <f t="shared" si="1"/>
        <v>0.02990780301326737</v>
      </c>
      <c r="J12" s="205"/>
      <c r="N12" s="205"/>
    </row>
    <row r="13" spans="1:14" ht="12.75">
      <c r="A13" s="208">
        <v>10</v>
      </c>
      <c r="B13" s="209" t="s">
        <v>30</v>
      </c>
      <c r="C13" s="210">
        <v>374</v>
      </c>
      <c r="D13" s="210">
        <v>282</v>
      </c>
      <c r="E13" s="210"/>
      <c r="F13" s="210">
        <v>656</v>
      </c>
      <c r="G13" s="211"/>
      <c r="H13" s="212">
        <f t="shared" si="0"/>
        <v>0.5701219512195121</v>
      </c>
      <c r="I13" s="213">
        <f t="shared" si="1"/>
        <v>0.029503035754441197</v>
      </c>
      <c r="J13" s="205"/>
      <c r="N13" s="205"/>
    </row>
    <row r="14" spans="1:14" ht="12.75">
      <c r="A14" s="203">
        <v>11</v>
      </c>
      <c r="B14" s="135" t="s">
        <v>82</v>
      </c>
      <c r="C14" s="204">
        <v>327</v>
      </c>
      <c r="D14" s="204">
        <v>106</v>
      </c>
      <c r="E14" s="204"/>
      <c r="F14" s="204">
        <v>433</v>
      </c>
      <c r="G14" s="205"/>
      <c r="H14" s="206">
        <f t="shared" si="0"/>
        <v>0.7551963048498845</v>
      </c>
      <c r="I14" s="207">
        <f t="shared" si="1"/>
        <v>0.019473802563525974</v>
      </c>
      <c r="J14" s="205"/>
      <c r="N14" s="205"/>
    </row>
    <row r="15" spans="1:14" ht="12.75">
      <c r="A15" s="203">
        <v>12</v>
      </c>
      <c r="B15" s="135" t="s">
        <v>45</v>
      </c>
      <c r="C15" s="204">
        <v>318</v>
      </c>
      <c r="D15" s="204">
        <v>61</v>
      </c>
      <c r="E15" s="204"/>
      <c r="F15" s="204">
        <v>379</v>
      </c>
      <c r="G15" s="205"/>
      <c r="H15" s="206">
        <f t="shared" si="0"/>
        <v>0.8390501319261213</v>
      </c>
      <c r="I15" s="207">
        <f t="shared" si="1"/>
        <v>0.01704519901056892</v>
      </c>
      <c r="J15" s="205"/>
      <c r="N15" s="205"/>
    </row>
    <row r="16" spans="1:14" ht="12.75">
      <c r="A16" s="203">
        <v>13</v>
      </c>
      <c r="B16" s="135" t="s">
        <v>60</v>
      </c>
      <c r="C16" s="204">
        <v>245</v>
      </c>
      <c r="D16" s="204">
        <v>127</v>
      </c>
      <c r="E16" s="204"/>
      <c r="F16" s="204">
        <v>372</v>
      </c>
      <c r="G16" s="205"/>
      <c r="H16" s="206">
        <f t="shared" si="0"/>
        <v>0.6586021505376344</v>
      </c>
      <c r="I16" s="207">
        <f t="shared" si="1"/>
        <v>0.016730380031481897</v>
      </c>
      <c r="J16" s="205"/>
      <c r="N16" s="205"/>
    </row>
    <row r="17" spans="1:14" ht="12.75">
      <c r="A17" s="203">
        <v>14</v>
      </c>
      <c r="B17" s="135" t="s">
        <v>42</v>
      </c>
      <c r="C17" s="204">
        <v>269</v>
      </c>
      <c r="D17" s="204">
        <v>87</v>
      </c>
      <c r="E17" s="204"/>
      <c r="F17" s="204">
        <v>356</v>
      </c>
      <c r="G17" s="205"/>
      <c r="H17" s="206">
        <f t="shared" si="0"/>
        <v>0.7556179775280899</v>
      </c>
      <c r="I17" s="207">
        <f t="shared" si="1"/>
        <v>0.0160107937935687</v>
      </c>
      <c r="J17" s="205"/>
      <c r="N17" s="205"/>
    </row>
    <row r="18" spans="1:14" ht="12.75">
      <c r="A18" s="203">
        <v>15</v>
      </c>
      <c r="B18" s="135" t="s">
        <v>28</v>
      </c>
      <c r="C18" s="204">
        <v>166</v>
      </c>
      <c r="D18" s="204">
        <v>165</v>
      </c>
      <c r="E18" s="204"/>
      <c r="F18" s="204">
        <v>331</v>
      </c>
      <c r="G18" s="205"/>
      <c r="H18" s="206">
        <f t="shared" si="0"/>
        <v>0.5015105740181269</v>
      </c>
      <c r="I18" s="207">
        <f t="shared" si="1"/>
        <v>0.014886440296829322</v>
      </c>
      <c r="J18" s="205"/>
      <c r="N18" s="205"/>
    </row>
    <row r="19" spans="1:14" ht="12.75">
      <c r="A19" s="203">
        <v>16</v>
      </c>
      <c r="B19" s="135" t="s">
        <v>24</v>
      </c>
      <c r="C19" s="204">
        <v>295</v>
      </c>
      <c r="D19" s="204">
        <v>31</v>
      </c>
      <c r="E19" s="204"/>
      <c r="F19" s="204">
        <v>326</v>
      </c>
      <c r="G19" s="205"/>
      <c r="H19" s="206">
        <f t="shared" si="0"/>
        <v>0.9049079754601227</v>
      </c>
      <c r="I19" s="207">
        <f t="shared" si="1"/>
        <v>0.014661569597481449</v>
      </c>
      <c r="J19" s="205"/>
      <c r="N19" s="205"/>
    </row>
    <row r="20" spans="1:14" ht="12.75">
      <c r="A20" s="203">
        <v>17</v>
      </c>
      <c r="B20" s="135" t="s">
        <v>69</v>
      </c>
      <c r="C20" s="204">
        <v>205</v>
      </c>
      <c r="D20" s="204">
        <v>113</v>
      </c>
      <c r="E20" s="204"/>
      <c r="F20" s="204">
        <v>318</v>
      </c>
      <c r="G20" s="205"/>
      <c r="H20" s="206">
        <f t="shared" si="0"/>
        <v>0.6446540880503144</v>
      </c>
      <c r="I20" s="207">
        <f t="shared" si="1"/>
        <v>0.014301776478524849</v>
      </c>
      <c r="J20" s="205"/>
      <c r="N20" s="205"/>
    </row>
    <row r="21" spans="1:14" ht="12.75">
      <c r="A21" s="203">
        <v>18</v>
      </c>
      <c r="B21" s="135" t="s">
        <v>113</v>
      </c>
      <c r="C21" s="204">
        <v>175</v>
      </c>
      <c r="D21" s="204">
        <v>124</v>
      </c>
      <c r="E21" s="204"/>
      <c r="F21" s="204">
        <v>299</v>
      </c>
      <c r="G21" s="205"/>
      <c r="H21" s="206">
        <f t="shared" si="0"/>
        <v>0.5852842809364549</v>
      </c>
      <c r="I21" s="207">
        <f t="shared" si="1"/>
        <v>0.013447267821002922</v>
      </c>
      <c r="J21" s="205"/>
      <c r="N21" s="205"/>
    </row>
    <row r="22" spans="1:14" ht="12.75">
      <c r="A22" s="203">
        <v>19</v>
      </c>
      <c r="B22" s="135" t="s">
        <v>75</v>
      </c>
      <c r="C22" s="204">
        <v>260</v>
      </c>
      <c r="D22" s="204">
        <v>36</v>
      </c>
      <c r="E22" s="204"/>
      <c r="F22" s="204">
        <v>296</v>
      </c>
      <c r="G22" s="205"/>
      <c r="H22" s="206">
        <f t="shared" si="0"/>
        <v>0.8783783783783784</v>
      </c>
      <c r="I22" s="207">
        <f t="shared" si="1"/>
        <v>0.013312345401394199</v>
      </c>
      <c r="J22" s="205"/>
      <c r="N22" s="205"/>
    </row>
    <row r="23" spans="1:14" ht="12.75">
      <c r="A23" s="208">
        <v>20</v>
      </c>
      <c r="B23" s="209" t="s">
        <v>77</v>
      </c>
      <c r="C23" s="210">
        <v>163</v>
      </c>
      <c r="D23" s="210">
        <v>116</v>
      </c>
      <c r="E23" s="210"/>
      <c r="F23" s="210">
        <v>279</v>
      </c>
      <c r="G23" s="211"/>
      <c r="H23" s="212">
        <f t="shared" si="0"/>
        <v>0.5842293906810035</v>
      </c>
      <c r="I23" s="213">
        <f t="shared" si="1"/>
        <v>0.012547785023611424</v>
      </c>
      <c r="J23" s="205"/>
      <c r="N23" s="205"/>
    </row>
    <row r="24" spans="1:14" ht="12.75">
      <c r="A24" s="203">
        <v>21</v>
      </c>
      <c r="B24" s="135" t="s">
        <v>90</v>
      </c>
      <c r="C24" s="204">
        <v>227</v>
      </c>
      <c r="D24" s="204">
        <v>41</v>
      </c>
      <c r="E24" s="204"/>
      <c r="F24" s="204">
        <v>268</v>
      </c>
      <c r="G24" s="205"/>
      <c r="H24" s="206">
        <f t="shared" si="0"/>
        <v>0.8470149253731343</v>
      </c>
      <c r="I24" s="207">
        <f t="shared" si="1"/>
        <v>0.012053069485046098</v>
      </c>
      <c r="J24" s="205"/>
      <c r="N24" s="205"/>
    </row>
    <row r="25" spans="1:14" ht="12.75">
      <c r="A25" s="203">
        <v>22</v>
      </c>
      <c r="B25" s="135" t="s">
        <v>80</v>
      </c>
      <c r="C25" s="204">
        <v>213</v>
      </c>
      <c r="D25" s="204">
        <v>51</v>
      </c>
      <c r="E25" s="204"/>
      <c r="F25" s="204">
        <v>264</v>
      </c>
      <c r="G25" s="205"/>
      <c r="H25" s="206">
        <f t="shared" si="0"/>
        <v>0.8068181818181818</v>
      </c>
      <c r="I25" s="207">
        <f t="shared" si="1"/>
        <v>0.011873172925567799</v>
      </c>
      <c r="J25" s="205"/>
      <c r="N25" s="205"/>
    </row>
    <row r="26" spans="1:14" ht="12.75">
      <c r="A26" s="203">
        <v>23</v>
      </c>
      <c r="B26" s="135" t="s">
        <v>70</v>
      </c>
      <c r="C26" s="204">
        <v>146</v>
      </c>
      <c r="D26" s="204">
        <v>83</v>
      </c>
      <c r="E26" s="204"/>
      <c r="F26" s="204">
        <v>229</v>
      </c>
      <c r="G26" s="205"/>
      <c r="H26" s="206">
        <f t="shared" si="0"/>
        <v>0.6375545851528385</v>
      </c>
      <c r="I26" s="207">
        <f t="shared" si="1"/>
        <v>0.010299078030132674</v>
      </c>
      <c r="J26" s="205"/>
      <c r="N26" s="205"/>
    </row>
    <row r="27" spans="1:14" ht="12.75">
      <c r="A27" s="203">
        <v>24</v>
      </c>
      <c r="B27" s="135" t="s">
        <v>114</v>
      </c>
      <c r="C27" s="204">
        <v>144</v>
      </c>
      <c r="D27" s="204">
        <v>73</v>
      </c>
      <c r="E27" s="204"/>
      <c r="F27" s="204">
        <v>217</v>
      </c>
      <c r="G27" s="205"/>
      <c r="H27" s="206">
        <f t="shared" si="0"/>
        <v>0.663594470046083</v>
      </c>
      <c r="I27" s="207">
        <f t="shared" si="1"/>
        <v>0.009759388351697774</v>
      </c>
      <c r="J27" s="205"/>
      <c r="N27" s="205"/>
    </row>
    <row r="28" spans="1:14" ht="12.75">
      <c r="A28" s="203">
        <v>25</v>
      </c>
      <c r="B28" s="135" t="s">
        <v>64</v>
      </c>
      <c r="C28" s="204">
        <v>137</v>
      </c>
      <c r="D28" s="204">
        <v>62</v>
      </c>
      <c r="E28" s="204"/>
      <c r="F28" s="204">
        <v>199</v>
      </c>
      <c r="G28" s="205"/>
      <c r="H28" s="206">
        <f t="shared" si="0"/>
        <v>0.6884422110552764</v>
      </c>
      <c r="I28" s="207">
        <f t="shared" si="1"/>
        <v>0.008949853834045424</v>
      </c>
      <c r="J28" s="205"/>
      <c r="N28" s="205"/>
    </row>
    <row r="29" spans="1:14" ht="12.75">
      <c r="A29" s="203">
        <v>26</v>
      </c>
      <c r="B29" s="135" t="s">
        <v>34</v>
      </c>
      <c r="C29" s="204">
        <v>146</v>
      </c>
      <c r="D29" s="204">
        <v>52</v>
      </c>
      <c r="E29" s="204"/>
      <c r="F29" s="204">
        <v>198</v>
      </c>
      <c r="G29" s="205"/>
      <c r="H29" s="206">
        <f t="shared" si="0"/>
        <v>0.7373737373737373</v>
      </c>
      <c r="I29" s="207">
        <f t="shared" si="1"/>
        <v>0.00890487969417585</v>
      </c>
      <c r="J29" s="205"/>
      <c r="N29" s="205"/>
    </row>
    <row r="30" spans="1:14" ht="12.75">
      <c r="A30" s="203">
        <v>27</v>
      </c>
      <c r="B30" s="135" t="s">
        <v>56</v>
      </c>
      <c r="C30" s="204">
        <v>146</v>
      </c>
      <c r="D30" s="204">
        <v>49</v>
      </c>
      <c r="E30" s="204"/>
      <c r="F30" s="204">
        <v>195</v>
      </c>
      <c r="G30" s="205"/>
      <c r="H30" s="206">
        <f t="shared" si="0"/>
        <v>0.7487179487179487</v>
      </c>
      <c r="I30" s="207">
        <f t="shared" si="1"/>
        <v>0.008769957274567124</v>
      </c>
      <c r="J30" s="205"/>
      <c r="N30" s="205"/>
    </row>
    <row r="31" spans="1:14" ht="12.75">
      <c r="A31" s="203">
        <v>28</v>
      </c>
      <c r="B31" s="135" t="s">
        <v>53</v>
      </c>
      <c r="C31" s="204">
        <v>85</v>
      </c>
      <c r="D31" s="204">
        <v>92</v>
      </c>
      <c r="E31" s="204"/>
      <c r="F31" s="204">
        <v>177</v>
      </c>
      <c r="G31" s="205"/>
      <c r="H31" s="206">
        <f t="shared" si="0"/>
        <v>0.480225988700565</v>
      </c>
      <c r="I31" s="207">
        <f t="shared" si="1"/>
        <v>0.007960422756914774</v>
      </c>
      <c r="J31" s="205"/>
      <c r="N31" s="205"/>
    </row>
    <row r="32" spans="1:14" ht="12.75">
      <c r="A32" s="203">
        <v>29</v>
      </c>
      <c r="B32" s="135" t="s">
        <v>110</v>
      </c>
      <c r="C32" s="204">
        <v>116</v>
      </c>
      <c r="D32" s="204">
        <v>57</v>
      </c>
      <c r="E32" s="204"/>
      <c r="F32" s="204">
        <v>173</v>
      </c>
      <c r="G32" s="205"/>
      <c r="H32" s="206">
        <f t="shared" si="0"/>
        <v>0.6705202312138728</v>
      </c>
      <c r="I32" s="207">
        <f t="shared" si="1"/>
        <v>0.007780526197436474</v>
      </c>
      <c r="J32" s="205"/>
      <c r="N32" s="205"/>
    </row>
    <row r="33" spans="1:14" ht="12.75">
      <c r="A33" s="208">
        <v>30</v>
      </c>
      <c r="B33" s="209" t="s">
        <v>23</v>
      </c>
      <c r="C33" s="210">
        <v>100</v>
      </c>
      <c r="D33" s="210">
        <v>47</v>
      </c>
      <c r="E33" s="210"/>
      <c r="F33" s="210">
        <v>147</v>
      </c>
      <c r="G33" s="211"/>
      <c r="H33" s="212">
        <f t="shared" si="0"/>
        <v>0.6802721088435374</v>
      </c>
      <c r="I33" s="213">
        <f t="shared" si="1"/>
        <v>0.006611198560827525</v>
      </c>
      <c r="J33" s="205"/>
      <c r="N33" s="205"/>
    </row>
    <row r="34" spans="1:14" ht="12.75">
      <c r="A34" s="203">
        <v>31</v>
      </c>
      <c r="B34" s="135" t="s">
        <v>15</v>
      </c>
      <c r="C34" s="204">
        <v>111</v>
      </c>
      <c r="D34" s="204">
        <v>35</v>
      </c>
      <c r="E34" s="204"/>
      <c r="F34" s="204">
        <v>146</v>
      </c>
      <c r="G34" s="205"/>
      <c r="H34" s="206">
        <f t="shared" si="0"/>
        <v>0.7602739726027398</v>
      </c>
      <c r="I34" s="207">
        <f t="shared" si="1"/>
        <v>0.006566224420957949</v>
      </c>
      <c r="J34" s="205"/>
      <c r="N34" s="205"/>
    </row>
    <row r="35" spans="1:14" ht="12.75">
      <c r="A35" s="203">
        <v>32</v>
      </c>
      <c r="B35" s="135" t="s">
        <v>118</v>
      </c>
      <c r="C35" s="204">
        <v>120</v>
      </c>
      <c r="D35" s="204">
        <v>23</v>
      </c>
      <c r="E35" s="204"/>
      <c r="F35" s="204">
        <v>143</v>
      </c>
      <c r="G35" s="205"/>
      <c r="H35" s="206">
        <f t="shared" si="0"/>
        <v>0.8391608391608392</v>
      </c>
      <c r="I35" s="207">
        <f t="shared" si="1"/>
        <v>0.006431302001349224</v>
      </c>
      <c r="J35" s="205"/>
      <c r="N35" s="205"/>
    </row>
    <row r="36" spans="1:14" ht="12.75">
      <c r="A36" s="203">
        <v>33</v>
      </c>
      <c r="B36" s="135" t="s">
        <v>115</v>
      </c>
      <c r="C36" s="204">
        <v>69</v>
      </c>
      <c r="D36" s="204">
        <v>62</v>
      </c>
      <c r="E36" s="204"/>
      <c r="F36" s="204">
        <v>131</v>
      </c>
      <c r="G36" s="205"/>
      <c r="H36" s="206">
        <f aca="true" t="shared" si="2" ref="H36:H67">C36/F36</f>
        <v>0.5267175572519084</v>
      </c>
      <c r="I36" s="207">
        <f aca="true" t="shared" si="3" ref="I36:I67">F36/F$80</f>
        <v>0.005891612322914325</v>
      </c>
      <c r="J36" s="205"/>
      <c r="N36" s="205"/>
    </row>
    <row r="37" spans="1:14" ht="12.75">
      <c r="A37" s="203">
        <v>34</v>
      </c>
      <c r="B37" s="135" t="s">
        <v>49</v>
      </c>
      <c r="C37" s="204">
        <v>75</v>
      </c>
      <c r="D37" s="204">
        <v>55</v>
      </c>
      <c r="E37" s="204"/>
      <c r="F37" s="204">
        <v>130</v>
      </c>
      <c r="G37" s="205"/>
      <c r="H37" s="206">
        <f t="shared" si="2"/>
        <v>0.5769230769230769</v>
      </c>
      <c r="I37" s="207">
        <f t="shared" si="3"/>
        <v>0.005846638183044749</v>
      </c>
      <c r="J37" s="205"/>
      <c r="N37" s="205"/>
    </row>
    <row r="38" spans="1:14" ht="12.75">
      <c r="A38" s="203">
        <v>35</v>
      </c>
      <c r="B38" s="135" t="s">
        <v>58</v>
      </c>
      <c r="C38" s="204">
        <v>56</v>
      </c>
      <c r="D38" s="204">
        <v>61</v>
      </c>
      <c r="E38" s="204"/>
      <c r="F38" s="204">
        <v>117</v>
      </c>
      <c r="G38" s="205"/>
      <c r="H38" s="206">
        <f t="shared" si="2"/>
        <v>0.47863247863247865</v>
      </c>
      <c r="I38" s="207">
        <f t="shared" si="3"/>
        <v>0.005261974364740274</v>
      </c>
      <c r="J38" s="205"/>
      <c r="N38" s="205"/>
    </row>
    <row r="39" spans="1:14" ht="12.75">
      <c r="A39" s="203">
        <v>36</v>
      </c>
      <c r="B39" s="135" t="s">
        <v>47</v>
      </c>
      <c r="C39" s="204">
        <v>58</v>
      </c>
      <c r="D39" s="204">
        <v>52</v>
      </c>
      <c r="E39" s="204"/>
      <c r="F39" s="204">
        <v>110</v>
      </c>
      <c r="G39" s="205"/>
      <c r="H39" s="206">
        <f t="shared" si="2"/>
        <v>0.5272727272727272</v>
      </c>
      <c r="I39" s="207">
        <f t="shared" si="3"/>
        <v>0.00494715538565325</v>
      </c>
      <c r="J39" s="205"/>
      <c r="N39" s="205"/>
    </row>
    <row r="40" spans="1:14" ht="12.75">
      <c r="A40" s="203">
        <v>37</v>
      </c>
      <c r="B40" s="135" t="s">
        <v>37</v>
      </c>
      <c r="C40" s="204">
        <v>43</v>
      </c>
      <c r="D40" s="204">
        <v>59</v>
      </c>
      <c r="E40" s="204"/>
      <c r="F40" s="204">
        <v>102</v>
      </c>
      <c r="G40" s="205"/>
      <c r="H40" s="206">
        <f t="shared" si="2"/>
        <v>0.4215686274509804</v>
      </c>
      <c r="I40" s="207">
        <f t="shared" si="3"/>
        <v>0.004587362266696649</v>
      </c>
      <c r="J40" s="205"/>
      <c r="N40" s="205"/>
    </row>
    <row r="41" spans="1:14" ht="12.75">
      <c r="A41" s="203">
        <v>38</v>
      </c>
      <c r="B41" s="135" t="s">
        <v>78</v>
      </c>
      <c r="C41" s="204">
        <v>81</v>
      </c>
      <c r="D41" s="204">
        <v>20</v>
      </c>
      <c r="E41" s="204"/>
      <c r="F41" s="204">
        <v>101</v>
      </c>
      <c r="G41" s="205"/>
      <c r="H41" s="206">
        <f t="shared" si="2"/>
        <v>0.801980198019802</v>
      </c>
      <c r="I41" s="207">
        <f t="shared" si="3"/>
        <v>0.0045423881268270745</v>
      </c>
      <c r="J41" s="205"/>
      <c r="N41" s="205"/>
    </row>
    <row r="42" spans="1:14" ht="12.75">
      <c r="A42" s="203">
        <v>39</v>
      </c>
      <c r="B42" s="135" t="s">
        <v>73</v>
      </c>
      <c r="C42" s="204">
        <v>39</v>
      </c>
      <c r="D42" s="204">
        <v>60</v>
      </c>
      <c r="E42" s="204"/>
      <c r="F42" s="204">
        <v>99</v>
      </c>
      <c r="G42" s="205"/>
      <c r="H42" s="206">
        <f t="shared" si="2"/>
        <v>0.3939393939393939</v>
      </c>
      <c r="I42" s="207">
        <f t="shared" si="3"/>
        <v>0.004452439847087925</v>
      </c>
      <c r="J42" s="205"/>
      <c r="N42" s="205"/>
    </row>
    <row r="43" spans="1:14" ht="12.75">
      <c r="A43" s="208">
        <v>40</v>
      </c>
      <c r="B43" s="209" t="s">
        <v>54</v>
      </c>
      <c r="C43" s="210">
        <v>46</v>
      </c>
      <c r="D43" s="210">
        <v>52</v>
      </c>
      <c r="E43" s="210"/>
      <c r="F43" s="210">
        <v>98</v>
      </c>
      <c r="G43" s="211"/>
      <c r="H43" s="212">
        <f t="shared" si="2"/>
        <v>0.46938775510204084</v>
      </c>
      <c r="I43" s="213">
        <f t="shared" si="3"/>
        <v>0.004407465707218349</v>
      </c>
      <c r="J43" s="205"/>
      <c r="N43" s="205"/>
    </row>
    <row r="44" spans="1:14" ht="12.75">
      <c r="A44" s="203">
        <v>41</v>
      </c>
      <c r="B44" s="135" t="s">
        <v>83</v>
      </c>
      <c r="C44" s="204">
        <v>62</v>
      </c>
      <c r="D44" s="204">
        <v>26</v>
      </c>
      <c r="E44" s="204"/>
      <c r="F44" s="204">
        <v>88</v>
      </c>
      <c r="G44" s="205"/>
      <c r="H44" s="206">
        <f t="shared" si="2"/>
        <v>0.7045454545454546</v>
      </c>
      <c r="I44" s="207">
        <f t="shared" si="3"/>
        <v>0.003957724308522599</v>
      </c>
      <c r="J44" s="205"/>
      <c r="N44" s="205"/>
    </row>
    <row r="45" spans="1:14" ht="12.75">
      <c r="A45" s="203">
        <v>42</v>
      </c>
      <c r="B45" s="135" t="s">
        <v>7</v>
      </c>
      <c r="C45" s="204">
        <v>49</v>
      </c>
      <c r="D45" s="204">
        <v>37</v>
      </c>
      <c r="E45" s="204"/>
      <c r="F45" s="204">
        <v>86</v>
      </c>
      <c r="G45" s="205"/>
      <c r="H45" s="206">
        <f t="shared" si="2"/>
        <v>0.5697674418604651</v>
      </c>
      <c r="I45" s="207">
        <f t="shared" si="3"/>
        <v>0.0038677760287834494</v>
      </c>
      <c r="J45" s="205"/>
      <c r="N45" s="205"/>
    </row>
    <row r="46" spans="1:14" ht="12.75">
      <c r="A46" s="203">
        <v>43</v>
      </c>
      <c r="B46" s="135" t="s">
        <v>62</v>
      </c>
      <c r="C46" s="204">
        <v>36</v>
      </c>
      <c r="D46" s="204">
        <v>35</v>
      </c>
      <c r="E46" s="204"/>
      <c r="F46" s="204">
        <v>71</v>
      </c>
      <c r="G46" s="205"/>
      <c r="H46" s="206">
        <f t="shared" si="2"/>
        <v>0.5070422535211268</v>
      </c>
      <c r="I46" s="207">
        <f t="shared" si="3"/>
        <v>0.003193163930739825</v>
      </c>
      <c r="J46" s="205"/>
      <c r="N46" s="205"/>
    </row>
    <row r="47" spans="1:14" ht="12.75">
      <c r="A47" s="203">
        <v>44</v>
      </c>
      <c r="B47" s="135" t="s">
        <v>32</v>
      </c>
      <c r="C47" s="204">
        <v>53</v>
      </c>
      <c r="D47" s="204">
        <v>10</v>
      </c>
      <c r="E47" s="204"/>
      <c r="F47" s="204">
        <v>63</v>
      </c>
      <c r="G47" s="205"/>
      <c r="H47" s="206">
        <f t="shared" si="2"/>
        <v>0.8412698412698413</v>
      </c>
      <c r="I47" s="207">
        <f t="shared" si="3"/>
        <v>0.002833370811783225</v>
      </c>
      <c r="J47" s="205"/>
      <c r="N47" s="205"/>
    </row>
    <row r="48" spans="1:14" ht="12.75">
      <c r="A48" s="203">
        <v>45</v>
      </c>
      <c r="B48" s="135" t="s">
        <v>61</v>
      </c>
      <c r="C48" s="204">
        <v>37</v>
      </c>
      <c r="D48" s="204">
        <v>26</v>
      </c>
      <c r="E48" s="204"/>
      <c r="F48" s="204">
        <v>63</v>
      </c>
      <c r="G48" s="205"/>
      <c r="H48" s="206">
        <f t="shared" si="2"/>
        <v>0.5873015873015873</v>
      </c>
      <c r="I48" s="207">
        <f t="shared" si="3"/>
        <v>0.002833370811783225</v>
      </c>
      <c r="J48" s="205"/>
      <c r="N48" s="205"/>
    </row>
    <row r="49" spans="1:14" ht="12.75">
      <c r="A49" s="203">
        <v>46</v>
      </c>
      <c r="B49" s="135" t="s">
        <v>35</v>
      </c>
      <c r="C49" s="204">
        <v>46</v>
      </c>
      <c r="D49" s="204">
        <v>13</v>
      </c>
      <c r="E49" s="204"/>
      <c r="F49" s="204">
        <v>59</v>
      </c>
      <c r="G49" s="205"/>
      <c r="H49" s="206">
        <f t="shared" si="2"/>
        <v>0.7796610169491526</v>
      </c>
      <c r="I49" s="207">
        <f t="shared" si="3"/>
        <v>0.0026534742523049246</v>
      </c>
      <c r="J49" s="205"/>
      <c r="N49" s="205"/>
    </row>
    <row r="50" spans="1:14" ht="12.75">
      <c r="A50" s="203">
        <v>47</v>
      </c>
      <c r="B50" s="135" t="s">
        <v>86</v>
      </c>
      <c r="C50" s="204">
        <v>53</v>
      </c>
      <c r="D50" s="204">
        <v>6</v>
      </c>
      <c r="E50" s="204"/>
      <c r="F50" s="204">
        <v>59</v>
      </c>
      <c r="G50" s="205"/>
      <c r="H50" s="206">
        <f t="shared" si="2"/>
        <v>0.8983050847457628</v>
      </c>
      <c r="I50" s="207">
        <f t="shared" si="3"/>
        <v>0.0026534742523049246</v>
      </c>
      <c r="J50" s="205"/>
      <c r="N50" s="205"/>
    </row>
    <row r="51" spans="1:14" ht="12.75">
      <c r="A51" s="203">
        <v>48</v>
      </c>
      <c r="B51" s="135" t="s">
        <v>17</v>
      </c>
      <c r="C51" s="204">
        <v>32</v>
      </c>
      <c r="D51" s="204">
        <v>17</v>
      </c>
      <c r="E51" s="204"/>
      <c r="F51" s="204">
        <v>49</v>
      </c>
      <c r="G51" s="205"/>
      <c r="H51" s="206">
        <f t="shared" si="2"/>
        <v>0.6530612244897959</v>
      </c>
      <c r="I51" s="207">
        <f t="shared" si="3"/>
        <v>0.0022037328536091746</v>
      </c>
      <c r="J51" s="205"/>
      <c r="N51" s="205"/>
    </row>
    <row r="52" spans="1:14" ht="12.75">
      <c r="A52" s="203">
        <v>49</v>
      </c>
      <c r="B52" s="135" t="s">
        <v>10</v>
      </c>
      <c r="C52" s="204">
        <v>25</v>
      </c>
      <c r="D52" s="204">
        <v>23</v>
      </c>
      <c r="E52" s="204"/>
      <c r="F52" s="204">
        <v>48</v>
      </c>
      <c r="G52" s="205"/>
      <c r="H52" s="206">
        <f t="shared" si="2"/>
        <v>0.5208333333333334</v>
      </c>
      <c r="I52" s="207">
        <f t="shared" si="3"/>
        <v>0.0021587587137395997</v>
      </c>
      <c r="J52" s="205"/>
      <c r="N52" s="205"/>
    </row>
    <row r="53" spans="1:14" ht="12.75">
      <c r="A53" s="208">
        <v>50</v>
      </c>
      <c r="B53" s="209" t="s">
        <v>27</v>
      </c>
      <c r="C53" s="210">
        <v>41</v>
      </c>
      <c r="D53" s="210">
        <v>7</v>
      </c>
      <c r="E53" s="210"/>
      <c r="F53" s="210">
        <v>48</v>
      </c>
      <c r="G53" s="211"/>
      <c r="H53" s="212">
        <f t="shared" si="2"/>
        <v>0.8541666666666666</v>
      </c>
      <c r="I53" s="213">
        <f t="shared" si="3"/>
        <v>0.0021587587137395997</v>
      </c>
      <c r="J53" s="205"/>
      <c r="N53" s="205"/>
    </row>
    <row r="54" spans="1:14" ht="12.75">
      <c r="A54" s="203">
        <v>51</v>
      </c>
      <c r="B54" s="135" t="s">
        <v>46</v>
      </c>
      <c r="C54" s="204">
        <v>28</v>
      </c>
      <c r="D54" s="204">
        <v>16</v>
      </c>
      <c r="E54" s="204"/>
      <c r="F54" s="204">
        <v>44</v>
      </c>
      <c r="G54" s="205"/>
      <c r="H54" s="206">
        <f t="shared" si="2"/>
        <v>0.6363636363636364</v>
      </c>
      <c r="I54" s="207">
        <f t="shared" si="3"/>
        <v>0.0019788621542612995</v>
      </c>
      <c r="J54" s="205"/>
      <c r="N54" s="205"/>
    </row>
    <row r="55" spans="1:14" ht="12.75">
      <c r="A55" s="203">
        <v>52</v>
      </c>
      <c r="B55" s="135" t="s">
        <v>19</v>
      </c>
      <c r="C55" s="204">
        <v>20</v>
      </c>
      <c r="D55" s="204">
        <v>23</v>
      </c>
      <c r="E55" s="204"/>
      <c r="F55" s="204">
        <v>43</v>
      </c>
      <c r="G55" s="205"/>
      <c r="H55" s="206">
        <f t="shared" si="2"/>
        <v>0.46511627906976744</v>
      </c>
      <c r="I55" s="207">
        <f t="shared" si="3"/>
        <v>0.0019338880143917247</v>
      </c>
      <c r="J55" s="205"/>
      <c r="N55" s="205"/>
    </row>
    <row r="56" spans="1:14" ht="12.75">
      <c r="A56" s="203">
        <v>53</v>
      </c>
      <c r="B56" s="135" t="s">
        <v>112</v>
      </c>
      <c r="C56" s="204">
        <v>24</v>
      </c>
      <c r="D56" s="204">
        <v>17</v>
      </c>
      <c r="E56" s="204"/>
      <c r="F56" s="204">
        <v>41</v>
      </c>
      <c r="G56" s="205"/>
      <c r="H56" s="206">
        <f t="shared" si="2"/>
        <v>0.5853658536585366</v>
      </c>
      <c r="I56" s="207">
        <f t="shared" si="3"/>
        <v>0.0018439397346525748</v>
      </c>
      <c r="J56" s="205"/>
      <c r="N56" s="205"/>
    </row>
    <row r="57" spans="1:14" ht="12.75">
      <c r="A57" s="203">
        <v>54</v>
      </c>
      <c r="B57" s="135" t="s">
        <v>84</v>
      </c>
      <c r="C57" s="204">
        <v>28</v>
      </c>
      <c r="D57" s="204">
        <v>10</v>
      </c>
      <c r="E57" s="204"/>
      <c r="F57" s="204">
        <v>38</v>
      </c>
      <c r="G57" s="205"/>
      <c r="H57" s="206">
        <f t="shared" si="2"/>
        <v>0.7368421052631579</v>
      </c>
      <c r="I57" s="207">
        <f t="shared" si="3"/>
        <v>0.0017090173150438497</v>
      </c>
      <c r="J57" s="205"/>
      <c r="N57" s="205"/>
    </row>
    <row r="58" spans="1:14" ht="12.75">
      <c r="A58" s="203">
        <v>55</v>
      </c>
      <c r="B58" s="135" t="s">
        <v>89</v>
      </c>
      <c r="C58" s="204">
        <v>32</v>
      </c>
      <c r="D58" s="204">
        <v>2</v>
      </c>
      <c r="E58" s="204"/>
      <c r="F58" s="204">
        <v>34</v>
      </c>
      <c r="G58" s="205"/>
      <c r="H58" s="206">
        <f t="shared" si="2"/>
        <v>0.9411764705882353</v>
      </c>
      <c r="I58" s="207">
        <f t="shared" si="3"/>
        <v>0.0015291207555655497</v>
      </c>
      <c r="J58" s="205"/>
      <c r="N58" s="205"/>
    </row>
    <row r="59" spans="1:14" ht="12.75">
      <c r="A59" s="203">
        <v>56</v>
      </c>
      <c r="B59" s="135" t="s">
        <v>26</v>
      </c>
      <c r="C59" s="204">
        <v>28</v>
      </c>
      <c r="D59" s="204">
        <v>5</v>
      </c>
      <c r="E59" s="204"/>
      <c r="F59" s="204">
        <v>33</v>
      </c>
      <c r="G59" s="205"/>
      <c r="H59" s="206">
        <f t="shared" si="2"/>
        <v>0.8484848484848485</v>
      </c>
      <c r="I59" s="207">
        <f t="shared" si="3"/>
        <v>0.0014841466156959749</v>
      </c>
      <c r="J59" s="205"/>
      <c r="N59" s="205"/>
    </row>
    <row r="60" spans="1:14" ht="12.75">
      <c r="A60" s="203">
        <v>57</v>
      </c>
      <c r="B60" s="135" t="s">
        <v>88</v>
      </c>
      <c r="C60" s="204">
        <v>23</v>
      </c>
      <c r="D60" s="204">
        <v>5</v>
      </c>
      <c r="E60" s="204"/>
      <c r="F60" s="204">
        <v>28</v>
      </c>
      <c r="G60" s="205"/>
      <c r="H60" s="206">
        <f t="shared" si="2"/>
        <v>0.8214285714285714</v>
      </c>
      <c r="I60" s="207">
        <f t="shared" si="3"/>
        <v>0.0012592759163480999</v>
      </c>
      <c r="J60" s="205"/>
      <c r="N60" s="205"/>
    </row>
    <row r="61" spans="1:14" ht="12.75">
      <c r="A61" s="203">
        <v>58</v>
      </c>
      <c r="B61" s="135" t="s">
        <v>87</v>
      </c>
      <c r="C61" s="204">
        <v>25</v>
      </c>
      <c r="D61" s="204">
        <v>3</v>
      </c>
      <c r="E61" s="204"/>
      <c r="F61" s="204">
        <v>28</v>
      </c>
      <c r="G61" s="205"/>
      <c r="H61" s="206">
        <f t="shared" si="2"/>
        <v>0.8928571428571429</v>
      </c>
      <c r="I61" s="207">
        <f t="shared" si="3"/>
        <v>0.0012592759163480999</v>
      </c>
      <c r="J61" s="205"/>
      <c r="N61" s="205"/>
    </row>
    <row r="62" spans="1:14" ht="12.75">
      <c r="A62" s="203">
        <v>59</v>
      </c>
      <c r="B62" s="135" t="s">
        <v>31</v>
      </c>
      <c r="C62" s="204">
        <v>22</v>
      </c>
      <c r="D62" s="204">
        <v>6</v>
      </c>
      <c r="E62" s="204"/>
      <c r="F62" s="204">
        <v>28</v>
      </c>
      <c r="G62" s="205"/>
      <c r="H62" s="206">
        <f t="shared" si="2"/>
        <v>0.7857142857142857</v>
      </c>
      <c r="I62" s="207">
        <f t="shared" si="3"/>
        <v>0.0012592759163480999</v>
      </c>
      <c r="J62" s="205"/>
      <c r="N62" s="205"/>
    </row>
    <row r="63" spans="1:14" ht="12.75">
      <c r="A63" s="208">
        <v>60</v>
      </c>
      <c r="B63" s="209" t="s">
        <v>81</v>
      </c>
      <c r="C63" s="210">
        <v>13</v>
      </c>
      <c r="D63" s="210">
        <v>14</v>
      </c>
      <c r="E63" s="210"/>
      <c r="F63" s="210">
        <v>27</v>
      </c>
      <c r="G63" s="211"/>
      <c r="H63" s="212">
        <f t="shared" si="2"/>
        <v>0.48148148148148145</v>
      </c>
      <c r="I63" s="213">
        <f t="shared" si="3"/>
        <v>0.0012143017764785248</v>
      </c>
      <c r="J63" s="205"/>
      <c r="N63" s="205"/>
    </row>
    <row r="64" spans="1:14" ht="12.75">
      <c r="A64" s="203">
        <v>61</v>
      </c>
      <c r="B64" s="135" t="s">
        <v>65</v>
      </c>
      <c r="C64" s="204">
        <v>13</v>
      </c>
      <c r="D64" s="204">
        <v>14</v>
      </c>
      <c r="E64" s="204"/>
      <c r="F64" s="204">
        <v>27</v>
      </c>
      <c r="G64" s="204"/>
      <c r="H64" s="214">
        <f t="shared" si="2"/>
        <v>0.48148148148148145</v>
      </c>
      <c r="I64" s="215">
        <f t="shared" si="3"/>
        <v>0.0012143017764785248</v>
      </c>
      <c r="J64" s="205"/>
      <c r="N64" s="205"/>
    </row>
    <row r="65" spans="1:14" ht="12.75">
      <c r="A65" s="203">
        <v>62</v>
      </c>
      <c r="B65" s="135" t="s">
        <v>51</v>
      </c>
      <c r="C65" s="204">
        <v>16</v>
      </c>
      <c r="D65" s="204">
        <v>8</v>
      </c>
      <c r="E65" s="204"/>
      <c r="F65" s="204">
        <v>24</v>
      </c>
      <c r="G65" s="204"/>
      <c r="H65" s="214">
        <f t="shared" si="2"/>
        <v>0.6666666666666666</v>
      </c>
      <c r="I65" s="215">
        <f t="shared" si="3"/>
        <v>0.0010793793568697999</v>
      </c>
      <c r="J65" s="205"/>
      <c r="N65" s="205"/>
    </row>
    <row r="66" spans="1:14" ht="12.75">
      <c r="A66" s="203">
        <v>63</v>
      </c>
      <c r="B66" s="135" t="s">
        <v>11</v>
      </c>
      <c r="C66" s="204">
        <v>16</v>
      </c>
      <c r="D66" s="204">
        <v>7</v>
      </c>
      <c r="E66" s="204"/>
      <c r="F66" s="204">
        <v>23</v>
      </c>
      <c r="G66" s="204"/>
      <c r="H66" s="214">
        <f t="shared" si="2"/>
        <v>0.6956521739130435</v>
      </c>
      <c r="I66" s="215">
        <f t="shared" si="3"/>
        <v>0.0010344052170002248</v>
      </c>
      <c r="J66" s="205"/>
      <c r="N66" s="205"/>
    </row>
    <row r="67" spans="1:14" ht="12.75">
      <c r="A67" s="203">
        <v>64</v>
      </c>
      <c r="B67" s="135" t="s">
        <v>68</v>
      </c>
      <c r="C67" s="204">
        <v>8</v>
      </c>
      <c r="D67" s="204">
        <v>11</v>
      </c>
      <c r="E67" s="204"/>
      <c r="F67" s="204">
        <v>19</v>
      </c>
      <c r="G67" s="204"/>
      <c r="H67" s="214">
        <f t="shared" si="2"/>
        <v>0.42105263157894735</v>
      </c>
      <c r="I67" s="215">
        <f t="shared" si="3"/>
        <v>0.0008545086575219248</v>
      </c>
      <c r="J67" s="205"/>
      <c r="N67" s="205"/>
    </row>
    <row r="68" spans="1:14" ht="12.75">
      <c r="A68" s="203">
        <v>65</v>
      </c>
      <c r="B68" s="135" t="s">
        <v>71</v>
      </c>
      <c r="C68" s="204">
        <v>8</v>
      </c>
      <c r="D68" s="204">
        <v>11</v>
      </c>
      <c r="E68" s="204"/>
      <c r="F68" s="204">
        <v>19</v>
      </c>
      <c r="G68" s="204"/>
      <c r="H68" s="214">
        <f aca="true" t="shared" si="4" ref="H68:H80">C68/F68</f>
        <v>0.42105263157894735</v>
      </c>
      <c r="I68" s="215">
        <f aca="true" t="shared" si="5" ref="I68:I80">F68/F$80</f>
        <v>0.0008545086575219248</v>
      </c>
      <c r="J68" s="205"/>
      <c r="N68" s="205"/>
    </row>
    <row r="69" spans="1:14" ht="12.75">
      <c r="A69" s="203">
        <v>66</v>
      </c>
      <c r="B69" s="135" t="s">
        <v>20</v>
      </c>
      <c r="C69" s="204">
        <v>7</v>
      </c>
      <c r="D69" s="204">
        <v>11</v>
      </c>
      <c r="E69" s="204"/>
      <c r="F69" s="204">
        <v>18</v>
      </c>
      <c r="G69" s="204"/>
      <c r="H69" s="214">
        <f t="shared" si="4"/>
        <v>0.3888888888888889</v>
      </c>
      <c r="I69" s="215">
        <f t="shared" si="5"/>
        <v>0.0008095345176523499</v>
      </c>
      <c r="J69" s="205"/>
      <c r="N69" s="205"/>
    </row>
    <row r="70" spans="1:14" ht="12.75">
      <c r="A70" s="203">
        <v>67</v>
      </c>
      <c r="B70" s="135" t="s">
        <v>21</v>
      </c>
      <c r="C70" s="204">
        <v>9</v>
      </c>
      <c r="D70" s="204">
        <v>8</v>
      </c>
      <c r="E70" s="204"/>
      <c r="F70" s="204">
        <v>17</v>
      </c>
      <c r="G70" s="204"/>
      <c r="H70" s="214">
        <f t="shared" si="4"/>
        <v>0.5294117647058824</v>
      </c>
      <c r="I70" s="215">
        <f t="shared" si="5"/>
        <v>0.0007645603777827749</v>
      </c>
      <c r="J70" s="205"/>
      <c r="N70" s="205"/>
    </row>
    <row r="71" spans="1:14" ht="12.75">
      <c r="A71" s="203">
        <v>68</v>
      </c>
      <c r="B71" s="135" t="s">
        <v>72</v>
      </c>
      <c r="C71" s="204">
        <v>8</v>
      </c>
      <c r="D71" s="204">
        <v>8</v>
      </c>
      <c r="E71" s="204"/>
      <c r="F71" s="204">
        <v>16</v>
      </c>
      <c r="G71" s="204"/>
      <c r="H71" s="214">
        <f t="shared" si="4"/>
        <v>0.5</v>
      </c>
      <c r="I71" s="215">
        <f t="shared" si="5"/>
        <v>0.0007195862379131999</v>
      </c>
      <c r="J71" s="205"/>
      <c r="N71" s="205"/>
    </row>
    <row r="72" spans="1:14" ht="12.75">
      <c r="A72" s="203">
        <v>69</v>
      </c>
      <c r="B72" s="135" t="s">
        <v>50</v>
      </c>
      <c r="C72" s="204">
        <v>8</v>
      </c>
      <c r="D72" s="204">
        <v>8</v>
      </c>
      <c r="E72" s="204"/>
      <c r="F72" s="204">
        <v>16</v>
      </c>
      <c r="G72" s="204"/>
      <c r="H72" s="214">
        <f t="shared" si="4"/>
        <v>0.5</v>
      </c>
      <c r="I72" s="215">
        <f t="shared" si="5"/>
        <v>0.0007195862379131999</v>
      </c>
      <c r="J72" s="205"/>
      <c r="N72" s="205"/>
    </row>
    <row r="73" spans="1:14" ht="12.75">
      <c r="A73" s="208">
        <v>70</v>
      </c>
      <c r="B73" s="209" t="s">
        <v>67</v>
      </c>
      <c r="C73" s="210">
        <v>10</v>
      </c>
      <c r="D73" s="210">
        <v>5</v>
      </c>
      <c r="E73" s="210"/>
      <c r="F73" s="210">
        <v>15</v>
      </c>
      <c r="G73" s="210"/>
      <c r="H73" s="216">
        <f t="shared" si="4"/>
        <v>0.6666666666666666</v>
      </c>
      <c r="I73" s="217">
        <f t="shared" si="5"/>
        <v>0.0006746120980436249</v>
      </c>
      <c r="J73" s="205"/>
      <c r="N73" s="205"/>
    </row>
    <row r="74" spans="1:14" ht="12.75">
      <c r="A74" s="203">
        <v>71</v>
      </c>
      <c r="B74" s="135" t="s">
        <v>25</v>
      </c>
      <c r="C74" s="204">
        <v>13</v>
      </c>
      <c r="D74" s="204">
        <v>1</v>
      </c>
      <c r="E74" s="204"/>
      <c r="F74" s="204">
        <v>14</v>
      </c>
      <c r="G74" s="205"/>
      <c r="H74" s="206">
        <f t="shared" si="4"/>
        <v>0.9285714285714286</v>
      </c>
      <c r="I74" s="207">
        <f t="shared" si="5"/>
        <v>0.0006296379581740499</v>
      </c>
      <c r="J74" s="205"/>
      <c r="N74" s="205"/>
    </row>
    <row r="75" spans="1:14" ht="12.75">
      <c r="A75" s="203">
        <v>72</v>
      </c>
      <c r="B75" s="135" t="s">
        <v>52</v>
      </c>
      <c r="C75" s="204">
        <v>4</v>
      </c>
      <c r="D75" s="204">
        <v>6</v>
      </c>
      <c r="E75" s="204"/>
      <c r="F75" s="204">
        <v>10</v>
      </c>
      <c r="G75" s="205"/>
      <c r="H75" s="206">
        <f t="shared" si="4"/>
        <v>0.4</v>
      </c>
      <c r="I75" s="207">
        <f t="shared" si="5"/>
        <v>0.00044974139869574995</v>
      </c>
      <c r="J75" s="205"/>
      <c r="N75" s="205"/>
    </row>
    <row r="76" spans="1:14" ht="12.75">
      <c r="A76" s="203">
        <v>73</v>
      </c>
      <c r="B76" s="135" t="s">
        <v>111</v>
      </c>
      <c r="C76" s="204">
        <v>5</v>
      </c>
      <c r="D76" s="204">
        <v>4</v>
      </c>
      <c r="E76" s="204"/>
      <c r="F76" s="204">
        <v>9</v>
      </c>
      <c r="G76" s="205"/>
      <c r="H76" s="206">
        <f t="shared" si="4"/>
        <v>0.5555555555555556</v>
      </c>
      <c r="I76" s="207">
        <f t="shared" si="5"/>
        <v>0.00040476725882617495</v>
      </c>
      <c r="J76" s="205"/>
      <c r="N76" s="205"/>
    </row>
    <row r="77" spans="1:14" ht="12.75">
      <c r="A77" s="203">
        <v>74</v>
      </c>
      <c r="B77" s="135" t="s">
        <v>48</v>
      </c>
      <c r="C77" s="204">
        <v>2</v>
      </c>
      <c r="D77" s="204">
        <v>5</v>
      </c>
      <c r="E77" s="204"/>
      <c r="F77" s="204">
        <v>7</v>
      </c>
      <c r="G77" s="205"/>
      <c r="H77" s="206">
        <f t="shared" si="4"/>
        <v>0.2857142857142857</v>
      </c>
      <c r="I77" s="207">
        <f t="shared" si="5"/>
        <v>0.00031481897908702496</v>
      </c>
      <c r="J77" s="205"/>
      <c r="N77" s="205"/>
    </row>
    <row r="78" spans="1:14" ht="12.75">
      <c r="A78" s="203">
        <v>75</v>
      </c>
      <c r="B78" s="135" t="s">
        <v>18</v>
      </c>
      <c r="C78" s="204">
        <v>3</v>
      </c>
      <c r="D78" s="204">
        <v>2</v>
      </c>
      <c r="E78" s="204"/>
      <c r="F78" s="204">
        <v>5</v>
      </c>
      <c r="G78" s="205"/>
      <c r="H78" s="206">
        <f t="shared" si="4"/>
        <v>0.6</v>
      </c>
      <c r="I78" s="207">
        <f t="shared" si="5"/>
        <v>0.00022487069934787497</v>
      </c>
      <c r="J78" s="205"/>
      <c r="N78" s="205"/>
    </row>
    <row r="79" spans="1:14" ht="12.75">
      <c r="A79" s="203">
        <v>76</v>
      </c>
      <c r="B79" s="135" t="s">
        <v>59</v>
      </c>
      <c r="C79" s="204">
        <v>2</v>
      </c>
      <c r="D79" s="204">
        <v>2</v>
      </c>
      <c r="E79" s="204"/>
      <c r="F79" s="204">
        <v>4</v>
      </c>
      <c r="G79" s="205"/>
      <c r="H79" s="206">
        <f t="shared" si="4"/>
        <v>0.5</v>
      </c>
      <c r="I79" s="207">
        <f t="shared" si="5"/>
        <v>0.00017989655947829998</v>
      </c>
      <c r="J79" s="205"/>
      <c r="N79" s="205"/>
    </row>
    <row r="80" spans="1:14" ht="15" thickBot="1">
      <c r="A80" s="218"/>
      <c r="B80" s="115" t="s">
        <v>227</v>
      </c>
      <c r="C80" s="219">
        <f>SUM(C4:C79)</f>
        <v>15735</v>
      </c>
      <c r="D80" s="219">
        <f>SUM(D4:D79)</f>
        <v>6500</v>
      </c>
      <c r="E80" s="219"/>
      <c r="F80" s="219">
        <f>SUM(F4:F79)</f>
        <v>22235</v>
      </c>
      <c r="G80" s="220"/>
      <c r="H80" s="221">
        <f t="shared" si="4"/>
        <v>0.7076680908477625</v>
      </c>
      <c r="I80" s="222">
        <f t="shared" si="5"/>
        <v>1</v>
      </c>
      <c r="J80" s="223"/>
      <c r="N80" s="223"/>
    </row>
    <row r="81" spans="1:14" ht="12.75">
      <c r="A81" s="202" t="s">
        <v>199</v>
      </c>
      <c r="C81" s="223"/>
      <c r="D81" s="223"/>
      <c r="E81" s="223"/>
      <c r="F81" s="223"/>
      <c r="G81" s="223"/>
      <c r="H81" s="224"/>
      <c r="I81" s="225"/>
      <c r="J81" s="223"/>
      <c r="N81" s="223"/>
    </row>
    <row r="82" spans="1:15" s="202" customFormat="1" ht="12.75">
      <c r="A82" s="202" t="s">
        <v>200</v>
      </c>
      <c r="C82" s="226"/>
      <c r="D82" s="226"/>
      <c r="E82" s="226"/>
      <c r="F82" s="226"/>
      <c r="G82" s="226"/>
      <c r="H82" s="226"/>
      <c r="I82" s="227"/>
      <c r="J82" s="226"/>
      <c r="K82" s="226"/>
      <c r="L82" s="226"/>
      <c r="M82" s="226"/>
      <c r="N82" s="226"/>
      <c r="O82" s="228"/>
    </row>
    <row r="83" spans="1:9" ht="12.75">
      <c r="A83" s="229" t="s">
        <v>201</v>
      </c>
      <c r="I83" s="227"/>
    </row>
    <row r="84" ht="12.75">
      <c r="I84" s="227"/>
    </row>
    <row r="85" ht="12.75">
      <c r="I85" s="227"/>
    </row>
    <row r="86" spans="2:9" ht="12.75">
      <c r="B86" s="231"/>
      <c r="C86" s="231"/>
      <c r="D86" s="231"/>
      <c r="E86" s="231"/>
      <c r="F86" s="231"/>
      <c r="I86" s="227"/>
    </row>
    <row r="87" spans="2:9" ht="12.75">
      <c r="B87" s="231"/>
      <c r="C87" s="231"/>
      <c r="D87" s="231"/>
      <c r="E87" s="231"/>
      <c r="F87" s="231"/>
      <c r="I87" s="227"/>
    </row>
    <row r="88" spans="2:9" ht="12.75">
      <c r="B88" s="231"/>
      <c r="C88" s="231"/>
      <c r="D88" s="231"/>
      <c r="E88" s="231"/>
      <c r="F88" s="231"/>
      <c r="I88" s="227"/>
    </row>
    <row r="89" spans="2:9" ht="12.75">
      <c r="B89" s="232"/>
      <c r="I89" s="227"/>
    </row>
    <row r="90" spans="2:9" ht="12.75">
      <c r="B90" s="232"/>
      <c r="C90" s="233"/>
      <c r="D90" s="233"/>
      <c r="E90" s="233"/>
      <c r="F90" s="233"/>
      <c r="I90" s="227"/>
    </row>
    <row r="91" spans="2:9" ht="12.75">
      <c r="B91" s="232"/>
      <c r="C91" s="233"/>
      <c r="D91" s="233"/>
      <c r="E91" s="233"/>
      <c r="F91" s="233"/>
      <c r="I91" s="227"/>
    </row>
    <row r="92" spans="2:9" ht="12.75">
      <c r="B92" s="232"/>
      <c r="C92" s="233"/>
      <c r="D92" s="233"/>
      <c r="E92" s="233"/>
      <c r="F92" s="233"/>
      <c r="I92" s="227"/>
    </row>
    <row r="93" spans="2:9" ht="12.75">
      <c r="B93" s="232"/>
      <c r="C93" s="233"/>
      <c r="D93" s="233"/>
      <c r="E93" s="233"/>
      <c r="F93" s="233"/>
      <c r="I93" s="227"/>
    </row>
    <row r="94" spans="2:9" ht="12.75">
      <c r="B94" s="232"/>
      <c r="C94" s="233"/>
      <c r="D94" s="233"/>
      <c r="E94" s="233"/>
      <c r="F94" s="233"/>
      <c r="I94" s="227"/>
    </row>
    <row r="95" spans="2:9" ht="12.75">
      <c r="B95" s="232"/>
      <c r="C95" s="233"/>
      <c r="D95" s="233"/>
      <c r="E95" s="233"/>
      <c r="F95" s="233"/>
      <c r="I95" s="227"/>
    </row>
    <row r="96" spans="2:9" ht="12.75">
      <c r="B96" s="232"/>
      <c r="C96" s="233"/>
      <c r="D96" s="233"/>
      <c r="E96" s="233"/>
      <c r="F96" s="233"/>
      <c r="I96" s="227"/>
    </row>
    <row r="97" spans="2:9" ht="12.75">
      <c r="B97" s="232"/>
      <c r="C97" s="233"/>
      <c r="D97" s="233"/>
      <c r="E97" s="233"/>
      <c r="F97" s="233"/>
      <c r="I97" s="227"/>
    </row>
    <row r="98" spans="2:9" ht="12.75">
      <c r="B98" s="232"/>
      <c r="C98" s="233"/>
      <c r="D98" s="233"/>
      <c r="E98" s="233"/>
      <c r="F98" s="233"/>
      <c r="I98" s="227"/>
    </row>
    <row r="99" spans="2:9" ht="12.75">
      <c r="B99" s="232"/>
      <c r="C99" s="233"/>
      <c r="D99" s="233"/>
      <c r="E99" s="233"/>
      <c r="F99" s="233"/>
      <c r="I99" s="227"/>
    </row>
    <row r="100" spans="2:9" ht="12.75">
      <c r="B100" s="232"/>
      <c r="C100" s="233"/>
      <c r="D100" s="233"/>
      <c r="E100" s="233"/>
      <c r="F100" s="233"/>
      <c r="I100" s="227"/>
    </row>
    <row r="101" spans="2:9" ht="12.75">
      <c r="B101" s="232"/>
      <c r="C101" s="233"/>
      <c r="D101" s="233"/>
      <c r="E101" s="233"/>
      <c r="F101" s="233"/>
      <c r="I101" s="227"/>
    </row>
    <row r="102" spans="2:9" ht="12.75">
      <c r="B102" s="232"/>
      <c r="C102" s="233"/>
      <c r="D102" s="233"/>
      <c r="E102" s="233"/>
      <c r="F102" s="233"/>
      <c r="I102" s="227"/>
    </row>
    <row r="103" spans="2:9" ht="12.75">
      <c r="B103" s="232"/>
      <c r="C103" s="233"/>
      <c r="D103" s="233"/>
      <c r="E103" s="233"/>
      <c r="F103" s="233"/>
      <c r="I103" s="227"/>
    </row>
    <row r="104" spans="2:9" ht="12.75">
      <c r="B104" s="232"/>
      <c r="C104" s="233"/>
      <c r="D104" s="233"/>
      <c r="E104" s="233"/>
      <c r="F104" s="233"/>
      <c r="I104" s="227"/>
    </row>
    <row r="105" spans="2:9" ht="12.75">
      <c r="B105" s="232"/>
      <c r="C105" s="233"/>
      <c r="D105" s="233"/>
      <c r="E105" s="233"/>
      <c r="F105" s="233"/>
      <c r="I105" s="227"/>
    </row>
    <row r="106" spans="2:9" ht="12.75">
      <c r="B106" s="232"/>
      <c r="C106" s="233"/>
      <c r="D106" s="233"/>
      <c r="E106" s="233"/>
      <c r="F106" s="233"/>
      <c r="I106" s="227"/>
    </row>
    <row r="107" spans="2:9" ht="12.75">
      <c r="B107" s="232"/>
      <c r="C107" s="233"/>
      <c r="D107" s="233"/>
      <c r="E107" s="233"/>
      <c r="F107" s="233"/>
      <c r="I107" s="227"/>
    </row>
    <row r="108" spans="2:9" ht="12.75">
      <c r="B108" s="232"/>
      <c r="C108" s="233"/>
      <c r="D108" s="233"/>
      <c r="E108" s="233"/>
      <c r="F108" s="233"/>
      <c r="I108" s="227"/>
    </row>
    <row r="109" spans="2:9" ht="12.75">
      <c r="B109" s="232"/>
      <c r="C109" s="233"/>
      <c r="D109" s="233"/>
      <c r="E109" s="233"/>
      <c r="F109" s="233"/>
      <c r="I109" s="227"/>
    </row>
    <row r="110" spans="2:9" ht="12.75">
      <c r="B110" s="232"/>
      <c r="C110" s="233"/>
      <c r="D110" s="233"/>
      <c r="E110" s="233"/>
      <c r="F110" s="233"/>
      <c r="I110" s="227"/>
    </row>
    <row r="111" spans="2:9" ht="12.75">
      <c r="B111" s="232"/>
      <c r="C111" s="233"/>
      <c r="D111" s="233"/>
      <c r="E111" s="233"/>
      <c r="F111" s="233"/>
      <c r="I111" s="227"/>
    </row>
    <row r="112" spans="2:9" ht="12.75">
      <c r="B112" s="232"/>
      <c r="C112" s="233"/>
      <c r="D112" s="233"/>
      <c r="E112" s="233"/>
      <c r="F112" s="233"/>
      <c r="I112" s="227"/>
    </row>
    <row r="113" spans="2:9" ht="12.75">
      <c r="B113" s="232"/>
      <c r="C113" s="233"/>
      <c r="D113" s="233"/>
      <c r="E113" s="233"/>
      <c r="F113" s="233"/>
      <c r="I113" s="227"/>
    </row>
    <row r="114" spans="2:9" ht="12.75">
      <c r="B114" s="232"/>
      <c r="C114" s="233"/>
      <c r="D114" s="233"/>
      <c r="E114" s="233"/>
      <c r="F114" s="233"/>
      <c r="I114" s="227"/>
    </row>
    <row r="115" spans="2:9" ht="12.75">
      <c r="B115" s="232"/>
      <c r="C115" s="233"/>
      <c r="D115" s="233"/>
      <c r="E115" s="233"/>
      <c r="F115" s="233"/>
      <c r="I115" s="227"/>
    </row>
    <row r="116" spans="2:9" ht="12.75">
      <c r="B116" s="232"/>
      <c r="C116" s="233"/>
      <c r="D116" s="233"/>
      <c r="E116" s="233"/>
      <c r="F116" s="233"/>
      <c r="I116" s="227"/>
    </row>
    <row r="117" spans="2:9" ht="12.75">
      <c r="B117" s="232"/>
      <c r="C117" s="233"/>
      <c r="D117" s="233"/>
      <c r="E117" s="233"/>
      <c r="F117" s="233"/>
      <c r="I117" s="227"/>
    </row>
    <row r="118" spans="2:9" ht="12.75">
      <c r="B118" s="232"/>
      <c r="C118" s="233"/>
      <c r="D118" s="233"/>
      <c r="E118" s="233"/>
      <c r="F118" s="233"/>
      <c r="I118" s="227"/>
    </row>
    <row r="119" spans="2:9" ht="12.75">
      <c r="B119" s="232"/>
      <c r="C119" s="233"/>
      <c r="D119" s="233"/>
      <c r="E119" s="233"/>
      <c r="F119" s="233"/>
      <c r="I119" s="227"/>
    </row>
    <row r="120" spans="2:9" ht="12.75">
      <c r="B120" s="232"/>
      <c r="C120" s="233"/>
      <c r="D120" s="233"/>
      <c r="E120" s="233"/>
      <c r="F120" s="233"/>
      <c r="I120" s="227"/>
    </row>
    <row r="121" spans="2:9" ht="12.75">
      <c r="B121" s="232"/>
      <c r="C121" s="233"/>
      <c r="D121" s="233"/>
      <c r="E121" s="233"/>
      <c r="F121" s="233"/>
      <c r="I121" s="227"/>
    </row>
    <row r="122" spans="2:9" ht="12.75">
      <c r="B122" s="232"/>
      <c r="C122" s="233"/>
      <c r="D122" s="233"/>
      <c r="E122" s="233"/>
      <c r="F122" s="233"/>
      <c r="I122" s="227"/>
    </row>
    <row r="123" spans="2:9" ht="12.75">
      <c r="B123" s="232"/>
      <c r="C123" s="233"/>
      <c r="D123" s="233"/>
      <c r="E123" s="233"/>
      <c r="F123" s="233"/>
      <c r="I123" s="227"/>
    </row>
    <row r="124" spans="2:9" ht="12.75">
      <c r="B124" s="232"/>
      <c r="C124" s="233"/>
      <c r="D124" s="233"/>
      <c r="E124" s="233"/>
      <c r="F124" s="233"/>
      <c r="I124" s="227"/>
    </row>
    <row r="125" spans="2:9" ht="12.75">
      <c r="B125" s="232"/>
      <c r="C125" s="233"/>
      <c r="D125" s="233"/>
      <c r="E125" s="233"/>
      <c r="F125" s="233"/>
      <c r="H125" s="227"/>
      <c r="I125" s="227"/>
    </row>
    <row r="126" spans="2:8" ht="12.75">
      <c r="B126" s="232"/>
      <c r="C126" s="233"/>
      <c r="D126" s="233"/>
      <c r="E126" s="233"/>
      <c r="F126" s="233"/>
      <c r="H126" s="227"/>
    </row>
    <row r="127" spans="2:8" ht="12.75">
      <c r="B127" s="232"/>
      <c r="C127" s="233"/>
      <c r="D127" s="233"/>
      <c r="E127" s="233"/>
      <c r="F127" s="233"/>
      <c r="H127" s="227"/>
    </row>
    <row r="128" spans="2:8" ht="12.75">
      <c r="B128" s="232"/>
      <c r="C128" s="233"/>
      <c r="D128" s="233"/>
      <c r="E128" s="233"/>
      <c r="F128" s="233"/>
      <c r="H128" s="227"/>
    </row>
    <row r="129" spans="2:8" ht="12.75">
      <c r="B129" s="232"/>
      <c r="C129" s="233"/>
      <c r="D129" s="233"/>
      <c r="E129" s="233"/>
      <c r="F129" s="233"/>
      <c r="H129" s="227"/>
    </row>
    <row r="130" spans="2:8" ht="12.75">
      <c r="B130" s="232"/>
      <c r="C130" s="233"/>
      <c r="D130" s="233"/>
      <c r="E130" s="233"/>
      <c r="F130" s="233"/>
      <c r="H130" s="227"/>
    </row>
    <row r="131" spans="2:8" ht="12.75">
      <c r="B131" s="232"/>
      <c r="C131" s="233"/>
      <c r="D131" s="233"/>
      <c r="E131" s="233"/>
      <c r="F131" s="233"/>
      <c r="H131" s="227"/>
    </row>
    <row r="132" spans="2:8" ht="12.75">
      <c r="B132" s="232"/>
      <c r="C132" s="233"/>
      <c r="D132" s="233"/>
      <c r="E132" s="233"/>
      <c r="F132" s="233"/>
      <c r="H132" s="227"/>
    </row>
    <row r="133" spans="2:8" ht="12.75">
      <c r="B133" s="232"/>
      <c r="C133" s="233"/>
      <c r="D133" s="233"/>
      <c r="E133" s="233"/>
      <c r="F133" s="233"/>
      <c r="H133" s="227"/>
    </row>
    <row r="134" spans="2:8" ht="12.75">
      <c r="B134" s="232"/>
      <c r="C134" s="233"/>
      <c r="D134" s="233"/>
      <c r="E134" s="233"/>
      <c r="F134" s="233"/>
      <c r="H134" s="227"/>
    </row>
    <row r="135" spans="2:8" ht="12.75">
      <c r="B135" s="232"/>
      <c r="C135" s="233"/>
      <c r="D135" s="233"/>
      <c r="E135" s="233"/>
      <c r="F135" s="233"/>
      <c r="H135" s="227"/>
    </row>
    <row r="136" spans="2:8" ht="12.75">
      <c r="B136" s="232"/>
      <c r="C136" s="233"/>
      <c r="D136" s="233"/>
      <c r="E136" s="233"/>
      <c r="F136" s="233"/>
      <c r="H136" s="227"/>
    </row>
    <row r="137" spans="2:8" ht="12.75">
      <c r="B137" s="232"/>
      <c r="C137" s="233"/>
      <c r="D137" s="233"/>
      <c r="E137" s="233"/>
      <c r="F137" s="233"/>
      <c r="H137" s="227"/>
    </row>
    <row r="138" spans="2:8" ht="12.75">
      <c r="B138" s="232"/>
      <c r="C138" s="233"/>
      <c r="D138" s="233"/>
      <c r="E138" s="233"/>
      <c r="F138" s="233"/>
      <c r="H138" s="227"/>
    </row>
    <row r="139" spans="2:8" ht="12.75">
      <c r="B139" s="232"/>
      <c r="C139" s="233"/>
      <c r="D139" s="233"/>
      <c r="E139" s="233"/>
      <c r="F139" s="233"/>
      <c r="H139" s="227"/>
    </row>
    <row r="140" spans="2:8" ht="12.75">
      <c r="B140" s="232"/>
      <c r="C140" s="233"/>
      <c r="D140" s="233"/>
      <c r="E140" s="233"/>
      <c r="F140" s="233"/>
      <c r="H140" s="227"/>
    </row>
    <row r="141" spans="2:8" ht="12.75">
      <c r="B141" s="232"/>
      <c r="C141" s="233"/>
      <c r="D141" s="233"/>
      <c r="E141" s="233"/>
      <c r="F141" s="233"/>
      <c r="H141" s="227"/>
    </row>
    <row r="142" spans="2:8" ht="12.75">
      <c r="B142" s="232"/>
      <c r="C142" s="233"/>
      <c r="D142" s="233"/>
      <c r="E142" s="233"/>
      <c r="F142" s="233"/>
      <c r="H142" s="227"/>
    </row>
    <row r="143" spans="2:8" ht="12.75">
      <c r="B143" s="232"/>
      <c r="C143" s="233"/>
      <c r="D143" s="233"/>
      <c r="E143" s="233"/>
      <c r="F143" s="233"/>
      <c r="H143" s="227"/>
    </row>
    <row r="144" spans="2:8" ht="12.75">
      <c r="B144" s="232"/>
      <c r="C144" s="233"/>
      <c r="D144" s="233"/>
      <c r="E144" s="233"/>
      <c r="F144" s="233"/>
      <c r="H144" s="227"/>
    </row>
    <row r="145" spans="2:8" ht="12.75">
      <c r="B145" s="232"/>
      <c r="C145" s="233"/>
      <c r="D145" s="233"/>
      <c r="E145" s="233"/>
      <c r="F145" s="233"/>
      <c r="H145" s="227"/>
    </row>
    <row r="146" spans="2:8" ht="12.75">
      <c r="B146" s="232"/>
      <c r="C146" s="233"/>
      <c r="D146" s="233"/>
      <c r="E146" s="233"/>
      <c r="F146" s="233"/>
      <c r="H146" s="227"/>
    </row>
    <row r="147" spans="2:8" ht="12.75">
      <c r="B147" s="232"/>
      <c r="C147" s="233"/>
      <c r="D147" s="233"/>
      <c r="E147" s="233"/>
      <c r="F147" s="233"/>
      <c r="H147" s="227"/>
    </row>
    <row r="148" spans="2:8" ht="12.75">
      <c r="B148" s="232"/>
      <c r="C148" s="233"/>
      <c r="D148" s="233"/>
      <c r="E148" s="233"/>
      <c r="F148" s="233"/>
      <c r="H148" s="227"/>
    </row>
    <row r="149" spans="2:8" ht="12.75">
      <c r="B149" s="232"/>
      <c r="C149" s="233"/>
      <c r="D149" s="233"/>
      <c r="E149" s="233"/>
      <c r="F149" s="233"/>
      <c r="H149" s="227"/>
    </row>
    <row r="150" spans="2:8" ht="12.75">
      <c r="B150" s="232"/>
      <c r="C150" s="233"/>
      <c r="D150" s="233"/>
      <c r="E150" s="233"/>
      <c r="F150" s="233"/>
      <c r="H150" s="227"/>
    </row>
    <row r="151" spans="2:8" ht="12.75">
      <c r="B151" s="232"/>
      <c r="C151" s="233"/>
      <c r="D151" s="233"/>
      <c r="E151" s="233"/>
      <c r="F151" s="233"/>
      <c r="H151" s="227"/>
    </row>
    <row r="152" spans="2:8" ht="12.75">
      <c r="B152" s="232"/>
      <c r="C152" s="233"/>
      <c r="D152" s="233"/>
      <c r="E152" s="233"/>
      <c r="F152" s="233"/>
      <c r="H152" s="227"/>
    </row>
    <row r="153" spans="2:8" ht="12.75">
      <c r="B153" s="232"/>
      <c r="C153" s="233"/>
      <c r="D153" s="233"/>
      <c r="E153" s="233"/>
      <c r="F153" s="233"/>
      <c r="H153" s="227"/>
    </row>
    <row r="154" spans="2:8" ht="12.75">
      <c r="B154" s="232"/>
      <c r="C154" s="233"/>
      <c r="D154" s="233"/>
      <c r="E154" s="233"/>
      <c r="F154" s="233"/>
      <c r="H154" s="227"/>
    </row>
    <row r="155" spans="2:8" ht="12.75">
      <c r="B155" s="232"/>
      <c r="C155" s="233"/>
      <c r="D155" s="233"/>
      <c r="E155" s="233"/>
      <c r="F155" s="233"/>
      <c r="H155" s="227"/>
    </row>
    <row r="156" spans="2:8" ht="12.75">
      <c r="B156" s="232"/>
      <c r="C156" s="233"/>
      <c r="D156" s="233"/>
      <c r="E156" s="233"/>
      <c r="F156" s="233"/>
      <c r="H156" s="227"/>
    </row>
    <row r="157" spans="2:6" ht="12.75">
      <c r="B157" s="232"/>
      <c r="C157" s="233"/>
      <c r="D157" s="233"/>
      <c r="E157" s="233"/>
      <c r="F157" s="233"/>
    </row>
    <row r="158" spans="2:6" ht="12.75">
      <c r="B158" s="232"/>
      <c r="C158" s="233"/>
      <c r="D158" s="233"/>
      <c r="E158" s="233"/>
      <c r="F158" s="233"/>
    </row>
    <row r="159" spans="2:6" ht="12.75">
      <c r="B159" s="232"/>
      <c r="C159" s="233"/>
      <c r="D159" s="233"/>
      <c r="E159" s="233"/>
      <c r="F159" s="233"/>
    </row>
    <row r="160" spans="2:6" ht="12.75">
      <c r="B160" s="232"/>
      <c r="C160" s="233"/>
      <c r="D160" s="233"/>
      <c r="E160" s="233"/>
      <c r="F160" s="233"/>
    </row>
    <row r="161" spans="2:6" ht="12.75">
      <c r="B161" s="232"/>
      <c r="C161" s="233"/>
      <c r="D161" s="233"/>
      <c r="E161" s="233"/>
      <c r="F161" s="233"/>
    </row>
    <row r="162" spans="2:6" ht="12.75">
      <c r="B162" s="232"/>
      <c r="C162" s="233"/>
      <c r="D162" s="233"/>
      <c r="E162" s="233"/>
      <c r="F162" s="233"/>
    </row>
    <row r="163" spans="2:6" ht="12.75">
      <c r="B163" s="232"/>
      <c r="C163" s="233"/>
      <c r="D163" s="233"/>
      <c r="E163" s="233"/>
      <c r="F163" s="233"/>
    </row>
    <row r="164" spans="2:6" ht="12.75">
      <c r="B164" s="232"/>
      <c r="C164" s="233"/>
      <c r="D164" s="233"/>
      <c r="E164" s="233"/>
      <c r="F164" s="233"/>
    </row>
    <row r="165" spans="2:6" ht="12.75">
      <c r="B165" s="232"/>
      <c r="C165" s="233"/>
      <c r="D165" s="233"/>
      <c r="E165" s="233"/>
      <c r="F165" s="233"/>
    </row>
    <row r="166" spans="2:6" ht="12.75">
      <c r="B166" s="232"/>
      <c r="C166" s="233"/>
      <c r="D166" s="233"/>
      <c r="E166" s="233"/>
      <c r="F166" s="233"/>
    </row>
    <row r="167" spans="2:6" ht="12.75">
      <c r="B167" s="232"/>
      <c r="C167" s="233"/>
      <c r="D167" s="233"/>
      <c r="E167" s="233"/>
      <c r="F167" s="233"/>
    </row>
  </sheetData>
  <mergeCells count="2">
    <mergeCell ref="C2:F2"/>
    <mergeCell ref="I2:I3"/>
  </mergeCells>
  <printOptions/>
  <pageMargins left="0.7480314960629921" right="0.7480314960629921" top="0.6299212598425197" bottom="0.6692913385826772" header="0.5118110236220472" footer="0.5118110236220472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2011-10-13T14:41:16Z</dcterms:created>
  <dcterms:modified xsi:type="dcterms:W3CDTF">2011-10-13T14:42:16Z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