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910" tabRatio="601" activeTab="0"/>
  </bookViews>
  <sheets>
    <sheet name="Contents" sheetId="1" r:id="rId1"/>
    <sheet name="T5.1" sheetId="2" r:id="rId2"/>
    <sheet name="T5.2-5.3" sheetId="3" r:id="rId3"/>
    <sheet name="T5.4" sheetId="4" r:id="rId4"/>
    <sheet name="T5.5 page 1" sheetId="5" r:id="rId5"/>
    <sheet name="T5.5 page 2" sheetId="6" r:id="rId6"/>
    <sheet name="T5.6" sheetId="7" r:id="rId7"/>
    <sheet name="T5.7a" sheetId="8" r:id="rId8"/>
    <sheet name="T5.7b" sheetId="9" r:id="rId9"/>
    <sheet name="T5.8" sheetId="10" r:id="rId10"/>
    <sheet name="T5.9 -5.10" sheetId="11" r:id="rId11"/>
  </sheets>
  <definedNames>
    <definedName name="_xlnm.Print_Area" localSheetId="1">'T5.1'!$A$1:$X$44</definedName>
    <definedName name="_xlnm.Print_Area" localSheetId="2">'T5.2-5.3'!$A$1:$X$65</definedName>
    <definedName name="_xlnm.Print_Area" localSheetId="3">'T5.4'!$A$1:$J$44</definedName>
    <definedName name="_xlnm.Print_Area" localSheetId="4">'T5.5 page 1'!$A$1:$X$83</definedName>
    <definedName name="_xlnm.Print_Area" localSheetId="6">'T5.6'!$B$1:$N$44</definedName>
    <definedName name="_xlnm.Print_Area" localSheetId="7">'T5.7a'!$1:$52</definedName>
    <definedName name="_xlnm.Print_Area" localSheetId="8">'T5.7b'!$1:$49</definedName>
    <definedName name="_xlnm.Print_Area" localSheetId="9">'T5.8'!$A$1:$M$83</definedName>
    <definedName name="_xlnm.Print_Area" localSheetId="10">'T5.9 -5.10'!$A$1:$Q$69</definedName>
    <definedName name="STAT2_Crosstab1">#REF!</definedName>
  </definedNames>
  <calcPr fullCalcOnLoad="1"/>
</workbook>
</file>

<file path=xl/sharedStrings.xml><?xml version="1.0" encoding="utf-8"?>
<sst xmlns="http://schemas.openxmlformats.org/spreadsheetml/2006/main" count="944" uniqueCount="381">
  <si>
    <t>Cars</t>
  </si>
  <si>
    <t>Two wheeled motor vehicles</t>
  </si>
  <si>
    <t>Buses</t>
  </si>
  <si>
    <t>Light goods vehicles</t>
  </si>
  <si>
    <t>Heavy goods vehicles</t>
  </si>
  <si>
    <t>All motor vehicles</t>
  </si>
  <si>
    <t>Pedal cycles</t>
  </si>
  <si>
    <t>All vehicle traffic</t>
  </si>
  <si>
    <t>Site</t>
  </si>
  <si>
    <t>Description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</si>
  <si>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</si>
  <si>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</si>
  <si>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</si>
  <si>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</si>
  <si>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</si>
  <si>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</si>
  <si>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</si>
  <si>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</si>
  <si>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</si>
  <si>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</si>
  <si>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</si>
  <si>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</si>
  <si>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A1 Grantshouse</t>
  </si>
  <si>
    <t>A9 Blackford</t>
  </si>
  <si>
    <t>A9 Tomatin</t>
  </si>
  <si>
    <t>A9 Dornoch</t>
  </si>
  <si>
    <t>A9 Berridale</t>
  </si>
  <si>
    <t>A82 Spean Bridge</t>
  </si>
  <si>
    <t>A7 Langholm</t>
  </si>
  <si>
    <t>M8 Harthill</t>
  </si>
  <si>
    <t>A75 Carsluith</t>
  </si>
  <si>
    <t>A77 Kilmarnock</t>
  </si>
  <si>
    <t>M80 Bankhead</t>
  </si>
  <si>
    <t>A96 Forres</t>
  </si>
  <si>
    <t>A68 Pathhead</t>
  </si>
  <si>
    <t>A76 Mennock</t>
  </si>
  <si>
    <t>M8 Bishopton</t>
  </si>
  <si>
    <t>A977 Kincardine</t>
  </si>
  <si>
    <t>A87 Kyle of Lochalsh</t>
  </si>
  <si>
    <t>A835 Aultguish</t>
  </si>
  <si>
    <t>M73 Gartcosh</t>
  </si>
  <si>
    <t>A87 Broadford</t>
  </si>
  <si>
    <t>A85 Riverside Dundee</t>
  </si>
  <si>
    <t>A83 Ardrishaig</t>
  </si>
  <si>
    <t>A737 Lochside</t>
  </si>
  <si>
    <t>A77 Glen App</t>
  </si>
  <si>
    <t>A68 Jedburgh</t>
  </si>
  <si>
    <t>A702 Fulford</t>
  </si>
  <si>
    <t>A78 Loans</t>
  </si>
  <si>
    <t>million vehicle kilometres</t>
  </si>
  <si>
    <t>Percentage of all vehicles</t>
  </si>
  <si>
    <t xml:space="preserve">         million vehicle kilometres</t>
  </si>
  <si>
    <t>Council</t>
  </si>
  <si>
    <t xml:space="preserve">     million vehicle kilometres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</si>
  <si>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</si>
  <si>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</si>
  <si>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</si>
  <si>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</si>
  <si>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</si>
  <si>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</si>
  <si>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</si>
  <si>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</si>
  <si>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</si>
  <si>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</si>
  <si>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</si>
  <si>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</si>
  <si>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</si>
  <si>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</si>
  <si>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Glasgow, City of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</si>
  <si>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</si>
  <si>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</si>
  <si>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</si>
  <si>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</si>
  <si>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</si>
  <si>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</si>
  <si>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</si>
  <si>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</si>
  <si>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</si>
  <si>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</si>
  <si>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</si>
  <si>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</si>
  <si>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</si>
  <si>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</si>
  <si>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</si>
  <si>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</si>
  <si>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..</t>
  </si>
  <si>
    <t>Location</t>
  </si>
  <si>
    <t>A90 Stonehaven</t>
  </si>
  <si>
    <t>M9 Linlithgow</t>
  </si>
  <si>
    <t>Year</t>
  </si>
  <si>
    <t>August</t>
  </si>
  <si>
    <t>7 Day</t>
  </si>
  <si>
    <t>5 Day</t>
  </si>
  <si>
    <t>Total</t>
  </si>
  <si>
    <t>All A roads</t>
  </si>
  <si>
    <t>All major roads</t>
  </si>
  <si>
    <t>B roads</t>
  </si>
  <si>
    <t>All minor roads</t>
  </si>
  <si>
    <t>All roads</t>
  </si>
  <si>
    <t>Motorways</t>
  </si>
  <si>
    <t>All motor vehicle traffic</t>
  </si>
  <si>
    <t>All traffic on major roads</t>
  </si>
  <si>
    <t>Site No.</t>
  </si>
  <si>
    <t>Daily Flow</t>
  </si>
  <si>
    <t xml:space="preserve">7 Day </t>
  </si>
  <si>
    <t xml:space="preserve">Average </t>
  </si>
  <si>
    <t xml:space="preserve">Percentage </t>
  </si>
  <si>
    <t>HGV (Year)</t>
  </si>
  <si>
    <t xml:space="preserve"> Peak Hourly Flows</t>
  </si>
  <si>
    <t>AM</t>
  </si>
  <si>
    <t xml:space="preserve">PM </t>
  </si>
  <si>
    <t>in</t>
  </si>
  <si>
    <t>1.  7 day flows were calculated from Monday to Sunday inclusive, '5 day flows' were calculated  from Monday to Friday inclusive</t>
  </si>
  <si>
    <t>A75 Southeast of A751</t>
  </si>
  <si>
    <t>Percent of all roads</t>
  </si>
  <si>
    <t>Minor roads (B, C and unclassified)</t>
  </si>
  <si>
    <t>Total: all roads</t>
  </si>
  <si>
    <t>Trunk A          rural</t>
  </si>
  <si>
    <t>Non-trunk A urban</t>
  </si>
  <si>
    <t>Non-trunk A rural</t>
  </si>
  <si>
    <t>Major roads (M and A)</t>
  </si>
  <si>
    <t>All traffic on minor roads</t>
  </si>
  <si>
    <t>All traffic on all roads</t>
  </si>
  <si>
    <t>Total: All       major roads (M and A)</t>
  </si>
  <si>
    <t xml:space="preserve">2. Missing data for these sites is due to equipment failure. </t>
  </si>
  <si>
    <t xml:space="preserve">    </t>
  </si>
  <si>
    <t>size</t>
  </si>
  <si>
    <t>All</t>
  </si>
  <si>
    <t>(=100%)</t>
  </si>
  <si>
    <t>Large urban areas</t>
  </si>
  <si>
    <t>Other urban areas</t>
  </si>
  <si>
    <t>"Accessible" small towns</t>
  </si>
  <si>
    <t>"Remote" small towns</t>
  </si>
  <si>
    <t>"Accessible" rural areas</t>
  </si>
  <si>
    <t>"Remote" rural areas</t>
  </si>
  <si>
    <t>congestion</t>
  </si>
  <si>
    <t>minutes</t>
  </si>
  <si>
    <t>about</t>
  </si>
  <si>
    <t>5 mins</t>
  </si>
  <si>
    <t>(3-7)</t>
  </si>
  <si>
    <t>10 mins</t>
  </si>
  <si>
    <t>(8-12)</t>
  </si>
  <si>
    <t>15 mins</t>
  </si>
  <si>
    <t>(13-17)</t>
  </si>
  <si>
    <t>over half</t>
  </si>
  <si>
    <t>an hour</t>
  </si>
  <si>
    <t>(33+)</t>
  </si>
  <si>
    <t>delayed</t>
  </si>
  <si>
    <t>due to</t>
  </si>
  <si>
    <t>traffic</t>
  </si>
  <si>
    <t>NOT</t>
  </si>
  <si>
    <t>driver's estimate of the time lost due to traffic congestion</t>
  </si>
  <si>
    <t>none, or</t>
  </si>
  <si>
    <t>just 1-2</t>
  </si>
  <si>
    <t>Sample</t>
  </si>
  <si>
    <t>row percentages</t>
  </si>
  <si>
    <t>n =</t>
  </si>
  <si>
    <t>by day of the week:</t>
  </si>
  <si>
    <r>
      <t>Weekday journeys - by start time</t>
    </r>
    <r>
      <rPr>
        <sz val="12"/>
        <rFont val="Arial"/>
        <family val="2"/>
      </rPr>
      <t>:</t>
    </r>
  </si>
  <si>
    <t>Weekend journeys - by start time:</t>
  </si>
  <si>
    <t>by type of area in which driver lives:</t>
  </si>
  <si>
    <t>journeys</t>
  </si>
  <si>
    <t>All car driver journeys</t>
  </si>
  <si>
    <t>by purpose of journey:</t>
  </si>
  <si>
    <t>Commuting</t>
  </si>
  <si>
    <t>Visit hospital or other health</t>
  </si>
  <si>
    <t>Other personal business</t>
  </si>
  <si>
    <t>Visit friends or relatives</t>
  </si>
  <si>
    <t>Eating / drinking</t>
  </si>
  <si>
    <t>Shopping</t>
  </si>
  <si>
    <t>Escort</t>
  </si>
  <si>
    <t>Monday</t>
  </si>
  <si>
    <t>Tuesday</t>
  </si>
  <si>
    <t>Wednesday</t>
  </si>
  <si>
    <t>Thursday</t>
  </si>
  <si>
    <t>Friday</t>
  </si>
  <si>
    <t>Saturday</t>
  </si>
  <si>
    <t>Sunday</t>
  </si>
  <si>
    <t>7:00 to 7:59 a.m.</t>
  </si>
  <si>
    <t>8:00 to 8:59 a.m.</t>
  </si>
  <si>
    <t>9:00 to 9:59 a.m.</t>
  </si>
  <si>
    <t>10:00 to 10:59 a.m.</t>
  </si>
  <si>
    <t>11:00 to 11:59 a.m.</t>
  </si>
  <si>
    <t>noon to 12:59 p.m.</t>
  </si>
  <si>
    <t>1:00 to 1:59 p.m.</t>
  </si>
  <si>
    <t>2:00 to 2:59 p.m.</t>
  </si>
  <si>
    <t>3:00 to 3:59 p.m.</t>
  </si>
  <si>
    <t>4:00 to 4:59 p.m.</t>
  </si>
  <si>
    <t>5:00 to 5:59 p.m.</t>
  </si>
  <si>
    <t>6:00 to 6:59 p.m.</t>
  </si>
  <si>
    <t>7:00 to 7:59 p.m.</t>
  </si>
  <si>
    <t>8:00 to 8:59 p.m.</t>
  </si>
  <si>
    <t>9:00 to 9:59 p.m.</t>
  </si>
  <si>
    <t>midnight to 6:59 a.m.</t>
  </si>
  <si>
    <t>This information is obtained from the Scottish Household Survey Travel Diary questions about the (stages of) journeys</t>
  </si>
  <si>
    <t xml:space="preserve"> which the respondent had said that he or she made as the driver of a car or van</t>
  </si>
  <si>
    <t xml:space="preserve">Car drivers were asked "was this part of your trip delayed due to traffic congestion?".  </t>
  </si>
  <si>
    <t>No definition of "traffic congestion" is given, so respondents can interpret the term as they wish.</t>
  </si>
  <si>
    <t xml:space="preserve">Those drivers who said that they had been delayed by traffic congestion were asked </t>
  </si>
  <si>
    <t>"how much time do you think was lost due to traffic congestion?".</t>
  </si>
  <si>
    <t>M90 Kelty</t>
  </si>
  <si>
    <t>A82 Ballachulish</t>
  </si>
  <si>
    <t>1. Traffic flows are counted in both directions at ATC sites and the average flows are based on totals.</t>
  </si>
  <si>
    <t xml:space="preserve">  on roads in each area.  For further information, please see the notes on the traffic estimates in the text.</t>
  </si>
  <si>
    <t>Total all roads</t>
  </si>
  <si>
    <t>Total LA roads</t>
  </si>
  <si>
    <t>Local authority roads</t>
  </si>
  <si>
    <t>Total trunk roads</t>
  </si>
  <si>
    <t>Eilean Siar (formerly Western Isles)</t>
  </si>
  <si>
    <t xml:space="preserve">  in each area.  For further information, please see the notes on the traffic estimates in the text.</t>
  </si>
  <si>
    <t xml:space="preserve">     rather than on the basis of their status in each year.  </t>
  </si>
  <si>
    <t xml:space="preserve">     NB: to save space, Councils which do not have trunk roads in their areas are not shown.</t>
  </si>
  <si>
    <t xml:space="preserve">     in cases where equipment was not working in some months.</t>
  </si>
  <si>
    <t>M74 J9</t>
  </si>
  <si>
    <t>A80 Cumbernauld</t>
  </si>
  <si>
    <t>A720 Dreghorn</t>
  </si>
  <si>
    <t xml:space="preserve">Total </t>
  </si>
  <si>
    <t>thousands of tonnes</t>
  </si>
  <si>
    <t>by type of vehicle</t>
  </si>
  <si>
    <t>Diesel cars</t>
  </si>
  <si>
    <t>Petrol cars</t>
  </si>
  <si>
    <t>Motorcycles</t>
  </si>
  <si>
    <t>Heavy Goods Vehicles</t>
  </si>
  <si>
    <t>Petrol Light Goods Vehicles</t>
  </si>
  <si>
    <t>Diesel Light Goods Vehicles</t>
  </si>
  <si>
    <t xml:space="preserve">1.  These estimates are of the total amount of petrol and diesel consumed by vehicles travelling in each Council area </t>
  </si>
  <si>
    <t xml:space="preserve"> (i.e. the estimates are based on where the vehicles were driven, rather than - say - the area of the registered keepers of the vehicles).</t>
  </si>
  <si>
    <t>A74(M) J18 to 19</t>
  </si>
  <si>
    <t>A74(M) J18 to J19</t>
  </si>
  <si>
    <t xml:space="preserve"> </t>
  </si>
  <si>
    <t>Trunk A roads</t>
  </si>
  <si>
    <t>Non-trunk A roads</t>
  </si>
  <si>
    <t xml:space="preserve">                       Average Daily Flows</t>
  </si>
  <si>
    <t xml:space="preserve">1.  Flows were calculated from Monday to Sunday inclusive. </t>
  </si>
  <si>
    <t>Source: Transport Scotland - Not National Statistics</t>
  </si>
  <si>
    <t xml:space="preserve">M8 Harthill </t>
  </si>
  <si>
    <t xml:space="preserve">A68 Pathhead </t>
  </si>
  <si>
    <t xml:space="preserve">A737 Lochside </t>
  </si>
  <si>
    <t>A90 Bridge of Don</t>
  </si>
  <si>
    <r>
      <t xml:space="preserve">Urban </t>
    </r>
    <r>
      <rPr>
        <vertAlign val="superscript"/>
        <sz val="12"/>
        <rFont val="Arial"/>
        <family val="2"/>
      </rPr>
      <t>*</t>
    </r>
  </si>
  <si>
    <r>
      <t xml:space="preserve">Rural </t>
    </r>
    <r>
      <rPr>
        <vertAlign val="superscript"/>
        <sz val="12"/>
        <rFont val="Arial"/>
        <family val="2"/>
      </rPr>
      <t>*</t>
    </r>
  </si>
  <si>
    <t>Trunk A  urban</t>
  </si>
  <si>
    <r>
      <t xml:space="preserve">Trunk roads </t>
    </r>
    <r>
      <rPr>
        <b/>
        <i/>
        <vertAlign val="superscript"/>
        <sz val="12"/>
        <rFont val="Arial"/>
        <family val="2"/>
      </rPr>
      <t>2</t>
    </r>
  </si>
  <si>
    <t>2.  Roads which changed from trunk to local authority, or vice versa, are counted according to their status on a recent date,</t>
  </si>
  <si>
    <t xml:space="preserve">                   </t>
  </si>
  <si>
    <t xml:space="preserve">                  </t>
  </si>
  <si>
    <t>2. Missing data for some sites is due to equipment failure.  Year averages may be based only on data for part of the year,</t>
  </si>
  <si>
    <r>
      <t xml:space="preserve">by Council area  </t>
    </r>
    <r>
      <rPr>
        <b/>
        <vertAlign val="superscript"/>
        <sz val="12"/>
        <rFont val="Arial"/>
        <family val="2"/>
      </rPr>
      <t xml:space="preserve">1  </t>
    </r>
  </si>
  <si>
    <r>
      <t xml:space="preserve">2006 </t>
    </r>
    <r>
      <rPr>
        <b/>
        <vertAlign val="superscript"/>
        <sz val="12"/>
        <rFont val="Arial"/>
        <family val="2"/>
      </rPr>
      <t>2</t>
    </r>
  </si>
  <si>
    <r>
      <t xml:space="preserve">2007 </t>
    </r>
    <r>
      <rPr>
        <b/>
        <vertAlign val="superscript"/>
        <sz val="12"/>
        <rFont val="Arial"/>
        <family val="2"/>
      </rPr>
      <t>2</t>
    </r>
  </si>
  <si>
    <t>10:00 to 11:59 p.m.</t>
  </si>
  <si>
    <t>1.  Source: Department for Transport - Not National Statistics.  They provide only a rough estimate of the likely total volume</t>
  </si>
  <si>
    <t>1.  Source:  Department for Transport - Not National Statistics.  They provide only a rough estimate of the likely total volume of traffic on roads</t>
  </si>
  <si>
    <t>1.  Source:  Department for Transport - Not National Statistics.  They provide only a rough estimate of the likely total volume of traffic</t>
  </si>
  <si>
    <t>Source:  Department for Transport - Not National Statistics</t>
  </si>
  <si>
    <r>
      <t xml:space="preserve">2008 </t>
    </r>
    <r>
      <rPr>
        <b/>
        <vertAlign val="superscript"/>
        <sz val="12"/>
        <rFont val="Arial"/>
        <family val="2"/>
      </rPr>
      <t>2</t>
    </r>
  </si>
  <si>
    <t xml:space="preserve">  </t>
  </si>
  <si>
    <t>Go home</t>
  </si>
  <si>
    <t>Driver congestion</t>
  </si>
  <si>
    <t>Sample size (=100%)</t>
  </si>
  <si>
    <t>Service Bus</t>
  </si>
  <si>
    <t>Delayed due to traffic congestion:</t>
  </si>
  <si>
    <t xml:space="preserve"> Scotland</t>
  </si>
  <si>
    <r>
      <t xml:space="preserve"> Table 5.7(b)  Average daily traffic flows for selected key points </t>
    </r>
    <r>
      <rPr>
        <b/>
        <vertAlign val="superscript"/>
        <sz val="12"/>
        <rFont val="Arial"/>
        <family val="2"/>
      </rPr>
      <t xml:space="preserve"> 1, 2 </t>
    </r>
  </si>
  <si>
    <r>
      <t xml:space="preserve">Table 5.5(continued)  Traffic on all roads, by Council area </t>
    </r>
    <r>
      <rPr>
        <b/>
        <vertAlign val="superscript"/>
        <sz val="12"/>
        <rFont val="Arial"/>
        <family val="2"/>
      </rPr>
      <t xml:space="preserve">1 </t>
    </r>
  </si>
  <si>
    <r>
      <t xml:space="preserve">Table 5.5  Traffic on trunk roads and on local authority roads, by Council area </t>
    </r>
    <r>
      <rPr>
        <b/>
        <vertAlign val="superscript"/>
        <sz val="12"/>
        <rFont val="Arial"/>
        <family val="2"/>
      </rPr>
      <t xml:space="preserve">1 </t>
    </r>
  </si>
  <si>
    <t>Source: DECC - Years prior to 2005 are not National Statistics</t>
  </si>
  <si>
    <r>
      <t xml:space="preserve">2009 </t>
    </r>
    <r>
      <rPr>
        <b/>
        <vertAlign val="superscript"/>
        <sz val="12"/>
        <rFont val="Arial"/>
        <family val="2"/>
      </rPr>
      <t>2</t>
    </r>
  </si>
  <si>
    <t>After 9:30am to before 12noon</t>
  </si>
  <si>
    <t>12noon to 2 pm</t>
  </si>
  <si>
    <t>After 2pm to before 4:30pm</t>
  </si>
  <si>
    <t>4:30pm to before 6:30pm</t>
  </si>
  <si>
    <t>6:30pm onwards</t>
  </si>
  <si>
    <r>
      <t xml:space="preserve">The table does  </t>
    </r>
    <r>
      <rPr>
        <i/>
        <sz val="11"/>
        <rFont val="Arial"/>
        <family val="2"/>
      </rPr>
      <t>not</t>
    </r>
    <r>
      <rPr>
        <sz val="11"/>
        <rFont val="Arial"/>
        <family val="2"/>
      </rPr>
      <t xml:space="preserve">  include those (stages of) journeys for which the questions about traffic congestion were  </t>
    </r>
    <r>
      <rPr>
        <i/>
        <sz val="11"/>
        <rFont val="Arial"/>
        <family val="2"/>
      </rPr>
      <t>not</t>
    </r>
    <r>
      <rPr>
        <sz val="11"/>
        <rFont val="Arial"/>
        <family val="2"/>
      </rPr>
      <t xml:space="preserve">  asked</t>
    </r>
  </si>
  <si>
    <r>
      <t xml:space="preserve">2010 </t>
    </r>
    <r>
      <rPr>
        <b/>
        <vertAlign val="superscript"/>
        <sz val="12"/>
        <rFont val="Arial"/>
        <family val="2"/>
      </rPr>
      <t>2</t>
    </r>
  </si>
  <si>
    <r>
      <t xml:space="preserve">Motorways </t>
    </r>
    <r>
      <rPr>
        <vertAlign val="superscript"/>
        <sz val="12"/>
        <rFont val="Arial"/>
        <family val="2"/>
      </rPr>
      <t>1</t>
    </r>
  </si>
  <si>
    <r>
      <t xml:space="preserve">Trunk A roads - urban </t>
    </r>
    <r>
      <rPr>
        <vertAlign val="superscript"/>
        <sz val="12"/>
        <rFont val="Arial"/>
        <family val="2"/>
      </rPr>
      <t>2</t>
    </r>
  </si>
  <si>
    <r>
      <t xml:space="preserve">Trunk A roads - rural </t>
    </r>
    <r>
      <rPr>
        <vertAlign val="superscript"/>
        <sz val="12"/>
        <rFont val="Arial"/>
        <family val="2"/>
      </rPr>
      <t>2</t>
    </r>
  </si>
  <si>
    <r>
      <t xml:space="preserve">Non-trunk A roads - urban </t>
    </r>
    <r>
      <rPr>
        <vertAlign val="superscript"/>
        <sz val="12"/>
        <rFont val="Arial"/>
        <family val="2"/>
      </rPr>
      <t>2</t>
    </r>
  </si>
  <si>
    <r>
      <t xml:space="preserve">Non-trunk A roads - rural </t>
    </r>
    <r>
      <rPr>
        <vertAlign val="superscript"/>
        <sz val="12"/>
        <rFont val="Arial"/>
        <family val="2"/>
      </rPr>
      <t>2</t>
    </r>
  </si>
  <si>
    <r>
      <t xml:space="preserve">Urban roads </t>
    </r>
    <r>
      <rPr>
        <vertAlign val="superscript"/>
        <sz val="12"/>
        <rFont val="Arial"/>
        <family val="2"/>
      </rPr>
      <t>2</t>
    </r>
  </si>
  <si>
    <r>
      <t xml:space="preserve">Rural roads </t>
    </r>
    <r>
      <rPr>
        <vertAlign val="superscript"/>
        <sz val="12"/>
        <rFont val="Arial"/>
        <family val="2"/>
      </rPr>
      <t>2</t>
    </r>
  </si>
  <si>
    <t>1. Motorways include A(M) roads.</t>
  </si>
  <si>
    <r>
      <t xml:space="preserve">All        motor-ways </t>
    </r>
    <r>
      <rPr>
        <b/>
        <vertAlign val="superscript"/>
        <sz val="12"/>
        <rFont val="Arial"/>
        <family val="2"/>
      </rPr>
      <t>2</t>
    </r>
  </si>
  <si>
    <t>2. Motorways include A(M) roads.</t>
  </si>
  <si>
    <r>
      <t xml:space="preserve">2011 </t>
    </r>
    <r>
      <rPr>
        <b/>
        <vertAlign val="superscript"/>
        <sz val="12"/>
        <rFont val="Arial"/>
        <family val="2"/>
      </rPr>
      <t>2</t>
    </r>
  </si>
  <si>
    <r>
      <t xml:space="preserve">Table 5.8    Car drivers' journeys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 - whether delayed by traffic congestion 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and, if so,  </t>
    </r>
  </si>
  <si>
    <t>Table 5.10        Petrol and diesel consumption of road vehicles</t>
  </si>
  <si>
    <t>Other</t>
  </si>
  <si>
    <t>Just go for a walk</t>
  </si>
  <si>
    <r>
      <t xml:space="preserve">Holiday/day trip </t>
    </r>
    <r>
      <rPr>
        <vertAlign val="superscript"/>
        <sz val="12"/>
        <rFont val="Arial"/>
        <family val="2"/>
      </rPr>
      <t>4</t>
    </r>
  </si>
  <si>
    <t xml:space="preserve">Business </t>
  </si>
  <si>
    <t xml:space="preserve">Education </t>
  </si>
  <si>
    <r>
      <t xml:space="preserve">2012 </t>
    </r>
    <r>
      <rPr>
        <b/>
        <vertAlign val="superscript"/>
        <sz val="12"/>
        <rFont val="Arial"/>
        <family val="2"/>
      </rPr>
      <t>2</t>
    </r>
  </si>
  <si>
    <t>.</t>
  </si>
  <si>
    <t>20 to</t>
  </si>
  <si>
    <t>(18-32)</t>
  </si>
  <si>
    <t>Before 9:30am</t>
  </si>
  <si>
    <r>
      <t>30 mins</t>
    </r>
    <r>
      <rPr>
        <vertAlign val="superscript"/>
        <sz val="12"/>
        <rFont val="Arial"/>
        <family val="2"/>
      </rPr>
      <t>4</t>
    </r>
  </si>
  <si>
    <t>Previously split into 'about 20 mins' and '25 to 30 mins' but now combined to be '20 to 30 mins'. If previous split needed please request</t>
  </si>
  <si>
    <t>via Transtat@transportscotland.gsi.gov.uk</t>
  </si>
  <si>
    <t>Table 5.9b Percentage of bus stages where passenger experienced delay 2005-2013</t>
  </si>
  <si>
    <t>https://www.gov.uk/government/statistics/naei-road-transport-inventory-changes-made-in-2010-a-briefing-note-produced-by-aea-on-changes-in-fuel-consumption</t>
  </si>
  <si>
    <t>2. There have been major revisions to the data due to improvements in the methodology.  For more information please see here:</t>
  </si>
  <si>
    <t xml:space="preserve">Table 5.1  Traffic (vehicle kilometres) by road class and type  </t>
  </si>
  <si>
    <r>
      <t xml:space="preserve">Table 5.3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Traffic (vehicle kilometres)  on major roads, minor roads and all roads by vehicle type</t>
    </r>
  </si>
  <si>
    <t xml:space="preserve"> Fig 5.2</t>
  </si>
  <si>
    <t>Site No in Fig 5.2</t>
  </si>
  <si>
    <t>C &amp; Unclassified roads</t>
  </si>
  <si>
    <r>
      <t xml:space="preserve">2013 </t>
    </r>
    <r>
      <rPr>
        <b/>
        <vertAlign val="superscript"/>
        <sz val="12"/>
        <rFont val="Arial"/>
        <family val="2"/>
      </rPr>
      <t>2</t>
    </r>
  </si>
  <si>
    <t xml:space="preserve"> being assigned to a few sections of major road.</t>
  </si>
  <si>
    <r>
      <t xml:space="preserve">Angus </t>
    </r>
    <r>
      <rPr>
        <vertAlign val="superscript"/>
        <sz val="12"/>
        <rFont val="Arial"/>
        <family val="2"/>
      </rPr>
      <t>3</t>
    </r>
  </si>
  <si>
    <r>
      <t>Angus</t>
    </r>
    <r>
      <rPr>
        <vertAlign val="superscript"/>
        <sz val="12"/>
        <rFont val="Arial"/>
        <family val="2"/>
      </rPr>
      <t xml:space="preserve"> 2</t>
    </r>
  </si>
  <si>
    <r>
      <t xml:space="preserve">Clackmannanshire </t>
    </r>
    <r>
      <rPr>
        <vertAlign val="superscript"/>
        <sz val="12"/>
        <rFont val="Arial"/>
        <family val="2"/>
      </rPr>
      <t>2</t>
    </r>
  </si>
  <si>
    <r>
      <t>East Ayrshire</t>
    </r>
    <r>
      <rPr>
        <vertAlign val="superscript"/>
        <sz val="12"/>
        <rFont val="Arial"/>
        <family val="2"/>
      </rPr>
      <t xml:space="preserve"> 2</t>
    </r>
  </si>
  <si>
    <r>
      <t>East Renfrewshire</t>
    </r>
    <r>
      <rPr>
        <vertAlign val="superscript"/>
        <sz val="12"/>
        <rFont val="Arial"/>
        <family val="2"/>
      </rPr>
      <t xml:space="preserve"> 2</t>
    </r>
  </si>
  <si>
    <r>
      <t xml:space="preserve">Glasgow, City of </t>
    </r>
    <r>
      <rPr>
        <vertAlign val="superscript"/>
        <sz val="12"/>
        <rFont val="Arial"/>
        <family val="2"/>
      </rPr>
      <t>2</t>
    </r>
  </si>
  <si>
    <r>
      <t xml:space="preserve">Renfrewshire </t>
    </r>
    <r>
      <rPr>
        <vertAlign val="superscript"/>
        <sz val="12"/>
        <rFont val="Arial"/>
        <family val="2"/>
      </rPr>
      <t>2</t>
    </r>
  </si>
  <si>
    <r>
      <t xml:space="preserve">South Lanarkshire </t>
    </r>
    <r>
      <rPr>
        <vertAlign val="superscript"/>
        <sz val="12"/>
        <rFont val="Arial"/>
        <family val="2"/>
      </rPr>
      <t>2</t>
    </r>
  </si>
  <si>
    <r>
      <t xml:space="preserve">Stirling </t>
    </r>
    <r>
      <rPr>
        <vertAlign val="superscript"/>
        <sz val="12"/>
        <rFont val="Arial"/>
        <family val="2"/>
      </rPr>
      <t>2</t>
    </r>
  </si>
  <si>
    <r>
      <t xml:space="preserve">East Ayrshire </t>
    </r>
    <r>
      <rPr>
        <vertAlign val="superscript"/>
        <sz val="12"/>
        <rFont val="Arial"/>
        <family val="2"/>
      </rPr>
      <t>3</t>
    </r>
  </si>
  <si>
    <r>
      <t xml:space="preserve">Glasgow, City of </t>
    </r>
    <r>
      <rPr>
        <vertAlign val="superscript"/>
        <sz val="12"/>
        <rFont val="Arial"/>
        <family val="2"/>
      </rPr>
      <t>3</t>
    </r>
  </si>
  <si>
    <r>
      <t xml:space="preserve">Renfrewshire </t>
    </r>
    <r>
      <rPr>
        <vertAlign val="superscript"/>
        <sz val="12"/>
        <rFont val="Arial"/>
        <family val="2"/>
      </rPr>
      <t>3</t>
    </r>
  </si>
  <si>
    <r>
      <t xml:space="preserve">South Lanarkshire </t>
    </r>
    <r>
      <rPr>
        <vertAlign val="superscript"/>
        <sz val="12"/>
        <rFont val="Arial"/>
        <family val="2"/>
      </rPr>
      <t>3</t>
    </r>
  </si>
  <si>
    <r>
      <t xml:space="preserve">Clackmannanshire </t>
    </r>
    <r>
      <rPr>
        <vertAlign val="superscript"/>
        <sz val="12"/>
        <rFont val="Arial"/>
        <family val="2"/>
      </rPr>
      <t>3</t>
    </r>
  </si>
  <si>
    <r>
      <t xml:space="preserve">East Renfrewshire </t>
    </r>
    <r>
      <rPr>
        <vertAlign val="superscript"/>
        <sz val="12"/>
        <rFont val="Arial"/>
        <family val="2"/>
      </rPr>
      <t>3</t>
    </r>
  </si>
  <si>
    <r>
      <t xml:space="preserve">Stirling </t>
    </r>
    <r>
      <rPr>
        <vertAlign val="superscript"/>
        <sz val="12"/>
        <rFont val="Arial"/>
        <family val="2"/>
      </rPr>
      <t>3</t>
    </r>
  </si>
  <si>
    <t>3. DfT have made some minor changes to the traffic estimates from 2006 onwards. This was due to incorrect LA codes</t>
  </si>
  <si>
    <t>Contents</t>
  </si>
  <si>
    <t>Table 5.1</t>
  </si>
  <si>
    <t>Table 5.2</t>
  </si>
  <si>
    <t>Table 5.3</t>
  </si>
  <si>
    <t>Table 5.4</t>
  </si>
  <si>
    <t>Table 5.5</t>
  </si>
  <si>
    <t>Table 5.6</t>
  </si>
  <si>
    <t>Table 5.8</t>
  </si>
  <si>
    <t>Table 5.9</t>
  </si>
  <si>
    <t>Table 5.10</t>
  </si>
  <si>
    <t>Traffic (vehicle kilometres) by road class and type</t>
  </si>
  <si>
    <t>Traffic (vehicle kilometres)  on major roads (by class / type) and minor roads (by type) by vehicle type, 2014</t>
  </si>
  <si>
    <t>Traffic (vehicle kilometres)  on major roads, minor roads and all roads by vehicle type</t>
  </si>
  <si>
    <t>Traffic on major roads (by class / type) and on minor roads, by Council, 2014</t>
  </si>
  <si>
    <t>Traffic on trunk roads and on local authority roads, by Council area</t>
  </si>
  <si>
    <t>Average Daily Traffic Flows1 at Selected Automated Traffic Classifier Sites 2 by Month, 2014</t>
  </si>
  <si>
    <t>Average daily traffic flows, peak hourly flows and percentages of HGVs for selected key points: 2014</t>
  </si>
  <si>
    <t>Table 5.7a</t>
  </si>
  <si>
    <t>Table 5.7b</t>
  </si>
  <si>
    <t>Average daily traffic flows for selected key points</t>
  </si>
  <si>
    <t>Car drivers' journeys  - whether delayed by traffic congestion and, if so how much time was lost:  2014</t>
  </si>
  <si>
    <t>Petrol and diesel consumption of road vehicles</t>
  </si>
  <si>
    <t>Percentage of car/van stages delayed by traffic congestion 2005-2014</t>
  </si>
  <si>
    <t>Table 5.9a: Percentage of car/van stages delayed by traffic congestion 2005-2014</t>
  </si>
  <si>
    <t>2. DfT's classification of urban and rural roads differs from the built up/non-built up classification - see section 5.1.4 of the notes and definitions at the back of this publication.</t>
  </si>
  <si>
    <t>Last Updated: August 2015</t>
  </si>
  <si>
    <t>* DfT's classification of urban and rural roads differs from the built up/non-built up classification - see section 5.1.4 of the</t>
  </si>
  <si>
    <t>http://www.transportscotland.gov.uk/statistics/scottish-transport-statistics-all-editions</t>
  </si>
  <si>
    <t>http://www.gov.scot/Topics/Statistics/scotstat/Intro</t>
  </si>
  <si>
    <t xml:space="preserve">The tables are updated periodically when new data become available, users will be informed via ScotStat: to register for ScotStat alerts see: </t>
  </si>
  <si>
    <r>
      <t>These tables form part of the outputs for the National Statisitcs publication: Scottish Transport Statistics</t>
    </r>
    <r>
      <rPr>
        <sz val="10"/>
        <color indexed="12"/>
        <rFont val="Arial"/>
        <family val="2"/>
      </rPr>
      <t xml:space="preserve"> </t>
    </r>
  </si>
  <si>
    <r>
      <t xml:space="preserve">These tables form part of the outputs for the National Statisitcs publication: Scottish Transport Statistics </t>
    </r>
  </si>
  <si>
    <t>Totals may not equal sum of parts due to rounding.</t>
  </si>
  <si>
    <t>Eilean Siar</t>
  </si>
  <si>
    <t>Scottish Transport Statistics: Road Traffic - Web-tables</t>
  </si>
  <si>
    <t xml:space="preserve">  traffic estimates notes and definitions at the back of this publication.</t>
  </si>
  <si>
    <t xml:space="preserve">  of traffic on roads in each area.  For further information, please see the notes on the traffic estimates at the back of the publication.</t>
  </si>
  <si>
    <t>Table 5.2  Traffic (vehicle kilometres)  on major roads (by class / type) and minor roads (by type) by vehicle type, 2015</t>
  </si>
  <si>
    <r>
      <t xml:space="preserve">Table 5.4   Traffic on major roads (by class / type) and on minor roads, by Council, 2015  </t>
    </r>
    <r>
      <rPr>
        <b/>
        <vertAlign val="superscript"/>
        <sz val="12"/>
        <rFont val="Arial"/>
        <family val="2"/>
      </rPr>
      <t>1</t>
    </r>
  </si>
  <si>
    <r>
      <t>Table 5.6   Average Daily Traffic Flows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at Selected Automated Traffic Classifier Sites </t>
    </r>
    <r>
      <rPr>
        <b/>
        <vertAlign val="superscript"/>
        <sz val="12"/>
        <rFont val="Arial"/>
        <family val="2"/>
      </rPr>
      <t xml:space="preserve">2 </t>
    </r>
    <r>
      <rPr>
        <b/>
        <sz val="12"/>
        <rFont val="Arial"/>
        <family val="2"/>
      </rPr>
      <t>by Month, 2015</t>
    </r>
  </si>
  <si>
    <r>
      <t xml:space="preserve">Table 5.7(a)   Average daily traffic flows, peak hourly flows and percentages of HGVs for selected key points: 2015 </t>
    </r>
    <r>
      <rPr>
        <b/>
        <vertAlign val="superscript"/>
        <sz val="12"/>
        <rFont val="Arial"/>
        <family val="2"/>
      </rPr>
      <t>1, 2</t>
    </r>
  </si>
  <si>
    <r>
      <t xml:space="preserve">                     how much time was lost  </t>
    </r>
    <r>
      <rPr>
        <b/>
        <vertAlign val="superscript"/>
        <sz val="14"/>
        <rFont val="Arial"/>
        <family val="2"/>
      </rPr>
      <t xml:space="preserve">3 </t>
    </r>
    <r>
      <rPr>
        <b/>
        <sz val="14"/>
        <rFont val="Arial"/>
        <family val="2"/>
      </rPr>
      <t>:  2015</t>
    </r>
  </si>
  <si>
    <r>
      <t xml:space="preserve">2014 </t>
    </r>
    <r>
      <rPr>
        <b/>
        <vertAlign val="superscript"/>
        <sz val="12"/>
        <rFont val="Arial"/>
        <family val="2"/>
      </rPr>
      <t>2</t>
    </r>
  </si>
  <si>
    <r>
      <t xml:space="preserve">2014 </t>
    </r>
    <r>
      <rPr>
        <b/>
        <vertAlign val="superscript"/>
        <sz val="12"/>
        <rFont val="Arial"/>
        <family val="2"/>
      </rPr>
      <t>1</t>
    </r>
  </si>
  <si>
    <t xml:space="preserve">1. DfT have made some small revisions to 2014 estimates. </t>
  </si>
  <si>
    <t>2. DfT have made some minor changes to the traffic estimates from 2006 to 2013. This was due to incorrect LA codes</t>
  </si>
  <si>
    <t xml:space="preserve">4. DfT have made some small revisions to 2014 estimates. </t>
  </si>
  <si>
    <t xml:space="preserve">3. DfT have made some small revisions to 2014 estimates. </t>
  </si>
  <si>
    <r>
      <t xml:space="preserve">2014 </t>
    </r>
    <r>
      <rPr>
        <b/>
        <vertAlign val="superscript"/>
        <sz val="12"/>
        <rFont val="Arial"/>
        <family val="2"/>
      </rPr>
      <t>4</t>
    </r>
  </si>
  <si>
    <r>
      <t xml:space="preserve">2014 </t>
    </r>
    <r>
      <rPr>
        <b/>
        <vertAlign val="superscript"/>
        <sz val="12"/>
        <rFont val="Arial"/>
        <family val="2"/>
      </rPr>
      <t>3</t>
    </r>
  </si>
  <si>
    <t>-</t>
  </si>
  <si>
    <t>Entertainment</t>
  </si>
  <si>
    <t>Sport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</si>
</sst>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&quot;£&quot;#,##0.0"/>
    <numFmt numFmtId="168" formatCode="#,##0_);\(#,##0\)"/>
    <numFmt numFmtId="169" formatCode="#,##0_ ;\-#,##0\ "/>
    <numFmt numFmtId="170" formatCode="0.000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_-* #,##0.0_-;\-* #,##0.0_-;_-* &quot;-&quot;??_-;_-@_-"/>
    <numFmt numFmtId="178" formatCode="_-* #,##0_-;\-* #,##0_-;_-* &quot;-&quot;??_-;_-@_-"/>
    <numFmt numFmtId="179" formatCode="###.#,"/>
    <numFmt numFmtId="180" formatCode="#,###.#,"/>
    <numFmt numFmtId="181" formatCode="#,###.#0"/>
    <numFmt numFmtId="182" formatCode="#,###.##,"/>
    <numFmt numFmtId="183" formatCode="#,###.0,"/>
    <numFmt numFmtId="184" formatCode="0.0%"/>
    <numFmt numFmtId="185" formatCode="0&quot;%&quot;"/>
    <numFmt numFmtId="186" formatCode="[&gt;0.05]#,##0.0;[&lt;-0.05]\-#,##0.0;\-"/>
    <numFmt numFmtId="187" formatCode="0.0E+00;\ĝ"/>
    <numFmt numFmtId="188" formatCode="0.0E+00;\ᆼ"/>
    <numFmt numFmtId="189" formatCode="0E+00;\ᆼ"/>
    <numFmt numFmtId="190" formatCode="0E+00;\ĝ"/>
    <numFmt numFmtId="191" formatCode="&quot;£&quot;#,##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_-;\-* #,##0.0_-;_-* &quot;-&quot;_-;_-@_-"/>
  </numFmts>
  <fonts count="7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2"/>
      <color indexed="56"/>
      <name val="Arial"/>
      <family val="2"/>
    </font>
    <font>
      <sz val="12"/>
      <color indexed="39"/>
      <name val="Arial"/>
      <family val="2"/>
    </font>
    <font>
      <b/>
      <vertAlign val="superscript"/>
      <sz val="12"/>
      <name val="Arial"/>
      <family val="2"/>
    </font>
    <font>
      <b/>
      <u val="single"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u val="single"/>
      <sz val="12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i/>
      <sz val="12"/>
      <color indexed="12"/>
      <name val="Arial"/>
      <family val="2"/>
    </font>
    <font>
      <b/>
      <i/>
      <sz val="12"/>
      <name val="Arial"/>
      <family val="2"/>
    </font>
    <font>
      <vertAlign val="superscript"/>
      <sz val="12"/>
      <name val="Arial"/>
      <family val="2"/>
    </font>
    <font>
      <sz val="12"/>
      <color indexed="10"/>
      <name val="Arial"/>
      <family val="2"/>
    </font>
    <font>
      <b/>
      <i/>
      <vertAlign val="superscript"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0"/>
      <color indexed="48"/>
      <name val="Arial"/>
      <family val="2"/>
    </font>
    <font>
      <b/>
      <i/>
      <sz val="12"/>
      <color indexed="12"/>
      <name val="Arial"/>
      <family val="2"/>
    </font>
    <font>
      <b/>
      <sz val="12.7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rgb="FF0000FF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 horizontal="left" vertical="center"/>
      <protection/>
    </xf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/>
    </xf>
    <xf numFmtId="0" fontId="5" fillId="0" borderId="11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16" fontId="4" fillId="0" borderId="0" xfId="0" applyNumberFormat="1" applyFont="1" applyAlignment="1" quotePrefix="1">
      <alignment horizontal="lef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0" fontId="4" fillId="0" borderId="10" xfId="0" applyFont="1" applyBorder="1" applyAlignment="1">
      <alignment horizontal="left" indent="1"/>
    </xf>
    <xf numFmtId="9" fontId="4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8" fontId="1" fillId="0" borderId="0" xfId="42" applyNumberFormat="1" applyFont="1" applyFill="1" applyAlignment="1">
      <alignment horizontal="left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/>
    </xf>
    <xf numFmtId="3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/>
    </xf>
    <xf numFmtId="165" fontId="23" fillId="0" borderId="0" xfId="0" applyNumberFormat="1" applyFont="1" applyBorder="1" applyAlignment="1">
      <alignment horizontal="right"/>
    </xf>
    <xf numFmtId="171" fontId="11" fillId="0" borderId="0" xfId="0" applyNumberFormat="1" applyFont="1" applyAlignment="1">
      <alignment/>
    </xf>
    <xf numFmtId="0" fontId="22" fillId="0" borderId="0" xfId="0" applyFont="1" applyAlignment="1" quotePrefix="1">
      <alignment/>
    </xf>
    <xf numFmtId="165" fontId="24" fillId="0" borderId="0" xfId="0" applyNumberFormat="1" applyFont="1" applyAlignment="1">
      <alignment/>
    </xf>
    <xf numFmtId="165" fontId="24" fillId="0" borderId="0" xfId="0" applyNumberFormat="1" applyFont="1" applyFill="1" applyAlignment="1">
      <alignment horizontal="right"/>
    </xf>
    <xf numFmtId="164" fontId="2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Border="1" applyAlignment="1">
      <alignment/>
    </xf>
    <xf numFmtId="165" fontId="2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22" fillId="0" borderId="0" xfId="0" applyFont="1" applyFill="1" applyAlignment="1" quotePrefix="1">
      <alignment/>
    </xf>
    <xf numFmtId="3" fontId="5" fillId="0" borderId="0" xfId="0" applyNumberFormat="1" applyFont="1" applyFill="1" applyAlignment="1">
      <alignment/>
    </xf>
    <xf numFmtId="0" fontId="0" fillId="0" borderId="18" xfId="0" applyFill="1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22" fillId="0" borderId="12" xfId="0" applyFont="1" applyBorder="1" applyAlignment="1" quotePrefix="1">
      <alignment/>
    </xf>
    <xf numFmtId="0" fontId="26" fillId="0" borderId="0" xfId="0" applyFont="1" applyAlignment="1">
      <alignment/>
    </xf>
    <xf numFmtId="0" fontId="15" fillId="0" borderId="0" xfId="0" applyFont="1" applyAlignment="1">
      <alignment/>
    </xf>
    <xf numFmtId="0" fontId="26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165" fontId="25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178" fontId="4" fillId="0" borderId="0" xfId="42" applyNumberFormat="1" applyFont="1" applyFill="1" applyAlignment="1">
      <alignment horizontal="left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centerContinuous" vertical="top" wrapText="1"/>
    </xf>
    <xf numFmtId="0" fontId="5" fillId="0" borderId="19" xfId="0" applyFont="1" applyBorder="1" applyAlignment="1">
      <alignment horizontal="center" vertical="top" wrapText="1"/>
    </xf>
    <xf numFmtId="178" fontId="5" fillId="0" borderId="0" xfId="42" applyNumberFormat="1" applyFont="1" applyFill="1" applyAlignment="1">
      <alignment horizontal="left"/>
    </xf>
    <xf numFmtId="3" fontId="11" fillId="0" borderId="0" xfId="0" applyNumberFormat="1" applyFont="1" applyBorder="1" applyAlignment="1" quotePrefix="1">
      <alignment/>
    </xf>
    <xf numFmtId="0" fontId="5" fillId="0" borderId="19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9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9" fillId="0" borderId="19" xfId="0" applyFont="1" applyFill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5" fillId="0" borderId="19" xfId="0" applyFont="1" applyBorder="1" applyAlignment="1">
      <alignment horizontal="right"/>
    </xf>
    <xf numFmtId="178" fontId="0" fillId="0" borderId="12" xfId="42" applyNumberFormat="1" applyFont="1" applyFill="1" applyBorder="1" applyAlignment="1">
      <alignment horizontal="left"/>
    </xf>
    <xf numFmtId="0" fontId="5" fillId="0" borderId="19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0" fillId="0" borderId="12" xfId="0" applyNumberFormat="1" applyBorder="1" applyAlignment="1">
      <alignment/>
    </xf>
    <xf numFmtId="3" fontId="11" fillId="0" borderId="0" xfId="0" applyNumberFormat="1" applyFont="1" applyFill="1" applyBorder="1" applyAlignment="1" quotePrefix="1">
      <alignment/>
    </xf>
    <xf numFmtId="165" fontId="32" fillId="0" borderId="0" xfId="0" applyNumberFormat="1" applyFont="1" applyFill="1" applyBorder="1" applyAlignment="1">
      <alignment horizontal="right"/>
    </xf>
    <xf numFmtId="165" fontId="32" fillId="0" borderId="0" xfId="0" applyNumberFormat="1" applyFont="1" applyAlignment="1">
      <alignment/>
    </xf>
    <xf numFmtId="0" fontId="4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49" fontId="15" fillId="0" borderId="10" xfId="42" applyNumberFormat="1" applyFont="1" applyFill="1" applyBorder="1" applyAlignment="1">
      <alignment horizontal="left"/>
    </xf>
    <xf numFmtId="3" fontId="15" fillId="0" borderId="10" xfId="0" applyNumberFormat="1" applyFont="1" applyFill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178" fontId="5" fillId="0" borderId="12" xfId="42" applyNumberFormat="1" applyFont="1" applyFill="1" applyBorder="1" applyAlignment="1">
      <alignment horizontal="left"/>
    </xf>
    <xf numFmtId="3" fontId="33" fillId="0" borderId="0" xfId="0" applyNumberFormat="1" applyFont="1" applyAlignment="1" quotePrefix="1">
      <alignment/>
    </xf>
    <xf numFmtId="165" fontId="34" fillId="0" borderId="12" xfId="0" applyNumberFormat="1" applyFont="1" applyFill="1" applyBorder="1" applyAlignment="1">
      <alignment horizontal="right"/>
    </xf>
    <xf numFmtId="16" fontId="4" fillId="0" borderId="10" xfId="0" applyNumberFormat="1" applyFont="1" applyBorder="1" applyAlignment="1">
      <alignment horizontal="center"/>
    </xf>
    <xf numFmtId="165" fontId="31" fillId="0" borderId="0" xfId="0" applyNumberFormat="1" applyFont="1" applyFill="1" applyBorder="1" applyAlignment="1">
      <alignment horizontal="right"/>
    </xf>
    <xf numFmtId="0" fontId="4" fillId="0" borderId="0" xfId="61" applyFont="1">
      <alignment/>
      <protection/>
    </xf>
    <xf numFmtId="0" fontId="4" fillId="0" borderId="0" xfId="61" applyFont="1" applyBorder="1">
      <alignment/>
      <protection/>
    </xf>
    <xf numFmtId="0" fontId="4" fillId="0" borderId="0" xfId="61" applyFont="1" applyAlignment="1">
      <alignment horizontal="left" indent="1"/>
      <protection/>
    </xf>
    <xf numFmtId="0" fontId="23" fillId="0" borderId="0" xfId="0" applyFont="1" applyAlignment="1">
      <alignment/>
    </xf>
    <xf numFmtId="3" fontId="12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178" fontId="4" fillId="0" borderId="0" xfId="42" applyNumberFormat="1" applyFont="1" applyAlignment="1">
      <alignment/>
    </xf>
    <xf numFmtId="178" fontId="15" fillId="0" borderId="0" xfId="42" applyNumberFormat="1" applyFont="1" applyAlignment="1">
      <alignment/>
    </xf>
    <xf numFmtId="178" fontId="5" fillId="0" borderId="0" xfId="42" applyNumberFormat="1" applyFont="1" applyAlignment="1">
      <alignment/>
    </xf>
    <xf numFmtId="0" fontId="0" fillId="0" borderId="19" xfId="0" applyFill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1" fillId="0" borderId="12" xfId="0" applyFont="1" applyFill="1" applyBorder="1" applyAlignment="1">
      <alignment horizontal="center" wrapText="1"/>
    </xf>
    <xf numFmtId="3" fontId="15" fillId="0" borderId="0" xfId="0" applyNumberFormat="1" applyFont="1" applyFill="1" applyBorder="1" applyAlignment="1">
      <alignment horizontal="right"/>
    </xf>
    <xf numFmtId="49" fontId="15" fillId="0" borderId="0" xfId="42" applyNumberFormat="1" applyFont="1" applyFill="1" applyBorder="1" applyAlignment="1">
      <alignment horizontal="left"/>
    </xf>
    <xf numFmtId="0" fontId="35" fillId="33" borderId="0" xfId="0" applyFont="1" applyFill="1" applyAlignment="1">
      <alignment/>
    </xf>
    <xf numFmtId="178" fontId="4" fillId="0" borderId="10" xfId="42" applyNumberFormat="1" applyFont="1" applyBorder="1" applyAlignment="1">
      <alignment horizontal="left" indent="1"/>
    </xf>
    <xf numFmtId="3" fontId="5" fillId="0" borderId="0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54" applyFont="1" applyAlignment="1" applyProtection="1">
      <alignment vertical="center"/>
      <protection/>
    </xf>
    <xf numFmtId="0" fontId="7" fillId="0" borderId="0" xfId="54" applyAlignment="1" applyProtection="1">
      <alignment vertical="center"/>
      <protection/>
    </xf>
    <xf numFmtId="0" fontId="36" fillId="0" borderId="0" xfId="0" applyFont="1" applyAlignment="1">
      <alignment/>
    </xf>
    <xf numFmtId="0" fontId="0" fillId="0" borderId="0" xfId="0" applyAlignment="1">
      <alignment horizontal="left" wrapText="1"/>
    </xf>
    <xf numFmtId="0" fontId="39" fillId="0" borderId="0" xfId="54" applyFont="1" applyAlignment="1" applyProtection="1">
      <alignment vertical="center"/>
      <protection/>
    </xf>
    <xf numFmtId="0" fontId="0" fillId="0" borderId="0" xfId="0" applyAlignment="1">
      <alignment horizontal="left"/>
    </xf>
    <xf numFmtId="0" fontId="7" fillId="0" borderId="0" xfId="54" applyAlignment="1">
      <alignment horizontal="left"/>
    </xf>
    <xf numFmtId="0" fontId="0" fillId="0" borderId="0" xfId="0" applyFont="1" applyAlignment="1">
      <alignment horizontal="left"/>
    </xf>
    <xf numFmtId="0" fontId="39" fillId="0" borderId="0" xfId="54" applyFont="1" applyAlignment="1">
      <alignment horizontal="left"/>
    </xf>
    <xf numFmtId="0" fontId="40" fillId="0" borderId="0" xfId="0" applyFont="1" applyAlignment="1">
      <alignment/>
    </xf>
    <xf numFmtId="1" fontId="0" fillId="0" borderId="0" xfId="54" applyNumberFormat="1" applyFont="1" applyAlignment="1" applyProtection="1">
      <alignment vertical="center"/>
      <protection/>
    </xf>
    <xf numFmtId="3" fontId="4" fillId="0" borderId="12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5" fontId="31" fillId="0" borderId="0" xfId="0" applyNumberFormat="1" applyFont="1" applyBorder="1" applyAlignment="1">
      <alignment horizontal="right"/>
    </xf>
    <xf numFmtId="165" fontId="23" fillId="0" borderId="12" xfId="0" applyNumberFormat="1" applyFont="1" applyFill="1" applyBorder="1" applyAlignment="1">
      <alignment horizontal="right"/>
    </xf>
    <xf numFmtId="0" fontId="77" fillId="0" borderId="0" xfId="54" applyFont="1" applyAlignment="1">
      <alignment/>
    </xf>
    <xf numFmtId="3" fontId="0" fillId="0" borderId="12" xfId="0" applyNumberFormat="1" applyBorder="1" applyAlignment="1">
      <alignment/>
    </xf>
    <xf numFmtId="3" fontId="22" fillId="0" borderId="0" xfId="0" applyNumberFormat="1" applyFont="1" applyFill="1" applyAlignment="1" quotePrefix="1">
      <alignment/>
    </xf>
    <xf numFmtId="0" fontId="33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>
      <alignment/>
    </xf>
    <xf numFmtId="41" fontId="5" fillId="0" borderId="12" xfId="0" applyNumberFormat="1" applyFont="1" applyFill="1" applyBorder="1" applyAlignment="1">
      <alignment/>
    </xf>
    <xf numFmtId="41" fontId="5" fillId="0" borderId="12" xfId="0" applyNumberFormat="1" applyFont="1" applyFill="1" applyBorder="1" applyAlignment="1">
      <alignment horizontal="right"/>
    </xf>
    <xf numFmtId="41" fontId="4" fillId="0" borderId="0" xfId="42" applyNumberFormat="1" applyFont="1" applyFill="1" applyAlignment="1">
      <alignment horizontal="right"/>
    </xf>
    <xf numFmtId="41" fontId="5" fillId="0" borderId="12" xfId="42" applyNumberFormat="1" applyFont="1" applyFill="1" applyBorder="1" applyAlignment="1">
      <alignment horizontal="right"/>
    </xf>
    <xf numFmtId="164" fontId="4" fillId="0" borderId="0" xfId="62" applyNumberFormat="1" applyFont="1" applyFill="1" applyAlignment="1">
      <alignment vertical="top" wrapText="1"/>
      <protection/>
    </xf>
    <xf numFmtId="164" fontId="4" fillId="0" borderId="0" xfId="62" applyNumberFormat="1" applyFont="1" applyFill="1" applyAlignment="1">
      <alignment horizontal="right" vertical="top" wrapText="1"/>
      <protection/>
    </xf>
    <xf numFmtId="164" fontId="4" fillId="0" borderId="0" xfId="61" applyNumberFormat="1" applyFont="1" applyFill="1" applyAlignment="1">
      <alignment horizontal="right"/>
      <protection/>
    </xf>
    <xf numFmtId="178" fontId="4" fillId="0" borderId="0" xfId="42" applyNumberFormat="1" applyFont="1" applyFill="1" applyAlignment="1">
      <alignment/>
    </xf>
    <xf numFmtId="41" fontId="4" fillId="0" borderId="0" xfId="62" applyNumberFormat="1" applyFont="1" applyFill="1" applyAlignment="1">
      <alignment horizontal="right" vertical="top" wrapText="1"/>
      <protection/>
    </xf>
    <xf numFmtId="1" fontId="4" fillId="0" borderId="0" xfId="61" applyNumberFormat="1" applyFont="1" applyFill="1" applyAlignment="1">
      <alignment horizontal="right"/>
      <protection/>
    </xf>
    <xf numFmtId="196" fontId="4" fillId="0" borderId="0" xfId="62" applyNumberFormat="1" applyFont="1" applyFill="1" applyAlignment="1">
      <alignment horizontal="right" vertical="top" wrapText="1"/>
      <protection/>
    </xf>
    <xf numFmtId="41" fontId="4" fillId="0" borderId="0" xfId="61" applyNumberFormat="1" applyFont="1" applyFill="1" applyAlignment="1">
      <alignment horizontal="right"/>
      <protection/>
    </xf>
    <xf numFmtId="0" fontId="4" fillId="0" borderId="0" xfId="61" applyFont="1" applyFill="1" applyAlignment="1">
      <alignment horizontal="right"/>
      <protection/>
    </xf>
    <xf numFmtId="178" fontId="4" fillId="0" borderId="0" xfId="42" applyNumberFormat="1" applyFont="1" applyFill="1" applyBorder="1" applyAlignment="1">
      <alignment/>
    </xf>
    <xf numFmtId="178" fontId="4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96" fontId="4" fillId="0" borderId="0" xfId="61" applyNumberFormat="1" applyFont="1" applyFill="1" applyAlignment="1">
      <alignment horizontal="right"/>
      <protection/>
    </xf>
    <xf numFmtId="164" fontId="4" fillId="0" borderId="0" xfId="61" applyNumberFormat="1" applyFont="1" applyFill="1" applyBorder="1" applyAlignment="1">
      <alignment horizontal="right"/>
      <protection/>
    </xf>
    <xf numFmtId="178" fontId="4" fillId="0" borderId="0" xfId="42" applyNumberFormat="1" applyFont="1" applyFill="1" applyAlignment="1">
      <alignment/>
    </xf>
    <xf numFmtId="178" fontId="4" fillId="0" borderId="0" xfId="42" applyNumberFormat="1" applyFont="1" applyFill="1" applyAlignment="1">
      <alignment horizontal="center"/>
    </xf>
    <xf numFmtId="178" fontId="4" fillId="0" borderId="12" xfId="42" applyNumberFormat="1" applyFont="1" applyFill="1" applyBorder="1" applyAlignment="1">
      <alignment/>
    </xf>
    <xf numFmtId="178" fontId="4" fillId="0" borderId="0" xfId="42" applyNumberFormat="1" applyFont="1" applyFill="1" applyAlignment="1">
      <alignment horizontal="right"/>
    </xf>
    <xf numFmtId="9" fontId="4" fillId="0" borderId="0" xfId="0" applyNumberFormat="1" applyFont="1" applyFill="1" applyAlignment="1">
      <alignment horizontal="right"/>
    </xf>
    <xf numFmtId="9" fontId="4" fillId="0" borderId="12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0" xfId="0" applyNumberFormat="1" applyFont="1" applyFill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4" xfId="60"/>
    <cellStyle name="Normal_chapter05 - road traffic" xfId="61"/>
    <cellStyle name="Normal_T5.9a" xfId="62"/>
    <cellStyle name="Note" xfId="63"/>
    <cellStyle name="Note 2" xfId="64"/>
    <cellStyle name="Output" xfId="65"/>
    <cellStyle name="Percent" xfId="66"/>
    <cellStyle name="Source_1_1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scot/Topics/Statistics/scotstat/Intro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28125" style="0" customWidth="1"/>
  </cols>
  <sheetData>
    <row r="1" ht="20.25">
      <c r="A1" s="205" t="s">
        <v>362</v>
      </c>
    </row>
    <row r="3" spans="1:13" ht="12.75" customHeight="1">
      <c r="A3" s="210" t="s">
        <v>359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1:13" ht="14.25">
      <c r="A4" s="207" t="s">
        <v>355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ht="12.75" customHeight="1">
      <c r="A5" s="208" t="s">
        <v>357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1:13" ht="12.75" customHeight="1">
      <c r="A6" s="211" t="s">
        <v>356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</row>
    <row r="7" spans="1:13" ht="12.75" customHeight="1">
      <c r="A7" s="209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</row>
    <row r="8" ht="12.75">
      <c r="A8" s="84" t="s">
        <v>353</v>
      </c>
    </row>
    <row r="10" ht="20.25">
      <c r="A10" s="202" t="s">
        <v>328</v>
      </c>
    </row>
    <row r="11" spans="1:2" ht="15">
      <c r="A11" s="203" t="s">
        <v>329</v>
      </c>
      <c r="B11" s="14" t="s">
        <v>338</v>
      </c>
    </row>
    <row r="12" spans="1:2" ht="15">
      <c r="A12" s="203" t="s">
        <v>330</v>
      </c>
      <c r="B12" s="14" t="s">
        <v>339</v>
      </c>
    </row>
    <row r="13" spans="1:2" ht="15">
      <c r="A13" s="203" t="s">
        <v>331</v>
      </c>
      <c r="B13" s="14" t="s">
        <v>340</v>
      </c>
    </row>
    <row r="14" spans="1:2" ht="15">
      <c r="A14" s="203" t="s">
        <v>332</v>
      </c>
      <c r="B14" s="14" t="s">
        <v>341</v>
      </c>
    </row>
    <row r="15" spans="1:2" ht="15">
      <c r="A15" s="203" t="s">
        <v>333</v>
      </c>
      <c r="B15" s="14" t="s">
        <v>342</v>
      </c>
    </row>
    <row r="16" spans="1:2" ht="15">
      <c r="A16" s="203" t="s">
        <v>334</v>
      </c>
      <c r="B16" s="14" t="s">
        <v>343</v>
      </c>
    </row>
    <row r="17" spans="1:2" ht="15">
      <c r="A17" s="203" t="s">
        <v>345</v>
      </c>
      <c r="B17" s="14" t="s">
        <v>344</v>
      </c>
    </row>
    <row r="18" spans="1:2" ht="15">
      <c r="A18" s="203" t="s">
        <v>346</v>
      </c>
      <c r="B18" s="14" t="s">
        <v>347</v>
      </c>
    </row>
    <row r="19" spans="1:2" ht="15">
      <c r="A19" s="203" t="s">
        <v>335</v>
      </c>
      <c r="B19" s="14" t="s">
        <v>348</v>
      </c>
    </row>
    <row r="20" spans="1:2" ht="15">
      <c r="A20" s="203" t="s">
        <v>336</v>
      </c>
      <c r="B20" s="14" t="s">
        <v>350</v>
      </c>
    </row>
    <row r="21" spans="1:2" ht="15">
      <c r="A21" s="203" t="s">
        <v>337</v>
      </c>
      <c r="B21" s="14" t="s">
        <v>349</v>
      </c>
    </row>
    <row r="22" ht="12.75">
      <c r="A22" s="204"/>
    </row>
    <row r="23" ht="14.25" customHeight="1">
      <c r="A23" s="84" t="s">
        <v>358</v>
      </c>
    </row>
    <row r="24" ht="14.25">
      <c r="A24" s="207" t="s">
        <v>355</v>
      </c>
    </row>
    <row r="25" ht="12.75">
      <c r="A25" s="204"/>
    </row>
    <row r="26" ht="12.75">
      <c r="A26" s="204"/>
    </row>
    <row r="27" ht="12.75">
      <c r="A27" s="213">
        <v>5</v>
      </c>
    </row>
    <row r="28" ht="12.75">
      <c r="A28" s="204"/>
    </row>
  </sheetData>
  <sheetProtection/>
  <hyperlinks>
    <hyperlink ref="A11" location="T5.1!A1" display="Table 5.1"/>
    <hyperlink ref="A12" location="'T5.2-5.3'!A1" display="Table 5.2"/>
    <hyperlink ref="A13" location="'T5.2-5.3'!A1" display="Table 5.3"/>
    <hyperlink ref="A14" location="T5.4!A1" display="Table 5.4"/>
    <hyperlink ref="A15" location="'T5.5 page 1'!A1" display="Table 5.5"/>
    <hyperlink ref="A16" location="T5.6!A1" display="Table 5.6"/>
    <hyperlink ref="A17" location="T5.7a!A1" display="Table 5.7a"/>
    <hyperlink ref="A18" location="T5.7b!A1" display="Table 5.7b"/>
    <hyperlink ref="A19" location="T5.8!A1" display="Table 5.8"/>
    <hyperlink ref="A20" location="'T5.9 -5.10'!A1" display="Table 5.9"/>
    <hyperlink ref="A21" location="'T5.9 -5.10'!A1" display="Table 5.10"/>
    <hyperlink ref="A6" r:id="rId1" display="http://www.gov.scot/Topics/Statistics/scotstat/Intro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="75" zoomScaleNormal="75" zoomScalePageLayoutView="0" workbookViewId="0" topLeftCell="A1">
      <selection activeCell="O15" sqref="O15"/>
    </sheetView>
  </sheetViews>
  <sheetFormatPr defaultColWidth="9.140625" defaultRowHeight="12.75"/>
  <cols>
    <col min="1" max="1" width="2.8515625" style="14" customWidth="1"/>
    <col min="2" max="2" width="32.57421875" style="14" customWidth="1"/>
    <col min="3" max="3" width="12.421875" style="14" customWidth="1"/>
    <col min="4" max="6" width="9.7109375" style="14" customWidth="1"/>
    <col min="7" max="7" width="10.28125" style="14" customWidth="1"/>
    <col min="8" max="10" width="9.7109375" style="14" customWidth="1"/>
    <col min="11" max="11" width="0.9921875" style="14" customWidth="1"/>
    <col min="12" max="12" width="9.7109375" style="14" customWidth="1"/>
    <col min="13" max="13" width="2.7109375" style="14" customWidth="1"/>
    <col min="14" max="27" width="9.7109375" style="14" customWidth="1"/>
    <col min="28" max="16384" width="9.140625" style="14" customWidth="1"/>
  </cols>
  <sheetData>
    <row r="1" spans="1:12" s="18" customFormat="1" ht="21">
      <c r="A1" s="172" t="s">
        <v>286</v>
      </c>
      <c r="C1" s="51"/>
      <c r="D1" s="20"/>
      <c r="E1" s="20"/>
      <c r="F1" s="52"/>
      <c r="G1" s="52"/>
      <c r="H1" s="52"/>
      <c r="I1" s="52"/>
      <c r="J1" s="52"/>
      <c r="K1" s="52"/>
      <c r="L1" s="20"/>
    </row>
    <row r="2" spans="1:12" s="18" customFormat="1" ht="21">
      <c r="A2" s="71" t="s">
        <v>369</v>
      </c>
      <c r="C2" s="173"/>
      <c r="D2" s="20"/>
      <c r="E2" s="20"/>
      <c r="F2" s="52"/>
      <c r="G2" s="52"/>
      <c r="H2" s="52"/>
      <c r="I2" s="52"/>
      <c r="J2" s="52"/>
      <c r="K2" s="52"/>
      <c r="L2" s="20"/>
    </row>
    <row r="3" spans="1:12" s="18" customFormat="1" ht="6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15"/>
    </row>
    <row r="4" spans="3:12" ht="16.5" customHeight="1">
      <c r="C4" s="72" t="s">
        <v>150</v>
      </c>
      <c r="D4" s="258" t="s">
        <v>261</v>
      </c>
      <c r="E4" s="259"/>
      <c r="F4" s="259"/>
      <c r="G4" s="259"/>
      <c r="H4" s="259"/>
      <c r="I4" s="259"/>
      <c r="J4" s="259"/>
      <c r="L4" s="54"/>
    </row>
    <row r="5" spans="3:12" ht="18.75" customHeight="1" thickBot="1">
      <c r="C5" s="73" t="s">
        <v>147</v>
      </c>
      <c r="D5" s="260" t="s">
        <v>151</v>
      </c>
      <c r="E5" s="261"/>
      <c r="F5" s="261"/>
      <c r="G5" s="261"/>
      <c r="H5" s="261"/>
      <c r="I5" s="261"/>
      <c r="J5" s="261"/>
      <c r="K5" s="57"/>
      <c r="L5" s="56" t="s">
        <v>154</v>
      </c>
    </row>
    <row r="6" spans="3:12" ht="18.75" customHeight="1">
      <c r="C6" s="73" t="s">
        <v>148</v>
      </c>
      <c r="D6" s="25" t="s">
        <v>152</v>
      </c>
      <c r="E6" s="25" t="s">
        <v>137</v>
      </c>
      <c r="F6" s="25" t="s">
        <v>137</v>
      </c>
      <c r="G6" s="57" t="s">
        <v>137</v>
      </c>
      <c r="H6" s="57" t="s">
        <v>295</v>
      </c>
      <c r="I6" s="57" t="s">
        <v>144</v>
      </c>
      <c r="J6" s="57" t="s">
        <v>127</v>
      </c>
      <c r="K6" s="57"/>
      <c r="L6" s="56" t="s">
        <v>126</v>
      </c>
    </row>
    <row r="7" spans="3:12" ht="18.75" customHeight="1">
      <c r="C7" s="73" t="s">
        <v>149</v>
      </c>
      <c r="D7" s="25" t="s">
        <v>153</v>
      </c>
      <c r="E7" s="25" t="s">
        <v>138</v>
      </c>
      <c r="F7" s="25" t="s">
        <v>140</v>
      </c>
      <c r="G7" s="57" t="s">
        <v>142</v>
      </c>
      <c r="H7" s="57" t="s">
        <v>298</v>
      </c>
      <c r="I7" s="57" t="s">
        <v>145</v>
      </c>
      <c r="J7" s="57" t="s">
        <v>147</v>
      </c>
      <c r="K7" s="57"/>
      <c r="L7" s="56" t="s">
        <v>128</v>
      </c>
    </row>
    <row r="8" spans="1:12" ht="18.75" customHeight="1" thickBot="1">
      <c r="A8" s="13"/>
      <c r="B8" s="13"/>
      <c r="C8" s="74" t="s">
        <v>135</v>
      </c>
      <c r="D8" s="19" t="s">
        <v>136</v>
      </c>
      <c r="E8" s="19" t="s">
        <v>139</v>
      </c>
      <c r="F8" s="19" t="s">
        <v>141</v>
      </c>
      <c r="G8" s="177" t="s">
        <v>143</v>
      </c>
      <c r="H8" s="19" t="s">
        <v>296</v>
      </c>
      <c r="I8" s="19" t="s">
        <v>146</v>
      </c>
      <c r="J8" s="19" t="s">
        <v>161</v>
      </c>
      <c r="K8" s="19"/>
      <c r="L8" s="58"/>
    </row>
    <row r="9" spans="7:12" ht="6" customHeight="1">
      <c r="G9" s="59"/>
      <c r="J9" s="60"/>
      <c r="K9" s="61"/>
      <c r="L9" s="62"/>
    </row>
    <row r="10" spans="7:12" ht="15" customHeight="1">
      <c r="G10" s="59"/>
      <c r="J10" s="60" t="s">
        <v>155</v>
      </c>
      <c r="K10" s="61"/>
      <c r="L10" s="62" t="s">
        <v>156</v>
      </c>
    </row>
    <row r="11" spans="2:12" ht="6" customHeight="1">
      <c r="B11" s="63"/>
      <c r="C11" s="63"/>
      <c r="G11" s="59"/>
      <c r="J11" s="60"/>
      <c r="K11" s="61"/>
      <c r="L11" s="62"/>
    </row>
    <row r="12" spans="1:12" ht="15.75">
      <c r="A12" s="55" t="s">
        <v>162</v>
      </c>
      <c r="C12" s="230">
        <v>87.556</v>
      </c>
      <c r="D12" s="231">
        <v>0.723</v>
      </c>
      <c r="E12" s="231">
        <v>4.407</v>
      </c>
      <c r="F12" s="231">
        <v>3.027</v>
      </c>
      <c r="G12" s="231">
        <v>1.671</v>
      </c>
      <c r="H12" s="231">
        <v>2.056</v>
      </c>
      <c r="I12" s="231">
        <v>0.389</v>
      </c>
      <c r="J12" s="232">
        <v>12.273</v>
      </c>
      <c r="K12" s="26"/>
      <c r="L12" s="233">
        <v>9690</v>
      </c>
    </row>
    <row r="13" spans="2:13" ht="6" customHeight="1">
      <c r="B13" s="55"/>
      <c r="C13" s="235"/>
      <c r="D13" s="232"/>
      <c r="E13" s="232"/>
      <c r="F13" s="232"/>
      <c r="G13" s="232"/>
      <c r="H13" s="232"/>
      <c r="I13" s="232"/>
      <c r="J13" s="235"/>
      <c r="K13" s="26"/>
      <c r="L13" s="233"/>
      <c r="M13" s="65"/>
    </row>
    <row r="14" spans="1:13" ht="15.75">
      <c r="A14" s="75" t="s">
        <v>163</v>
      </c>
      <c r="C14" s="235"/>
      <c r="D14" s="232"/>
      <c r="E14" s="232"/>
      <c r="F14" s="232"/>
      <c r="G14" s="232"/>
      <c r="H14" s="232"/>
      <c r="I14" s="232"/>
      <c r="J14" s="232"/>
      <c r="K14" s="26"/>
      <c r="L14" s="233"/>
      <c r="M14" s="65"/>
    </row>
    <row r="15" spans="2:13" ht="15">
      <c r="B15" s="66" t="s">
        <v>164</v>
      </c>
      <c r="C15" s="230">
        <v>77.841</v>
      </c>
      <c r="D15" s="231">
        <v>0.905</v>
      </c>
      <c r="E15" s="231">
        <v>5.581</v>
      </c>
      <c r="F15" s="231">
        <v>6.091</v>
      </c>
      <c r="G15" s="231">
        <v>3.899</v>
      </c>
      <c r="H15" s="231">
        <v>4.621</v>
      </c>
      <c r="I15" s="231">
        <v>0.7</v>
      </c>
      <c r="J15" s="232">
        <v>21.797</v>
      </c>
      <c r="K15" s="26"/>
      <c r="L15" s="233">
        <v>2470</v>
      </c>
      <c r="M15" s="65"/>
    </row>
    <row r="16" spans="2:13" ht="15">
      <c r="B16" s="66" t="s">
        <v>291</v>
      </c>
      <c r="C16" s="230">
        <v>83.163</v>
      </c>
      <c r="D16" s="234" t="s">
        <v>294</v>
      </c>
      <c r="E16" s="231">
        <v>6.459</v>
      </c>
      <c r="F16" s="231">
        <v>2.786</v>
      </c>
      <c r="G16" s="231">
        <v>1.533</v>
      </c>
      <c r="H16" s="231">
        <v>3.855</v>
      </c>
      <c r="I16" s="234">
        <v>1.912</v>
      </c>
      <c r="J16" s="232">
        <v>16.544999999999998</v>
      </c>
      <c r="K16" s="26"/>
      <c r="L16" s="233">
        <v>360</v>
      </c>
      <c r="M16" s="65"/>
    </row>
    <row r="17" spans="2:13" ht="15">
      <c r="B17" s="66" t="s">
        <v>292</v>
      </c>
      <c r="C17" s="230">
        <v>84.55</v>
      </c>
      <c r="D17" s="231">
        <v>0.47</v>
      </c>
      <c r="E17" s="231">
        <v>5.718</v>
      </c>
      <c r="F17" s="231">
        <v>4.583</v>
      </c>
      <c r="G17" s="231">
        <v>1.498</v>
      </c>
      <c r="H17" s="231">
        <v>3.099</v>
      </c>
      <c r="I17" s="234">
        <v>0</v>
      </c>
      <c r="J17" s="232">
        <v>15.368</v>
      </c>
      <c r="K17" s="26"/>
      <c r="L17" s="233">
        <v>500</v>
      </c>
      <c r="M17" s="65"/>
    </row>
    <row r="18" spans="2:13" ht="15">
      <c r="B18" s="66" t="s">
        <v>169</v>
      </c>
      <c r="C18" s="230">
        <v>94.252</v>
      </c>
      <c r="D18" s="231">
        <v>0.418</v>
      </c>
      <c r="E18" s="231">
        <v>3.345</v>
      </c>
      <c r="F18" s="231">
        <v>1.446</v>
      </c>
      <c r="G18" s="231">
        <v>0.173</v>
      </c>
      <c r="H18" s="231">
        <v>0.207</v>
      </c>
      <c r="I18" s="234">
        <v>0.159</v>
      </c>
      <c r="J18" s="232">
        <v>5.748</v>
      </c>
      <c r="K18" s="26"/>
      <c r="L18" s="233">
        <v>2160</v>
      </c>
      <c r="M18" s="65"/>
    </row>
    <row r="19" spans="2:13" ht="15">
      <c r="B19" s="66" t="s">
        <v>165</v>
      </c>
      <c r="C19" s="230">
        <v>85.597</v>
      </c>
      <c r="D19" s="234">
        <v>0.275</v>
      </c>
      <c r="E19" s="231">
        <v>4.565</v>
      </c>
      <c r="F19" s="231">
        <v>4.773</v>
      </c>
      <c r="G19" s="234">
        <v>3.37</v>
      </c>
      <c r="H19" s="234">
        <v>0.954</v>
      </c>
      <c r="I19" s="234">
        <v>0.465</v>
      </c>
      <c r="J19" s="232">
        <v>14.402000000000001</v>
      </c>
      <c r="K19" s="26"/>
      <c r="L19" s="233">
        <v>220</v>
      </c>
      <c r="M19" s="65"/>
    </row>
    <row r="20" spans="2:13" ht="15">
      <c r="B20" s="66" t="s">
        <v>166</v>
      </c>
      <c r="C20" s="230">
        <v>93.135</v>
      </c>
      <c r="D20" s="231">
        <v>0.352</v>
      </c>
      <c r="E20" s="231">
        <v>4.179</v>
      </c>
      <c r="F20" s="234">
        <v>0.53</v>
      </c>
      <c r="G20" s="234">
        <v>1.282</v>
      </c>
      <c r="H20" s="234">
        <v>0.524</v>
      </c>
      <c r="I20" s="234">
        <v>0</v>
      </c>
      <c r="J20" s="232">
        <v>6.867000000000001</v>
      </c>
      <c r="K20" s="26"/>
      <c r="L20" s="233">
        <v>520</v>
      </c>
      <c r="M20" s="65"/>
    </row>
    <row r="21" spans="2:13" ht="15">
      <c r="B21" s="66" t="s">
        <v>167</v>
      </c>
      <c r="C21" s="230">
        <v>91.665</v>
      </c>
      <c r="D21" s="231">
        <v>0.685</v>
      </c>
      <c r="E21" s="231">
        <v>3.202</v>
      </c>
      <c r="F21" s="231">
        <v>1.576</v>
      </c>
      <c r="G21" s="231">
        <v>1.301</v>
      </c>
      <c r="H21" s="231">
        <v>1.292</v>
      </c>
      <c r="I21" s="234">
        <v>0.208</v>
      </c>
      <c r="J21" s="232">
        <v>8.264000000000001</v>
      </c>
      <c r="K21" s="26"/>
      <c r="L21" s="233">
        <v>1140</v>
      </c>
      <c r="M21" s="65"/>
    </row>
    <row r="22" spans="2:13" ht="15">
      <c r="B22" s="66" t="s">
        <v>168</v>
      </c>
      <c r="C22" s="230">
        <v>93.46</v>
      </c>
      <c r="D22" s="234">
        <v>0</v>
      </c>
      <c r="E22" s="234">
        <v>2.561</v>
      </c>
      <c r="F22" s="234">
        <v>2.608</v>
      </c>
      <c r="G22" s="234">
        <v>1.37</v>
      </c>
      <c r="H22" s="234">
        <v>0</v>
      </c>
      <c r="I22" s="234">
        <v>0</v>
      </c>
      <c r="J22" s="232">
        <v>6.539000000000001</v>
      </c>
      <c r="K22" s="26"/>
      <c r="L22" s="233">
        <v>180</v>
      </c>
      <c r="M22" s="65"/>
    </row>
    <row r="23" spans="2:13" ht="15">
      <c r="B23" s="66" t="s">
        <v>379</v>
      </c>
      <c r="C23" s="230">
        <v>92.543</v>
      </c>
      <c r="D23" s="234">
        <v>0.415</v>
      </c>
      <c r="E23" s="231">
        <v>2.47</v>
      </c>
      <c r="F23" s="231">
        <v>0.49</v>
      </c>
      <c r="G23" s="234" t="s">
        <v>294</v>
      </c>
      <c r="H23" s="231">
        <v>2.991</v>
      </c>
      <c r="I23" s="234">
        <v>1.091</v>
      </c>
      <c r="J23" s="232"/>
      <c r="K23" s="26"/>
      <c r="L23" s="233">
        <v>120</v>
      </c>
      <c r="M23" s="65"/>
    </row>
    <row r="24" spans="2:13" ht="15">
      <c r="B24" s="66" t="s">
        <v>380</v>
      </c>
      <c r="C24" s="230">
        <v>92.786</v>
      </c>
      <c r="D24" s="234">
        <v>0.966</v>
      </c>
      <c r="E24" s="231">
        <v>2.195</v>
      </c>
      <c r="F24" s="231">
        <v>1.649</v>
      </c>
      <c r="G24" s="234">
        <v>0.385</v>
      </c>
      <c r="H24" s="231">
        <v>1.68</v>
      </c>
      <c r="I24" s="234" t="s">
        <v>294</v>
      </c>
      <c r="J24" s="232">
        <v>6.874999999999999</v>
      </c>
      <c r="K24" s="26"/>
      <c r="L24" s="233">
        <v>410</v>
      </c>
      <c r="M24" s="65"/>
    </row>
    <row r="25" spans="2:13" ht="18">
      <c r="B25" s="66" t="s">
        <v>290</v>
      </c>
      <c r="C25" s="230">
        <v>94.04</v>
      </c>
      <c r="D25" s="234">
        <v>0</v>
      </c>
      <c r="E25" s="234">
        <v>2.58</v>
      </c>
      <c r="F25" s="231">
        <v>0.205</v>
      </c>
      <c r="G25" s="234">
        <v>0</v>
      </c>
      <c r="H25" s="234">
        <v>0</v>
      </c>
      <c r="I25" s="234">
        <v>0.775</v>
      </c>
      <c r="J25" s="232">
        <v>3.56</v>
      </c>
      <c r="K25" s="26"/>
      <c r="L25" s="233">
        <v>160</v>
      </c>
      <c r="M25" s="65"/>
    </row>
    <row r="26" spans="2:13" ht="15">
      <c r="B26" s="66" t="s">
        <v>288</v>
      </c>
      <c r="C26" s="230">
        <v>87.133</v>
      </c>
      <c r="D26" s="231">
        <v>2.454</v>
      </c>
      <c r="E26" s="231">
        <v>6.728</v>
      </c>
      <c r="F26" s="231">
        <v>1.586</v>
      </c>
      <c r="G26" s="231" t="s">
        <v>294</v>
      </c>
      <c r="H26" s="231">
        <v>2.099</v>
      </c>
      <c r="I26" s="234">
        <v>0</v>
      </c>
      <c r="J26" s="232">
        <v>12.867</v>
      </c>
      <c r="K26" s="26"/>
      <c r="L26" s="233">
        <v>170</v>
      </c>
      <c r="M26" s="65"/>
    </row>
    <row r="27" spans="2:14" ht="15">
      <c r="B27" s="66" t="s">
        <v>170</v>
      </c>
      <c r="C27" s="230">
        <v>87.203</v>
      </c>
      <c r="D27" s="234">
        <v>1.926</v>
      </c>
      <c r="E27" s="231">
        <v>8.057</v>
      </c>
      <c r="F27" s="231">
        <v>1.514</v>
      </c>
      <c r="G27" s="234">
        <v>1.3</v>
      </c>
      <c r="H27" s="234">
        <v>0</v>
      </c>
      <c r="I27" s="236">
        <v>0</v>
      </c>
      <c r="J27" s="232">
        <v>12.797</v>
      </c>
      <c r="K27" s="26"/>
      <c r="L27" s="233">
        <v>280</v>
      </c>
      <c r="M27" s="65"/>
      <c r="N27" s="67"/>
    </row>
    <row r="28" spans="2:14" ht="15">
      <c r="B28" s="66" t="s">
        <v>257</v>
      </c>
      <c r="C28" s="230">
        <v>89.925</v>
      </c>
      <c r="D28" s="231">
        <v>0.954</v>
      </c>
      <c r="E28" s="231">
        <v>4.08</v>
      </c>
      <c r="F28" s="231">
        <v>2.23</v>
      </c>
      <c r="G28" s="231">
        <v>1.106</v>
      </c>
      <c r="H28" s="231">
        <v>1.232</v>
      </c>
      <c r="I28" s="231">
        <v>0.473</v>
      </c>
      <c r="J28" s="232">
        <v>10.075</v>
      </c>
      <c r="K28" s="26"/>
      <c r="L28" s="233">
        <v>870</v>
      </c>
      <c r="M28" s="65"/>
      <c r="N28" s="67"/>
    </row>
    <row r="29" spans="2:14" ht="15">
      <c r="B29" s="66" t="s">
        <v>289</v>
      </c>
      <c r="C29" s="230">
        <v>91.88</v>
      </c>
      <c r="D29" s="234">
        <v>1.785</v>
      </c>
      <c r="E29" s="231">
        <v>2.95</v>
      </c>
      <c r="F29" s="234">
        <v>2.076</v>
      </c>
      <c r="G29" s="231">
        <v>0</v>
      </c>
      <c r="H29" s="234">
        <v>1.31</v>
      </c>
      <c r="I29" s="234">
        <v>0</v>
      </c>
      <c r="J29" s="232">
        <v>8.121</v>
      </c>
      <c r="K29" s="26"/>
      <c r="L29" s="233">
        <v>150</v>
      </c>
      <c r="M29" s="65"/>
      <c r="N29" s="67"/>
    </row>
    <row r="30" spans="2:13" ht="6" customHeight="1">
      <c r="B30" s="55"/>
      <c r="C30" s="237"/>
      <c r="D30" s="237"/>
      <c r="E30" s="237"/>
      <c r="F30" s="237"/>
      <c r="G30" s="237"/>
      <c r="H30" s="237"/>
      <c r="I30" s="237"/>
      <c r="J30" s="235"/>
      <c r="K30" s="26"/>
      <c r="L30" s="233"/>
      <c r="M30" s="65"/>
    </row>
    <row r="31" spans="1:13" ht="15" customHeight="1">
      <c r="A31" s="55" t="s">
        <v>157</v>
      </c>
      <c r="C31" s="237"/>
      <c r="D31" s="237"/>
      <c r="E31" s="237"/>
      <c r="F31" s="237"/>
      <c r="G31" s="237"/>
      <c r="H31" s="237"/>
      <c r="I31" s="237"/>
      <c r="J31" s="235"/>
      <c r="K31" s="26"/>
      <c r="L31" s="233"/>
      <c r="M31" s="65"/>
    </row>
    <row r="32" spans="2:13" ht="15" customHeight="1">
      <c r="B32" s="66" t="s">
        <v>171</v>
      </c>
      <c r="C32" s="230">
        <v>87.462</v>
      </c>
      <c r="D32" s="231">
        <v>0.351</v>
      </c>
      <c r="E32" s="231">
        <v>5.918</v>
      </c>
      <c r="F32" s="231">
        <v>2.636</v>
      </c>
      <c r="G32" s="231">
        <v>1.811</v>
      </c>
      <c r="H32" s="231">
        <v>1.334</v>
      </c>
      <c r="I32" s="231">
        <v>0.077</v>
      </c>
      <c r="J32" s="232">
        <v>12.127</v>
      </c>
      <c r="K32" s="26"/>
      <c r="L32" s="233">
        <v>1770</v>
      </c>
      <c r="M32" s="65"/>
    </row>
    <row r="33" spans="2:13" ht="15" customHeight="1">
      <c r="B33" s="66" t="s">
        <v>172</v>
      </c>
      <c r="C33" s="230">
        <v>84.404</v>
      </c>
      <c r="D33" s="231">
        <v>0.544</v>
      </c>
      <c r="E33" s="231">
        <v>5.272</v>
      </c>
      <c r="F33" s="231">
        <v>4.692</v>
      </c>
      <c r="G33" s="231">
        <v>2.257</v>
      </c>
      <c r="H33" s="231">
        <v>2.514</v>
      </c>
      <c r="I33" s="231">
        <v>0.248</v>
      </c>
      <c r="J33" s="232">
        <v>15.527</v>
      </c>
      <c r="K33" s="26"/>
      <c r="L33" s="233">
        <v>1780</v>
      </c>
      <c r="M33" s="65"/>
    </row>
    <row r="34" spans="2:13" ht="15" customHeight="1">
      <c r="B34" s="66" t="s">
        <v>173</v>
      </c>
      <c r="C34" s="230">
        <v>82.413</v>
      </c>
      <c r="D34" s="231">
        <v>0.92</v>
      </c>
      <c r="E34" s="231">
        <v>6.05</v>
      </c>
      <c r="F34" s="231">
        <v>3.539</v>
      </c>
      <c r="G34" s="231">
        <v>2.784</v>
      </c>
      <c r="H34" s="231">
        <v>3.221</v>
      </c>
      <c r="I34" s="231">
        <v>1.073</v>
      </c>
      <c r="J34" s="232">
        <v>17.587</v>
      </c>
      <c r="K34" s="26"/>
      <c r="L34" s="233">
        <v>1660</v>
      </c>
      <c r="M34" s="65"/>
    </row>
    <row r="35" spans="2:13" ht="15" customHeight="1">
      <c r="B35" s="66" t="s">
        <v>174</v>
      </c>
      <c r="C35" s="230">
        <v>86.556</v>
      </c>
      <c r="D35" s="231">
        <v>1.008</v>
      </c>
      <c r="E35" s="231">
        <v>4.585</v>
      </c>
      <c r="F35" s="231">
        <v>3.156</v>
      </c>
      <c r="G35" s="231">
        <v>1.694</v>
      </c>
      <c r="H35" s="231">
        <v>2.467</v>
      </c>
      <c r="I35" s="231">
        <v>0.309</v>
      </c>
      <c r="J35" s="232">
        <v>13.219000000000001</v>
      </c>
      <c r="K35" s="26"/>
      <c r="L35" s="233">
        <v>1300</v>
      </c>
      <c r="M35" s="65"/>
    </row>
    <row r="36" spans="2:13" ht="15" customHeight="1">
      <c r="B36" s="66" t="s">
        <v>175</v>
      </c>
      <c r="C36" s="230">
        <v>85.213</v>
      </c>
      <c r="D36" s="231">
        <v>0.919</v>
      </c>
      <c r="E36" s="231">
        <v>3.519</v>
      </c>
      <c r="F36" s="231">
        <v>3.787</v>
      </c>
      <c r="G36" s="231">
        <v>2.229</v>
      </c>
      <c r="H36" s="231">
        <v>3.576</v>
      </c>
      <c r="I36" s="231">
        <v>0.421</v>
      </c>
      <c r="J36" s="232">
        <v>14.451</v>
      </c>
      <c r="K36" s="26"/>
      <c r="L36" s="233">
        <v>1180</v>
      </c>
      <c r="M36" s="65"/>
    </row>
    <row r="37" spans="2:13" ht="15" customHeight="1">
      <c r="B37" s="66" t="s">
        <v>176</v>
      </c>
      <c r="C37" s="230">
        <v>94.226</v>
      </c>
      <c r="D37" s="234">
        <v>0.874</v>
      </c>
      <c r="E37" s="231">
        <v>2.761</v>
      </c>
      <c r="F37" s="231">
        <v>1.52</v>
      </c>
      <c r="G37" s="231">
        <v>0.083</v>
      </c>
      <c r="H37" s="231">
        <v>0.16</v>
      </c>
      <c r="I37" s="234">
        <v>0.286</v>
      </c>
      <c r="J37" s="232">
        <v>5.684</v>
      </c>
      <c r="K37" s="26"/>
      <c r="L37" s="233">
        <v>790</v>
      </c>
      <c r="M37" s="65"/>
    </row>
    <row r="38" spans="2:14" ht="15" customHeight="1">
      <c r="B38" s="66" t="s">
        <v>177</v>
      </c>
      <c r="C38" s="230">
        <v>95.611</v>
      </c>
      <c r="D38" s="231">
        <v>0.328</v>
      </c>
      <c r="E38" s="231">
        <v>1.926</v>
      </c>
      <c r="F38" s="231">
        <v>1.227</v>
      </c>
      <c r="G38" s="231">
        <v>0.271</v>
      </c>
      <c r="H38" s="231">
        <v>0.383</v>
      </c>
      <c r="I38" s="234">
        <v>0.253</v>
      </c>
      <c r="J38" s="232">
        <v>4.388</v>
      </c>
      <c r="K38" s="26"/>
      <c r="L38" s="233">
        <v>1210</v>
      </c>
      <c r="M38" s="65"/>
      <c r="N38" s="67"/>
    </row>
    <row r="39" spans="2:13" ht="6" customHeight="1">
      <c r="B39" s="55"/>
      <c r="C39" s="237"/>
      <c r="D39" s="237"/>
      <c r="E39" s="237"/>
      <c r="F39" s="237"/>
      <c r="G39" s="237"/>
      <c r="H39" s="237"/>
      <c r="I39" s="237"/>
      <c r="J39" s="235"/>
      <c r="K39" s="26"/>
      <c r="L39" s="233"/>
      <c r="M39" s="65"/>
    </row>
    <row r="40" spans="1:13" ht="15.75">
      <c r="A40" s="55" t="s">
        <v>158</v>
      </c>
      <c r="C40" s="237"/>
      <c r="D40" s="237"/>
      <c r="E40" s="237"/>
      <c r="F40" s="237"/>
      <c r="G40" s="237"/>
      <c r="H40" s="237"/>
      <c r="I40" s="237"/>
      <c r="J40" s="238"/>
      <c r="K40" s="26"/>
      <c r="L40" s="233"/>
      <c r="M40" s="65"/>
    </row>
    <row r="41" spans="2:14" ht="15">
      <c r="B41" s="66" t="s">
        <v>193</v>
      </c>
      <c r="C41" s="230">
        <v>85.66</v>
      </c>
      <c r="D41" s="234">
        <v>0.738</v>
      </c>
      <c r="E41" s="231">
        <v>2.491</v>
      </c>
      <c r="F41" s="231">
        <v>5.033</v>
      </c>
      <c r="G41" s="231">
        <v>2.503</v>
      </c>
      <c r="H41" s="231">
        <v>2.806</v>
      </c>
      <c r="I41" s="231">
        <v>0.501</v>
      </c>
      <c r="J41" s="232">
        <v>14.072000000000001</v>
      </c>
      <c r="K41" s="26"/>
      <c r="L41" s="233">
        <v>300</v>
      </c>
      <c r="M41" s="65"/>
      <c r="N41" s="66"/>
    </row>
    <row r="42" spans="2:14" ht="15">
      <c r="B42" s="66" t="s">
        <v>178</v>
      </c>
      <c r="C42" s="230">
        <v>74.11</v>
      </c>
      <c r="D42" s="231">
        <v>0.982</v>
      </c>
      <c r="E42" s="231">
        <v>5.287</v>
      </c>
      <c r="F42" s="231">
        <v>5.509</v>
      </c>
      <c r="G42" s="231">
        <v>5.029</v>
      </c>
      <c r="H42" s="231">
        <v>6.969</v>
      </c>
      <c r="I42" s="231">
        <v>1.207</v>
      </c>
      <c r="J42" s="232">
        <v>24.983000000000004</v>
      </c>
      <c r="K42" s="26"/>
      <c r="L42" s="233">
        <v>530</v>
      </c>
      <c r="M42" s="65"/>
      <c r="N42" s="66"/>
    </row>
    <row r="43" spans="2:13" ht="15">
      <c r="B43" s="66" t="s">
        <v>179</v>
      </c>
      <c r="C43" s="230">
        <v>75.33</v>
      </c>
      <c r="D43" s="231">
        <v>1.596</v>
      </c>
      <c r="E43" s="231">
        <v>9.593</v>
      </c>
      <c r="F43" s="231">
        <v>6.491</v>
      </c>
      <c r="G43" s="231">
        <v>3.164</v>
      </c>
      <c r="H43" s="231">
        <v>3.271</v>
      </c>
      <c r="I43" s="236">
        <v>0.489</v>
      </c>
      <c r="J43" s="232">
        <v>24.604000000000003</v>
      </c>
      <c r="K43" s="26"/>
      <c r="L43" s="233">
        <v>680</v>
      </c>
      <c r="M43" s="65"/>
    </row>
    <row r="44" spans="2:13" ht="15">
      <c r="B44" s="14" t="s">
        <v>180</v>
      </c>
      <c r="C44" s="230">
        <v>91.77</v>
      </c>
      <c r="D44" s="231">
        <v>0.481</v>
      </c>
      <c r="E44" s="231">
        <v>3.653</v>
      </c>
      <c r="F44" s="231">
        <v>1.665</v>
      </c>
      <c r="G44" s="231">
        <v>0.874</v>
      </c>
      <c r="H44" s="231">
        <v>1.403</v>
      </c>
      <c r="I44" s="234">
        <v>0.156</v>
      </c>
      <c r="J44" s="232">
        <v>8.232000000000001</v>
      </c>
      <c r="K44" s="26"/>
      <c r="L44" s="233">
        <v>430</v>
      </c>
      <c r="M44" s="65"/>
    </row>
    <row r="45" spans="2:13" ht="15">
      <c r="B45" s="14" t="s">
        <v>181</v>
      </c>
      <c r="C45" s="230">
        <v>94.72</v>
      </c>
      <c r="D45" s="231">
        <v>0.54</v>
      </c>
      <c r="E45" s="231">
        <v>2.143</v>
      </c>
      <c r="F45" s="231">
        <v>1.061</v>
      </c>
      <c r="G45" s="231">
        <v>0.587</v>
      </c>
      <c r="H45" s="231">
        <v>0.778</v>
      </c>
      <c r="I45" s="234" t="s">
        <v>378</v>
      </c>
      <c r="J45" s="232">
        <v>5.109</v>
      </c>
      <c r="K45" s="26"/>
      <c r="L45" s="233">
        <v>480</v>
      </c>
      <c r="M45" s="65"/>
    </row>
    <row r="46" spans="2:13" ht="15">
      <c r="B46" s="14" t="s">
        <v>182</v>
      </c>
      <c r="C46" s="230">
        <v>93.1</v>
      </c>
      <c r="D46" s="236">
        <v>0.89</v>
      </c>
      <c r="E46" s="231">
        <v>2.422</v>
      </c>
      <c r="F46" s="231">
        <v>1.349</v>
      </c>
      <c r="G46" s="231">
        <v>1.096</v>
      </c>
      <c r="H46" s="234">
        <v>1.147</v>
      </c>
      <c r="I46" s="234" t="s">
        <v>378</v>
      </c>
      <c r="J46" s="232">
        <v>6.904000000000001</v>
      </c>
      <c r="K46" s="26"/>
      <c r="L46" s="233">
        <v>490</v>
      </c>
      <c r="M46" s="65"/>
    </row>
    <row r="47" spans="2:13" ht="15">
      <c r="B47" s="14" t="s">
        <v>183</v>
      </c>
      <c r="C47" s="230">
        <v>89.79</v>
      </c>
      <c r="D47" s="234">
        <v>0.869</v>
      </c>
      <c r="E47" s="231">
        <v>4.447</v>
      </c>
      <c r="F47" s="231">
        <v>2.619</v>
      </c>
      <c r="G47" s="231">
        <v>0.513</v>
      </c>
      <c r="H47" s="231">
        <v>1.377</v>
      </c>
      <c r="I47" s="234" t="s">
        <v>378</v>
      </c>
      <c r="J47" s="232">
        <v>9.825000000000001</v>
      </c>
      <c r="K47" s="26"/>
      <c r="L47" s="233">
        <v>520</v>
      </c>
      <c r="M47" s="65"/>
    </row>
    <row r="48" spans="2:13" ht="15">
      <c r="B48" s="14" t="s">
        <v>184</v>
      </c>
      <c r="C48" s="230">
        <v>91.52</v>
      </c>
      <c r="D48" s="231">
        <v>0.368</v>
      </c>
      <c r="E48" s="231">
        <v>3.031</v>
      </c>
      <c r="F48" s="231">
        <v>2.414</v>
      </c>
      <c r="G48" s="231">
        <v>0.46</v>
      </c>
      <c r="H48" s="234">
        <v>1.432</v>
      </c>
      <c r="I48" s="236">
        <v>0.154</v>
      </c>
      <c r="J48" s="232">
        <v>7.859</v>
      </c>
      <c r="K48" s="26"/>
      <c r="L48" s="233">
        <v>430</v>
      </c>
      <c r="M48" s="65"/>
    </row>
    <row r="49" spans="2:13" ht="15">
      <c r="B49" s="14" t="s">
        <v>185</v>
      </c>
      <c r="C49" s="230">
        <v>89.29</v>
      </c>
      <c r="D49" s="231">
        <v>0.629</v>
      </c>
      <c r="E49" s="231">
        <v>5.257</v>
      </c>
      <c r="F49" s="231">
        <v>1.844</v>
      </c>
      <c r="G49" s="231">
        <v>1.228</v>
      </c>
      <c r="H49" s="231">
        <v>1.621</v>
      </c>
      <c r="I49" s="236">
        <v>0.132</v>
      </c>
      <c r="J49" s="232">
        <v>10.711</v>
      </c>
      <c r="K49" s="26"/>
      <c r="L49" s="233">
        <v>520</v>
      </c>
      <c r="M49" s="65"/>
    </row>
    <row r="50" spans="2:13" ht="15">
      <c r="B50" s="14" t="s">
        <v>186</v>
      </c>
      <c r="C50" s="230">
        <v>88.41</v>
      </c>
      <c r="D50" s="231">
        <v>0.096</v>
      </c>
      <c r="E50" s="231">
        <v>5.067</v>
      </c>
      <c r="F50" s="231">
        <v>3.154</v>
      </c>
      <c r="G50" s="231">
        <v>1.217</v>
      </c>
      <c r="H50" s="231">
        <v>1.233</v>
      </c>
      <c r="I50" s="231">
        <v>0.205</v>
      </c>
      <c r="J50" s="232">
        <v>10.972000000000001</v>
      </c>
      <c r="K50" s="26"/>
      <c r="L50" s="233">
        <v>600</v>
      </c>
      <c r="M50" s="65"/>
    </row>
    <row r="51" spans="2:13" ht="15">
      <c r="B51" s="14" t="s">
        <v>187</v>
      </c>
      <c r="C51" s="230">
        <v>76.09</v>
      </c>
      <c r="D51" s="231">
        <v>0.857</v>
      </c>
      <c r="E51" s="231">
        <v>8.3</v>
      </c>
      <c r="F51" s="231">
        <v>7.202</v>
      </c>
      <c r="G51" s="231">
        <v>3.117</v>
      </c>
      <c r="H51" s="231">
        <v>3.11</v>
      </c>
      <c r="I51" s="231">
        <v>1.324</v>
      </c>
      <c r="J51" s="232">
        <v>23.910000000000004</v>
      </c>
      <c r="K51" s="26"/>
      <c r="L51" s="233">
        <v>730</v>
      </c>
      <c r="M51" s="65"/>
    </row>
    <row r="52" spans="2:13" ht="15">
      <c r="B52" s="14" t="s">
        <v>188</v>
      </c>
      <c r="C52" s="230">
        <v>71.05</v>
      </c>
      <c r="D52" s="231">
        <v>1.742</v>
      </c>
      <c r="E52" s="231">
        <v>8.015</v>
      </c>
      <c r="F52" s="231">
        <v>5.967</v>
      </c>
      <c r="G52" s="231">
        <v>5.717</v>
      </c>
      <c r="H52" s="231">
        <v>6.965</v>
      </c>
      <c r="I52" s="231">
        <v>0.442</v>
      </c>
      <c r="J52" s="232">
        <v>28.848</v>
      </c>
      <c r="K52" s="26"/>
      <c r="L52" s="233">
        <v>700</v>
      </c>
      <c r="M52" s="65"/>
    </row>
    <row r="53" spans="2:13" ht="15">
      <c r="B53" s="14" t="s">
        <v>189</v>
      </c>
      <c r="C53" s="230">
        <v>85.03</v>
      </c>
      <c r="D53" s="234">
        <v>0.458</v>
      </c>
      <c r="E53" s="231">
        <v>6.45</v>
      </c>
      <c r="F53" s="231">
        <v>2.613</v>
      </c>
      <c r="G53" s="231">
        <v>2.375</v>
      </c>
      <c r="H53" s="231">
        <v>2.61</v>
      </c>
      <c r="I53" s="236">
        <v>0.465</v>
      </c>
      <c r="J53" s="232">
        <v>14.971</v>
      </c>
      <c r="K53" s="26"/>
      <c r="L53" s="233">
        <v>480</v>
      </c>
      <c r="M53" s="65"/>
    </row>
    <row r="54" spans="2:13" ht="15">
      <c r="B54" s="14" t="s">
        <v>190</v>
      </c>
      <c r="C54" s="230">
        <v>97.14</v>
      </c>
      <c r="D54" s="234">
        <v>0</v>
      </c>
      <c r="E54" s="231">
        <v>1.368</v>
      </c>
      <c r="F54" s="231">
        <v>0.175</v>
      </c>
      <c r="G54" s="234">
        <v>0.521</v>
      </c>
      <c r="H54" s="234">
        <v>0.161</v>
      </c>
      <c r="I54" s="234">
        <v>0.638</v>
      </c>
      <c r="J54" s="232">
        <v>2.863</v>
      </c>
      <c r="K54" s="26"/>
      <c r="L54" s="233">
        <v>330</v>
      </c>
      <c r="M54" s="65"/>
    </row>
    <row r="55" spans="2:13" ht="15">
      <c r="B55" s="14" t="s">
        <v>191</v>
      </c>
      <c r="C55" s="230">
        <v>98.11</v>
      </c>
      <c r="D55" s="234">
        <v>0</v>
      </c>
      <c r="E55" s="231">
        <v>1.886</v>
      </c>
      <c r="F55" s="234">
        <v>0</v>
      </c>
      <c r="G55" s="234">
        <v>0</v>
      </c>
      <c r="H55" s="234">
        <v>0</v>
      </c>
      <c r="I55" s="234">
        <v>0</v>
      </c>
      <c r="J55" s="232">
        <v>1.886</v>
      </c>
      <c r="K55" s="26"/>
      <c r="L55" s="233">
        <v>200</v>
      </c>
      <c r="M55" s="65"/>
    </row>
    <row r="56" spans="2:13" ht="15">
      <c r="B56" s="14" t="s">
        <v>192</v>
      </c>
      <c r="C56" s="230">
        <v>100</v>
      </c>
      <c r="D56" s="234">
        <v>0</v>
      </c>
      <c r="E56" s="234">
        <v>0</v>
      </c>
      <c r="F56" s="234">
        <v>0</v>
      </c>
      <c r="G56" s="234">
        <v>0</v>
      </c>
      <c r="H56" s="234">
        <v>0</v>
      </c>
      <c r="I56" s="234">
        <v>0</v>
      </c>
      <c r="J56" s="232">
        <v>0</v>
      </c>
      <c r="K56" s="26"/>
      <c r="L56" s="233">
        <v>150</v>
      </c>
      <c r="M56" s="65"/>
    </row>
    <row r="57" spans="2:14" ht="15">
      <c r="B57" s="14" t="s">
        <v>250</v>
      </c>
      <c r="C57" s="230">
        <v>97.51</v>
      </c>
      <c r="D57" s="234">
        <v>0</v>
      </c>
      <c r="E57" s="234">
        <v>0.246</v>
      </c>
      <c r="F57" s="234">
        <v>1.063</v>
      </c>
      <c r="G57" s="234">
        <v>0</v>
      </c>
      <c r="H57" s="234">
        <v>1.179</v>
      </c>
      <c r="I57" s="234">
        <v>0</v>
      </c>
      <c r="J57" s="232">
        <v>2.488</v>
      </c>
      <c r="K57" s="26"/>
      <c r="L57" s="233">
        <v>140</v>
      </c>
      <c r="M57" s="65"/>
      <c r="N57" s="67"/>
    </row>
    <row r="58" spans="3:13" ht="6" customHeight="1">
      <c r="C58" s="237"/>
      <c r="D58" s="237"/>
      <c r="E58" s="237"/>
      <c r="F58" s="237"/>
      <c r="G58" s="237"/>
      <c r="H58" s="237"/>
      <c r="I58" s="237"/>
      <c r="J58" s="235"/>
      <c r="K58" s="26"/>
      <c r="L58" s="239"/>
      <c r="M58" s="65"/>
    </row>
    <row r="59" spans="1:13" ht="15.75">
      <c r="A59" s="55" t="s">
        <v>159</v>
      </c>
      <c r="C59" s="237"/>
      <c r="D59" s="237"/>
      <c r="E59" s="237"/>
      <c r="F59" s="237"/>
      <c r="G59" s="237"/>
      <c r="H59" s="237"/>
      <c r="I59" s="237"/>
      <c r="J59" s="235"/>
      <c r="K59" s="26"/>
      <c r="L59" s="239"/>
      <c r="M59" s="65"/>
    </row>
    <row r="60" spans="2:13" ht="15">
      <c r="B60" s="179" t="s">
        <v>297</v>
      </c>
      <c r="C60" s="237">
        <v>97.62</v>
      </c>
      <c r="D60" s="234">
        <v>0</v>
      </c>
      <c r="E60" s="237">
        <v>1.369</v>
      </c>
      <c r="F60" s="237">
        <v>0.357</v>
      </c>
      <c r="G60" s="234">
        <v>0</v>
      </c>
      <c r="H60" s="234">
        <v>0.659</v>
      </c>
      <c r="I60" s="234">
        <v>0</v>
      </c>
      <c r="J60" s="232">
        <v>2.385</v>
      </c>
      <c r="K60" s="26"/>
      <c r="L60" s="240">
        <v>180</v>
      </c>
      <c r="M60" s="65"/>
    </row>
    <row r="61" spans="2:13" ht="15">
      <c r="B61" s="179" t="s">
        <v>268</v>
      </c>
      <c r="C61" s="230">
        <v>94.85</v>
      </c>
      <c r="D61" s="236">
        <v>0.879</v>
      </c>
      <c r="E61" s="231">
        <v>2.186</v>
      </c>
      <c r="F61" s="234">
        <v>1.04</v>
      </c>
      <c r="G61" s="234">
        <v>0</v>
      </c>
      <c r="H61" s="236">
        <v>0.107</v>
      </c>
      <c r="I61" s="234">
        <v>0.709</v>
      </c>
      <c r="J61" s="232">
        <v>4.921</v>
      </c>
      <c r="K61" s="26"/>
      <c r="L61" s="233">
        <v>430</v>
      </c>
      <c r="M61" s="65"/>
    </row>
    <row r="62" spans="2:13" ht="15">
      <c r="B62" s="179" t="s">
        <v>269</v>
      </c>
      <c r="C62" s="230">
        <v>92.56</v>
      </c>
      <c r="D62" s="231">
        <v>0.565</v>
      </c>
      <c r="E62" s="231">
        <v>3.706</v>
      </c>
      <c r="F62" s="231">
        <v>2.459</v>
      </c>
      <c r="G62" s="234">
        <v>0.361</v>
      </c>
      <c r="H62" s="236">
        <v>0.258</v>
      </c>
      <c r="I62" s="234">
        <v>0.09</v>
      </c>
      <c r="J62" s="232">
        <v>7.439</v>
      </c>
      <c r="K62" s="26"/>
      <c r="L62" s="233">
        <v>500</v>
      </c>
      <c r="M62" s="65"/>
    </row>
    <row r="63" spans="2:13" ht="15">
      <c r="B63" s="180" t="s">
        <v>270</v>
      </c>
      <c r="C63" s="230">
        <v>94.62</v>
      </c>
      <c r="D63" s="234">
        <v>1.329</v>
      </c>
      <c r="E63" s="231">
        <v>1.823</v>
      </c>
      <c r="F63" s="231">
        <v>1.457</v>
      </c>
      <c r="G63" s="231">
        <v>0.241</v>
      </c>
      <c r="H63" s="231">
        <v>0.284</v>
      </c>
      <c r="I63" s="234">
        <v>0.246</v>
      </c>
      <c r="J63" s="232">
        <v>5.379999999999999</v>
      </c>
      <c r="K63" s="26"/>
      <c r="L63" s="233">
        <v>380</v>
      </c>
      <c r="M63" s="65"/>
    </row>
    <row r="64" spans="2:13" ht="15">
      <c r="B64" s="179" t="s">
        <v>271</v>
      </c>
      <c r="C64" s="230">
        <v>95.54</v>
      </c>
      <c r="D64" s="234">
        <v>0.268</v>
      </c>
      <c r="E64" s="231">
        <v>1.791</v>
      </c>
      <c r="F64" s="231">
        <v>1.43</v>
      </c>
      <c r="G64" s="231">
        <v>0.188</v>
      </c>
      <c r="H64" s="234">
        <v>0.442</v>
      </c>
      <c r="I64" s="234">
        <v>0.34</v>
      </c>
      <c r="J64" s="232">
        <v>4.459</v>
      </c>
      <c r="K64" s="26"/>
      <c r="L64" s="233">
        <v>300</v>
      </c>
      <c r="M64" s="65"/>
    </row>
    <row r="65" spans="2:13" ht="15">
      <c r="B65" s="179" t="s">
        <v>272</v>
      </c>
      <c r="C65" s="230">
        <v>98</v>
      </c>
      <c r="D65" s="234">
        <v>0</v>
      </c>
      <c r="E65" s="231">
        <v>1.996</v>
      </c>
      <c r="F65" s="234">
        <v>0</v>
      </c>
      <c r="G65" s="234">
        <v>0</v>
      </c>
      <c r="H65" s="234">
        <v>0</v>
      </c>
      <c r="I65" s="234">
        <v>0</v>
      </c>
      <c r="J65" s="232">
        <v>1.996</v>
      </c>
      <c r="K65" s="26"/>
      <c r="L65" s="233">
        <v>210</v>
      </c>
      <c r="M65" s="65"/>
    </row>
    <row r="66" spans="2:13" ht="6" customHeight="1">
      <c r="B66" s="181"/>
      <c r="C66" s="26"/>
      <c r="D66" s="241"/>
      <c r="E66" s="241"/>
      <c r="F66" s="241"/>
      <c r="G66" s="241"/>
      <c r="H66" s="241"/>
      <c r="I66" s="241"/>
      <c r="J66" s="241"/>
      <c r="K66" s="26"/>
      <c r="L66" s="26"/>
      <c r="M66" s="65"/>
    </row>
    <row r="67" spans="1:13" ht="15.75">
      <c r="A67" s="55" t="s">
        <v>160</v>
      </c>
      <c r="B67" s="179"/>
      <c r="C67" s="26"/>
      <c r="D67" s="241"/>
      <c r="E67" s="241"/>
      <c r="F67" s="241"/>
      <c r="G67" s="241"/>
      <c r="H67" s="241"/>
      <c r="I67" s="241"/>
      <c r="J67" s="241"/>
      <c r="K67" s="26"/>
      <c r="L67" s="26"/>
      <c r="M67" s="65"/>
    </row>
    <row r="68" spans="2:13" ht="15">
      <c r="B68" s="179" t="s">
        <v>129</v>
      </c>
      <c r="C68" s="237">
        <v>84.049</v>
      </c>
      <c r="D68" s="237">
        <v>0.725</v>
      </c>
      <c r="E68" s="237">
        <v>5.378</v>
      </c>
      <c r="F68" s="237">
        <v>4.252</v>
      </c>
      <c r="G68" s="237">
        <v>2.515</v>
      </c>
      <c r="H68" s="237">
        <v>2.447</v>
      </c>
      <c r="I68" s="242">
        <v>0.477</v>
      </c>
      <c r="J68" s="243">
        <v>15.794</v>
      </c>
      <c r="K68" s="26"/>
      <c r="L68" s="239">
        <v>2450</v>
      </c>
      <c r="M68" s="65"/>
    </row>
    <row r="69" spans="2:13" ht="15">
      <c r="B69" s="179" t="s">
        <v>130</v>
      </c>
      <c r="C69" s="230">
        <v>86.534</v>
      </c>
      <c r="D69" s="231">
        <v>0.98</v>
      </c>
      <c r="E69" s="231">
        <v>5.034</v>
      </c>
      <c r="F69" s="231">
        <v>2.812</v>
      </c>
      <c r="G69" s="231">
        <v>1.672</v>
      </c>
      <c r="H69" s="231">
        <v>2.242</v>
      </c>
      <c r="I69" s="231">
        <v>0.455</v>
      </c>
      <c r="J69" s="232">
        <v>13.194999999999999</v>
      </c>
      <c r="K69" s="26"/>
      <c r="L69" s="233">
        <v>3250</v>
      </c>
      <c r="M69" s="65"/>
    </row>
    <row r="70" spans="2:13" ht="15">
      <c r="B70" s="179" t="s">
        <v>131</v>
      </c>
      <c r="C70" s="230">
        <v>89.824</v>
      </c>
      <c r="D70" s="231">
        <v>0.503</v>
      </c>
      <c r="E70" s="231">
        <v>3.57</v>
      </c>
      <c r="F70" s="231">
        <v>2.431</v>
      </c>
      <c r="G70" s="231">
        <v>1.638</v>
      </c>
      <c r="H70" s="231">
        <v>1.926</v>
      </c>
      <c r="I70" s="231">
        <v>0.107</v>
      </c>
      <c r="J70" s="232">
        <v>10.174999999999999</v>
      </c>
      <c r="K70" s="26"/>
      <c r="L70" s="233">
        <v>980</v>
      </c>
      <c r="M70" s="65"/>
    </row>
    <row r="71" spans="2:13" ht="15">
      <c r="B71" s="179" t="s">
        <v>132</v>
      </c>
      <c r="C71" s="230">
        <v>94.484</v>
      </c>
      <c r="D71" s="231">
        <v>1.166</v>
      </c>
      <c r="E71" s="231">
        <v>1.494</v>
      </c>
      <c r="F71" s="231">
        <v>0.481</v>
      </c>
      <c r="G71" s="231">
        <v>0.271</v>
      </c>
      <c r="H71" s="236">
        <v>0.879</v>
      </c>
      <c r="I71" s="234">
        <v>0.797</v>
      </c>
      <c r="J71" s="232">
        <v>5.088</v>
      </c>
      <c r="K71" s="26"/>
      <c r="L71" s="233">
        <v>610</v>
      </c>
      <c r="M71" s="65"/>
    </row>
    <row r="72" spans="2:13" ht="15">
      <c r="B72" s="179" t="s">
        <v>133</v>
      </c>
      <c r="C72" s="230">
        <v>91.357</v>
      </c>
      <c r="D72" s="236">
        <v>0.423</v>
      </c>
      <c r="E72" s="231">
        <v>3.069</v>
      </c>
      <c r="F72" s="231">
        <v>2.257</v>
      </c>
      <c r="G72" s="234">
        <v>0.851</v>
      </c>
      <c r="H72" s="234">
        <v>1.735</v>
      </c>
      <c r="I72" s="231">
        <v>0.263</v>
      </c>
      <c r="J72" s="232">
        <v>8.598</v>
      </c>
      <c r="K72" s="26"/>
      <c r="L72" s="233">
        <v>1340</v>
      </c>
      <c r="M72" s="65"/>
    </row>
    <row r="73" spans="2:13" ht="15">
      <c r="B73" s="179" t="s">
        <v>134</v>
      </c>
      <c r="C73" s="230">
        <v>93.89</v>
      </c>
      <c r="D73" s="231">
        <v>0.188</v>
      </c>
      <c r="E73" s="231">
        <v>2.232</v>
      </c>
      <c r="F73" s="231">
        <v>2.32</v>
      </c>
      <c r="G73" s="231">
        <v>0.344</v>
      </c>
      <c r="H73" s="234">
        <v>0.692</v>
      </c>
      <c r="I73" s="234">
        <v>0.18</v>
      </c>
      <c r="J73" s="232">
        <v>5.956</v>
      </c>
      <c r="K73" s="26"/>
      <c r="L73" s="233">
        <v>1060</v>
      </c>
      <c r="M73" s="65"/>
    </row>
    <row r="74" spans="1:12" ht="8.25" customHeight="1" thickBot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13"/>
      <c r="L74" s="200"/>
    </row>
    <row r="75" spans="1:12" ht="15" customHeight="1">
      <c r="A75" s="182">
        <v>1</v>
      </c>
      <c r="B75" s="182" t="s">
        <v>194</v>
      </c>
      <c r="D75" s="67"/>
      <c r="E75" s="67"/>
      <c r="F75" s="67"/>
      <c r="G75" s="64"/>
      <c r="H75" s="64"/>
      <c r="I75" s="64"/>
      <c r="J75" s="64"/>
      <c r="K75" s="64"/>
      <c r="L75" s="69"/>
    </row>
    <row r="76" spans="1:12" ht="15" customHeight="1">
      <c r="A76" s="182"/>
      <c r="B76" s="182" t="s">
        <v>195</v>
      </c>
      <c r="D76" s="67"/>
      <c r="E76" s="67"/>
      <c r="F76" s="67"/>
      <c r="G76" s="64"/>
      <c r="H76" s="64"/>
      <c r="I76" s="64"/>
      <c r="J76" s="64"/>
      <c r="K76" s="64"/>
      <c r="L76" s="69"/>
    </row>
    <row r="77" spans="1:12" ht="15" customHeight="1">
      <c r="A77" s="182"/>
      <c r="B77" s="182" t="s">
        <v>273</v>
      </c>
      <c r="D77" s="67"/>
      <c r="E77" s="67"/>
      <c r="F77" s="67"/>
      <c r="G77" s="64"/>
      <c r="H77" s="64"/>
      <c r="I77" s="64"/>
      <c r="J77" s="64"/>
      <c r="K77" s="64"/>
      <c r="L77" s="69"/>
    </row>
    <row r="78" spans="1:11" ht="15">
      <c r="A78" s="182">
        <v>2</v>
      </c>
      <c r="B78" s="182" t="s">
        <v>196</v>
      </c>
      <c r="J78" s="70"/>
      <c r="K78" s="70"/>
    </row>
    <row r="79" spans="1:2" ht="15">
      <c r="A79" s="182"/>
      <c r="B79" s="182" t="s">
        <v>197</v>
      </c>
    </row>
    <row r="80" spans="1:2" ht="15">
      <c r="A80" s="182">
        <v>3</v>
      </c>
      <c r="B80" s="182" t="s">
        <v>198</v>
      </c>
    </row>
    <row r="81" spans="1:3" ht="15" customHeight="1">
      <c r="A81" s="182"/>
      <c r="B81" s="182" t="s">
        <v>199</v>
      </c>
      <c r="C81" s="21"/>
    </row>
    <row r="82" spans="1:3" ht="15" customHeight="1">
      <c r="A82" s="182">
        <v>4</v>
      </c>
      <c r="B82" s="182" t="s">
        <v>299</v>
      </c>
      <c r="C82" s="21"/>
    </row>
    <row r="83" spans="1:3" ht="15" customHeight="1">
      <c r="A83" s="182"/>
      <c r="B83" s="182" t="s">
        <v>300</v>
      </c>
      <c r="C83" s="21"/>
    </row>
    <row r="84" ht="5.25" customHeight="1"/>
  </sheetData>
  <sheetProtection/>
  <mergeCells count="2">
    <mergeCell ref="D4:J4"/>
    <mergeCell ref="D5:J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1"/>
  <headerFooter scaleWithDoc="0" alignWithMargins="0">
    <oddHeader>&amp;R&amp;"Arial,Bold"&amp;12ROAD TRAFFIC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69"/>
  <sheetViews>
    <sheetView zoomScale="78" zoomScaleNormal="78" zoomScalePageLayoutView="0" workbookViewId="0" topLeftCell="A1">
      <selection activeCell="V16" sqref="V16"/>
    </sheetView>
  </sheetViews>
  <sheetFormatPr defaultColWidth="9.140625" defaultRowHeight="12.75"/>
  <cols>
    <col min="1" max="1" width="2.140625" style="0" customWidth="1"/>
    <col min="2" max="2" width="3.00390625" style="0" customWidth="1"/>
    <col min="4" max="4" width="8.00390625" style="0" customWidth="1"/>
    <col min="5" max="5" width="12.28125" style="0" hidden="1" customWidth="1"/>
    <col min="6" max="6" width="9.140625" style="0" hidden="1" customWidth="1"/>
    <col min="7" max="7" width="11.00390625" style="0" hidden="1" customWidth="1"/>
    <col min="8" max="8" width="13.57421875" style="0" customWidth="1"/>
    <col min="9" max="10" width="11.00390625" style="0" customWidth="1"/>
    <col min="11" max="11" width="10.28125" style="0" customWidth="1"/>
    <col min="12" max="12" width="11.8515625" style="0" customWidth="1"/>
    <col min="13" max="13" width="11.7109375" style="0" customWidth="1"/>
  </cols>
  <sheetData>
    <row r="1" spans="1:9" ht="16.5" thickBot="1">
      <c r="A1" s="36" t="s">
        <v>351</v>
      </c>
      <c r="B1" s="27"/>
      <c r="C1" s="27"/>
      <c r="D1" s="27"/>
      <c r="E1" s="26"/>
      <c r="F1" s="26"/>
      <c r="G1" s="26"/>
      <c r="H1" s="26"/>
      <c r="I1" s="26"/>
    </row>
    <row r="2" spans="1:17" ht="16.5" thickBot="1">
      <c r="A2" s="164"/>
      <c r="B2" s="195"/>
      <c r="C2" s="195"/>
      <c r="D2" s="195"/>
      <c r="E2" s="165">
        <v>2004</v>
      </c>
      <c r="F2" s="165">
        <v>2005</v>
      </c>
      <c r="H2" s="165">
        <v>2006</v>
      </c>
      <c r="I2" s="165">
        <v>2007</v>
      </c>
      <c r="J2" s="165">
        <v>2008</v>
      </c>
      <c r="K2" s="165">
        <v>2009</v>
      </c>
      <c r="L2" s="165">
        <v>2010</v>
      </c>
      <c r="M2" s="165">
        <v>2011</v>
      </c>
      <c r="N2" s="165">
        <v>2012</v>
      </c>
      <c r="O2" s="165">
        <v>2013</v>
      </c>
      <c r="P2" s="165">
        <v>2014</v>
      </c>
      <c r="Q2" s="165">
        <v>2015</v>
      </c>
    </row>
    <row r="3" spans="1:17" ht="16.5" thickTop="1">
      <c r="A3" s="29" t="s">
        <v>258</v>
      </c>
      <c r="E3" s="166">
        <v>11.88</v>
      </c>
      <c r="F3" s="166">
        <v>11.64</v>
      </c>
      <c r="H3" s="166">
        <v>12.72</v>
      </c>
      <c r="I3" s="166">
        <v>14.35</v>
      </c>
      <c r="J3" s="166">
        <v>13.1</v>
      </c>
      <c r="K3" s="166">
        <v>11.02</v>
      </c>
      <c r="L3" s="262">
        <v>10.46</v>
      </c>
      <c r="M3" s="166">
        <v>11.22</v>
      </c>
      <c r="N3" s="166">
        <v>9.86</v>
      </c>
      <c r="O3" s="166">
        <v>9.69</v>
      </c>
      <c r="P3" s="33">
        <v>11.7</v>
      </c>
      <c r="Q3" s="166">
        <v>12.47</v>
      </c>
    </row>
    <row r="4" spans="1:17" ht="15">
      <c r="A4" s="167" t="s">
        <v>259</v>
      </c>
      <c r="E4" s="168">
        <v>14460</v>
      </c>
      <c r="F4" s="168">
        <v>13780</v>
      </c>
      <c r="H4" s="168">
        <v>14010</v>
      </c>
      <c r="I4" s="197">
        <v>9260</v>
      </c>
      <c r="J4" s="168">
        <v>9320</v>
      </c>
      <c r="K4" s="168">
        <v>8680</v>
      </c>
      <c r="L4" s="26">
        <v>7580</v>
      </c>
      <c r="M4" s="197">
        <v>8310</v>
      </c>
      <c r="N4" s="197">
        <v>9830</v>
      </c>
      <c r="O4" s="197">
        <v>10200</v>
      </c>
      <c r="P4" s="197">
        <v>9820</v>
      </c>
      <c r="Q4" s="197">
        <v>9320</v>
      </c>
    </row>
    <row r="5" spans="1:14" ht="15">
      <c r="A5" s="167"/>
      <c r="E5" s="168"/>
      <c r="F5" s="168"/>
      <c r="H5" s="168"/>
      <c r="I5" s="168"/>
      <c r="J5" s="197"/>
      <c r="K5" s="168"/>
      <c r="L5" s="168"/>
      <c r="M5" s="26"/>
      <c r="N5" s="197"/>
    </row>
    <row r="6" spans="1:14" ht="17.25" thickBot="1">
      <c r="A6" s="199" t="s">
        <v>301</v>
      </c>
      <c r="E6" s="96"/>
      <c r="F6" s="96"/>
      <c r="H6" s="96"/>
      <c r="I6" s="166"/>
      <c r="J6" s="169"/>
      <c r="K6" s="96"/>
      <c r="L6" s="96"/>
      <c r="M6" s="26"/>
      <c r="N6" s="26"/>
    </row>
    <row r="7" spans="1:17" ht="16.5" thickBot="1">
      <c r="A7" s="164"/>
      <c r="B7" s="195"/>
      <c r="C7" s="195"/>
      <c r="D7" s="195"/>
      <c r="E7" s="165">
        <v>2004</v>
      </c>
      <c r="F7" s="165">
        <v>2005</v>
      </c>
      <c r="H7" s="165">
        <v>2006</v>
      </c>
      <c r="I7" s="165">
        <v>2007</v>
      </c>
      <c r="J7" s="165">
        <v>2008</v>
      </c>
      <c r="K7" s="165">
        <v>2009</v>
      </c>
      <c r="L7" s="165">
        <v>2010</v>
      </c>
      <c r="M7" s="165">
        <v>2011</v>
      </c>
      <c r="N7" s="165">
        <v>2012</v>
      </c>
      <c r="O7" s="165">
        <v>2013</v>
      </c>
      <c r="P7" s="165">
        <v>2014</v>
      </c>
      <c r="Q7" s="165">
        <v>2015</v>
      </c>
    </row>
    <row r="8" spans="1:17" ht="16.5" thickTop="1">
      <c r="A8" s="36" t="s">
        <v>260</v>
      </c>
      <c r="E8" s="96">
        <v>8.9</v>
      </c>
      <c r="F8" s="96">
        <v>9.5</v>
      </c>
      <c r="H8" s="96">
        <v>8.9</v>
      </c>
      <c r="I8" s="166">
        <v>12.5</v>
      </c>
      <c r="J8" s="96">
        <v>14.4</v>
      </c>
      <c r="K8" s="96">
        <v>9.9</v>
      </c>
      <c r="L8" s="26">
        <v>12.3</v>
      </c>
      <c r="M8" s="33">
        <v>10.5</v>
      </c>
      <c r="N8" s="33">
        <v>11.1</v>
      </c>
      <c r="O8" s="33">
        <v>10.2</v>
      </c>
      <c r="P8" s="33">
        <v>10.7</v>
      </c>
      <c r="Q8" s="33">
        <v>9.9</v>
      </c>
    </row>
    <row r="9" spans="1:17" ht="15.75" thickBot="1">
      <c r="A9" s="170" t="s">
        <v>259</v>
      </c>
      <c r="B9" s="194"/>
      <c r="C9" s="194"/>
      <c r="D9" s="194"/>
      <c r="E9" s="171">
        <v>2752</v>
      </c>
      <c r="F9" s="171">
        <v>2548</v>
      </c>
      <c r="H9" s="171">
        <v>2726</v>
      </c>
      <c r="I9" s="171">
        <v>1674</v>
      </c>
      <c r="J9" s="171">
        <v>1724</v>
      </c>
      <c r="K9" s="171">
        <v>1456</v>
      </c>
      <c r="L9" s="27">
        <v>1311</v>
      </c>
      <c r="M9" s="171">
        <v>1439</v>
      </c>
      <c r="N9" s="171">
        <v>1536</v>
      </c>
      <c r="O9" s="171">
        <v>1685</v>
      </c>
      <c r="P9" s="171">
        <v>1630</v>
      </c>
      <c r="Q9" s="171">
        <v>1690</v>
      </c>
    </row>
    <row r="10" spans="1:13" ht="15">
      <c r="A10" s="198"/>
      <c r="B10" s="1"/>
      <c r="C10" s="1"/>
      <c r="D10" s="1"/>
      <c r="E10" s="197"/>
      <c r="F10" s="197"/>
      <c r="G10" s="197"/>
      <c r="H10" s="197"/>
      <c r="I10" s="197"/>
      <c r="J10" s="197"/>
      <c r="K10" s="197"/>
      <c r="L10" s="50"/>
      <c r="M10" s="31"/>
    </row>
    <row r="13" spans="1:10" s="14" customFormat="1" ht="15.75">
      <c r="A13" s="78" t="s">
        <v>287</v>
      </c>
      <c r="B13" s="78"/>
      <c r="C13" s="21"/>
      <c r="D13" s="21"/>
      <c r="E13" s="21"/>
      <c r="F13" s="21"/>
      <c r="G13" s="21"/>
      <c r="H13" s="21"/>
      <c r="I13" s="21"/>
      <c r="J13" s="21"/>
    </row>
    <row r="14" spans="1:10" ht="6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9" ht="18.75">
      <c r="A15" s="107"/>
      <c r="B15" s="107"/>
      <c r="C15" s="108"/>
      <c r="D15" s="108"/>
      <c r="E15" s="108"/>
      <c r="F15" s="108"/>
      <c r="G15" s="108">
        <v>2005</v>
      </c>
      <c r="H15" s="108"/>
      <c r="I15" s="146" t="s">
        <v>248</v>
      </c>
      <c r="J15" s="146" t="s">
        <v>249</v>
      </c>
      <c r="K15" s="146" t="s">
        <v>255</v>
      </c>
      <c r="L15" s="146" t="s">
        <v>267</v>
      </c>
      <c r="M15" s="146" t="s">
        <v>274</v>
      </c>
      <c r="N15" s="146" t="s">
        <v>285</v>
      </c>
      <c r="O15" s="146" t="s">
        <v>293</v>
      </c>
      <c r="P15" s="146" t="s">
        <v>309</v>
      </c>
      <c r="Q15" s="146" t="s">
        <v>370</v>
      </c>
      <c r="R15" s="24"/>
      <c r="S15" s="24"/>
      <c r="T15" s="24"/>
      <c r="U15" s="24"/>
      <c r="V15" s="24"/>
      <c r="W15" s="24"/>
      <c r="X15" s="24"/>
      <c r="Y15" s="24"/>
      <c r="Z15" s="24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</row>
    <row r="16" spans="3:109" ht="6" customHeight="1">
      <c r="C16" s="4"/>
      <c r="D16" s="4"/>
      <c r="E16" s="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</row>
    <row r="17" spans="3:109" ht="12.75">
      <c r="C17" s="4"/>
      <c r="D17" s="4"/>
      <c r="E17" s="4"/>
      <c r="J17" s="12"/>
      <c r="M17" s="12"/>
      <c r="Q17" s="12" t="s">
        <v>217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</row>
    <row r="18" spans="3:109" ht="3.75" customHeight="1">
      <c r="C18" s="4"/>
      <c r="D18" s="4"/>
      <c r="E18" s="4"/>
      <c r="F18" s="1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</row>
    <row r="19" spans="2:6" ht="15.75">
      <c r="B19" s="127" t="s">
        <v>218</v>
      </c>
      <c r="C19" s="14"/>
      <c r="D19" s="43"/>
      <c r="E19" s="43"/>
      <c r="F19" s="80"/>
    </row>
    <row r="20" spans="2:36" ht="15.75">
      <c r="B20" s="127"/>
      <c r="C20" s="14" t="s">
        <v>2</v>
      </c>
      <c r="D20" s="43"/>
      <c r="E20" s="43"/>
      <c r="F20" s="87"/>
      <c r="G20" s="87">
        <v>169.61095920282318</v>
      </c>
      <c r="I20" s="102">
        <v>174.16681650026183</v>
      </c>
      <c r="J20" s="102">
        <v>183.88936069745856</v>
      </c>
      <c r="K20" s="102">
        <v>175.31602495316886</v>
      </c>
      <c r="L20" s="102">
        <v>176.00045381582504</v>
      </c>
      <c r="M20" s="102">
        <v>179.7648418860403</v>
      </c>
      <c r="N20" s="102">
        <v>165.49093750635012</v>
      </c>
      <c r="O20" s="102">
        <v>157.88251813929352</v>
      </c>
      <c r="P20" s="102">
        <v>163.01713876743509</v>
      </c>
      <c r="Q20" s="102">
        <v>163.4413761328426</v>
      </c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</row>
    <row r="21" spans="2:36" ht="15.75">
      <c r="B21" s="127"/>
      <c r="C21" s="14" t="s">
        <v>219</v>
      </c>
      <c r="D21" s="43"/>
      <c r="E21" s="43"/>
      <c r="F21" s="87"/>
      <c r="G21" s="87">
        <v>552.6575462470178</v>
      </c>
      <c r="I21" s="102">
        <v>619.0647186256303</v>
      </c>
      <c r="J21" s="102">
        <v>673.199911701593</v>
      </c>
      <c r="K21" s="102">
        <v>745.1820620271866</v>
      </c>
      <c r="L21" s="102">
        <v>761.3915927725876</v>
      </c>
      <c r="M21" s="102">
        <v>765.6132789237904</v>
      </c>
      <c r="N21" s="102">
        <v>801.4974296861863</v>
      </c>
      <c r="O21" s="102">
        <v>834.394468184697</v>
      </c>
      <c r="P21" s="102">
        <v>872.065050637042</v>
      </c>
      <c r="Q21" s="102">
        <v>903.6351398835699</v>
      </c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</row>
    <row r="22" spans="2:36" ht="15.75">
      <c r="B22" s="127"/>
      <c r="C22" s="14" t="s">
        <v>220</v>
      </c>
      <c r="D22" s="43"/>
      <c r="E22" s="43"/>
      <c r="F22" s="87"/>
      <c r="G22" s="87">
        <v>1465.6212298478242</v>
      </c>
      <c r="I22" s="102">
        <v>1448.375227620467</v>
      </c>
      <c r="J22" s="102">
        <v>1403.913393818213</v>
      </c>
      <c r="K22" s="102">
        <v>1316.682973306027</v>
      </c>
      <c r="L22" s="102">
        <v>1292.3148693278363</v>
      </c>
      <c r="M22" s="102">
        <v>1220.0942562342202</v>
      </c>
      <c r="N22" s="102">
        <v>1164.7871849742633</v>
      </c>
      <c r="O22" s="102">
        <v>1106.4705673656372</v>
      </c>
      <c r="P22" s="102">
        <v>1043.9429856729848</v>
      </c>
      <c r="Q22" s="102">
        <v>1023.992420563132</v>
      </c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</row>
    <row r="23" spans="2:36" ht="15.75">
      <c r="B23" s="127"/>
      <c r="C23" s="14" t="s">
        <v>221</v>
      </c>
      <c r="D23" s="43"/>
      <c r="E23" s="43"/>
      <c r="F23" s="87"/>
      <c r="G23" s="87">
        <v>12.762179111141975</v>
      </c>
      <c r="I23" s="102">
        <v>12.285037916578368</v>
      </c>
      <c r="J23" s="102">
        <v>13.184042080787279</v>
      </c>
      <c r="K23" s="102">
        <v>12.61585091185388</v>
      </c>
      <c r="L23" s="102">
        <v>12.894188613980136</v>
      </c>
      <c r="M23" s="102">
        <v>11.57288617963709</v>
      </c>
      <c r="N23" s="102">
        <v>11.586385498183281</v>
      </c>
      <c r="O23" s="102">
        <v>11.15838906687901</v>
      </c>
      <c r="P23" s="102">
        <v>10.98470778397133</v>
      </c>
      <c r="Q23" s="102">
        <v>11.37509852744133</v>
      </c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</row>
    <row r="24" spans="2:36" ht="15.75">
      <c r="B24" s="127"/>
      <c r="C24" s="14" t="s">
        <v>222</v>
      </c>
      <c r="D24" s="43"/>
      <c r="E24" s="43"/>
      <c r="F24" s="87"/>
      <c r="G24" s="87">
        <v>581.0947652575334</v>
      </c>
      <c r="I24" s="102">
        <v>601.8861684795411</v>
      </c>
      <c r="J24" s="102">
        <v>620.49226878266</v>
      </c>
      <c r="K24" s="102">
        <v>619.265934193142</v>
      </c>
      <c r="L24" s="102">
        <v>574.6995065180246</v>
      </c>
      <c r="M24" s="102">
        <v>576.0204498061191</v>
      </c>
      <c r="N24" s="102">
        <v>560.9244555430195</v>
      </c>
      <c r="O24" s="102">
        <v>551.9070520113079</v>
      </c>
      <c r="P24" s="102">
        <v>557.2918249874203</v>
      </c>
      <c r="Q24" s="102">
        <v>559.1041739484217</v>
      </c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</row>
    <row r="25" spans="2:36" ht="15.75">
      <c r="B25" s="127"/>
      <c r="C25" s="14" t="s">
        <v>224</v>
      </c>
      <c r="D25" s="43"/>
      <c r="E25" s="43"/>
      <c r="F25" s="87"/>
      <c r="G25" s="87">
        <v>395.9538981985326</v>
      </c>
      <c r="I25" s="102">
        <v>413.8427576589219</v>
      </c>
      <c r="J25" s="102">
        <v>441.6999737716259</v>
      </c>
      <c r="K25" s="102">
        <v>447.56314881855553</v>
      </c>
      <c r="L25" s="102">
        <v>443.9738819497205</v>
      </c>
      <c r="M25" s="102">
        <v>450.7817669701497</v>
      </c>
      <c r="N25" s="102">
        <v>454.59786038372715</v>
      </c>
      <c r="O25" s="102">
        <v>452.34739510226285</v>
      </c>
      <c r="P25" s="102">
        <v>464.6197638901379</v>
      </c>
      <c r="Q25" s="102">
        <v>492.0401759317183</v>
      </c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</row>
    <row r="26" spans="2:36" ht="15.75">
      <c r="B26" s="127"/>
      <c r="C26" s="14" t="s">
        <v>223</v>
      </c>
      <c r="D26" s="43"/>
      <c r="E26" s="43"/>
      <c r="F26" s="87"/>
      <c r="G26" s="87">
        <v>41.00031636898732</v>
      </c>
      <c r="I26" s="102">
        <v>41.93254713740394</v>
      </c>
      <c r="J26" s="102">
        <v>39.013956167155555</v>
      </c>
      <c r="K26" s="102">
        <v>35.40734222355726</v>
      </c>
      <c r="L26" s="102">
        <v>32.35688688530484</v>
      </c>
      <c r="M26" s="102">
        <v>29.748730514191926</v>
      </c>
      <c r="N26" s="102">
        <v>27.367009896396677</v>
      </c>
      <c r="O26" s="102">
        <v>24.770289051494853</v>
      </c>
      <c r="P26" s="102">
        <v>22.98400420038571</v>
      </c>
      <c r="Q26" s="102">
        <v>21.851854130142584</v>
      </c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</row>
    <row r="27" spans="2:17" ht="15.75">
      <c r="B27" s="127"/>
      <c r="C27" s="55" t="s">
        <v>93</v>
      </c>
      <c r="D27" s="43"/>
      <c r="E27" s="43"/>
      <c r="F27" s="162"/>
      <c r="G27" s="162">
        <f>SUM(G20:G26)</f>
        <v>3218.70089423386</v>
      </c>
      <c r="I27" s="162">
        <f aca="true" t="shared" si="0" ref="I27:Q27">SUM(I20:I26)</f>
        <v>3311.5532739388045</v>
      </c>
      <c r="J27" s="162">
        <f t="shared" si="0"/>
        <v>3375.392907019493</v>
      </c>
      <c r="K27" s="162">
        <f t="shared" si="0"/>
        <v>3352.0333364334915</v>
      </c>
      <c r="L27" s="162">
        <f t="shared" si="0"/>
        <v>3293.631379883279</v>
      </c>
      <c r="M27" s="162">
        <f t="shared" si="0"/>
        <v>3233.5962105141484</v>
      </c>
      <c r="N27" s="162">
        <f t="shared" si="0"/>
        <v>3186.251263488126</v>
      </c>
      <c r="O27" s="162">
        <f t="shared" si="0"/>
        <v>3138.930678921572</v>
      </c>
      <c r="P27" s="162">
        <f t="shared" si="0"/>
        <v>3134.9054759393775</v>
      </c>
      <c r="Q27" s="162">
        <f t="shared" si="0"/>
        <v>3175.4402391172684</v>
      </c>
    </row>
    <row r="28" spans="2:9" ht="12.75">
      <c r="B28" s="79"/>
      <c r="D28" s="80"/>
      <c r="E28" s="80"/>
      <c r="F28" s="80"/>
      <c r="G28" s="158"/>
      <c r="I28" s="159"/>
    </row>
    <row r="29" spans="1:9" ht="18.75">
      <c r="A29" s="35"/>
      <c r="B29" s="55" t="s">
        <v>247</v>
      </c>
      <c r="C29" s="14"/>
      <c r="D29" s="14"/>
      <c r="E29" s="14"/>
      <c r="I29" s="30"/>
    </row>
    <row r="30" spans="2:29" ht="15">
      <c r="B30" s="14"/>
      <c r="C30" s="123" t="s">
        <v>54</v>
      </c>
      <c r="D30" s="44"/>
      <c r="E30" s="44"/>
      <c r="F30" s="87"/>
      <c r="G30" s="87">
        <v>98.19001570119244</v>
      </c>
      <c r="I30" s="102">
        <v>103.8925274806339</v>
      </c>
      <c r="J30" s="102">
        <v>102.39443405233689</v>
      </c>
      <c r="K30" s="102">
        <v>101.70309228041674</v>
      </c>
      <c r="L30" s="102">
        <v>97.23597512523422</v>
      </c>
      <c r="M30" s="102">
        <v>95.53580848580074</v>
      </c>
      <c r="N30" s="102">
        <v>93.614258535306</v>
      </c>
      <c r="O30" s="102">
        <v>92.7526600733504</v>
      </c>
      <c r="P30" s="102">
        <v>92.33793633974184</v>
      </c>
      <c r="Q30" s="215">
        <v>93.4154311570387</v>
      </c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</row>
    <row r="31" spans="2:29" ht="15">
      <c r="B31" s="14"/>
      <c r="C31" s="123" t="s">
        <v>55</v>
      </c>
      <c r="D31" s="44"/>
      <c r="E31" s="44"/>
      <c r="F31" s="87"/>
      <c r="G31" s="87">
        <v>186.4749840974076</v>
      </c>
      <c r="I31" s="102">
        <v>197.9767916357555</v>
      </c>
      <c r="J31" s="102">
        <v>200.29742080930464</v>
      </c>
      <c r="K31" s="102">
        <v>198.3743065234544</v>
      </c>
      <c r="L31" s="102">
        <v>193.71113500963767</v>
      </c>
      <c r="M31" s="102">
        <v>190.2169907252471</v>
      </c>
      <c r="N31" s="102">
        <v>185.8196699153088</v>
      </c>
      <c r="O31" s="102">
        <v>183.167825595064</v>
      </c>
      <c r="P31" s="102">
        <v>184.98683186471618</v>
      </c>
      <c r="Q31" s="215">
        <v>189.51279591526597</v>
      </c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</row>
    <row r="32" spans="2:29" ht="15">
      <c r="B32" s="14"/>
      <c r="C32" s="123" t="s">
        <v>56</v>
      </c>
      <c r="D32" s="44"/>
      <c r="E32" s="44"/>
      <c r="F32" s="87"/>
      <c r="G32" s="87">
        <v>71.63048996653883</v>
      </c>
      <c r="I32" s="102">
        <v>77.33767583063717</v>
      </c>
      <c r="J32" s="102">
        <v>77.90282233027644</v>
      </c>
      <c r="K32" s="102">
        <v>78.14894287178694</v>
      </c>
      <c r="L32" s="102">
        <v>76.78716098863028</v>
      </c>
      <c r="M32" s="102">
        <v>76.67698125162724</v>
      </c>
      <c r="N32" s="102">
        <v>75.12854579510504</v>
      </c>
      <c r="O32" s="102">
        <v>74.32478919318898</v>
      </c>
      <c r="P32" s="102">
        <v>74.3654752492216</v>
      </c>
      <c r="Q32" s="215">
        <v>75.74292028083039</v>
      </c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</row>
    <row r="33" spans="2:29" ht="15">
      <c r="B33" s="14"/>
      <c r="C33" s="123" t="s">
        <v>57</v>
      </c>
      <c r="D33" s="44"/>
      <c r="E33" s="44"/>
      <c r="F33" s="87"/>
      <c r="G33" s="87">
        <v>60.816396479957696</v>
      </c>
      <c r="I33" s="102">
        <v>62.371364575195415</v>
      </c>
      <c r="J33" s="102">
        <v>62.93306447391024</v>
      </c>
      <c r="K33" s="102">
        <v>62.40437255313347</v>
      </c>
      <c r="L33" s="102">
        <v>61.041262163772714</v>
      </c>
      <c r="M33" s="102">
        <v>60.127717043653114</v>
      </c>
      <c r="N33" s="102">
        <v>59.3515108250506</v>
      </c>
      <c r="O33" s="102">
        <v>58.65256055480952</v>
      </c>
      <c r="P33" s="102">
        <v>59.0616461921777</v>
      </c>
      <c r="Q33" s="215">
        <v>60.12873196110056</v>
      </c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</row>
    <row r="34" spans="2:29" ht="15">
      <c r="B34" s="14"/>
      <c r="C34" s="123" t="s">
        <v>58</v>
      </c>
      <c r="D34" s="44"/>
      <c r="E34" s="44"/>
      <c r="F34" s="87"/>
      <c r="G34" s="87">
        <v>20.18691984896293</v>
      </c>
      <c r="I34" s="102">
        <v>20.980211515883706</v>
      </c>
      <c r="J34" s="102">
        <v>21.62147682421812</v>
      </c>
      <c r="K34" s="102">
        <v>21.79911931574602</v>
      </c>
      <c r="L34" s="102">
        <v>21.772302898928043</v>
      </c>
      <c r="M34" s="102">
        <v>21.617340284600527</v>
      </c>
      <c r="N34" s="102">
        <v>21.181604269321415</v>
      </c>
      <c r="O34" s="102">
        <v>20.70895163234387</v>
      </c>
      <c r="P34" s="102">
        <v>20.159300605973858</v>
      </c>
      <c r="Q34" s="215">
        <v>20.58662996726486</v>
      </c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</row>
    <row r="35" spans="2:29" ht="15">
      <c r="B35" s="14"/>
      <c r="C35" s="123" t="s">
        <v>59</v>
      </c>
      <c r="D35" s="44"/>
      <c r="E35" s="44"/>
      <c r="F35" s="87"/>
      <c r="G35" s="87">
        <v>165.2718406710165</v>
      </c>
      <c r="I35" s="102">
        <v>168.16448448174887</v>
      </c>
      <c r="J35" s="102">
        <v>175.8773800826521</v>
      </c>
      <c r="K35" s="102">
        <v>174.22393386608343</v>
      </c>
      <c r="L35" s="102">
        <v>167.05315824813275</v>
      </c>
      <c r="M35" s="102">
        <v>165.7424459484706</v>
      </c>
      <c r="N35" s="102">
        <v>164.00408657804175</v>
      </c>
      <c r="O35" s="102">
        <v>161.343868417797</v>
      </c>
      <c r="P35" s="102">
        <v>162.64150807421348</v>
      </c>
      <c r="Q35" s="215">
        <v>164.9525345048752</v>
      </c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</row>
    <row r="36" spans="2:29" ht="15">
      <c r="B36" s="14"/>
      <c r="C36" s="123" t="s">
        <v>60</v>
      </c>
      <c r="D36" s="44"/>
      <c r="E36" s="44"/>
      <c r="F36" s="87"/>
      <c r="G36" s="87">
        <v>65.09280775174234</v>
      </c>
      <c r="I36" s="102">
        <v>66.58990653561624</v>
      </c>
      <c r="J36" s="102">
        <v>68.44805216346927</v>
      </c>
      <c r="K36" s="102">
        <v>68.2828514860078</v>
      </c>
      <c r="L36" s="102">
        <v>66.85606879672791</v>
      </c>
      <c r="M36" s="102">
        <v>65.30961668468164</v>
      </c>
      <c r="N36" s="102">
        <v>64.36209038585085</v>
      </c>
      <c r="O36" s="102">
        <v>63.59834652599032</v>
      </c>
      <c r="P36" s="102">
        <v>62.285694536829375</v>
      </c>
      <c r="Q36" s="215">
        <v>62.43006191128186</v>
      </c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</row>
    <row r="37" spans="2:29" ht="15">
      <c r="B37" s="14"/>
      <c r="C37" s="123" t="s">
        <v>61</v>
      </c>
      <c r="D37" s="44"/>
      <c r="E37" s="44"/>
      <c r="F37" s="87"/>
      <c r="G37" s="87">
        <v>80.87004099254281</v>
      </c>
      <c r="I37" s="102">
        <v>79.70784780801976</v>
      </c>
      <c r="J37" s="102">
        <v>79.93550451352623</v>
      </c>
      <c r="K37" s="102">
        <v>78.89654095651005</v>
      </c>
      <c r="L37" s="102">
        <v>78.31446728391502</v>
      </c>
      <c r="M37" s="102">
        <v>76.62958040350166</v>
      </c>
      <c r="N37" s="102">
        <v>75.3113297112715</v>
      </c>
      <c r="O37" s="102">
        <v>73.12652728606253</v>
      </c>
      <c r="P37" s="102">
        <v>73.1483831258461</v>
      </c>
      <c r="Q37" s="215">
        <v>74.61157450053753</v>
      </c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</row>
    <row r="38" spans="2:29" ht="15">
      <c r="B38" s="14"/>
      <c r="C38" s="123" t="s">
        <v>62</v>
      </c>
      <c r="D38" s="44"/>
      <c r="E38" s="44"/>
      <c r="F38" s="87"/>
      <c r="G38" s="87">
        <v>42.172992019177244</v>
      </c>
      <c r="I38" s="102">
        <v>42.98117829364341</v>
      </c>
      <c r="J38" s="102">
        <v>44.1905540283841</v>
      </c>
      <c r="K38" s="102">
        <v>43.779886890665956</v>
      </c>
      <c r="L38" s="102">
        <v>43.63228390776634</v>
      </c>
      <c r="M38" s="102">
        <v>42.43384587172639</v>
      </c>
      <c r="N38" s="102">
        <v>41.539205899783525</v>
      </c>
      <c r="O38" s="102">
        <v>40.43588336429756</v>
      </c>
      <c r="P38" s="102">
        <v>39.839206991929494</v>
      </c>
      <c r="Q38" s="215">
        <v>40.62764168820261</v>
      </c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</row>
    <row r="39" spans="2:29" ht="15">
      <c r="B39" s="14"/>
      <c r="C39" s="123" t="s">
        <v>63</v>
      </c>
      <c r="D39" s="44"/>
      <c r="E39" s="44"/>
      <c r="F39" s="87"/>
      <c r="G39" s="87">
        <v>63.230310055832014</v>
      </c>
      <c r="I39" s="102">
        <v>64.79429367746556</v>
      </c>
      <c r="J39" s="102">
        <v>67.16113603023217</v>
      </c>
      <c r="K39" s="102">
        <v>64.94509133767176</v>
      </c>
      <c r="L39" s="102">
        <v>62.70306346865057</v>
      </c>
      <c r="M39" s="102">
        <v>61.74545841529839</v>
      </c>
      <c r="N39" s="102">
        <v>60.878635745527134</v>
      </c>
      <c r="O39" s="102">
        <v>58.90476435467549</v>
      </c>
      <c r="P39" s="102">
        <v>58.586838495778885</v>
      </c>
      <c r="Q39" s="215">
        <v>59.967297296384544</v>
      </c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</row>
    <row r="40" spans="2:29" ht="15">
      <c r="B40" s="14"/>
      <c r="C40" s="123" t="s">
        <v>64</v>
      </c>
      <c r="D40" s="44"/>
      <c r="E40" s="44"/>
      <c r="F40" s="87"/>
      <c r="G40" s="87">
        <v>60.12755141535321</v>
      </c>
      <c r="I40" s="102">
        <v>55.092485541098554</v>
      </c>
      <c r="J40" s="102">
        <v>56.32549671027554</v>
      </c>
      <c r="K40" s="102">
        <v>57.1031941561498</v>
      </c>
      <c r="L40" s="102">
        <v>56.638580866359256</v>
      </c>
      <c r="M40" s="102">
        <v>55.61838845050798</v>
      </c>
      <c r="N40" s="102">
        <v>54.536436284843184</v>
      </c>
      <c r="O40" s="102">
        <v>52.30897133625425</v>
      </c>
      <c r="P40" s="102">
        <v>52.273548927585026</v>
      </c>
      <c r="Q40" s="215">
        <v>53.04771647071215</v>
      </c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</row>
    <row r="41" spans="2:29" ht="15">
      <c r="B41" s="14"/>
      <c r="C41" s="123" t="s">
        <v>65</v>
      </c>
      <c r="D41" s="44"/>
      <c r="E41" s="44"/>
      <c r="F41" s="87"/>
      <c r="G41" s="87">
        <v>230.6458306151268</v>
      </c>
      <c r="I41" s="102">
        <v>233.26979775264002</v>
      </c>
      <c r="J41" s="102">
        <v>237.9220092276109</v>
      </c>
      <c r="K41" s="102">
        <v>234.99907915599832</v>
      </c>
      <c r="L41" s="102">
        <v>234.74372534428935</v>
      </c>
      <c r="M41" s="102">
        <v>228.2859067996906</v>
      </c>
      <c r="N41" s="102">
        <v>224.11929993293407</v>
      </c>
      <c r="O41" s="102">
        <v>219.64669349695674</v>
      </c>
      <c r="P41" s="102">
        <v>218.4575748910906</v>
      </c>
      <c r="Q41" s="215">
        <v>219.24083135564067</v>
      </c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</row>
    <row r="42" spans="2:29" ht="15">
      <c r="B42" s="14"/>
      <c r="C42" s="123" t="s">
        <v>361</v>
      </c>
      <c r="D42" s="44"/>
      <c r="E42" s="44"/>
      <c r="F42" s="87"/>
      <c r="G42" s="87">
        <v>12.25474497573315</v>
      </c>
      <c r="I42" s="102">
        <v>13.879444978006449</v>
      </c>
      <c r="J42" s="102">
        <v>14.007012470634045</v>
      </c>
      <c r="K42" s="102">
        <v>13.57627316174778</v>
      </c>
      <c r="L42" s="102">
        <v>13.718678909072063</v>
      </c>
      <c r="M42" s="102">
        <v>13.813340306260354</v>
      </c>
      <c r="N42" s="102">
        <v>13.680255659760393</v>
      </c>
      <c r="O42" s="102">
        <v>13.576660546575386</v>
      </c>
      <c r="P42" s="102">
        <v>13.627065926046884</v>
      </c>
      <c r="Q42" s="215">
        <v>13.017437307193992</v>
      </c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</row>
    <row r="43" spans="2:29" ht="15">
      <c r="B43" s="14"/>
      <c r="C43" s="123" t="s">
        <v>66</v>
      </c>
      <c r="D43" s="44"/>
      <c r="E43" s="44"/>
      <c r="F43" s="87"/>
      <c r="G43" s="87">
        <v>110.53502809809216</v>
      </c>
      <c r="I43" s="102">
        <v>115.94926892858109</v>
      </c>
      <c r="J43" s="102">
        <v>119.09720093189634</v>
      </c>
      <c r="K43" s="102">
        <v>118.19068249833083</v>
      </c>
      <c r="L43" s="102">
        <v>116.03887982945487</v>
      </c>
      <c r="M43" s="102">
        <v>113.55379026459937</v>
      </c>
      <c r="N43" s="102">
        <v>112.76590662589469</v>
      </c>
      <c r="O43" s="102">
        <v>111.21131017023109</v>
      </c>
      <c r="P43" s="102">
        <v>111.47240156980298</v>
      </c>
      <c r="Q43" s="215">
        <v>114.0619544100574</v>
      </c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</row>
    <row r="44" spans="2:29" ht="15">
      <c r="B44" s="14"/>
      <c r="C44" s="123" t="s">
        <v>67</v>
      </c>
      <c r="D44" s="44"/>
      <c r="E44" s="44"/>
      <c r="F44" s="87"/>
      <c r="G44" s="87">
        <v>190.61149920039492</v>
      </c>
      <c r="I44" s="102">
        <v>197.85319994473775</v>
      </c>
      <c r="J44" s="102">
        <v>203.04797943923128</v>
      </c>
      <c r="K44" s="102">
        <v>201.46709480387514</v>
      </c>
      <c r="L44" s="102">
        <v>198.34183871680537</v>
      </c>
      <c r="M44" s="102">
        <v>194.32614743255522</v>
      </c>
      <c r="N44" s="102">
        <v>191.38205233032676</v>
      </c>
      <c r="O44" s="102">
        <v>186.34003205959408</v>
      </c>
      <c r="P44" s="102">
        <v>186.2852907923113</v>
      </c>
      <c r="Q44" s="215">
        <v>189.2793694667561</v>
      </c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</row>
    <row r="45" spans="2:29" ht="15">
      <c r="B45" s="14"/>
      <c r="C45" s="123" t="s">
        <v>68</v>
      </c>
      <c r="D45" s="44"/>
      <c r="E45" s="44"/>
      <c r="F45" s="87"/>
      <c r="G45" s="87">
        <v>264.6846071822383</v>
      </c>
      <c r="I45" s="102">
        <v>269.5807261062302</v>
      </c>
      <c r="J45" s="102">
        <v>273.8815946512792</v>
      </c>
      <c r="K45" s="102">
        <v>273.7251597293288</v>
      </c>
      <c r="L45" s="102">
        <v>267.87371252498986</v>
      </c>
      <c r="M45" s="102">
        <v>262.4766267134669</v>
      </c>
      <c r="N45" s="102">
        <v>261.26598978267833</v>
      </c>
      <c r="O45" s="102">
        <v>261.0741495280067</v>
      </c>
      <c r="P45" s="102">
        <v>260.8121919126552</v>
      </c>
      <c r="Q45" s="215">
        <v>260.673411210863</v>
      </c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</row>
    <row r="46" spans="2:29" ht="15">
      <c r="B46" s="14"/>
      <c r="C46" s="123" t="s">
        <v>69</v>
      </c>
      <c r="D46" s="44"/>
      <c r="E46" s="44"/>
      <c r="F46" s="87"/>
      <c r="G46" s="87">
        <v>172.15253067021212</v>
      </c>
      <c r="I46" s="102">
        <v>179.14528723623337</v>
      </c>
      <c r="J46" s="102">
        <v>182.79711360497686</v>
      </c>
      <c r="K46" s="102">
        <v>181.47530452605005</v>
      </c>
      <c r="L46" s="102">
        <v>182.51060771325635</v>
      </c>
      <c r="M46" s="102">
        <v>180.33971165956282</v>
      </c>
      <c r="N46" s="102">
        <v>178.92750424791234</v>
      </c>
      <c r="O46" s="102">
        <v>176.74762125893244</v>
      </c>
      <c r="P46" s="102">
        <v>178.49106923936705</v>
      </c>
      <c r="Q46" s="215">
        <v>180.18795828423112</v>
      </c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</row>
    <row r="47" spans="2:29" ht="15">
      <c r="B47" s="14"/>
      <c r="C47" s="123" t="s">
        <v>70</v>
      </c>
      <c r="D47" s="44"/>
      <c r="E47" s="44"/>
      <c r="F47" s="87"/>
      <c r="G47" s="87">
        <v>38.310918211700475</v>
      </c>
      <c r="I47" s="102">
        <v>39.1720655721421</v>
      </c>
      <c r="J47" s="102">
        <v>39.46866070248636</v>
      </c>
      <c r="K47" s="102">
        <v>39.182998109586826</v>
      </c>
      <c r="L47" s="102">
        <v>38.32586493150205</v>
      </c>
      <c r="M47" s="102">
        <v>37.10469036188742</v>
      </c>
      <c r="N47" s="102">
        <v>36.189717091379364</v>
      </c>
      <c r="O47" s="102">
        <v>35.236991240664864</v>
      </c>
      <c r="P47" s="102">
        <v>34.92665333437866</v>
      </c>
      <c r="Q47" s="215">
        <v>35.40366937774796</v>
      </c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</row>
    <row r="48" spans="2:29" ht="15">
      <c r="B48" s="14"/>
      <c r="C48" s="123" t="s">
        <v>71</v>
      </c>
      <c r="D48" s="44"/>
      <c r="E48" s="44"/>
      <c r="F48" s="87"/>
      <c r="G48" s="87">
        <v>46.04389322774728</v>
      </c>
      <c r="I48" s="102">
        <v>47.650341615527225</v>
      </c>
      <c r="J48" s="102">
        <v>48.68567022541541</v>
      </c>
      <c r="K48" s="102">
        <v>48.52646381119557</v>
      </c>
      <c r="L48" s="102">
        <v>47.884530794782705</v>
      </c>
      <c r="M48" s="102">
        <v>46.98307174917317</v>
      </c>
      <c r="N48" s="102">
        <v>46.560911639629545</v>
      </c>
      <c r="O48" s="102">
        <v>45.44852200511629</v>
      </c>
      <c r="P48" s="102">
        <v>44.96576033480499</v>
      </c>
      <c r="Q48" s="215">
        <v>46.10331258764309</v>
      </c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</row>
    <row r="49" spans="2:29" ht="15">
      <c r="B49" s="14"/>
      <c r="C49" s="123" t="s">
        <v>72</v>
      </c>
      <c r="D49" s="44"/>
      <c r="E49" s="44"/>
      <c r="F49" s="87"/>
      <c r="G49" s="87">
        <v>48.09728247398431</v>
      </c>
      <c r="I49" s="102">
        <v>49.934422917083346</v>
      </c>
      <c r="J49" s="102">
        <v>51.35290733436056</v>
      </c>
      <c r="K49" s="102">
        <v>51.1614199060583</v>
      </c>
      <c r="L49" s="102">
        <v>50.82304131668972</v>
      </c>
      <c r="M49" s="102">
        <v>49.844638922151454</v>
      </c>
      <c r="N49" s="102">
        <v>49.03575250836412</v>
      </c>
      <c r="O49" s="102">
        <v>48.61382866277831</v>
      </c>
      <c r="P49" s="102">
        <v>48.44961296266381</v>
      </c>
      <c r="Q49" s="215">
        <v>49.662278127618535</v>
      </c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</row>
    <row r="50" spans="2:29" ht="15">
      <c r="B50" s="14"/>
      <c r="C50" s="123" t="s">
        <v>73</v>
      </c>
      <c r="D50" s="44"/>
      <c r="E50" s="44"/>
      <c r="F50" s="87"/>
      <c r="G50" s="87">
        <v>54.18556752627778</v>
      </c>
      <c r="I50" s="102">
        <v>55.8019823568881</v>
      </c>
      <c r="J50" s="102">
        <v>56.04288834467296</v>
      </c>
      <c r="K50" s="102">
        <v>56.206208870697004</v>
      </c>
      <c r="L50" s="102">
        <v>55.07813490037417</v>
      </c>
      <c r="M50" s="102">
        <v>54.095524538680394</v>
      </c>
      <c r="N50" s="102">
        <v>53.31136347516274</v>
      </c>
      <c r="O50" s="102">
        <v>51.31885858537708</v>
      </c>
      <c r="P50" s="102">
        <v>50.759510059580855</v>
      </c>
      <c r="Q50" s="215">
        <v>51.481775089491464</v>
      </c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</row>
    <row r="51" spans="2:29" ht="15">
      <c r="B51" s="14"/>
      <c r="C51" s="123" t="s">
        <v>74</v>
      </c>
      <c r="D51" s="44"/>
      <c r="E51" s="44"/>
      <c r="F51" s="87"/>
      <c r="G51" s="87">
        <v>236.97070411130116</v>
      </c>
      <c r="I51" s="102">
        <v>243.18069274624423</v>
      </c>
      <c r="J51" s="102">
        <v>247.5335971179773</v>
      </c>
      <c r="K51" s="102">
        <v>247.04565991106273</v>
      </c>
      <c r="L51" s="102">
        <v>242.01321654670633</v>
      </c>
      <c r="M51" s="102">
        <v>237.73843173317374</v>
      </c>
      <c r="N51" s="102">
        <v>230.42735713522413</v>
      </c>
      <c r="O51" s="102">
        <v>234.8880339194472</v>
      </c>
      <c r="P51" s="102">
        <v>231.42097348990004</v>
      </c>
      <c r="Q51" s="215">
        <v>233.87923082113926</v>
      </c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</row>
    <row r="52" spans="2:29" ht="15">
      <c r="B52" s="14"/>
      <c r="C52" s="123" t="s">
        <v>75</v>
      </c>
      <c r="D52" s="44"/>
      <c r="E52" s="44"/>
      <c r="F52" s="87"/>
      <c r="G52" s="87">
        <v>8.82113333513286</v>
      </c>
      <c r="I52" s="102">
        <v>9.402008277014607</v>
      </c>
      <c r="J52" s="102">
        <v>9.624408951078502</v>
      </c>
      <c r="K52" s="102">
        <v>9.70490323154351</v>
      </c>
      <c r="L52" s="102">
        <v>9.51481232532624</v>
      </c>
      <c r="M52" s="102">
        <v>9.588840540480657</v>
      </c>
      <c r="N52" s="102">
        <v>9.367885233803689</v>
      </c>
      <c r="O52" s="102">
        <v>9.14873439637251</v>
      </c>
      <c r="P52" s="102">
        <v>9.286341099230551</v>
      </c>
      <c r="Q52" s="215">
        <v>9.559746040884042</v>
      </c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</row>
    <row r="53" spans="2:29" ht="15">
      <c r="B53" s="14"/>
      <c r="C53" s="123" t="s">
        <v>76</v>
      </c>
      <c r="D53" s="44"/>
      <c r="E53" s="44"/>
      <c r="F53" s="87"/>
      <c r="G53" s="87">
        <v>176.54269291065202</v>
      </c>
      <c r="I53" s="102">
        <v>181.09475999402835</v>
      </c>
      <c r="J53" s="102">
        <v>185.13997123561435</v>
      </c>
      <c r="K53" s="102">
        <v>180.62244946748476</v>
      </c>
      <c r="L53" s="102">
        <v>177.11401971178648</v>
      </c>
      <c r="M53" s="102">
        <v>172.58301843644466</v>
      </c>
      <c r="N53" s="102">
        <v>173.35293240339695</v>
      </c>
      <c r="O53" s="102">
        <v>168.66185415557123</v>
      </c>
      <c r="P53" s="102">
        <v>169.8969285119513</v>
      </c>
      <c r="Q53" s="215">
        <v>172.69605454946492</v>
      </c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</row>
    <row r="54" spans="2:29" ht="15">
      <c r="B54" s="14"/>
      <c r="C54" s="123" t="s">
        <v>77</v>
      </c>
      <c r="D54" s="44"/>
      <c r="E54" s="44"/>
      <c r="F54" s="87"/>
      <c r="G54" s="87">
        <v>104.39791067773676</v>
      </c>
      <c r="I54" s="102">
        <v>107.16811352284779</v>
      </c>
      <c r="J54" s="102">
        <v>108.38092878679234</v>
      </c>
      <c r="K54" s="102">
        <v>109.20685834609009</v>
      </c>
      <c r="L54" s="102">
        <v>106.21472457013147</v>
      </c>
      <c r="M54" s="102">
        <v>103.94699262956023</v>
      </c>
      <c r="N54" s="102">
        <v>102.42648081560426</v>
      </c>
      <c r="O54" s="102">
        <v>99.82556780366284</v>
      </c>
      <c r="P54" s="102">
        <v>100.06540935880801</v>
      </c>
      <c r="Q54" s="215">
        <v>101.53221617774592</v>
      </c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</row>
    <row r="55" spans="2:29" ht="15">
      <c r="B55" s="14"/>
      <c r="C55" s="123" t="s">
        <v>78</v>
      </c>
      <c r="D55" s="44"/>
      <c r="E55" s="44"/>
      <c r="F55" s="87"/>
      <c r="G55" s="87">
        <v>80.05209876444087</v>
      </c>
      <c r="I55" s="102">
        <v>82.94114378505083</v>
      </c>
      <c r="J55" s="102">
        <v>84.29971171188349</v>
      </c>
      <c r="K55" s="102">
        <v>83.76288148253039</v>
      </c>
      <c r="L55" s="102">
        <v>82.75193882644238</v>
      </c>
      <c r="M55" s="102">
        <v>81.4215006275037</v>
      </c>
      <c r="N55" s="102">
        <v>80.50967160996875</v>
      </c>
      <c r="O55" s="102">
        <v>78.8561053602281</v>
      </c>
      <c r="P55" s="102">
        <v>79.0778796895663</v>
      </c>
      <c r="Q55" s="215">
        <v>80.56369096414967</v>
      </c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</row>
    <row r="56" spans="2:29" ht="15">
      <c r="B56" s="14"/>
      <c r="C56" s="123" t="s">
        <v>79</v>
      </c>
      <c r="D56" s="44"/>
      <c r="E56" s="44"/>
      <c r="F56" s="87"/>
      <c r="G56" s="87">
        <v>12.716842479442333</v>
      </c>
      <c r="I56" s="102">
        <v>13.249142262779369</v>
      </c>
      <c r="J56" s="102">
        <v>13.434680805627968</v>
      </c>
      <c r="K56" s="102">
        <v>13.443658331475998</v>
      </c>
      <c r="L56" s="102">
        <v>13.146592502743994</v>
      </c>
      <c r="M56" s="102">
        <v>12.978593149930449</v>
      </c>
      <c r="N56" s="102">
        <v>12.80191868114314</v>
      </c>
      <c r="O56" s="102">
        <v>12.621813114970584</v>
      </c>
      <c r="P56" s="102">
        <v>12.769717175927697</v>
      </c>
      <c r="Q56" s="215">
        <v>13.063254272458874</v>
      </c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</row>
    <row r="57" spans="2:29" ht="15">
      <c r="B57" s="14"/>
      <c r="C57" s="123" t="s">
        <v>80</v>
      </c>
      <c r="D57" s="44"/>
      <c r="E57" s="44"/>
      <c r="F57" s="87"/>
      <c r="G57" s="87">
        <v>69.0988808854626</v>
      </c>
      <c r="I57" s="102">
        <v>71.16724072770684</v>
      </c>
      <c r="J57" s="102">
        <v>72.66014772683249</v>
      </c>
      <c r="K57" s="102">
        <v>72.1933760851099</v>
      </c>
      <c r="L57" s="102">
        <v>71.50715500781038</v>
      </c>
      <c r="M57" s="102">
        <v>70.94123678224483</v>
      </c>
      <c r="N57" s="102">
        <v>69.66063579736941</v>
      </c>
      <c r="O57" s="102">
        <v>67.03054438077538</v>
      </c>
      <c r="P57" s="102">
        <v>66.18025951003573</v>
      </c>
      <c r="Q57" s="215">
        <v>67.01500059396852</v>
      </c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</row>
    <row r="58" spans="2:29" ht="15">
      <c r="B58" s="14"/>
      <c r="C58" s="123" t="s">
        <v>81</v>
      </c>
      <c r="D58" s="44"/>
      <c r="E58" s="44"/>
      <c r="F58" s="87"/>
      <c r="G58" s="87">
        <v>202.18310351913993</v>
      </c>
      <c r="I58" s="102">
        <v>208.17089292595892</v>
      </c>
      <c r="J58" s="102">
        <v>211.91823017595456</v>
      </c>
      <c r="K58" s="102">
        <v>209.8480644377755</v>
      </c>
      <c r="L58" s="102">
        <v>206.41643282682602</v>
      </c>
      <c r="M58" s="102">
        <v>202.3456360424119</v>
      </c>
      <c r="N58" s="102">
        <v>199.20777757258668</v>
      </c>
      <c r="O58" s="102">
        <v>198.49026753079397</v>
      </c>
      <c r="P58" s="102">
        <v>198.4152323224172</v>
      </c>
      <c r="Q58" s="215">
        <v>200.0973166724292</v>
      </c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</row>
    <row r="59" spans="2:29" ht="15">
      <c r="B59" s="14"/>
      <c r="C59" s="123" t="s">
        <v>82</v>
      </c>
      <c r="D59" s="44"/>
      <c r="E59" s="44"/>
      <c r="F59" s="87"/>
      <c r="G59" s="87">
        <v>82.98710923659753</v>
      </c>
      <c r="I59" s="102">
        <v>86.53102946105835</v>
      </c>
      <c r="J59" s="102">
        <v>89.15375079982053</v>
      </c>
      <c r="K59" s="102">
        <v>87.87554988914407</v>
      </c>
      <c r="L59" s="102">
        <v>85.76951617837807</v>
      </c>
      <c r="M59" s="102">
        <v>84.33198820462968</v>
      </c>
      <c r="N59" s="102">
        <v>82.38420592291065</v>
      </c>
      <c r="O59" s="102">
        <v>80.07310263744627</v>
      </c>
      <c r="P59" s="102">
        <v>79.28855985608219</v>
      </c>
      <c r="Q59" s="215">
        <v>80.83611770272098</v>
      </c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</row>
    <row r="60" spans="2:29" ht="15">
      <c r="B60" s="14"/>
      <c r="C60" s="123" t="s">
        <v>83</v>
      </c>
      <c r="D60" s="44"/>
      <c r="E60" s="44"/>
      <c r="F60" s="87"/>
      <c r="G60" s="87">
        <v>44.34116964505424</v>
      </c>
      <c r="I60" s="102">
        <v>45.43369554123333</v>
      </c>
      <c r="J60" s="102">
        <v>45.42053543353597</v>
      </c>
      <c r="K60" s="102">
        <v>45.321188329158126</v>
      </c>
      <c r="L60" s="102">
        <v>45.693121658602664</v>
      </c>
      <c r="M60" s="102">
        <v>44.71961291007717</v>
      </c>
      <c r="N60" s="102">
        <v>44.28420214444765</v>
      </c>
      <c r="O60" s="102">
        <v>43.88574270458383</v>
      </c>
      <c r="P60" s="102">
        <v>43.51807549068205</v>
      </c>
      <c r="Q60" s="215">
        <v>44.06499621525776</v>
      </c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</row>
    <row r="61" spans="2:29" ht="15">
      <c r="B61" s="14"/>
      <c r="C61" s="123" t="s">
        <v>84</v>
      </c>
      <c r="D61" s="44"/>
      <c r="E61" s="44"/>
      <c r="F61" s="87"/>
      <c r="G61" s="87">
        <v>119.00299748766928</v>
      </c>
      <c r="I61" s="102">
        <v>121.08924991111445</v>
      </c>
      <c r="J61" s="102">
        <v>124.43656532322622</v>
      </c>
      <c r="K61" s="102">
        <v>124.83673011162114</v>
      </c>
      <c r="L61" s="102">
        <v>122.40537598955393</v>
      </c>
      <c r="M61" s="102">
        <v>120.5227371445488</v>
      </c>
      <c r="N61" s="102">
        <v>118.86206893221811</v>
      </c>
      <c r="O61" s="102">
        <v>116.90909702965327</v>
      </c>
      <c r="P61" s="102">
        <v>117.05259800806016</v>
      </c>
      <c r="Q61" s="215">
        <v>117.9972822363114</v>
      </c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</row>
    <row r="62" spans="2:29" ht="15.75">
      <c r="B62" s="14"/>
      <c r="C62" s="127" t="s">
        <v>216</v>
      </c>
      <c r="D62" s="43"/>
      <c r="E62" s="43"/>
      <c r="F62" s="163"/>
      <c r="G62" s="216">
        <v>3218.7008942338607</v>
      </c>
      <c r="I62" s="178">
        <v>3311.553273938805</v>
      </c>
      <c r="J62" s="178">
        <v>3375.3929070194936</v>
      </c>
      <c r="K62" s="178">
        <v>3352.03333643349</v>
      </c>
      <c r="L62" s="178">
        <v>3293.631379883279</v>
      </c>
      <c r="M62" s="178">
        <v>3233.5962105141493</v>
      </c>
      <c r="N62" s="178">
        <v>3186.251263488126</v>
      </c>
      <c r="O62" s="178">
        <v>3138.930678921573</v>
      </c>
      <c r="P62" s="178">
        <v>3134.905475939377</v>
      </c>
      <c r="Q62" s="178">
        <v>3175.440239117268</v>
      </c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</row>
    <row r="63" spans="1:17" ht="3" customHeight="1">
      <c r="A63" s="110"/>
      <c r="B63" s="147"/>
      <c r="C63" s="110"/>
      <c r="D63" s="110"/>
      <c r="E63" s="110"/>
      <c r="F63" s="110"/>
      <c r="G63" s="110"/>
      <c r="H63" s="110"/>
      <c r="I63" s="110"/>
      <c r="J63" s="160"/>
      <c r="K63" s="217"/>
      <c r="L63" s="110"/>
      <c r="M63" s="110"/>
      <c r="N63" s="110"/>
      <c r="O63" s="110"/>
      <c r="P63" s="110"/>
      <c r="Q63" s="110"/>
    </row>
    <row r="64" ht="6" customHeight="1"/>
    <row r="65" spans="1:11" s="84" customFormat="1" ht="12.75" customHeight="1">
      <c r="A65" s="157" t="s">
        <v>266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</row>
    <row r="66" spans="1:11" s="84" customFormat="1" ht="12.75" customHeight="1">
      <c r="A66" s="156" t="s">
        <v>225</v>
      </c>
      <c r="B66" s="156"/>
      <c r="C66" s="156"/>
      <c r="D66" s="156"/>
      <c r="E66" s="156"/>
      <c r="F66" s="156"/>
      <c r="G66" s="156"/>
      <c r="H66" s="156"/>
      <c r="I66" s="156"/>
      <c r="J66" s="156"/>
      <c r="K66" s="156"/>
    </row>
    <row r="67" spans="1:11" s="84" customFormat="1" ht="12.75" customHeight="1">
      <c r="A67" s="156" t="s">
        <v>226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</row>
    <row r="68" ht="14.25" customHeight="1">
      <c r="A68" s="156" t="s">
        <v>303</v>
      </c>
    </row>
    <row r="69" ht="12.75">
      <c r="A69" s="218" t="s">
        <v>302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  <headerFooter alignWithMargins="0">
    <oddHeader>&amp;R&amp;"Arial,Bold"&amp;16ROAD TRAFFIC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zoomScale="75" zoomScaleNormal="75" zoomScalePageLayoutView="0" workbookViewId="0" topLeftCell="A1">
      <selection activeCell="W2" sqref="W2"/>
    </sheetView>
  </sheetViews>
  <sheetFormatPr defaultColWidth="9.140625" defaultRowHeight="12.75"/>
  <cols>
    <col min="1" max="2" width="1.8515625" style="0" customWidth="1"/>
    <col min="3" max="3" width="17.00390625" style="0" customWidth="1"/>
    <col min="4" max="8" width="10.00390625" style="0" hidden="1" customWidth="1"/>
    <col min="9" max="13" width="10.28125" style="0" hidden="1" customWidth="1"/>
    <col min="14" max="17" width="10.28125" style="0" customWidth="1"/>
    <col min="18" max="20" width="10.421875" style="0" customWidth="1"/>
    <col min="21" max="24" width="9.7109375" style="0" customWidth="1"/>
    <col min="25" max="25" width="4.00390625" style="0" customWidth="1"/>
  </cols>
  <sheetData>
    <row r="1" spans="1:15" s="14" customFormat="1" ht="15.75">
      <c r="A1" s="78" t="s">
        <v>304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24" ht="18.75">
      <c r="A2" s="107"/>
      <c r="B2" s="107"/>
      <c r="C2" s="108"/>
      <c r="D2" s="108">
        <v>1995</v>
      </c>
      <c r="E2" s="108">
        <v>1996</v>
      </c>
      <c r="F2" s="108">
        <v>1997</v>
      </c>
      <c r="G2" s="108">
        <v>1998</v>
      </c>
      <c r="H2" s="108">
        <v>1999</v>
      </c>
      <c r="I2" s="108">
        <v>2000</v>
      </c>
      <c r="J2" s="108">
        <v>2001</v>
      </c>
      <c r="K2" s="108">
        <v>2002</v>
      </c>
      <c r="L2" s="108">
        <v>2003</v>
      </c>
      <c r="M2" s="108">
        <v>2004</v>
      </c>
      <c r="N2" s="108">
        <v>2005</v>
      </c>
      <c r="O2" s="108">
        <v>2006</v>
      </c>
      <c r="P2" s="108">
        <v>2007</v>
      </c>
      <c r="Q2" s="108">
        <v>2008</v>
      </c>
      <c r="R2" s="108">
        <v>2009</v>
      </c>
      <c r="S2" s="108">
        <v>2010</v>
      </c>
      <c r="T2" s="108">
        <v>2011</v>
      </c>
      <c r="U2" s="108">
        <v>2012</v>
      </c>
      <c r="V2" s="108">
        <v>2013</v>
      </c>
      <c r="W2" s="146" t="s">
        <v>371</v>
      </c>
      <c r="X2" s="108">
        <v>2015</v>
      </c>
    </row>
    <row r="3" spans="3:24" ht="12.75" customHeight="1">
      <c r="C3" s="4"/>
      <c r="D3" s="4"/>
      <c r="E3" s="4"/>
      <c r="F3" s="4"/>
      <c r="G3" s="4"/>
      <c r="H3" s="4"/>
      <c r="M3" s="12"/>
      <c r="N3" s="12"/>
      <c r="P3" s="12"/>
      <c r="Q3" s="12"/>
      <c r="R3" s="12"/>
      <c r="S3" s="12"/>
      <c r="T3" s="12"/>
      <c r="X3" s="12" t="s">
        <v>49</v>
      </c>
    </row>
    <row r="4" spans="1:10" ht="12" customHeight="1">
      <c r="A4" s="112" t="s">
        <v>120</v>
      </c>
      <c r="B4" s="113"/>
      <c r="C4" s="114"/>
      <c r="D4" s="114"/>
      <c r="E4" s="114"/>
      <c r="F4" s="114"/>
      <c r="G4" s="114"/>
      <c r="H4" s="114"/>
      <c r="J4" s="12"/>
    </row>
    <row r="5" spans="1:32" ht="20.25" customHeight="1">
      <c r="A5" s="14"/>
      <c r="B5" s="14" t="s">
        <v>99</v>
      </c>
      <c r="C5" s="14"/>
      <c r="D5" s="17">
        <v>4318</v>
      </c>
      <c r="E5" s="17">
        <v>4586</v>
      </c>
      <c r="F5" s="17">
        <v>4852</v>
      </c>
      <c r="G5" s="17">
        <v>5072</v>
      </c>
      <c r="H5" s="17">
        <v>5163.957</v>
      </c>
      <c r="I5" s="17">
        <v>5405</v>
      </c>
      <c r="J5" s="47">
        <v>5567</v>
      </c>
      <c r="K5" s="47">
        <v>5730</v>
      </c>
      <c r="L5" s="17">
        <v>5856</v>
      </c>
      <c r="M5" s="17">
        <v>6094</v>
      </c>
      <c r="N5" s="17">
        <v>6151</v>
      </c>
      <c r="O5" s="17">
        <v>6433</v>
      </c>
      <c r="P5" s="47">
        <v>6577</v>
      </c>
      <c r="Q5" s="47">
        <v>6683</v>
      </c>
      <c r="R5" s="47">
        <v>6633</v>
      </c>
      <c r="S5" s="47">
        <v>6503</v>
      </c>
      <c r="T5" s="47">
        <v>6570</v>
      </c>
      <c r="U5" s="47">
        <v>7140</v>
      </c>
      <c r="V5" s="47">
        <v>7262</v>
      </c>
      <c r="W5" s="47">
        <v>7421</v>
      </c>
      <c r="X5" s="47">
        <v>7477</v>
      </c>
      <c r="Y5" s="81"/>
      <c r="Z5" s="81"/>
      <c r="AA5" s="81"/>
      <c r="AB5" s="81"/>
      <c r="AC5" s="81"/>
      <c r="AD5" s="81"/>
      <c r="AE5" s="81"/>
      <c r="AF5" s="81"/>
    </row>
    <row r="6" spans="1:24" ht="19.5" customHeight="1">
      <c r="A6" s="14"/>
      <c r="B6" s="21" t="s">
        <v>230</v>
      </c>
      <c r="C6" s="14"/>
      <c r="I6" s="94"/>
      <c r="J6" s="82"/>
      <c r="K6" s="82"/>
      <c r="N6" s="17"/>
      <c r="O6" s="94"/>
      <c r="P6" s="95"/>
      <c r="Q6" s="95"/>
      <c r="R6" s="95"/>
      <c r="S6" s="95"/>
      <c r="T6" s="95"/>
      <c r="U6" s="95"/>
      <c r="V6" s="95"/>
      <c r="W6" s="47"/>
      <c r="X6" s="47"/>
    </row>
    <row r="7" spans="1:32" ht="18.75">
      <c r="A7" s="78"/>
      <c r="B7" s="78"/>
      <c r="C7" s="14" t="s">
        <v>239</v>
      </c>
      <c r="D7" s="17">
        <v>906</v>
      </c>
      <c r="E7" s="17">
        <v>918</v>
      </c>
      <c r="F7" s="17">
        <v>912</v>
      </c>
      <c r="G7" s="17">
        <v>908</v>
      </c>
      <c r="H7" s="17">
        <v>886.087</v>
      </c>
      <c r="I7" s="17">
        <v>899</v>
      </c>
      <c r="J7" s="47">
        <v>905</v>
      </c>
      <c r="K7" s="47">
        <v>892</v>
      </c>
      <c r="L7" s="17">
        <v>916</v>
      </c>
      <c r="M7" s="17">
        <v>938</v>
      </c>
      <c r="N7" s="17">
        <v>922</v>
      </c>
      <c r="O7" s="17">
        <v>966</v>
      </c>
      <c r="P7" s="47">
        <v>928</v>
      </c>
      <c r="Q7" s="47">
        <v>942</v>
      </c>
      <c r="R7" s="47">
        <v>952</v>
      </c>
      <c r="S7" s="47">
        <v>945</v>
      </c>
      <c r="T7" s="47">
        <v>951</v>
      </c>
      <c r="U7" s="47">
        <v>973</v>
      </c>
      <c r="V7" s="47">
        <v>960</v>
      </c>
      <c r="W7" s="47">
        <v>965</v>
      </c>
      <c r="X7" s="47">
        <v>960</v>
      </c>
      <c r="Y7" s="81"/>
      <c r="Z7" s="81"/>
      <c r="AA7" s="81"/>
      <c r="AB7" s="81"/>
      <c r="AC7" s="81"/>
      <c r="AD7" s="81"/>
      <c r="AE7" s="81"/>
      <c r="AF7" s="81"/>
    </row>
    <row r="8" spans="1:24" ht="18.75">
      <c r="A8" s="78"/>
      <c r="B8" s="78"/>
      <c r="C8" s="14" t="s">
        <v>240</v>
      </c>
      <c r="D8" s="17">
        <v>7668</v>
      </c>
      <c r="E8" s="17">
        <v>7972</v>
      </c>
      <c r="F8" s="17">
        <v>8196</v>
      </c>
      <c r="G8" s="17">
        <v>8272</v>
      </c>
      <c r="H8" s="17">
        <v>8412.476</v>
      </c>
      <c r="I8" s="17">
        <v>8029</v>
      </c>
      <c r="J8" s="47">
        <v>8238</v>
      </c>
      <c r="K8" s="47">
        <v>8714</v>
      </c>
      <c r="L8" s="17">
        <v>8827</v>
      </c>
      <c r="M8" s="17">
        <v>8944</v>
      </c>
      <c r="N8" s="17">
        <v>8834</v>
      </c>
      <c r="O8" s="17">
        <v>8976</v>
      </c>
      <c r="P8" s="47">
        <v>9042</v>
      </c>
      <c r="Q8" s="47">
        <v>8878</v>
      </c>
      <c r="R8" s="47">
        <v>8960</v>
      </c>
      <c r="S8" s="47">
        <v>8773</v>
      </c>
      <c r="T8" s="47">
        <v>8793</v>
      </c>
      <c r="U8" s="47">
        <v>8678</v>
      </c>
      <c r="V8" s="47">
        <v>8766</v>
      </c>
      <c r="W8" s="47">
        <v>8726</v>
      </c>
      <c r="X8" s="47">
        <v>8905</v>
      </c>
    </row>
    <row r="9" spans="1:24" ht="15">
      <c r="A9" s="14"/>
      <c r="B9" s="14"/>
      <c r="C9" s="14" t="s">
        <v>93</v>
      </c>
      <c r="D9" s="83">
        <f>D7+D8</f>
        <v>8574</v>
      </c>
      <c r="E9" s="83">
        <f>E7+E8</f>
        <v>8890</v>
      </c>
      <c r="F9" s="83">
        <f>F7+F8</f>
        <v>9108</v>
      </c>
      <c r="G9" s="83">
        <f>G7+G8</f>
        <v>9180</v>
      </c>
      <c r="H9" s="83">
        <f>H7+H8</f>
        <v>9298.563</v>
      </c>
      <c r="I9" s="47">
        <v>8928</v>
      </c>
      <c r="J9" s="47">
        <v>9143</v>
      </c>
      <c r="K9" s="17">
        <v>9605</v>
      </c>
      <c r="L9" s="47">
        <v>9743</v>
      </c>
      <c r="M9" s="47">
        <v>9882</v>
      </c>
      <c r="N9" s="47">
        <v>9756</v>
      </c>
      <c r="O9" s="47">
        <v>9942</v>
      </c>
      <c r="P9" s="47">
        <v>9970</v>
      </c>
      <c r="Q9" s="47">
        <v>9820</v>
      </c>
      <c r="R9" s="47">
        <v>9913</v>
      </c>
      <c r="S9" s="47">
        <v>9719</v>
      </c>
      <c r="T9" s="47">
        <v>9744</v>
      </c>
      <c r="U9" s="47">
        <v>9651</v>
      </c>
      <c r="V9" s="47">
        <v>9725</v>
      </c>
      <c r="W9" s="47">
        <v>9691</v>
      </c>
      <c r="X9" s="47">
        <v>9864</v>
      </c>
    </row>
    <row r="10" spans="1:24" ht="19.5" customHeight="1">
      <c r="A10" s="14"/>
      <c r="B10" s="14" t="s">
        <v>231</v>
      </c>
      <c r="C10" s="14"/>
      <c r="D10" s="50"/>
      <c r="E10" s="50"/>
      <c r="F10" s="47"/>
      <c r="G10" s="47"/>
      <c r="H10" s="45"/>
      <c r="I10" s="47"/>
      <c r="J10" s="45"/>
      <c r="K10" s="95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47"/>
      <c r="X10" s="47"/>
    </row>
    <row r="11" spans="1:24" ht="18">
      <c r="A11" s="14"/>
      <c r="B11" s="14"/>
      <c r="C11" s="14" t="s">
        <v>239</v>
      </c>
      <c r="D11" s="47">
        <v>4298</v>
      </c>
      <c r="E11" s="47">
        <v>4404</v>
      </c>
      <c r="F11" s="47">
        <v>4426</v>
      </c>
      <c r="G11" s="47">
        <v>4454</v>
      </c>
      <c r="H11" s="47">
        <v>4475.824</v>
      </c>
      <c r="I11" s="47">
        <v>4472</v>
      </c>
      <c r="J11" s="47">
        <v>4416</v>
      </c>
      <c r="K11" s="47">
        <v>4541</v>
      </c>
      <c r="L11" s="47">
        <v>4499</v>
      </c>
      <c r="M11" s="47">
        <v>4604</v>
      </c>
      <c r="N11" s="17">
        <v>4551</v>
      </c>
      <c r="O11" s="17">
        <v>4595</v>
      </c>
      <c r="P11" s="47">
        <v>4505</v>
      </c>
      <c r="Q11" s="47">
        <v>4493</v>
      </c>
      <c r="R11" s="47">
        <v>4530</v>
      </c>
      <c r="S11" s="47">
        <v>4522</v>
      </c>
      <c r="T11" s="47">
        <v>4471</v>
      </c>
      <c r="U11" s="47">
        <v>4395</v>
      </c>
      <c r="V11" s="47">
        <v>4390</v>
      </c>
      <c r="W11" s="47">
        <v>4478</v>
      </c>
      <c r="X11" s="47">
        <v>4501</v>
      </c>
    </row>
    <row r="12" spans="1:24" ht="18">
      <c r="A12" s="14"/>
      <c r="B12" s="14"/>
      <c r="C12" s="14" t="s">
        <v>240</v>
      </c>
      <c r="D12" s="47">
        <v>6798</v>
      </c>
      <c r="E12" s="47">
        <v>6959</v>
      </c>
      <c r="F12" s="47">
        <v>7065</v>
      </c>
      <c r="G12" s="47">
        <v>7178</v>
      </c>
      <c r="H12" s="47">
        <v>7246.959</v>
      </c>
      <c r="I12" s="47">
        <v>7132</v>
      </c>
      <c r="J12" s="47">
        <v>7216</v>
      </c>
      <c r="K12" s="47">
        <v>7387</v>
      </c>
      <c r="L12" s="47">
        <v>7583</v>
      </c>
      <c r="M12" s="47">
        <v>7629</v>
      </c>
      <c r="N12" s="17">
        <v>7598</v>
      </c>
      <c r="O12" s="17">
        <v>7928</v>
      </c>
      <c r="P12" s="47">
        <v>7933</v>
      </c>
      <c r="Q12" s="47">
        <v>7813</v>
      </c>
      <c r="R12" s="47">
        <v>7885</v>
      </c>
      <c r="S12" s="47">
        <v>7752</v>
      </c>
      <c r="T12" s="47">
        <v>7781</v>
      </c>
      <c r="U12" s="47">
        <v>7666</v>
      </c>
      <c r="V12" s="47">
        <v>7670</v>
      </c>
      <c r="W12" s="47">
        <v>7856</v>
      </c>
      <c r="X12" s="47">
        <v>8029</v>
      </c>
    </row>
    <row r="13" spans="1:24" ht="15">
      <c r="A13" s="14"/>
      <c r="B13" s="14"/>
      <c r="C13" s="14" t="s">
        <v>93</v>
      </c>
      <c r="D13" s="49">
        <f>D11+D12</f>
        <v>11096</v>
      </c>
      <c r="E13" s="49">
        <f>E11+E12</f>
        <v>11363</v>
      </c>
      <c r="F13" s="49">
        <f>F11+F12</f>
        <v>11491</v>
      </c>
      <c r="G13" s="49">
        <f>G11+G12</f>
        <v>11632</v>
      </c>
      <c r="H13" s="49">
        <f>H11+H12</f>
        <v>11722.783</v>
      </c>
      <c r="I13" s="17">
        <v>11604</v>
      </c>
      <c r="J13" s="17">
        <v>11632</v>
      </c>
      <c r="K13" s="17">
        <v>11927</v>
      </c>
      <c r="L13" s="17">
        <v>12083</v>
      </c>
      <c r="M13" s="17">
        <v>12233</v>
      </c>
      <c r="N13" s="17">
        <v>12149</v>
      </c>
      <c r="O13" s="17">
        <v>12523</v>
      </c>
      <c r="P13" s="47">
        <v>12438</v>
      </c>
      <c r="Q13" s="47">
        <v>12307</v>
      </c>
      <c r="R13" s="47">
        <v>12415</v>
      </c>
      <c r="S13" s="47">
        <v>12273</v>
      </c>
      <c r="T13" s="47">
        <v>12252</v>
      </c>
      <c r="U13" s="47">
        <v>12061</v>
      </c>
      <c r="V13" s="47">
        <v>12061</v>
      </c>
      <c r="W13" s="47">
        <v>12334</v>
      </c>
      <c r="X13" s="47">
        <v>12530</v>
      </c>
    </row>
    <row r="14" spans="1:24" ht="19.5" customHeight="1">
      <c r="A14" s="14"/>
      <c r="B14" s="14" t="s">
        <v>94</v>
      </c>
      <c r="C14" s="14"/>
      <c r="D14" s="1"/>
      <c r="E14" s="1"/>
      <c r="F14" s="1"/>
      <c r="G14" s="1"/>
      <c r="H14" s="30"/>
      <c r="I14" s="1"/>
      <c r="J14" s="30"/>
      <c r="K14" s="95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47"/>
      <c r="X14" s="47"/>
    </row>
    <row r="15" spans="1:34" ht="18">
      <c r="A15" s="14"/>
      <c r="B15" s="14"/>
      <c r="C15" s="14" t="s">
        <v>239</v>
      </c>
      <c r="D15" s="49">
        <f aca="true" t="shared" si="0" ref="D15:H16">D7+D11</f>
        <v>5204</v>
      </c>
      <c r="E15" s="49">
        <f t="shared" si="0"/>
        <v>5322</v>
      </c>
      <c r="F15" s="49">
        <f t="shared" si="0"/>
        <v>5338</v>
      </c>
      <c r="G15" s="49">
        <f t="shared" si="0"/>
        <v>5362</v>
      </c>
      <c r="H15" s="49">
        <f t="shared" si="0"/>
        <v>5361.911</v>
      </c>
      <c r="I15" s="17">
        <v>5370</v>
      </c>
      <c r="J15" s="17">
        <v>5321</v>
      </c>
      <c r="K15" s="17">
        <v>5433</v>
      </c>
      <c r="L15" s="17">
        <v>5416</v>
      </c>
      <c r="M15" s="17">
        <v>5541</v>
      </c>
      <c r="N15" s="17">
        <v>5473</v>
      </c>
      <c r="O15" s="17">
        <v>5561</v>
      </c>
      <c r="P15" s="47">
        <v>5433</v>
      </c>
      <c r="Q15" s="47">
        <v>5435</v>
      </c>
      <c r="R15" s="47">
        <v>5482</v>
      </c>
      <c r="S15" s="47">
        <v>5467</v>
      </c>
      <c r="T15" s="47">
        <v>5422</v>
      </c>
      <c r="U15" s="47">
        <v>5368</v>
      </c>
      <c r="V15" s="47">
        <v>5350</v>
      </c>
      <c r="W15" s="47">
        <v>5443</v>
      </c>
      <c r="X15" s="47">
        <v>5461</v>
      </c>
      <c r="Y15" s="81"/>
      <c r="Z15" s="81"/>
      <c r="AA15" s="81"/>
      <c r="AB15" s="81"/>
      <c r="AC15" s="81"/>
      <c r="AD15" s="81"/>
      <c r="AE15" s="81"/>
      <c r="AF15" s="81"/>
      <c r="AG15" s="81"/>
      <c r="AH15" s="81"/>
    </row>
    <row r="16" spans="1:34" ht="18">
      <c r="A16" s="14"/>
      <c r="B16" s="14"/>
      <c r="C16" s="14" t="s">
        <v>240</v>
      </c>
      <c r="D16" s="49">
        <f t="shared" si="0"/>
        <v>14466</v>
      </c>
      <c r="E16" s="49">
        <f t="shared" si="0"/>
        <v>14931</v>
      </c>
      <c r="F16" s="49">
        <f t="shared" si="0"/>
        <v>15261</v>
      </c>
      <c r="G16" s="49">
        <f t="shared" si="0"/>
        <v>15450</v>
      </c>
      <c r="H16" s="49">
        <f t="shared" si="0"/>
        <v>15659.435000000001</v>
      </c>
      <c r="I16" s="17">
        <v>15161</v>
      </c>
      <c r="J16" s="17">
        <v>15454</v>
      </c>
      <c r="K16" s="17">
        <v>16100</v>
      </c>
      <c r="L16" s="17">
        <v>16410</v>
      </c>
      <c r="M16" s="17">
        <v>16573</v>
      </c>
      <c r="N16" s="17">
        <v>16431</v>
      </c>
      <c r="O16" s="17">
        <v>16904</v>
      </c>
      <c r="P16" s="47">
        <v>16975</v>
      </c>
      <c r="Q16" s="47">
        <v>16691</v>
      </c>
      <c r="R16" s="47">
        <v>16845</v>
      </c>
      <c r="S16" s="47">
        <v>16525</v>
      </c>
      <c r="T16" s="47">
        <v>16574</v>
      </c>
      <c r="U16" s="47">
        <v>16344</v>
      </c>
      <c r="V16" s="47">
        <v>16436</v>
      </c>
      <c r="W16" s="47">
        <v>16582</v>
      </c>
      <c r="X16" s="47">
        <v>16934</v>
      </c>
      <c r="Y16" s="81"/>
      <c r="Z16" s="81"/>
      <c r="AA16" s="81"/>
      <c r="AB16" s="81"/>
      <c r="AC16" s="81"/>
      <c r="AD16" s="81"/>
      <c r="AE16" s="81"/>
      <c r="AF16" s="81"/>
      <c r="AG16" s="81"/>
      <c r="AH16" s="81"/>
    </row>
    <row r="17" spans="1:24" ht="15">
      <c r="A17" s="14"/>
      <c r="B17" s="14"/>
      <c r="C17" s="14" t="s">
        <v>93</v>
      </c>
      <c r="D17" s="49">
        <f>D15+D16</f>
        <v>19670</v>
      </c>
      <c r="E17" s="49">
        <f>E15+E16</f>
        <v>20253</v>
      </c>
      <c r="F17" s="49">
        <f>F15+F16</f>
        <v>20599</v>
      </c>
      <c r="G17" s="49">
        <f>G15+G16</f>
        <v>20812</v>
      </c>
      <c r="H17" s="49">
        <f>H15+H16</f>
        <v>21021.346</v>
      </c>
      <c r="I17" s="49">
        <f aca="true" t="shared" si="1" ref="I17:X17">I15+I16</f>
        <v>20531</v>
      </c>
      <c r="J17" s="49">
        <f t="shared" si="1"/>
        <v>20775</v>
      </c>
      <c r="K17" s="49">
        <f t="shared" si="1"/>
        <v>21533</v>
      </c>
      <c r="L17" s="49">
        <f t="shared" si="1"/>
        <v>21826</v>
      </c>
      <c r="M17" s="49">
        <f t="shared" si="1"/>
        <v>22114</v>
      </c>
      <c r="N17" s="49">
        <f t="shared" si="1"/>
        <v>21904</v>
      </c>
      <c r="O17" s="49">
        <f t="shared" si="1"/>
        <v>22465</v>
      </c>
      <c r="P17" s="83">
        <f t="shared" si="1"/>
        <v>22408</v>
      </c>
      <c r="Q17" s="83">
        <f t="shared" si="1"/>
        <v>22126</v>
      </c>
      <c r="R17" s="83">
        <f t="shared" si="1"/>
        <v>22327</v>
      </c>
      <c r="S17" s="83">
        <f t="shared" si="1"/>
        <v>21992</v>
      </c>
      <c r="T17" s="83">
        <f t="shared" si="1"/>
        <v>21996</v>
      </c>
      <c r="U17" s="83">
        <f t="shared" si="1"/>
        <v>21712</v>
      </c>
      <c r="V17" s="83">
        <f t="shared" si="1"/>
        <v>21786</v>
      </c>
      <c r="W17" s="83">
        <f t="shared" si="1"/>
        <v>22025</v>
      </c>
      <c r="X17" s="83">
        <f t="shared" si="1"/>
        <v>22395</v>
      </c>
    </row>
    <row r="18" spans="1:24" ht="24.75" customHeight="1">
      <c r="A18" s="14"/>
      <c r="B18" s="55" t="s">
        <v>95</v>
      </c>
      <c r="C18" s="14"/>
      <c r="D18" s="189">
        <f>D5+D9+D13</f>
        <v>23988</v>
      </c>
      <c r="E18" s="189">
        <f>E5+E9+E13</f>
        <v>24839</v>
      </c>
      <c r="F18" s="189">
        <f>F5+F9+F13</f>
        <v>25451</v>
      </c>
      <c r="G18" s="189">
        <f>G5+G9+G13</f>
        <v>25884</v>
      </c>
      <c r="H18" s="189">
        <f>H5+H9+H13</f>
        <v>26185.303</v>
      </c>
      <c r="I18" s="43">
        <v>25936</v>
      </c>
      <c r="J18" s="43">
        <v>26342</v>
      </c>
      <c r="K18" s="43">
        <v>27262</v>
      </c>
      <c r="L18" s="43">
        <v>27682</v>
      </c>
      <c r="M18" s="43">
        <v>28209</v>
      </c>
      <c r="N18" s="43">
        <v>28055</v>
      </c>
      <c r="O18" s="43">
        <v>28898</v>
      </c>
      <c r="P18" s="105">
        <v>28986</v>
      </c>
      <c r="Q18" s="105">
        <v>28810</v>
      </c>
      <c r="R18" s="105">
        <v>28961</v>
      </c>
      <c r="S18" s="105">
        <v>28496</v>
      </c>
      <c r="T18" s="105">
        <v>28565</v>
      </c>
      <c r="U18" s="105">
        <v>28853</v>
      </c>
      <c r="V18" s="105">
        <v>29048</v>
      </c>
      <c r="W18" s="201">
        <v>29446</v>
      </c>
      <c r="X18" s="201">
        <v>29872</v>
      </c>
    </row>
    <row r="19" spans="1:23" ht="12" customHeight="1">
      <c r="A19" s="14"/>
      <c r="B19" s="14"/>
      <c r="C19" s="14"/>
      <c r="D19" s="89"/>
      <c r="E19" s="89"/>
      <c r="F19" s="89"/>
      <c r="G19" s="89"/>
      <c r="H19" s="89"/>
      <c r="I19" s="104" t="str">
        <f>IF(ABS(I18-I5-I17)&gt;Contents!$A$27,I18-I5-I17," ")</f>
        <v> </v>
      </c>
      <c r="J19" s="104" t="str">
        <f>IF(ABS(J18-J5-J17)&gt;Contents!$A$27,J18-J5-J17," ")</f>
        <v> </v>
      </c>
      <c r="K19" s="104" t="str">
        <f>IF(ABS(K18-K5-K17)&gt;Contents!$A$27,K18-K5-K17," ")</f>
        <v> </v>
      </c>
      <c r="L19" s="104" t="str">
        <f>IF(ABS(L18-L5-L17)&gt;Contents!$A$27,L18-L5-L17," ")</f>
        <v> </v>
      </c>
      <c r="M19" s="104" t="str">
        <f>IF(ABS(M18-M5-M17)&gt;Contents!$A$27,M18-M5-M17," ")</f>
        <v> </v>
      </c>
      <c r="N19" s="104" t="str">
        <f>IF(ABS(N18-N5-N17)&gt;Contents!$A$27,N18-N5-N17," ")</f>
        <v> </v>
      </c>
      <c r="O19" s="104" t="str">
        <f>IF(ABS(O18-O5-O17)&gt;Contents!$A$27,O18-O5-O17," ")</f>
        <v> </v>
      </c>
      <c r="P19" s="104" t="str">
        <f>IF(ABS(P18-P5-P17)&gt;Contents!$A$27,P18-P5-P17," ")</f>
        <v> </v>
      </c>
      <c r="Q19" s="104" t="str">
        <f>IF(ABS(Q18-Q5-Q17)&gt;Contents!$A$27,Q18-Q5-Q17," ")</f>
        <v> </v>
      </c>
      <c r="R19" s="104" t="str">
        <f>IF(ABS(R18-R5-R17)&gt;Contents!$A$27,R18-R5-R17," ")</f>
        <v> </v>
      </c>
      <c r="S19" s="104" t="str">
        <f>IF(ABS(S18-S5-S17)&gt;Contents!$A$27,S18-S5-S17," ")</f>
        <v> </v>
      </c>
      <c r="T19" s="104"/>
      <c r="U19" s="104"/>
      <c r="W19" s="47"/>
    </row>
    <row r="20" spans="1:23" ht="12" customHeight="1">
      <c r="A20" s="112" t="s">
        <v>115</v>
      </c>
      <c r="B20" s="113"/>
      <c r="C20" s="113"/>
      <c r="P20" s="30"/>
      <c r="Q20" s="30"/>
      <c r="R20" s="30"/>
      <c r="S20" s="30"/>
      <c r="T20" s="30"/>
      <c r="U20" s="30"/>
      <c r="W20" s="47"/>
    </row>
    <row r="21" spans="1:23" ht="15" customHeight="1">
      <c r="A21" s="14"/>
      <c r="B21" s="14" t="s">
        <v>96</v>
      </c>
      <c r="C21" s="14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W21" s="47"/>
    </row>
    <row r="22" spans="1:24" ht="18">
      <c r="A22" s="14"/>
      <c r="B22" s="14"/>
      <c r="C22" s="14" t="s">
        <v>239</v>
      </c>
      <c r="D22" s="45">
        <v>1364.499</v>
      </c>
      <c r="E22" s="45">
        <v>1373.139</v>
      </c>
      <c r="F22" s="45">
        <v>1378.457</v>
      </c>
      <c r="G22" s="45">
        <v>1390.115</v>
      </c>
      <c r="H22" s="45">
        <v>1387.003</v>
      </c>
      <c r="I22" s="45">
        <v>1347</v>
      </c>
      <c r="J22" s="45">
        <v>1320</v>
      </c>
      <c r="K22" s="45">
        <v>1321</v>
      </c>
      <c r="L22" s="45">
        <v>1332</v>
      </c>
      <c r="M22" s="45">
        <v>1334</v>
      </c>
      <c r="N22" s="17">
        <v>1336</v>
      </c>
      <c r="O22" s="45">
        <v>1312</v>
      </c>
      <c r="P22" s="45">
        <v>1335</v>
      </c>
      <c r="Q22" s="45">
        <v>1315</v>
      </c>
      <c r="R22" s="45">
        <v>1283</v>
      </c>
      <c r="S22" s="45">
        <v>1246</v>
      </c>
      <c r="T22" s="45">
        <v>1250</v>
      </c>
      <c r="U22" s="45">
        <v>1254</v>
      </c>
      <c r="V22" s="45">
        <v>1235</v>
      </c>
      <c r="W22" s="47">
        <v>1263</v>
      </c>
      <c r="X22" s="47">
        <v>1261</v>
      </c>
    </row>
    <row r="23" spans="1:24" ht="18">
      <c r="A23" s="14"/>
      <c r="B23" s="14"/>
      <c r="C23" s="14" t="s">
        <v>240</v>
      </c>
      <c r="D23" s="45">
        <v>2334.294</v>
      </c>
      <c r="E23" s="45">
        <v>2373.258</v>
      </c>
      <c r="F23" s="45">
        <v>2411.664</v>
      </c>
      <c r="G23" s="45">
        <v>2414.351</v>
      </c>
      <c r="H23" s="45">
        <v>2437.843</v>
      </c>
      <c r="I23" s="45">
        <v>2430</v>
      </c>
      <c r="J23" s="45">
        <v>2410</v>
      </c>
      <c r="K23" s="45">
        <v>2489</v>
      </c>
      <c r="L23" s="45">
        <v>2490</v>
      </c>
      <c r="M23" s="45">
        <v>2549</v>
      </c>
      <c r="N23" s="17">
        <v>2589</v>
      </c>
      <c r="O23" s="45">
        <v>2647</v>
      </c>
      <c r="P23" s="45">
        <v>2734</v>
      </c>
      <c r="Q23" s="45">
        <v>2748</v>
      </c>
      <c r="R23" s="45">
        <v>2661</v>
      </c>
      <c r="S23" s="45">
        <v>2660</v>
      </c>
      <c r="T23" s="45">
        <v>2577</v>
      </c>
      <c r="U23" s="45">
        <v>2502</v>
      </c>
      <c r="V23" s="45">
        <v>2519</v>
      </c>
      <c r="W23" s="47">
        <v>2662</v>
      </c>
      <c r="X23" s="47">
        <v>2711</v>
      </c>
    </row>
    <row r="24" spans="1:25" ht="15">
      <c r="A24" s="14"/>
      <c r="B24" s="14"/>
      <c r="C24" s="14" t="s">
        <v>93</v>
      </c>
      <c r="D24" s="183">
        <f>D22+D23</f>
        <v>3698.7929999999997</v>
      </c>
      <c r="E24" s="183">
        <f>E22+E23</f>
        <v>3746.397</v>
      </c>
      <c r="F24" s="183">
        <f>F22+F23</f>
        <v>3790.121</v>
      </c>
      <c r="G24" s="183">
        <f>G22+G23</f>
        <v>3804.4660000000003</v>
      </c>
      <c r="H24" s="183">
        <f>H22+H23</f>
        <v>3824.8459999999995</v>
      </c>
      <c r="I24" s="45">
        <v>3777</v>
      </c>
      <c r="J24" s="45">
        <v>3730</v>
      </c>
      <c r="K24" s="45">
        <v>3809</v>
      </c>
      <c r="L24" s="45">
        <v>3822</v>
      </c>
      <c r="M24" s="45">
        <v>3883</v>
      </c>
      <c r="N24" s="45">
        <v>3925</v>
      </c>
      <c r="O24" s="45">
        <v>3959</v>
      </c>
      <c r="P24" s="45">
        <v>4069</v>
      </c>
      <c r="Q24" s="45">
        <v>4063</v>
      </c>
      <c r="R24" s="45">
        <v>3944</v>
      </c>
      <c r="S24" s="45">
        <v>3906</v>
      </c>
      <c r="T24" s="45">
        <v>3827</v>
      </c>
      <c r="U24" s="45">
        <v>3756</v>
      </c>
      <c r="V24" s="45">
        <v>3754</v>
      </c>
      <c r="W24" s="47">
        <v>3925</v>
      </c>
      <c r="X24" s="47">
        <v>3972</v>
      </c>
      <c r="Y24" s="81"/>
    </row>
    <row r="25" spans="1:24" ht="15">
      <c r="A25" s="14"/>
      <c r="B25" s="14" t="s">
        <v>308</v>
      </c>
      <c r="C25" s="14"/>
      <c r="D25" s="183"/>
      <c r="E25" s="183"/>
      <c r="F25" s="183"/>
      <c r="G25" s="183"/>
      <c r="H25" s="183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7"/>
      <c r="X25" s="47"/>
    </row>
    <row r="26" spans="1:32" ht="18">
      <c r="A26" s="14"/>
      <c r="B26" s="14"/>
      <c r="C26" s="14" t="s">
        <v>239</v>
      </c>
      <c r="D26" s="45">
        <v>5787.335999999999</v>
      </c>
      <c r="E26" s="45">
        <v>5859.79</v>
      </c>
      <c r="F26" s="45">
        <v>5932.397</v>
      </c>
      <c r="G26" s="45">
        <v>6044.402</v>
      </c>
      <c r="H26" s="45">
        <v>6249.862999999999</v>
      </c>
      <c r="I26" s="45">
        <v>6306</v>
      </c>
      <c r="J26" s="45">
        <v>6433</v>
      </c>
      <c r="K26" s="45">
        <v>6714</v>
      </c>
      <c r="L26" s="45">
        <v>6779</v>
      </c>
      <c r="M26" s="45">
        <v>6778</v>
      </c>
      <c r="N26" s="45">
        <v>6832</v>
      </c>
      <c r="O26" s="45">
        <v>6957</v>
      </c>
      <c r="P26" s="45">
        <v>7133</v>
      </c>
      <c r="Q26" s="45">
        <v>7079</v>
      </c>
      <c r="R26" s="45">
        <v>6942</v>
      </c>
      <c r="S26" s="45">
        <v>6732</v>
      </c>
      <c r="T26" s="45">
        <v>6767</v>
      </c>
      <c r="U26" s="45">
        <v>6813</v>
      </c>
      <c r="V26" s="45">
        <v>6725</v>
      </c>
      <c r="W26" s="47">
        <v>6891</v>
      </c>
      <c r="X26" s="47">
        <v>6890</v>
      </c>
      <c r="Y26" s="81"/>
      <c r="Z26" s="81"/>
      <c r="AA26" s="81"/>
      <c r="AB26" s="81"/>
      <c r="AC26" s="81"/>
      <c r="AD26" s="81"/>
      <c r="AE26" s="81"/>
      <c r="AF26" s="81"/>
    </row>
    <row r="27" spans="1:32" ht="18">
      <c r="A27" s="14"/>
      <c r="B27" s="14"/>
      <c r="C27" s="14" t="s">
        <v>240</v>
      </c>
      <c r="D27" s="45">
        <v>3262.8469999999998</v>
      </c>
      <c r="E27" s="45">
        <v>3331.5780000000004</v>
      </c>
      <c r="F27" s="45">
        <v>3407.651</v>
      </c>
      <c r="G27" s="45">
        <v>3435.63</v>
      </c>
      <c r="H27" s="45">
        <v>3510.0069999999996</v>
      </c>
      <c r="I27" s="45">
        <v>3542</v>
      </c>
      <c r="J27" s="45">
        <v>3559</v>
      </c>
      <c r="K27" s="45">
        <v>3749</v>
      </c>
      <c r="L27" s="45">
        <v>3755</v>
      </c>
      <c r="M27" s="45">
        <v>3836</v>
      </c>
      <c r="N27" s="45">
        <v>3906</v>
      </c>
      <c r="O27" s="45">
        <v>4306</v>
      </c>
      <c r="P27" s="45">
        <v>4479</v>
      </c>
      <c r="Q27" s="45">
        <v>4517</v>
      </c>
      <c r="R27" s="45">
        <v>4371</v>
      </c>
      <c r="S27" s="45">
        <v>4354</v>
      </c>
      <c r="T27" s="45">
        <v>4232</v>
      </c>
      <c r="U27" s="45">
        <v>4127</v>
      </c>
      <c r="V27" s="45">
        <v>4314</v>
      </c>
      <c r="W27" s="47">
        <v>4578</v>
      </c>
      <c r="X27" s="47">
        <v>4639</v>
      </c>
      <c r="Y27" s="81"/>
      <c r="Z27" s="81"/>
      <c r="AA27" s="81"/>
      <c r="AB27" s="81"/>
      <c r="AC27" s="81"/>
      <c r="AD27" s="81"/>
      <c r="AE27" s="81"/>
      <c r="AF27" s="81"/>
    </row>
    <row r="28" spans="1:32" ht="15">
      <c r="A28" s="14"/>
      <c r="B28" s="14"/>
      <c r="C28" s="14" t="s">
        <v>93</v>
      </c>
      <c r="D28" s="45">
        <v>9050.182999999999</v>
      </c>
      <c r="E28" s="45">
        <v>9191.367999999999</v>
      </c>
      <c r="F28" s="45">
        <v>9340.048</v>
      </c>
      <c r="G28" s="45">
        <v>9480.032</v>
      </c>
      <c r="H28" s="45">
        <v>9759.869999999999</v>
      </c>
      <c r="I28" s="45">
        <v>9848</v>
      </c>
      <c r="J28" s="45">
        <v>9992</v>
      </c>
      <c r="K28" s="45">
        <v>10463</v>
      </c>
      <c r="L28" s="45">
        <v>10534</v>
      </c>
      <c r="M28" s="45">
        <v>10614</v>
      </c>
      <c r="N28" s="45">
        <v>10738</v>
      </c>
      <c r="O28" s="45">
        <v>11263</v>
      </c>
      <c r="P28" s="45">
        <v>11611</v>
      </c>
      <c r="Q28" s="45">
        <v>11596</v>
      </c>
      <c r="R28" s="45">
        <v>11314</v>
      </c>
      <c r="S28" s="45">
        <v>11086</v>
      </c>
      <c r="T28" s="45">
        <v>10998</v>
      </c>
      <c r="U28" s="45">
        <v>10941</v>
      </c>
      <c r="V28" s="45">
        <v>11038</v>
      </c>
      <c r="W28" s="47">
        <v>11469</v>
      </c>
      <c r="X28" s="47">
        <v>11530</v>
      </c>
      <c r="Y28" s="81"/>
      <c r="Z28" s="81"/>
      <c r="AA28" s="81"/>
      <c r="AB28" s="81"/>
      <c r="AC28" s="81"/>
      <c r="AD28" s="81"/>
      <c r="AE28" s="81"/>
      <c r="AF28" s="81"/>
    </row>
    <row r="29" spans="1:23" ht="17.25" customHeight="1">
      <c r="A29" s="14"/>
      <c r="B29" s="14" t="s">
        <v>97</v>
      </c>
      <c r="C29" s="14"/>
      <c r="D29" s="30"/>
      <c r="E29" s="30"/>
      <c r="F29" s="30"/>
      <c r="G29" s="30"/>
      <c r="H29" s="30"/>
      <c r="I29" s="30"/>
      <c r="J29" s="30"/>
      <c r="K29" s="30"/>
      <c r="L29" s="30"/>
      <c r="N29" s="88"/>
      <c r="R29" s="30"/>
      <c r="S29" s="30"/>
      <c r="T29" s="30"/>
      <c r="U29" s="30"/>
      <c r="W29" s="47"/>
    </row>
    <row r="30" spans="1:24" ht="15" customHeight="1">
      <c r="A30" s="55"/>
      <c r="B30" s="14"/>
      <c r="C30" s="14" t="s">
        <v>239</v>
      </c>
      <c r="D30" s="45">
        <v>7151.834999999999</v>
      </c>
      <c r="E30" s="45">
        <v>7232.929</v>
      </c>
      <c r="F30" s="45">
        <v>7310.854</v>
      </c>
      <c r="G30" s="45">
        <v>7434.517</v>
      </c>
      <c r="H30" s="45">
        <v>7636.866</v>
      </c>
      <c r="I30" s="45">
        <v>7653</v>
      </c>
      <c r="J30" s="45">
        <v>7753</v>
      </c>
      <c r="K30" s="45">
        <v>8034</v>
      </c>
      <c r="L30" s="45">
        <v>8111</v>
      </c>
      <c r="M30" s="45">
        <v>8111</v>
      </c>
      <c r="N30" s="45">
        <v>8168</v>
      </c>
      <c r="O30" s="45">
        <v>8269</v>
      </c>
      <c r="P30" s="45">
        <v>8468</v>
      </c>
      <c r="Q30" s="45">
        <v>8394</v>
      </c>
      <c r="R30" s="45">
        <v>8225</v>
      </c>
      <c r="S30" s="45">
        <v>7978</v>
      </c>
      <c r="T30" s="45">
        <v>8016</v>
      </c>
      <c r="U30" s="45">
        <v>8067</v>
      </c>
      <c r="V30" s="45">
        <v>7960</v>
      </c>
      <c r="W30" s="47">
        <v>8154</v>
      </c>
      <c r="X30" s="47">
        <v>8151</v>
      </c>
    </row>
    <row r="31" spans="1:24" ht="15" customHeight="1">
      <c r="A31" s="55"/>
      <c r="B31" s="14"/>
      <c r="C31" s="14" t="s">
        <v>240</v>
      </c>
      <c r="D31" s="45">
        <v>5597.141</v>
      </c>
      <c r="E31" s="45">
        <v>5704.836</v>
      </c>
      <c r="F31" s="45">
        <v>5819.3150000000005</v>
      </c>
      <c r="G31" s="45">
        <v>5849.981</v>
      </c>
      <c r="H31" s="45">
        <v>5947.849999999999</v>
      </c>
      <c r="I31" s="45">
        <v>5971</v>
      </c>
      <c r="J31" s="45">
        <v>5969</v>
      </c>
      <c r="K31" s="45">
        <v>6238</v>
      </c>
      <c r="L31" s="45">
        <v>6245</v>
      </c>
      <c r="M31" s="45">
        <v>6385</v>
      </c>
      <c r="N31" s="45">
        <v>6495</v>
      </c>
      <c r="O31" s="45">
        <v>6952</v>
      </c>
      <c r="P31" s="45">
        <v>7212</v>
      </c>
      <c r="Q31" s="45">
        <v>7266</v>
      </c>
      <c r="R31" s="45">
        <v>7033</v>
      </c>
      <c r="S31" s="45">
        <v>7014</v>
      </c>
      <c r="T31" s="45">
        <v>6809</v>
      </c>
      <c r="U31" s="45">
        <v>6630</v>
      </c>
      <c r="V31" s="45">
        <v>6832</v>
      </c>
      <c r="W31" s="47">
        <v>7240</v>
      </c>
      <c r="X31" s="47">
        <v>7350</v>
      </c>
    </row>
    <row r="32" spans="1:25" ht="15" customHeight="1">
      <c r="A32" s="55"/>
      <c r="B32" s="14"/>
      <c r="C32" s="55" t="s">
        <v>97</v>
      </c>
      <c r="D32" s="105">
        <v>12748.975999999999</v>
      </c>
      <c r="E32" s="105">
        <v>12937.765</v>
      </c>
      <c r="F32" s="105">
        <v>13130.169000000002</v>
      </c>
      <c r="G32" s="105">
        <v>13284.498</v>
      </c>
      <c r="H32" s="105">
        <v>13584.715999999999</v>
      </c>
      <c r="I32" s="105">
        <v>13625</v>
      </c>
      <c r="J32" s="105">
        <v>13722</v>
      </c>
      <c r="K32" s="105">
        <v>14272</v>
      </c>
      <c r="L32" s="105">
        <v>14356</v>
      </c>
      <c r="M32" s="105">
        <v>14496</v>
      </c>
      <c r="N32" s="105">
        <v>14663</v>
      </c>
      <c r="O32" s="105">
        <v>15221</v>
      </c>
      <c r="P32" s="105">
        <v>15680</v>
      </c>
      <c r="Q32" s="105">
        <v>15659</v>
      </c>
      <c r="R32" s="105">
        <v>15258</v>
      </c>
      <c r="S32" s="105">
        <v>14992</v>
      </c>
      <c r="T32" s="105">
        <v>14825</v>
      </c>
      <c r="U32" s="105">
        <v>14696</v>
      </c>
      <c r="V32" s="105">
        <v>14792</v>
      </c>
      <c r="W32" s="201">
        <v>15394</v>
      </c>
      <c r="X32" s="201">
        <v>15501</v>
      </c>
      <c r="Y32" s="81"/>
    </row>
    <row r="33" spans="1:23" ht="12.75" customHeight="1">
      <c r="A33" s="14"/>
      <c r="B33" s="14"/>
      <c r="C33" s="14"/>
      <c r="D33" s="89"/>
      <c r="E33" s="89"/>
      <c r="F33" s="89"/>
      <c r="G33" s="89"/>
      <c r="H33" s="89"/>
      <c r="I33" s="104" t="str">
        <f>IF(ABS(I32-I30-I31)&gt;Contents!$A$27,I32-I30-I31," ")</f>
        <v> </v>
      </c>
      <c r="J33" s="104" t="str">
        <f>IF(ABS(J32-J30-J31)&gt;Contents!$A$27,J32-J30-J31," ")</f>
        <v> </v>
      </c>
      <c r="K33" s="104" t="str">
        <f>IF(ABS(K32-K30-K31)&gt;Contents!$A$27,K32-K30-K31," ")</f>
        <v> </v>
      </c>
      <c r="L33" s="104" t="str">
        <f>IF(ABS(L32-L30-L31)&gt;Contents!$A$27,L32-L30-L31," ")</f>
        <v> </v>
      </c>
      <c r="M33" s="104" t="str">
        <f>IF(ABS(M32-M30-M31)&gt;Contents!$A$27,M32-M30-M31," ")</f>
        <v> </v>
      </c>
      <c r="N33" s="104" t="str">
        <f>IF(ABS(N32-N30-N31)&gt;Contents!$A$27,N32-N30-N31," ")</f>
        <v> </v>
      </c>
      <c r="O33" s="104" t="str">
        <f>IF(ABS(O32-O30-O31)&gt;Contents!$A$27,O32-O30-O31," ")</f>
        <v> </v>
      </c>
      <c r="P33" s="104" t="str">
        <f>IF(ABS(P32-P30-P31)&gt;Contents!$A$27,P32-P30-P31," ")</f>
        <v> </v>
      </c>
      <c r="Q33" s="104" t="str">
        <f>IF(ABS(Q32-Q30-Q31)&gt;Contents!$A$27,Q32-Q30-Q31," ")</f>
        <v> </v>
      </c>
      <c r="R33" s="104" t="str">
        <f>IF(ABS(R32-R30-R31)&gt;Contents!$A$27,R32-R30-R31," ")</f>
        <v> </v>
      </c>
      <c r="S33" s="104"/>
      <c r="T33" s="104"/>
      <c r="U33" s="104"/>
      <c r="W33" s="47"/>
    </row>
    <row r="34" spans="1:23" ht="15">
      <c r="A34" s="112" t="s">
        <v>98</v>
      </c>
      <c r="B34" s="113"/>
      <c r="C34" s="113"/>
      <c r="D34" s="186"/>
      <c r="E34" s="186"/>
      <c r="F34" s="30"/>
      <c r="G34" s="30"/>
      <c r="H34" s="30"/>
      <c r="I34" s="30"/>
      <c r="J34" s="30"/>
      <c r="K34" s="30"/>
      <c r="L34" s="30"/>
      <c r="R34" s="30"/>
      <c r="S34" s="30"/>
      <c r="T34" s="30"/>
      <c r="U34" s="30"/>
      <c r="W34" s="47"/>
    </row>
    <row r="35" spans="1:24" ht="15.75">
      <c r="A35" s="55"/>
      <c r="B35" s="14" t="s">
        <v>99</v>
      </c>
      <c r="C35" s="14"/>
      <c r="D35" s="184">
        <f>D5</f>
        <v>4318</v>
      </c>
      <c r="E35" s="184">
        <f>E5</f>
        <v>4586</v>
      </c>
      <c r="F35" s="184">
        <f>F5</f>
        <v>4852</v>
      </c>
      <c r="G35" s="184">
        <f>G5</f>
        <v>5072</v>
      </c>
      <c r="H35" s="184">
        <f>H5</f>
        <v>5163.957</v>
      </c>
      <c r="I35" s="45">
        <v>5405</v>
      </c>
      <c r="J35" s="45">
        <v>5567</v>
      </c>
      <c r="K35" s="45">
        <v>5730</v>
      </c>
      <c r="L35" s="45">
        <v>5856</v>
      </c>
      <c r="M35" s="45">
        <v>6094</v>
      </c>
      <c r="N35" s="45">
        <v>6151</v>
      </c>
      <c r="O35" s="45">
        <v>6433</v>
      </c>
      <c r="P35" s="45">
        <v>6577</v>
      </c>
      <c r="Q35" s="45">
        <v>6683</v>
      </c>
      <c r="R35" s="45">
        <v>6633</v>
      </c>
      <c r="S35" s="45">
        <v>6503</v>
      </c>
      <c r="T35" s="45">
        <v>6570</v>
      </c>
      <c r="U35" s="45">
        <v>7140</v>
      </c>
      <c r="V35" s="45">
        <v>7262</v>
      </c>
      <c r="W35" s="47">
        <v>7421</v>
      </c>
      <c r="X35" s="47">
        <v>7477</v>
      </c>
    </row>
    <row r="36" spans="1:25" ht="18.75">
      <c r="A36" s="55"/>
      <c r="B36" s="14" t="s">
        <v>239</v>
      </c>
      <c r="C36" s="14"/>
      <c r="D36" s="184">
        <f aca="true" t="shared" si="2" ref="D36:H37">D15+D30</f>
        <v>12355.835</v>
      </c>
      <c r="E36" s="184">
        <f t="shared" si="2"/>
        <v>12554.929</v>
      </c>
      <c r="F36" s="184">
        <f t="shared" si="2"/>
        <v>12648.854</v>
      </c>
      <c r="G36" s="184">
        <f t="shared" si="2"/>
        <v>12796.517</v>
      </c>
      <c r="H36" s="184">
        <f t="shared" si="2"/>
        <v>12998.777</v>
      </c>
      <c r="I36" s="45">
        <v>13024</v>
      </c>
      <c r="J36" s="45">
        <v>13074</v>
      </c>
      <c r="K36" s="45">
        <v>13467</v>
      </c>
      <c r="L36" s="45">
        <v>13527</v>
      </c>
      <c r="M36" s="45">
        <v>13653</v>
      </c>
      <c r="N36" s="45">
        <v>13641</v>
      </c>
      <c r="O36" s="45">
        <v>13830</v>
      </c>
      <c r="P36" s="45">
        <v>13901</v>
      </c>
      <c r="Q36" s="45">
        <v>13829</v>
      </c>
      <c r="R36" s="45">
        <v>13708</v>
      </c>
      <c r="S36" s="45">
        <v>13445</v>
      </c>
      <c r="T36" s="45">
        <v>13438</v>
      </c>
      <c r="U36" s="45">
        <v>13434</v>
      </c>
      <c r="V36" s="45">
        <v>13310</v>
      </c>
      <c r="W36" s="47">
        <v>13597</v>
      </c>
      <c r="X36" s="47">
        <v>13612</v>
      </c>
      <c r="Y36" s="81"/>
    </row>
    <row r="37" spans="1:25" ht="18.75">
      <c r="A37" s="55"/>
      <c r="B37" s="14" t="s">
        <v>240</v>
      </c>
      <c r="C37" s="14"/>
      <c r="D37" s="184">
        <f t="shared" si="2"/>
        <v>20063.141</v>
      </c>
      <c r="E37" s="184">
        <f t="shared" si="2"/>
        <v>20635.836</v>
      </c>
      <c r="F37" s="184">
        <f t="shared" si="2"/>
        <v>21080.315000000002</v>
      </c>
      <c r="G37" s="184">
        <f t="shared" si="2"/>
        <v>21299.981</v>
      </c>
      <c r="H37" s="184">
        <f t="shared" si="2"/>
        <v>21607.285</v>
      </c>
      <c r="I37" s="45">
        <v>21133</v>
      </c>
      <c r="J37" s="45">
        <v>21424</v>
      </c>
      <c r="K37" s="45">
        <v>22338</v>
      </c>
      <c r="L37" s="45">
        <v>22655</v>
      </c>
      <c r="M37" s="45">
        <v>22958</v>
      </c>
      <c r="N37" s="45">
        <v>22926</v>
      </c>
      <c r="O37" s="45">
        <v>23857</v>
      </c>
      <c r="P37" s="45">
        <v>24187</v>
      </c>
      <c r="Q37" s="45">
        <v>23957</v>
      </c>
      <c r="R37" s="45">
        <v>23878</v>
      </c>
      <c r="S37" s="45">
        <v>23539</v>
      </c>
      <c r="T37" s="45">
        <v>23383</v>
      </c>
      <c r="U37" s="45">
        <v>22974</v>
      </c>
      <c r="V37" s="45">
        <v>23269</v>
      </c>
      <c r="W37" s="47">
        <v>23822</v>
      </c>
      <c r="X37" s="47">
        <v>24284</v>
      </c>
      <c r="Y37" s="81"/>
    </row>
    <row r="38" spans="1:25" ht="15.75">
      <c r="A38" s="55"/>
      <c r="B38" s="55" t="s">
        <v>98</v>
      </c>
      <c r="C38" s="14"/>
      <c r="D38" s="185">
        <f>SUM(D18,D32)</f>
        <v>36736.975999999995</v>
      </c>
      <c r="E38" s="185">
        <f>SUM(E18,E32)</f>
        <v>37776.765</v>
      </c>
      <c r="F38" s="185">
        <f>SUM(F18,F32)</f>
        <v>38581.169</v>
      </c>
      <c r="G38" s="185">
        <f>SUM(G18,G32)</f>
        <v>39168.498</v>
      </c>
      <c r="H38" s="185">
        <f>SUM(H18,H32)</f>
        <v>39770.019</v>
      </c>
      <c r="I38" s="105">
        <v>39561</v>
      </c>
      <c r="J38" s="105">
        <v>40065</v>
      </c>
      <c r="K38" s="105">
        <v>41535</v>
      </c>
      <c r="L38" s="105">
        <v>42038</v>
      </c>
      <c r="M38" s="105">
        <v>42705</v>
      </c>
      <c r="N38" s="105">
        <v>42718</v>
      </c>
      <c r="O38" s="105">
        <v>44119</v>
      </c>
      <c r="P38" s="105">
        <v>44666</v>
      </c>
      <c r="Q38" s="105">
        <v>44470</v>
      </c>
      <c r="R38" s="105">
        <v>44219</v>
      </c>
      <c r="S38" s="105">
        <v>43488</v>
      </c>
      <c r="T38" s="105">
        <v>43390</v>
      </c>
      <c r="U38" s="105">
        <v>43549</v>
      </c>
      <c r="V38" s="105">
        <v>43840</v>
      </c>
      <c r="W38" s="201">
        <v>44839</v>
      </c>
      <c r="X38" s="201">
        <v>45374</v>
      </c>
      <c r="Y38" s="81"/>
    </row>
    <row r="39" spans="1:24" ht="15" customHeight="1">
      <c r="A39" s="115"/>
      <c r="B39" s="115"/>
      <c r="C39" s="115"/>
      <c r="D39" s="115"/>
      <c r="E39" s="115"/>
      <c r="F39" s="115"/>
      <c r="G39" s="115"/>
      <c r="H39" s="115"/>
      <c r="I39" s="111" t="str">
        <f>IF(ABS(I38-SUM(I35:I37))&gt;Contents!$A$27,I38-SUM(I35:I37)," ")</f>
        <v> </v>
      </c>
      <c r="J39" s="111" t="str">
        <f>IF(ABS(J38-SUM(J35:J37))&gt;Contents!$A$27,J38-SUM(J35:J37)," ")</f>
        <v> </v>
      </c>
      <c r="K39" s="111" t="str">
        <f>IF(ABS(K38-SUM(K35:K37))&gt;Contents!$A$27,K38-SUM(K35:K37)," ")</f>
        <v> </v>
      </c>
      <c r="L39" s="111" t="str">
        <f>IF(ABS(L38-SUM(L35:L37))&gt;Contents!$A$27,L38-SUM(L35:L37)," ")</f>
        <v> </v>
      </c>
      <c r="M39" s="111" t="str">
        <f>IF(ABS(M38-SUM(M35:M37))&gt;Contents!$A$27,M38-SUM(M35:M37)," ")</f>
        <v> </v>
      </c>
      <c r="N39" s="111" t="str">
        <f>IF(ABS(N38-SUM(N35:N37))&gt;Contents!$A$27,N38-SUM(N35:N37)," ")</f>
        <v> </v>
      </c>
      <c r="O39" s="111" t="str">
        <f>IF(ABS(O38-SUM(O35:O37))&gt;Contents!$A$27,O38-SUM(O35:O37)," ")</f>
        <v> </v>
      </c>
      <c r="P39" s="111" t="str">
        <f>IF(ABS(P38-SUM(P35:P37))&gt;Contents!$A$27,P38-SUM(P35:P37)," ")</f>
        <v> </v>
      </c>
      <c r="Q39" s="111" t="str">
        <f>IF(ABS(Q38-SUM(Q35:Q37))&gt;Contents!$A$27,Q38-SUM(Q35:Q37)," ")</f>
        <v> </v>
      </c>
      <c r="R39" s="111" t="str">
        <f>IF(ABS(R38-SUM(R35:R37))&gt;Contents!$A$27,R38-SUM(R35:R37)," ")</f>
        <v> </v>
      </c>
      <c r="S39" s="111" t="str">
        <f>IF(ABS(S38-SUM(S35:S37))&gt;Contents!$A$27,S38-SUM(S35:S37)," ")</f>
        <v> </v>
      </c>
      <c r="T39" s="110"/>
      <c r="U39" s="110"/>
      <c r="V39" s="110"/>
      <c r="W39" s="219"/>
      <c r="X39" s="110"/>
    </row>
    <row r="40" spans="1:13" ht="18" customHeight="1">
      <c r="A40" s="22" t="s">
        <v>254</v>
      </c>
      <c r="B40" s="1"/>
      <c r="C40" s="1"/>
      <c r="D40" s="1"/>
      <c r="E40" s="1"/>
      <c r="F40" s="1"/>
      <c r="G40" s="1"/>
      <c r="H40" s="1"/>
      <c r="I40" s="3"/>
      <c r="J40" s="3"/>
      <c r="K40" s="3"/>
      <c r="L40" s="3"/>
      <c r="M40" s="1"/>
    </row>
    <row r="41" spans="1:13" ht="18" customHeight="1">
      <c r="A41" s="84" t="s">
        <v>372</v>
      </c>
      <c r="B41" s="1"/>
      <c r="C41" s="1"/>
      <c r="D41" s="1"/>
      <c r="E41" s="1"/>
      <c r="F41" s="1"/>
      <c r="G41" s="1"/>
      <c r="H41" s="1"/>
      <c r="I41" s="3"/>
      <c r="J41" s="3"/>
      <c r="K41" s="3"/>
      <c r="L41" s="3"/>
      <c r="M41" s="1"/>
    </row>
    <row r="42" ht="12.75">
      <c r="A42" s="84" t="s">
        <v>354</v>
      </c>
    </row>
    <row r="43" spans="1:15" ht="12.75">
      <c r="A43" s="84" t="s">
        <v>363</v>
      </c>
      <c r="C43" s="1"/>
      <c r="D43" s="1"/>
      <c r="E43" s="1"/>
      <c r="F43" s="1"/>
      <c r="G43" s="1"/>
      <c r="H43" s="1"/>
      <c r="I43" s="10"/>
      <c r="J43" s="10"/>
      <c r="K43" s="10"/>
      <c r="L43" s="11"/>
      <c r="M43" s="11"/>
      <c r="N43" s="1"/>
      <c r="O43" s="1"/>
    </row>
    <row r="44" spans="1:15" ht="15">
      <c r="A44" s="212" t="s">
        <v>360</v>
      </c>
      <c r="C44" s="1"/>
      <c r="D44" s="1"/>
      <c r="E44" s="1"/>
      <c r="F44" s="1"/>
      <c r="G44" s="1"/>
      <c r="H44" s="1"/>
      <c r="I44" s="10"/>
      <c r="J44" s="10"/>
      <c r="K44" s="10"/>
      <c r="L44" s="11"/>
      <c r="M44" s="11"/>
      <c r="N44" s="1"/>
      <c r="O44" s="1"/>
    </row>
    <row r="45" spans="3:15" ht="12.75">
      <c r="C45" s="1"/>
      <c r="D45" s="1"/>
      <c r="E45" s="1"/>
      <c r="F45" s="1"/>
      <c r="G45" s="1"/>
      <c r="H45" s="1"/>
      <c r="I45" s="10"/>
      <c r="J45" s="10"/>
      <c r="K45" s="10"/>
      <c r="L45" s="11"/>
      <c r="M45" s="11"/>
      <c r="N45" s="1"/>
      <c r="O45" s="1"/>
    </row>
    <row r="46" spans="3:15" ht="12.75">
      <c r="C46" s="1"/>
      <c r="D46" s="1"/>
      <c r="E46" s="1"/>
      <c r="F46" s="1"/>
      <c r="G46" s="1"/>
      <c r="H46" s="1"/>
      <c r="I46" s="10"/>
      <c r="J46" s="10"/>
      <c r="K46" s="10"/>
      <c r="L46" s="11"/>
      <c r="M46" s="11"/>
      <c r="N46" s="1"/>
      <c r="O46" s="1"/>
    </row>
    <row r="47" spans="3:15" ht="12.75">
      <c r="C47" s="1"/>
      <c r="D47" s="1"/>
      <c r="E47" s="1"/>
      <c r="F47" s="1"/>
      <c r="G47" s="1"/>
      <c r="H47" s="1"/>
      <c r="I47" s="10"/>
      <c r="J47" s="10"/>
      <c r="K47" s="10"/>
      <c r="L47" s="11"/>
      <c r="M47" s="11"/>
      <c r="N47" s="1"/>
      <c r="O47" s="1"/>
    </row>
    <row r="48" spans="3:15" ht="12.75">
      <c r="C48" s="1"/>
      <c r="D48" s="1"/>
      <c r="E48" s="1"/>
      <c r="F48" s="1"/>
      <c r="G48" s="1"/>
      <c r="H48" s="1"/>
      <c r="I48" s="10"/>
      <c r="J48" s="10"/>
      <c r="K48" s="10"/>
      <c r="L48" s="11"/>
      <c r="M48" s="11"/>
      <c r="N48" s="1"/>
      <c r="O48" s="1"/>
    </row>
    <row r="49" spans="3:15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:15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3:15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3:15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3:15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5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3:15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&amp;R&amp;"Arial,Bold"&amp;14ROAD TRAFFIC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4"/>
  <sheetViews>
    <sheetView zoomScale="75" zoomScaleNormal="75" zoomScalePageLayoutView="0" workbookViewId="0" topLeftCell="A1">
      <selection activeCell="AA37" sqref="AA37"/>
    </sheetView>
  </sheetViews>
  <sheetFormatPr defaultColWidth="9.140625" defaultRowHeight="12.75"/>
  <cols>
    <col min="1" max="2" width="1.8515625" style="0" customWidth="1"/>
    <col min="3" max="3" width="31.421875" style="0" customWidth="1"/>
    <col min="4" max="8" width="8.7109375" style="0" hidden="1" customWidth="1"/>
    <col min="9" max="13" width="10.28125" style="0" hidden="1" customWidth="1"/>
    <col min="14" max="18" width="10.28125" style="0" customWidth="1"/>
    <col min="19" max="19" width="11.28125" style="0" bestFit="1" customWidth="1"/>
    <col min="20" max="20" width="10.140625" style="0" customWidth="1"/>
    <col min="21" max="21" width="9.00390625" style="0" customWidth="1"/>
    <col min="22" max="22" width="10.421875" style="0" customWidth="1"/>
    <col min="23" max="23" width="9.8515625" style="0" customWidth="1"/>
    <col min="24" max="24" width="10.00390625" style="0" customWidth="1"/>
  </cols>
  <sheetData>
    <row r="1" spans="1:19" s="14" customFormat="1" ht="15.75">
      <c r="A1" s="78" t="s">
        <v>365</v>
      </c>
      <c r="B1" s="21"/>
      <c r="I1" s="21"/>
      <c r="J1" s="21"/>
      <c r="K1" s="21"/>
      <c r="L1" s="115"/>
      <c r="M1" s="21"/>
      <c r="N1" s="21"/>
      <c r="S1" s="21"/>
    </row>
    <row r="2" spans="1:23" ht="67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  <c r="M2" s="110"/>
      <c r="N2" s="110"/>
      <c r="O2" s="148" t="s">
        <v>0</v>
      </c>
      <c r="P2" s="126" t="s">
        <v>1</v>
      </c>
      <c r="Q2" s="148" t="s">
        <v>2</v>
      </c>
      <c r="R2" s="126" t="s">
        <v>3</v>
      </c>
      <c r="S2" s="126" t="s">
        <v>4</v>
      </c>
      <c r="T2" s="126" t="s">
        <v>5</v>
      </c>
      <c r="U2" s="126" t="s">
        <v>6</v>
      </c>
      <c r="V2" s="126" t="s">
        <v>7</v>
      </c>
      <c r="W2" s="126" t="s">
        <v>114</v>
      </c>
    </row>
    <row r="3" spans="15:23" ht="12.75" customHeight="1">
      <c r="O3" s="5"/>
      <c r="P3" s="6"/>
      <c r="Q3" s="5"/>
      <c r="R3" s="6"/>
      <c r="S3" s="6"/>
      <c r="T3" s="8"/>
      <c r="U3" s="6"/>
      <c r="W3" s="9" t="s">
        <v>51</v>
      </c>
    </row>
    <row r="4" spans="1:23" ht="12.75" customHeight="1">
      <c r="A4" s="103" t="s">
        <v>120</v>
      </c>
      <c r="B4" s="103"/>
      <c r="C4" s="103"/>
      <c r="D4" s="103"/>
      <c r="E4" s="103"/>
      <c r="F4" s="103"/>
      <c r="G4" s="103"/>
      <c r="H4" s="103"/>
      <c r="O4" s="5"/>
      <c r="P4" s="6"/>
      <c r="Q4" s="5"/>
      <c r="R4" s="6"/>
      <c r="S4" s="6"/>
      <c r="T4" s="8"/>
      <c r="U4" s="6"/>
      <c r="V4" s="9"/>
      <c r="W4" s="7"/>
    </row>
    <row r="5" spans="1:23" ht="18.75">
      <c r="A5" s="103"/>
      <c r="B5" s="103" t="s">
        <v>275</v>
      </c>
      <c r="C5" s="103"/>
      <c r="D5" s="103"/>
      <c r="E5" s="103"/>
      <c r="F5" s="103"/>
      <c r="G5" s="103"/>
      <c r="H5" s="103"/>
      <c r="O5" s="46">
        <v>5461</v>
      </c>
      <c r="P5" s="46">
        <v>28</v>
      </c>
      <c r="Q5" s="46">
        <v>55</v>
      </c>
      <c r="R5" s="46">
        <v>1121</v>
      </c>
      <c r="S5" s="46">
        <v>812</v>
      </c>
      <c r="T5" s="45">
        <v>7477</v>
      </c>
      <c r="U5" s="46">
        <v>0</v>
      </c>
      <c r="V5" s="105">
        <v>7477</v>
      </c>
      <c r="W5" s="92">
        <f>(V5/V$21)*100</f>
        <v>16.47860007934059</v>
      </c>
    </row>
    <row r="6" spans="1:23" ht="18.75">
      <c r="A6" s="103"/>
      <c r="B6" s="103" t="s">
        <v>276</v>
      </c>
      <c r="C6" s="103"/>
      <c r="D6" s="103"/>
      <c r="E6" s="103"/>
      <c r="F6" s="103"/>
      <c r="G6" s="103"/>
      <c r="H6" s="103"/>
      <c r="O6" s="46">
        <v>741</v>
      </c>
      <c r="P6" s="46">
        <v>4</v>
      </c>
      <c r="Q6" s="46">
        <v>8</v>
      </c>
      <c r="R6" s="46">
        <v>144</v>
      </c>
      <c r="S6" s="46">
        <v>62</v>
      </c>
      <c r="T6" s="45">
        <v>959</v>
      </c>
      <c r="U6" s="46">
        <v>1</v>
      </c>
      <c r="V6" s="105">
        <v>960</v>
      </c>
      <c r="W6" s="92">
        <f>(V6/V$21)*100</f>
        <v>2.115749107418345</v>
      </c>
    </row>
    <row r="7" spans="1:23" ht="18.75">
      <c r="A7" s="103"/>
      <c r="B7" s="103" t="s">
        <v>277</v>
      </c>
      <c r="C7" s="103"/>
      <c r="D7" s="103"/>
      <c r="E7" s="103"/>
      <c r="F7" s="103"/>
      <c r="G7" s="103"/>
      <c r="H7" s="103"/>
      <c r="I7" s="81"/>
      <c r="O7" s="46">
        <v>6592</v>
      </c>
      <c r="P7" s="46">
        <v>70</v>
      </c>
      <c r="Q7" s="46">
        <v>93</v>
      </c>
      <c r="R7" s="46">
        <v>1358</v>
      </c>
      <c r="S7" s="46">
        <v>787</v>
      </c>
      <c r="T7" s="45">
        <v>8900</v>
      </c>
      <c r="U7" s="46">
        <v>4</v>
      </c>
      <c r="V7" s="105">
        <v>8905</v>
      </c>
      <c r="W7" s="92">
        <f>(V7/V$21)*100</f>
        <v>19.62577687662538</v>
      </c>
    </row>
    <row r="8" spans="1:23" ht="18.75">
      <c r="A8" s="103"/>
      <c r="B8" s="103" t="s">
        <v>278</v>
      </c>
      <c r="C8" s="103"/>
      <c r="D8" s="103"/>
      <c r="E8" s="103"/>
      <c r="F8" s="103"/>
      <c r="G8" s="103"/>
      <c r="H8" s="103"/>
      <c r="O8" s="46">
        <v>3662</v>
      </c>
      <c r="P8" s="46">
        <v>18</v>
      </c>
      <c r="Q8" s="46">
        <v>105</v>
      </c>
      <c r="R8" s="46">
        <v>568</v>
      </c>
      <c r="S8" s="46">
        <v>128</v>
      </c>
      <c r="T8" s="45">
        <v>4480</v>
      </c>
      <c r="U8" s="46">
        <v>21</v>
      </c>
      <c r="V8" s="105">
        <v>4501</v>
      </c>
      <c r="W8" s="92">
        <f>(V8/V$21)*100</f>
        <v>9.91977784634372</v>
      </c>
    </row>
    <row r="9" spans="1:23" ht="18.75">
      <c r="A9" s="103"/>
      <c r="B9" s="103" t="s">
        <v>279</v>
      </c>
      <c r="C9" s="103"/>
      <c r="D9" s="103"/>
      <c r="E9" s="103"/>
      <c r="F9" s="103"/>
      <c r="G9" s="103"/>
      <c r="H9" s="103"/>
      <c r="O9" s="46">
        <v>6117</v>
      </c>
      <c r="P9" s="46">
        <v>62</v>
      </c>
      <c r="Q9" s="46">
        <v>108</v>
      </c>
      <c r="R9" s="46">
        <v>1289</v>
      </c>
      <c r="S9" s="46">
        <v>439</v>
      </c>
      <c r="T9" s="45">
        <v>8015</v>
      </c>
      <c r="U9" s="46">
        <v>15</v>
      </c>
      <c r="V9" s="105">
        <v>8029</v>
      </c>
      <c r="W9" s="92">
        <f>(V9/V$21)*100</f>
        <v>17.69515581610614</v>
      </c>
    </row>
    <row r="10" spans="1:26" ht="15.75">
      <c r="A10" s="103"/>
      <c r="B10" s="119" t="s">
        <v>95</v>
      </c>
      <c r="C10" s="103"/>
      <c r="D10" s="103"/>
      <c r="E10" s="103"/>
      <c r="F10" s="103"/>
      <c r="G10" s="103"/>
      <c r="H10" s="103"/>
      <c r="O10" s="105">
        <v>22573</v>
      </c>
      <c r="P10" s="105">
        <v>182</v>
      </c>
      <c r="Q10" s="105">
        <v>369</v>
      </c>
      <c r="R10" s="105">
        <v>4480</v>
      </c>
      <c r="S10" s="105">
        <v>2228</v>
      </c>
      <c r="T10" s="105">
        <v>29831</v>
      </c>
      <c r="U10" s="105">
        <v>41</v>
      </c>
      <c r="V10" s="105">
        <v>29872</v>
      </c>
      <c r="W10" s="90">
        <f>SUM(W5:W9)</f>
        <v>65.83505972583417</v>
      </c>
      <c r="X10" s="81"/>
      <c r="Y10" s="81"/>
      <c r="Z10" s="81"/>
    </row>
    <row r="11" spans="1:23" ht="15">
      <c r="A11" s="103"/>
      <c r="B11" s="103"/>
      <c r="C11" s="97"/>
      <c r="D11" s="97"/>
      <c r="E11" s="97"/>
      <c r="F11" s="97"/>
      <c r="G11" s="97"/>
      <c r="H11" s="97"/>
      <c r="O11" s="220"/>
      <c r="P11" s="104"/>
      <c r="Q11" s="104"/>
      <c r="R11" s="104"/>
      <c r="S11" s="104"/>
      <c r="T11" s="104"/>
      <c r="U11" s="104"/>
      <c r="V11" s="221"/>
      <c r="W11" s="89"/>
    </row>
    <row r="12" spans="1:23" ht="15.75">
      <c r="A12" s="103" t="s">
        <v>115</v>
      </c>
      <c r="B12" s="103"/>
      <c r="C12" s="103"/>
      <c r="D12" s="103"/>
      <c r="E12" s="103"/>
      <c r="F12" s="103"/>
      <c r="G12" s="103"/>
      <c r="H12" s="103"/>
      <c r="O12" s="46"/>
      <c r="P12" s="46"/>
      <c r="Q12" s="46"/>
      <c r="R12" s="46"/>
      <c r="S12" s="46"/>
      <c r="T12" s="45"/>
      <c r="U12" s="46"/>
      <c r="V12" s="105"/>
      <c r="W12" s="37"/>
    </row>
    <row r="13" spans="1:23" ht="18.75">
      <c r="A13" s="103"/>
      <c r="B13" s="103" t="s">
        <v>280</v>
      </c>
      <c r="C13" s="120"/>
      <c r="D13" s="120"/>
      <c r="E13" s="120"/>
      <c r="F13" s="120"/>
      <c r="G13" s="120"/>
      <c r="H13" s="120"/>
      <c r="I13" s="82"/>
      <c r="O13" s="46">
        <v>6573</v>
      </c>
      <c r="P13" s="46">
        <v>53</v>
      </c>
      <c r="Q13" s="46">
        <v>164</v>
      </c>
      <c r="R13" s="46">
        <v>1139</v>
      </c>
      <c r="S13" s="46">
        <v>102</v>
      </c>
      <c r="T13" s="45">
        <v>8030</v>
      </c>
      <c r="U13" s="46">
        <v>121</v>
      </c>
      <c r="V13" s="105">
        <v>8151</v>
      </c>
      <c r="W13" s="92">
        <f>(V13/V$21)*100</f>
        <v>17.964032265173888</v>
      </c>
    </row>
    <row r="14" spans="1:23" ht="15" customHeight="1">
      <c r="A14" s="103"/>
      <c r="B14" s="103" t="s">
        <v>281</v>
      </c>
      <c r="C14" s="120"/>
      <c r="D14" s="120"/>
      <c r="E14" s="120"/>
      <c r="F14" s="120"/>
      <c r="G14" s="120"/>
      <c r="H14" s="120"/>
      <c r="I14" s="82"/>
      <c r="O14" s="46">
        <v>5523</v>
      </c>
      <c r="P14" s="46">
        <v>59</v>
      </c>
      <c r="Q14" s="46">
        <v>55</v>
      </c>
      <c r="R14" s="46">
        <v>1359</v>
      </c>
      <c r="S14" s="46">
        <v>174</v>
      </c>
      <c r="T14" s="45">
        <v>7171</v>
      </c>
      <c r="U14" s="46">
        <v>180</v>
      </c>
      <c r="V14" s="105">
        <v>7351</v>
      </c>
      <c r="W14" s="92">
        <f>(V14/V$21)*100</f>
        <v>16.200908008991934</v>
      </c>
    </row>
    <row r="15" spans="1:23" ht="15.75">
      <c r="A15" s="103"/>
      <c r="B15" s="119" t="s">
        <v>97</v>
      </c>
      <c r="C15" s="103"/>
      <c r="D15" s="103"/>
      <c r="E15" s="103"/>
      <c r="F15" s="103"/>
      <c r="G15" s="103"/>
      <c r="H15" s="103"/>
      <c r="O15" s="105">
        <v>12096</v>
      </c>
      <c r="P15" s="105">
        <v>112</v>
      </c>
      <c r="Q15" s="105">
        <v>219</v>
      </c>
      <c r="R15" s="105">
        <v>2499</v>
      </c>
      <c r="S15" s="105">
        <v>276</v>
      </c>
      <c r="T15" s="105">
        <v>15201</v>
      </c>
      <c r="U15" s="105">
        <v>300</v>
      </c>
      <c r="V15" s="105">
        <v>15502</v>
      </c>
      <c r="W15" s="90">
        <f>SUM(W13:W14)</f>
        <v>34.16494027416582</v>
      </c>
    </row>
    <row r="16" spans="1:23" ht="15">
      <c r="A16" s="103"/>
      <c r="B16" s="103"/>
      <c r="C16" s="103"/>
      <c r="D16" s="103"/>
      <c r="E16" s="103"/>
      <c r="F16" s="103"/>
      <c r="G16" s="103"/>
      <c r="H16" s="103"/>
      <c r="O16" s="104"/>
      <c r="P16" s="104"/>
      <c r="Q16" s="104"/>
      <c r="R16" s="104"/>
      <c r="S16" s="104"/>
      <c r="T16" s="104"/>
      <c r="U16" s="104"/>
      <c r="V16" s="221"/>
      <c r="W16" s="89"/>
    </row>
    <row r="17" spans="1:23" ht="15">
      <c r="A17" s="103" t="s">
        <v>98</v>
      </c>
      <c r="B17" s="103"/>
      <c r="C17" s="103"/>
      <c r="D17" s="103"/>
      <c r="E17" s="103"/>
      <c r="F17" s="103"/>
      <c r="G17" s="103"/>
      <c r="H17" s="103"/>
      <c r="O17" s="30"/>
      <c r="P17" s="30"/>
      <c r="Q17" s="30"/>
      <c r="R17" s="30"/>
      <c r="S17" s="30"/>
      <c r="T17" s="30"/>
      <c r="U17" s="30"/>
      <c r="V17" s="222"/>
      <c r="W17" s="37"/>
    </row>
    <row r="18" spans="1:23" ht="15.75">
      <c r="A18" s="103"/>
      <c r="B18" s="103" t="s">
        <v>99</v>
      </c>
      <c r="C18" s="103"/>
      <c r="D18" s="103"/>
      <c r="E18" s="103"/>
      <c r="F18" s="103"/>
      <c r="G18" s="103"/>
      <c r="H18" s="103"/>
      <c r="O18" s="46">
        <v>5461</v>
      </c>
      <c r="P18" s="46">
        <v>28</v>
      </c>
      <c r="Q18" s="46">
        <v>55</v>
      </c>
      <c r="R18" s="46">
        <v>1121</v>
      </c>
      <c r="S18" s="46">
        <v>812</v>
      </c>
      <c r="T18" s="45">
        <v>7477</v>
      </c>
      <c r="U18" s="46">
        <v>0</v>
      </c>
      <c r="V18" s="105">
        <v>7477</v>
      </c>
      <c r="W18" s="92">
        <f>(V18/V$21)*100</f>
        <v>16.47860007934059</v>
      </c>
    </row>
    <row r="19" spans="1:23" ht="18.75">
      <c r="A19" s="103"/>
      <c r="B19" s="103" t="s">
        <v>280</v>
      </c>
      <c r="C19" s="103"/>
      <c r="D19" s="103"/>
      <c r="E19" s="103"/>
      <c r="F19" s="103"/>
      <c r="G19" s="103"/>
      <c r="H19" s="103"/>
      <c r="O19" s="46">
        <v>10975</v>
      </c>
      <c r="P19" s="46">
        <v>75</v>
      </c>
      <c r="Q19" s="46">
        <v>277</v>
      </c>
      <c r="R19" s="46">
        <v>1851</v>
      </c>
      <c r="S19" s="46">
        <v>292</v>
      </c>
      <c r="T19" s="45">
        <v>13469</v>
      </c>
      <c r="U19" s="46">
        <v>143</v>
      </c>
      <c r="V19" s="105">
        <v>13612</v>
      </c>
      <c r="W19" s="92">
        <f>(V19/V$21)*100</f>
        <v>29.999559218935957</v>
      </c>
    </row>
    <row r="20" spans="1:23" ht="18.75">
      <c r="A20" s="103"/>
      <c r="B20" s="103" t="s">
        <v>281</v>
      </c>
      <c r="C20" s="103"/>
      <c r="D20" s="103"/>
      <c r="E20" s="103"/>
      <c r="F20" s="103"/>
      <c r="G20" s="103"/>
      <c r="H20" s="103"/>
      <c r="O20" s="46">
        <v>18233</v>
      </c>
      <c r="P20" s="46">
        <v>190</v>
      </c>
      <c r="Q20" s="46">
        <v>256</v>
      </c>
      <c r="R20" s="46">
        <v>4007</v>
      </c>
      <c r="S20" s="46">
        <v>1400</v>
      </c>
      <c r="T20" s="45">
        <v>24086</v>
      </c>
      <c r="U20" s="46">
        <v>198</v>
      </c>
      <c r="V20" s="105">
        <v>24284</v>
      </c>
      <c r="W20" s="92">
        <f>(V20/V$21)*100</f>
        <v>53.519636796403226</v>
      </c>
    </row>
    <row r="21" spans="1:23" ht="15.75">
      <c r="A21" s="103"/>
      <c r="B21" s="119" t="s">
        <v>98</v>
      </c>
      <c r="C21" s="103"/>
      <c r="D21" s="103"/>
      <c r="E21" s="103"/>
      <c r="F21" s="103"/>
      <c r="G21" s="103"/>
      <c r="H21" s="103"/>
      <c r="O21" s="223">
        <v>34669</v>
      </c>
      <c r="P21" s="223">
        <v>293</v>
      </c>
      <c r="Q21" s="223">
        <v>588</v>
      </c>
      <c r="R21" s="223">
        <v>6979</v>
      </c>
      <c r="S21" s="223">
        <v>2504</v>
      </c>
      <c r="T21" s="223">
        <v>45032</v>
      </c>
      <c r="U21" s="223">
        <v>342</v>
      </c>
      <c r="V21" s="223">
        <v>45374</v>
      </c>
      <c r="W21" s="91">
        <f>SUM(W18:W20)</f>
        <v>99.99779609467979</v>
      </c>
    </row>
    <row r="22" spans="1:23" ht="15">
      <c r="A22" s="103"/>
      <c r="B22" s="103"/>
      <c r="C22" s="103"/>
      <c r="D22" s="103"/>
      <c r="E22" s="103"/>
      <c r="F22" s="103"/>
      <c r="G22" s="103"/>
      <c r="H22" s="103"/>
      <c r="O22" s="89"/>
      <c r="P22" s="89"/>
      <c r="Q22" s="89"/>
      <c r="R22" s="89"/>
      <c r="S22" s="89"/>
      <c r="T22" s="89"/>
      <c r="U22" s="89"/>
      <c r="V22" s="175"/>
      <c r="W22" s="89"/>
    </row>
    <row r="23" spans="1:23" ht="15">
      <c r="A23" s="121" t="s">
        <v>50</v>
      </c>
      <c r="B23" s="121"/>
      <c r="C23" s="121"/>
      <c r="D23" s="121"/>
      <c r="E23" s="121"/>
      <c r="F23" s="121"/>
      <c r="G23" s="121"/>
      <c r="H23" s="121"/>
      <c r="I23" s="116"/>
      <c r="J23" s="110"/>
      <c r="K23" s="110"/>
      <c r="L23" s="110"/>
      <c r="M23" s="110"/>
      <c r="N23" s="110"/>
      <c r="O23" s="117">
        <f aca="true" t="shared" si="0" ref="O23:V23">(O21/$V21)*100</f>
        <v>76.40719354696522</v>
      </c>
      <c r="P23" s="117">
        <f t="shared" si="0"/>
        <v>0.6457442588266408</v>
      </c>
      <c r="Q23" s="117">
        <f t="shared" si="0"/>
        <v>1.2958963282937366</v>
      </c>
      <c r="R23" s="117">
        <f t="shared" si="0"/>
        <v>15.381055229867325</v>
      </c>
      <c r="S23" s="117">
        <f t="shared" si="0"/>
        <v>5.518578921849517</v>
      </c>
      <c r="T23" s="117">
        <f t="shared" si="0"/>
        <v>99.24626438048222</v>
      </c>
      <c r="U23" s="117">
        <f t="shared" si="0"/>
        <v>0.7537356195177856</v>
      </c>
      <c r="V23" s="176">
        <f t="shared" si="0"/>
        <v>100</v>
      </c>
      <c r="W23" s="118"/>
    </row>
    <row r="24" spans="1:17" ht="15">
      <c r="A24" s="22" t="s">
        <v>254</v>
      </c>
      <c r="B24" s="1"/>
      <c r="C24" s="1"/>
      <c r="D24" s="1"/>
      <c r="E24" s="1"/>
      <c r="F24" s="1"/>
      <c r="G24" s="1"/>
      <c r="H24" s="1"/>
      <c r="I24" s="34"/>
      <c r="J24" s="34"/>
      <c r="K24" s="34"/>
      <c r="L24" s="34"/>
      <c r="M24" s="34"/>
      <c r="N24" s="34"/>
      <c r="O24" s="34"/>
      <c r="P24" s="25"/>
      <c r="Q24" s="25"/>
    </row>
    <row r="25" spans="1:17" ht="15">
      <c r="A25" s="22" t="s">
        <v>282</v>
      </c>
      <c r="B25" s="1"/>
      <c r="C25" s="1"/>
      <c r="D25" s="1"/>
      <c r="E25" s="1"/>
      <c r="F25" s="1"/>
      <c r="G25" s="1"/>
      <c r="H25" s="1"/>
      <c r="I25" s="34"/>
      <c r="J25" s="34"/>
      <c r="K25" s="34"/>
      <c r="L25" s="34"/>
      <c r="M25" s="34"/>
      <c r="N25" s="34"/>
      <c r="O25" s="34"/>
      <c r="P25" s="25"/>
      <c r="Q25" s="25"/>
    </row>
    <row r="26" spans="1:17" ht="15">
      <c r="A26" s="84" t="s">
        <v>352</v>
      </c>
      <c r="B26" s="1"/>
      <c r="C26" s="1"/>
      <c r="D26" s="1"/>
      <c r="E26" s="1"/>
      <c r="F26" s="1"/>
      <c r="G26" s="1"/>
      <c r="H26" s="1"/>
      <c r="I26" s="34"/>
      <c r="J26" s="34"/>
      <c r="K26" s="34"/>
      <c r="L26" s="34"/>
      <c r="M26" s="34"/>
      <c r="N26" s="34"/>
      <c r="O26" s="34"/>
      <c r="P26" s="25"/>
      <c r="Q26" s="25"/>
    </row>
    <row r="27" spans="1:17" ht="15.75">
      <c r="A27" s="212" t="s">
        <v>360</v>
      </c>
      <c r="B27" s="1"/>
      <c r="C27" s="1"/>
      <c r="D27" s="1"/>
      <c r="E27" s="1"/>
      <c r="F27" s="1"/>
      <c r="G27" s="1"/>
      <c r="H27" s="1"/>
      <c r="I27" s="34"/>
      <c r="J27" s="34"/>
      <c r="K27" s="34"/>
      <c r="L27" s="34"/>
      <c r="M27" s="34"/>
      <c r="N27" s="34"/>
      <c r="O27" s="34"/>
      <c r="P27" s="25"/>
      <c r="Q27" s="25"/>
    </row>
    <row r="28" spans="1:17" ht="12" customHeight="1">
      <c r="A28" s="212"/>
      <c r="B28" s="1"/>
      <c r="C28" s="1"/>
      <c r="D28" s="1"/>
      <c r="E28" s="1"/>
      <c r="F28" s="1"/>
      <c r="G28" s="1"/>
      <c r="H28" s="1"/>
      <c r="I28" s="34"/>
      <c r="J28" s="34"/>
      <c r="K28" s="34"/>
      <c r="L28" s="34"/>
      <c r="M28" s="34"/>
      <c r="N28" s="34"/>
      <c r="O28" s="34"/>
      <c r="P28" s="25"/>
      <c r="Q28" s="25"/>
    </row>
    <row r="29" spans="1:17" ht="15">
      <c r="A29" s="22"/>
      <c r="B29" s="1"/>
      <c r="C29" s="1"/>
      <c r="D29" s="1"/>
      <c r="E29" s="1"/>
      <c r="F29" s="1"/>
      <c r="G29" s="1"/>
      <c r="H29" s="1"/>
      <c r="I29" s="34"/>
      <c r="J29" s="34"/>
      <c r="K29" s="34"/>
      <c r="L29" s="34"/>
      <c r="M29" s="34"/>
      <c r="N29" s="34"/>
      <c r="O29" s="34"/>
      <c r="P29" s="25"/>
      <c r="Q29" s="25"/>
    </row>
    <row r="30" spans="1:16" s="14" customFormat="1" ht="15.75">
      <c r="A30" s="78" t="s">
        <v>305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24" ht="18.75">
      <c r="A31" s="107"/>
      <c r="B31" s="107"/>
      <c r="C31" s="108"/>
      <c r="D31" s="108">
        <v>1995</v>
      </c>
      <c r="E31" s="108">
        <v>1996</v>
      </c>
      <c r="F31" s="108">
        <v>1997</v>
      </c>
      <c r="G31" s="108">
        <v>1998</v>
      </c>
      <c r="H31" s="108">
        <v>1999</v>
      </c>
      <c r="I31" s="108">
        <v>2000</v>
      </c>
      <c r="J31" s="108">
        <v>2001</v>
      </c>
      <c r="K31" s="108">
        <v>2002</v>
      </c>
      <c r="L31" s="108">
        <v>2003</v>
      </c>
      <c r="M31" s="108">
        <v>2004</v>
      </c>
      <c r="N31" s="108">
        <v>2005</v>
      </c>
      <c r="O31" s="108">
        <v>2006</v>
      </c>
      <c r="P31" s="108">
        <v>2007</v>
      </c>
      <c r="Q31" s="108">
        <v>2008</v>
      </c>
      <c r="R31" s="108">
        <v>2009</v>
      </c>
      <c r="S31" s="108">
        <v>2010</v>
      </c>
      <c r="T31" s="108">
        <v>2011</v>
      </c>
      <c r="U31" s="108">
        <v>2012</v>
      </c>
      <c r="V31" s="108">
        <v>2013</v>
      </c>
      <c r="W31" s="146" t="s">
        <v>371</v>
      </c>
      <c r="X31" s="108">
        <v>2015</v>
      </c>
    </row>
    <row r="32" spans="3:24" ht="12.75">
      <c r="C32" s="4"/>
      <c r="D32" s="4"/>
      <c r="E32" s="4"/>
      <c r="F32" s="4"/>
      <c r="G32" s="4"/>
      <c r="H32" s="4"/>
      <c r="M32" s="12"/>
      <c r="N32" s="12"/>
      <c r="P32" s="12"/>
      <c r="Q32" s="12"/>
      <c r="R32" s="12"/>
      <c r="S32" s="12"/>
      <c r="T32" s="12"/>
      <c r="X32" s="12" t="s">
        <v>49</v>
      </c>
    </row>
    <row r="33" spans="1:8" ht="15.75">
      <c r="A33" s="4"/>
      <c r="B33" s="122" t="s">
        <v>120</v>
      </c>
      <c r="C33" s="103"/>
      <c r="D33" s="103"/>
      <c r="E33" s="103"/>
      <c r="F33" s="103"/>
      <c r="G33" s="103"/>
      <c r="H33" s="103"/>
    </row>
    <row r="34" spans="2:24" ht="15">
      <c r="B34" s="103"/>
      <c r="C34" s="103" t="s">
        <v>0</v>
      </c>
      <c r="D34" s="44">
        <v>19226</v>
      </c>
      <c r="E34" s="44">
        <v>19888</v>
      </c>
      <c r="F34" s="44">
        <v>20266</v>
      </c>
      <c r="G34" s="44">
        <v>20456</v>
      </c>
      <c r="H34" s="44">
        <v>20700.032</v>
      </c>
      <c r="I34" s="44">
        <v>20566.003</v>
      </c>
      <c r="J34" s="44">
        <v>20976.745</v>
      </c>
      <c r="K34" s="44">
        <v>21760.137</v>
      </c>
      <c r="L34" s="44">
        <v>21921.515</v>
      </c>
      <c r="M34" s="44">
        <v>22307.81</v>
      </c>
      <c r="N34" s="44">
        <v>22060.254</v>
      </c>
      <c r="O34" s="44">
        <v>22610</v>
      </c>
      <c r="P34" s="45">
        <v>22392</v>
      </c>
      <c r="Q34" s="45">
        <v>22221</v>
      </c>
      <c r="R34" s="45">
        <v>22496</v>
      </c>
      <c r="S34" s="45">
        <v>21998</v>
      </c>
      <c r="T34" s="45">
        <v>21986</v>
      </c>
      <c r="U34" s="45">
        <v>22170</v>
      </c>
      <c r="V34" s="45">
        <v>22217</v>
      </c>
      <c r="W34" s="45">
        <v>22418</v>
      </c>
      <c r="X34" s="45">
        <v>22573</v>
      </c>
    </row>
    <row r="35" spans="2:24" ht="15">
      <c r="B35" s="103"/>
      <c r="C35" s="103" t="s">
        <v>1</v>
      </c>
      <c r="D35" s="44">
        <v>119</v>
      </c>
      <c r="E35" s="44">
        <v>118</v>
      </c>
      <c r="F35" s="44">
        <v>124</v>
      </c>
      <c r="G35" s="44">
        <v>128</v>
      </c>
      <c r="H35" s="44">
        <v>142.527</v>
      </c>
      <c r="I35" s="44">
        <v>149.074</v>
      </c>
      <c r="J35" s="44">
        <v>155.855</v>
      </c>
      <c r="K35" s="44">
        <v>175.367</v>
      </c>
      <c r="L35" s="44">
        <v>203.74</v>
      </c>
      <c r="M35" s="44">
        <v>194.475</v>
      </c>
      <c r="N35" s="44">
        <v>180.843</v>
      </c>
      <c r="O35" s="44">
        <v>176</v>
      </c>
      <c r="P35" s="45">
        <v>187</v>
      </c>
      <c r="Q35" s="45">
        <v>190</v>
      </c>
      <c r="R35" s="45">
        <v>196</v>
      </c>
      <c r="S35" s="45">
        <v>181</v>
      </c>
      <c r="T35" s="45">
        <v>181</v>
      </c>
      <c r="U35" s="45">
        <v>171</v>
      </c>
      <c r="V35" s="45">
        <v>176</v>
      </c>
      <c r="W35" s="45">
        <v>184</v>
      </c>
      <c r="X35" s="45">
        <v>181</v>
      </c>
    </row>
    <row r="36" spans="2:35" ht="15">
      <c r="B36" s="103"/>
      <c r="C36" s="103" t="s">
        <v>2</v>
      </c>
      <c r="D36" s="44">
        <v>306</v>
      </c>
      <c r="E36" s="44">
        <v>316</v>
      </c>
      <c r="F36" s="44">
        <v>321</v>
      </c>
      <c r="G36" s="44">
        <v>320</v>
      </c>
      <c r="H36" s="44">
        <v>321.875</v>
      </c>
      <c r="I36" s="44">
        <v>317.272</v>
      </c>
      <c r="J36" s="44">
        <v>323.194</v>
      </c>
      <c r="K36" s="44">
        <v>340.303</v>
      </c>
      <c r="L36" s="44">
        <v>331.353</v>
      </c>
      <c r="M36" s="44">
        <v>283.941</v>
      </c>
      <c r="N36" s="44">
        <v>285.499</v>
      </c>
      <c r="O36" s="44">
        <v>299</v>
      </c>
      <c r="P36" s="45">
        <v>308</v>
      </c>
      <c r="Q36" s="45">
        <v>320</v>
      </c>
      <c r="R36" s="45">
        <v>329</v>
      </c>
      <c r="S36" s="45">
        <v>353</v>
      </c>
      <c r="T36" s="45">
        <v>352</v>
      </c>
      <c r="U36" s="45">
        <v>363</v>
      </c>
      <c r="V36" s="45">
        <v>365</v>
      </c>
      <c r="W36" s="45">
        <v>366</v>
      </c>
      <c r="X36" s="45">
        <v>369</v>
      </c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</row>
    <row r="37" spans="2:24" ht="15">
      <c r="B37" s="103"/>
      <c r="C37" s="103" t="s">
        <v>3</v>
      </c>
      <c r="D37" s="44">
        <v>2384</v>
      </c>
      <c r="E37" s="44">
        <v>2520</v>
      </c>
      <c r="F37" s="44">
        <v>2695</v>
      </c>
      <c r="G37" s="44">
        <v>2879</v>
      </c>
      <c r="H37" s="44">
        <v>2914.658</v>
      </c>
      <c r="I37" s="44">
        <v>2805.276</v>
      </c>
      <c r="J37" s="44">
        <v>2833.352</v>
      </c>
      <c r="K37" s="44">
        <v>2927.661</v>
      </c>
      <c r="L37" s="44">
        <v>3078.998</v>
      </c>
      <c r="M37" s="44">
        <v>3167.697</v>
      </c>
      <c r="N37" s="44">
        <v>3260.843</v>
      </c>
      <c r="O37" s="44">
        <v>3459</v>
      </c>
      <c r="P37" s="45">
        <v>3689</v>
      </c>
      <c r="Q37" s="45">
        <v>3690</v>
      </c>
      <c r="R37" s="45">
        <v>3684</v>
      </c>
      <c r="S37" s="45">
        <v>3701</v>
      </c>
      <c r="T37" s="45">
        <v>3816</v>
      </c>
      <c r="U37" s="45">
        <v>3906</v>
      </c>
      <c r="V37" s="45">
        <v>4032</v>
      </c>
      <c r="W37" s="45">
        <v>4242</v>
      </c>
      <c r="X37" s="45">
        <v>4481</v>
      </c>
    </row>
    <row r="38" spans="2:24" ht="15">
      <c r="B38" s="103"/>
      <c r="C38" s="103" t="s">
        <v>4</v>
      </c>
      <c r="D38" s="44">
        <v>1904</v>
      </c>
      <c r="E38" s="44">
        <v>1950</v>
      </c>
      <c r="F38" s="44">
        <v>2001</v>
      </c>
      <c r="G38" s="44">
        <v>2057</v>
      </c>
      <c r="H38" s="44">
        <v>2060.014</v>
      </c>
      <c r="I38" s="44">
        <v>2051.557</v>
      </c>
      <c r="J38" s="44">
        <v>2009.842</v>
      </c>
      <c r="K38" s="44">
        <v>2014.01</v>
      </c>
      <c r="L38" s="44">
        <v>2105.074</v>
      </c>
      <c r="M38" s="44">
        <v>2218.48</v>
      </c>
      <c r="N38" s="44">
        <v>2233.829</v>
      </c>
      <c r="O38" s="44">
        <v>2315</v>
      </c>
      <c r="P38" s="45">
        <v>2378</v>
      </c>
      <c r="Q38" s="45">
        <v>2349</v>
      </c>
      <c r="R38" s="45">
        <v>2210</v>
      </c>
      <c r="S38" s="45">
        <v>2217</v>
      </c>
      <c r="T38" s="45">
        <v>2184</v>
      </c>
      <c r="U38" s="45">
        <v>2198</v>
      </c>
      <c r="V38" s="45">
        <v>2210</v>
      </c>
      <c r="W38" s="45">
        <v>2193</v>
      </c>
      <c r="X38" s="45">
        <v>2228</v>
      </c>
    </row>
    <row r="39" spans="2:35" ht="15">
      <c r="B39" s="103"/>
      <c r="C39" s="103" t="s">
        <v>100</v>
      </c>
      <c r="D39" s="187">
        <f>SUM(D34:D38)</f>
        <v>23939</v>
      </c>
      <c r="E39" s="187">
        <f>SUM(E34:E38)</f>
        <v>24792</v>
      </c>
      <c r="F39" s="187">
        <f>SUM(F34:F38)</f>
        <v>25407</v>
      </c>
      <c r="G39" s="187">
        <f>SUM(G34:G38)</f>
        <v>25840</v>
      </c>
      <c r="H39" s="187">
        <f>SUM(H34:H38)</f>
        <v>26139.105999999996</v>
      </c>
      <c r="I39" s="44">
        <v>25889</v>
      </c>
      <c r="J39" s="44">
        <v>26299</v>
      </c>
      <c r="K39" s="44">
        <v>27217</v>
      </c>
      <c r="L39" s="44">
        <v>27641</v>
      </c>
      <c r="M39" s="44">
        <v>28172</v>
      </c>
      <c r="N39" s="44">
        <v>28021</v>
      </c>
      <c r="O39" s="44">
        <v>28859</v>
      </c>
      <c r="P39" s="45">
        <v>28953</v>
      </c>
      <c r="Q39" s="45">
        <v>28770</v>
      </c>
      <c r="R39" s="45">
        <v>28917</v>
      </c>
      <c r="S39" s="45">
        <v>28450</v>
      </c>
      <c r="T39" s="45">
        <v>28519</v>
      </c>
      <c r="U39" s="45">
        <v>28807</v>
      </c>
      <c r="V39" s="45">
        <v>29001</v>
      </c>
      <c r="W39" s="45">
        <v>29404</v>
      </c>
      <c r="X39" s="45">
        <v>29831</v>
      </c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</row>
    <row r="40" spans="2:35" ht="15">
      <c r="B40" s="103"/>
      <c r="C40" s="103" t="s">
        <v>6</v>
      </c>
      <c r="D40" s="44">
        <v>49</v>
      </c>
      <c r="E40" s="44">
        <v>47</v>
      </c>
      <c r="F40" s="44">
        <v>44</v>
      </c>
      <c r="G40" s="44">
        <v>45</v>
      </c>
      <c r="H40" s="44">
        <v>46.195</v>
      </c>
      <c r="I40" s="44">
        <v>47.105</v>
      </c>
      <c r="J40" s="44">
        <v>43.212</v>
      </c>
      <c r="K40" s="44">
        <v>44.884</v>
      </c>
      <c r="L40" s="44">
        <v>40.963</v>
      </c>
      <c r="M40" s="44">
        <v>36.627</v>
      </c>
      <c r="N40" s="44">
        <v>33.628</v>
      </c>
      <c r="O40" s="44">
        <v>39</v>
      </c>
      <c r="P40" s="45">
        <v>32</v>
      </c>
      <c r="Q40" s="45">
        <v>40</v>
      </c>
      <c r="R40" s="45">
        <v>45</v>
      </c>
      <c r="S40" s="45">
        <v>46</v>
      </c>
      <c r="T40" s="45">
        <v>47</v>
      </c>
      <c r="U40" s="45">
        <v>45</v>
      </c>
      <c r="V40" s="45">
        <v>47</v>
      </c>
      <c r="W40" s="45">
        <v>42</v>
      </c>
      <c r="X40" s="45">
        <v>41</v>
      </c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</row>
    <row r="41" spans="2:35" ht="15.75">
      <c r="B41" s="103"/>
      <c r="C41" s="103" t="s">
        <v>101</v>
      </c>
      <c r="D41" s="189">
        <f>D39+D40</f>
        <v>23988</v>
      </c>
      <c r="E41" s="189">
        <f>E39+E40</f>
        <v>24839</v>
      </c>
      <c r="F41" s="189">
        <f>F39+F40</f>
        <v>25451</v>
      </c>
      <c r="G41" s="189">
        <f>G39+G40</f>
        <v>25885</v>
      </c>
      <c r="H41" s="189">
        <f>H39+H40</f>
        <v>26185.300999999996</v>
      </c>
      <c r="I41" s="43">
        <v>25936</v>
      </c>
      <c r="J41" s="43">
        <v>26342</v>
      </c>
      <c r="K41" s="43">
        <v>27262</v>
      </c>
      <c r="L41" s="43">
        <v>27682</v>
      </c>
      <c r="M41" s="43">
        <v>28209</v>
      </c>
      <c r="N41" s="43">
        <v>28055</v>
      </c>
      <c r="O41" s="43">
        <v>28898</v>
      </c>
      <c r="P41" s="43">
        <v>28986</v>
      </c>
      <c r="Q41" s="43">
        <v>28810</v>
      </c>
      <c r="R41" s="105">
        <v>28961</v>
      </c>
      <c r="S41" s="105">
        <v>28496</v>
      </c>
      <c r="T41" s="105">
        <v>28565</v>
      </c>
      <c r="U41" s="105">
        <v>28853</v>
      </c>
      <c r="V41" s="105">
        <v>29048</v>
      </c>
      <c r="W41" s="105">
        <v>29446</v>
      </c>
      <c r="X41" s="105">
        <v>29872</v>
      </c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</row>
    <row r="42" spans="2:24" ht="15">
      <c r="B42" s="103"/>
      <c r="C42" s="103"/>
      <c r="D42" s="103"/>
      <c r="E42" s="103"/>
      <c r="F42" s="103"/>
      <c r="G42" s="103"/>
      <c r="H42" s="103"/>
      <c r="I42" s="89" t="e">
        <f>IF(ABS(I39-SUM(I34:I38))&gt;#REF!,I39-SUM(I34:I38)," ")</f>
        <v>#REF!</v>
      </c>
      <c r="J42" s="89" t="e">
        <f>IF(ABS(J39-SUM(J34:J38))&gt;#REF!,J39-SUM(J34:J38)," ")</f>
        <v>#REF!</v>
      </c>
      <c r="K42" s="89" t="e">
        <f>IF(ABS(K39-SUM(K34:K38))&gt;#REF!,K39-SUM(K34:K38)," ")</f>
        <v>#REF!</v>
      </c>
      <c r="L42" s="89" t="e">
        <f>IF(ABS(L39-SUM(L34:L38))&gt;#REF!,L39-SUM(L34:L38)," ")</f>
        <v>#REF!</v>
      </c>
      <c r="M42" s="89"/>
      <c r="N42" s="89"/>
      <c r="O42" s="89"/>
      <c r="P42" s="104"/>
      <c r="Q42" s="104"/>
      <c r="R42" s="104"/>
      <c r="S42" s="104"/>
      <c r="T42" s="104"/>
      <c r="U42" s="104"/>
      <c r="V42" s="104"/>
      <c r="W42" s="104"/>
      <c r="X42" s="104"/>
    </row>
    <row r="43" spans="2:35" ht="15.75">
      <c r="B43" s="122" t="s">
        <v>115</v>
      </c>
      <c r="C43" s="103"/>
      <c r="D43" s="103"/>
      <c r="E43" s="103"/>
      <c r="F43" s="103"/>
      <c r="G43" s="103"/>
      <c r="H43" s="103"/>
      <c r="I43" s="45"/>
      <c r="J43" s="45"/>
      <c r="K43" s="45"/>
      <c r="L43" s="45"/>
      <c r="M43" s="45"/>
      <c r="N43" s="45"/>
      <c r="O43" s="45"/>
      <c r="P43" s="30"/>
      <c r="Q43" s="30"/>
      <c r="R43" s="30"/>
      <c r="S43" s="30"/>
      <c r="T43" s="30"/>
      <c r="U43" s="30"/>
      <c r="V43" s="30"/>
      <c r="W43" s="30"/>
      <c r="X43" s="30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</row>
    <row r="44" spans="2:35" ht="15">
      <c r="B44" s="103"/>
      <c r="C44" s="103" t="s">
        <v>0</v>
      </c>
      <c r="D44" s="44">
        <v>10420.185</v>
      </c>
      <c r="E44" s="44">
        <v>10541.047</v>
      </c>
      <c r="F44" s="44">
        <v>10633.92</v>
      </c>
      <c r="G44" s="44">
        <v>10698.671</v>
      </c>
      <c r="H44" s="44">
        <v>10889.036</v>
      </c>
      <c r="I44" s="44">
        <v>10876.584</v>
      </c>
      <c r="J44" s="44">
        <v>10927.515</v>
      </c>
      <c r="K44" s="44">
        <v>11366.655</v>
      </c>
      <c r="L44" s="44">
        <v>11306.771</v>
      </c>
      <c r="M44" s="44">
        <v>11365.69</v>
      </c>
      <c r="N44" s="44">
        <v>11418.117</v>
      </c>
      <c r="O44" s="45">
        <v>11857</v>
      </c>
      <c r="P44" s="45">
        <v>12153</v>
      </c>
      <c r="Q44" s="45">
        <v>12136</v>
      </c>
      <c r="R44" s="45">
        <v>11895</v>
      </c>
      <c r="S44" s="45">
        <v>11593</v>
      </c>
      <c r="T44" s="45">
        <v>11592</v>
      </c>
      <c r="U44" s="45">
        <v>11606</v>
      </c>
      <c r="V44" s="45">
        <v>11594</v>
      </c>
      <c r="W44" s="45">
        <v>11997</v>
      </c>
      <c r="X44" s="45">
        <v>12096</v>
      </c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</row>
    <row r="45" spans="2:24" ht="15">
      <c r="B45" s="103"/>
      <c r="C45" s="103" t="s">
        <v>1</v>
      </c>
      <c r="D45" s="44">
        <v>84.323</v>
      </c>
      <c r="E45" s="44">
        <v>84.07</v>
      </c>
      <c r="F45" s="44">
        <v>85.86</v>
      </c>
      <c r="G45" s="44">
        <v>89.394</v>
      </c>
      <c r="H45" s="44">
        <v>98.977</v>
      </c>
      <c r="I45" s="44">
        <v>100.54</v>
      </c>
      <c r="J45" s="44">
        <v>105.517</v>
      </c>
      <c r="K45" s="44">
        <v>116.653</v>
      </c>
      <c r="L45" s="44">
        <v>123.72</v>
      </c>
      <c r="M45" s="44">
        <v>114.767</v>
      </c>
      <c r="N45" s="44">
        <v>131.842</v>
      </c>
      <c r="O45" s="45">
        <v>125</v>
      </c>
      <c r="P45" s="45">
        <v>139</v>
      </c>
      <c r="Q45" s="45">
        <v>125</v>
      </c>
      <c r="R45" s="45">
        <v>125</v>
      </c>
      <c r="S45" s="45">
        <v>109</v>
      </c>
      <c r="T45" s="45">
        <v>114</v>
      </c>
      <c r="U45" s="45">
        <v>120</v>
      </c>
      <c r="V45" s="45">
        <v>111</v>
      </c>
      <c r="W45" s="45">
        <v>113</v>
      </c>
      <c r="X45" s="45">
        <v>112</v>
      </c>
    </row>
    <row r="46" spans="2:24" ht="15">
      <c r="B46" s="103"/>
      <c r="C46" s="103" t="s">
        <v>2</v>
      </c>
      <c r="D46" s="44">
        <v>259.012</v>
      </c>
      <c r="E46" s="44">
        <v>264.655</v>
      </c>
      <c r="F46" s="44">
        <v>275.841</v>
      </c>
      <c r="G46" s="44">
        <v>281.44</v>
      </c>
      <c r="H46" s="44">
        <v>291.017</v>
      </c>
      <c r="I46" s="44">
        <v>281.767</v>
      </c>
      <c r="J46" s="44">
        <v>280.433</v>
      </c>
      <c r="K46" s="44">
        <v>289.297</v>
      </c>
      <c r="L46" s="44">
        <v>314.917</v>
      </c>
      <c r="M46" s="44">
        <v>308.639</v>
      </c>
      <c r="N46" s="44">
        <v>300.39</v>
      </c>
      <c r="O46" s="45">
        <v>310</v>
      </c>
      <c r="P46" s="45">
        <v>342</v>
      </c>
      <c r="Q46" s="45">
        <v>310</v>
      </c>
      <c r="R46" s="45">
        <v>306</v>
      </c>
      <c r="S46" s="45">
        <v>298</v>
      </c>
      <c r="T46" s="45">
        <v>257</v>
      </c>
      <c r="U46" s="45">
        <v>222</v>
      </c>
      <c r="V46" s="45">
        <v>242</v>
      </c>
      <c r="W46" s="45">
        <v>243</v>
      </c>
      <c r="X46" s="45">
        <v>219</v>
      </c>
    </row>
    <row r="47" spans="2:35" ht="15">
      <c r="B47" s="103"/>
      <c r="C47" s="103" t="s">
        <v>3</v>
      </c>
      <c r="D47" s="44">
        <v>1448.132</v>
      </c>
      <c r="E47" s="44">
        <v>1502.105</v>
      </c>
      <c r="F47" s="44">
        <v>1588.658</v>
      </c>
      <c r="G47" s="44">
        <v>1677.719</v>
      </c>
      <c r="H47" s="44">
        <v>1742.538</v>
      </c>
      <c r="I47" s="44">
        <v>1786.202</v>
      </c>
      <c r="J47" s="44">
        <v>1828.857</v>
      </c>
      <c r="K47" s="44">
        <v>1900.561</v>
      </c>
      <c r="L47" s="44">
        <v>1996.805</v>
      </c>
      <c r="M47" s="44">
        <v>2115.227</v>
      </c>
      <c r="N47" s="44">
        <v>2199.557</v>
      </c>
      <c r="O47" s="45">
        <v>2303</v>
      </c>
      <c r="P47" s="45">
        <v>2436</v>
      </c>
      <c r="Q47" s="45">
        <v>2455</v>
      </c>
      <c r="R47" s="45">
        <v>2343</v>
      </c>
      <c r="S47" s="45">
        <v>2406</v>
      </c>
      <c r="T47" s="45">
        <v>2306</v>
      </c>
      <c r="U47" s="45">
        <v>2216</v>
      </c>
      <c r="V47" s="45">
        <v>2287</v>
      </c>
      <c r="W47" s="45">
        <v>2434</v>
      </c>
      <c r="X47" s="45">
        <v>2499</v>
      </c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</row>
    <row r="48" spans="2:24" ht="15">
      <c r="B48" s="103"/>
      <c r="C48" s="103" t="s">
        <v>4</v>
      </c>
      <c r="D48" s="44">
        <v>346.266</v>
      </c>
      <c r="E48" s="44">
        <v>357.693</v>
      </c>
      <c r="F48" s="44">
        <v>355.361</v>
      </c>
      <c r="G48" s="44">
        <v>354.796</v>
      </c>
      <c r="H48" s="44">
        <v>371.413</v>
      </c>
      <c r="I48" s="44">
        <v>384.842</v>
      </c>
      <c r="J48" s="44">
        <v>387.704</v>
      </c>
      <c r="K48" s="44">
        <v>394.138</v>
      </c>
      <c r="L48" s="44">
        <v>405.714</v>
      </c>
      <c r="M48" s="44">
        <v>396.888</v>
      </c>
      <c r="N48" s="44">
        <v>403.537</v>
      </c>
      <c r="O48" s="45">
        <v>406</v>
      </c>
      <c r="P48" s="45">
        <v>403</v>
      </c>
      <c r="Q48" s="45">
        <v>402</v>
      </c>
      <c r="R48" s="45">
        <v>347</v>
      </c>
      <c r="S48" s="45">
        <v>333</v>
      </c>
      <c r="T48" s="45">
        <v>298</v>
      </c>
      <c r="U48" s="45">
        <v>268</v>
      </c>
      <c r="V48" s="45">
        <v>277</v>
      </c>
      <c r="W48" s="45">
        <v>280</v>
      </c>
      <c r="X48" s="45">
        <v>276</v>
      </c>
    </row>
    <row r="49" spans="2:35" ht="15">
      <c r="B49" s="103"/>
      <c r="C49" s="103" t="s">
        <v>100</v>
      </c>
      <c r="D49" s="187">
        <f>SUM(D44:D48)</f>
        <v>12557.918</v>
      </c>
      <c r="E49" s="187">
        <f>SUM(E44:E48)</f>
        <v>12749.57</v>
      </c>
      <c r="F49" s="187">
        <f>SUM(F44:F48)</f>
        <v>12939.640000000001</v>
      </c>
      <c r="G49" s="187">
        <f>SUM(G44:G48)</f>
        <v>13102.020000000002</v>
      </c>
      <c r="H49" s="187">
        <f>SUM(H44:H48)</f>
        <v>13392.981000000002</v>
      </c>
      <c r="I49" s="44">
        <v>13430</v>
      </c>
      <c r="J49" s="44">
        <v>13530</v>
      </c>
      <c r="K49" s="44">
        <v>14067</v>
      </c>
      <c r="L49" s="44">
        <v>14148</v>
      </c>
      <c r="M49" s="44">
        <v>14301</v>
      </c>
      <c r="N49" s="44">
        <v>14453</v>
      </c>
      <c r="O49" s="44">
        <v>15000</v>
      </c>
      <c r="P49" s="45">
        <v>15473</v>
      </c>
      <c r="Q49" s="45">
        <v>15427</v>
      </c>
      <c r="R49" s="45">
        <v>15016</v>
      </c>
      <c r="S49" s="45">
        <v>14740</v>
      </c>
      <c r="T49" s="45">
        <v>14567</v>
      </c>
      <c r="U49" s="45">
        <v>14432</v>
      </c>
      <c r="V49" s="45">
        <v>14510</v>
      </c>
      <c r="W49" s="45">
        <v>15066</v>
      </c>
      <c r="X49" s="45">
        <v>15201</v>
      </c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</row>
    <row r="50" spans="2:24" ht="15">
      <c r="B50" s="103"/>
      <c r="C50" s="103" t="s">
        <v>6</v>
      </c>
      <c r="D50" s="44">
        <v>191.058</v>
      </c>
      <c r="E50" s="44">
        <v>188.195</v>
      </c>
      <c r="F50" s="44">
        <v>190.529</v>
      </c>
      <c r="G50" s="44">
        <v>182.478</v>
      </c>
      <c r="H50" s="44">
        <v>191.735</v>
      </c>
      <c r="I50" s="44">
        <v>194.746</v>
      </c>
      <c r="J50" s="44">
        <v>192.372</v>
      </c>
      <c r="K50" s="44">
        <v>205.06</v>
      </c>
      <c r="L50" s="44">
        <v>208.082</v>
      </c>
      <c r="M50" s="44">
        <v>195.047</v>
      </c>
      <c r="N50" s="44">
        <v>209.504</v>
      </c>
      <c r="O50" s="45">
        <v>221</v>
      </c>
      <c r="P50" s="45">
        <v>207</v>
      </c>
      <c r="Q50" s="45">
        <v>232</v>
      </c>
      <c r="R50" s="45">
        <v>243</v>
      </c>
      <c r="S50" s="45">
        <v>253</v>
      </c>
      <c r="T50" s="45">
        <v>258</v>
      </c>
      <c r="U50" s="45">
        <v>264</v>
      </c>
      <c r="V50" s="45">
        <v>282</v>
      </c>
      <c r="W50" s="45">
        <v>327</v>
      </c>
      <c r="X50" s="45">
        <v>300</v>
      </c>
    </row>
    <row r="51" spans="2:35" ht="15.75">
      <c r="B51" s="103"/>
      <c r="C51" s="103" t="s">
        <v>121</v>
      </c>
      <c r="D51" s="189">
        <f>D49+D50</f>
        <v>12748.975999999999</v>
      </c>
      <c r="E51" s="189">
        <f>E49+E50</f>
        <v>12937.765</v>
      </c>
      <c r="F51" s="189">
        <f>F49+F50</f>
        <v>13130.169000000002</v>
      </c>
      <c r="G51" s="189">
        <f>G49+G50</f>
        <v>13284.498000000001</v>
      </c>
      <c r="H51" s="189">
        <f>H49+H50</f>
        <v>13584.716000000002</v>
      </c>
      <c r="I51" s="43">
        <v>13625</v>
      </c>
      <c r="J51" s="43">
        <v>13722</v>
      </c>
      <c r="K51" s="43">
        <v>14272</v>
      </c>
      <c r="L51" s="43">
        <v>14356</v>
      </c>
      <c r="M51" s="43">
        <v>14496</v>
      </c>
      <c r="N51" s="43">
        <v>14663</v>
      </c>
      <c r="O51" s="43">
        <v>15221</v>
      </c>
      <c r="P51" s="43">
        <v>15680</v>
      </c>
      <c r="Q51" s="43">
        <v>15659</v>
      </c>
      <c r="R51" s="105">
        <v>15258</v>
      </c>
      <c r="S51" s="105">
        <v>14992</v>
      </c>
      <c r="T51" s="105">
        <v>14825</v>
      </c>
      <c r="U51" s="105">
        <v>14696</v>
      </c>
      <c r="V51" s="105">
        <v>14792</v>
      </c>
      <c r="W51" s="105">
        <v>15393</v>
      </c>
      <c r="X51" s="105">
        <v>15502</v>
      </c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</row>
    <row r="52" spans="2:35" ht="15">
      <c r="B52" s="103"/>
      <c r="C52" s="103"/>
      <c r="D52" s="103"/>
      <c r="E52" s="103"/>
      <c r="F52" s="103"/>
      <c r="G52" s="103"/>
      <c r="H52" s="103"/>
      <c r="I52" s="89" t="e">
        <f>IF(ABS(I49-SUM(I44:I48))&gt;#REF!,I49-SUM(I44:I48)," ")</f>
        <v>#REF!</v>
      </c>
      <c r="J52" s="89" t="e">
        <f>IF(ABS(J49-SUM(J44:J48))&gt;#REF!,J49-SUM(J44:J48)," ")</f>
        <v>#REF!</v>
      </c>
      <c r="K52" s="89" t="e">
        <f>IF(ABS(K49-SUM(K44:K48))&gt;#REF!,K49-SUM(K44:K48)," ")</f>
        <v>#REF!</v>
      </c>
      <c r="L52" s="89" t="e">
        <f>IF(ABS(L49-SUM(L44:L48))&gt;#REF!,L49-SUM(L44:L48)," ")</f>
        <v>#REF!</v>
      </c>
      <c r="M52" s="89"/>
      <c r="N52" s="89"/>
      <c r="O52" s="89"/>
      <c r="P52" s="89"/>
      <c r="Q52" s="89"/>
      <c r="R52" s="104"/>
      <c r="S52" s="104"/>
      <c r="T52" s="104"/>
      <c r="U52" s="104"/>
      <c r="V52" s="104"/>
      <c r="W52" s="104"/>
      <c r="X52" s="104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</row>
    <row r="53" spans="2:24" ht="15.75">
      <c r="B53" s="122" t="s">
        <v>98</v>
      </c>
      <c r="C53" s="103"/>
      <c r="D53" s="103"/>
      <c r="E53" s="103"/>
      <c r="F53" s="103"/>
      <c r="G53" s="103"/>
      <c r="H53" s="103"/>
      <c r="I53" s="45"/>
      <c r="J53" s="45"/>
      <c r="K53" s="45"/>
      <c r="L53" s="45"/>
      <c r="M53" s="45"/>
      <c r="N53" s="45"/>
      <c r="O53" s="45"/>
      <c r="P53" s="45"/>
      <c r="R53" s="30"/>
      <c r="S53" s="30"/>
      <c r="T53" s="30"/>
      <c r="U53" s="30"/>
      <c r="V53" s="30"/>
      <c r="W53" s="30"/>
      <c r="X53" s="30"/>
    </row>
    <row r="54" spans="2:24" ht="15">
      <c r="B54" s="103"/>
      <c r="C54" s="103" t="s">
        <v>0</v>
      </c>
      <c r="D54" s="188">
        <f>D34+D44</f>
        <v>29646.184999999998</v>
      </c>
      <c r="E54" s="188">
        <f>E34+E44</f>
        <v>30429.047</v>
      </c>
      <c r="F54" s="188">
        <f>F34+F44</f>
        <v>30899.92</v>
      </c>
      <c r="G54" s="188">
        <f>G34+G44</f>
        <v>31154.671000000002</v>
      </c>
      <c r="H54" s="188">
        <f>H34+H44</f>
        <v>31589.068</v>
      </c>
      <c r="I54" s="45">
        <v>31443</v>
      </c>
      <c r="J54" s="45">
        <v>31904</v>
      </c>
      <c r="K54" s="45">
        <v>33127</v>
      </c>
      <c r="L54" s="45">
        <v>33228</v>
      </c>
      <c r="M54" s="45">
        <v>33674</v>
      </c>
      <c r="N54" s="45">
        <v>33478</v>
      </c>
      <c r="O54" s="45">
        <v>34466</v>
      </c>
      <c r="P54" s="45">
        <v>34545</v>
      </c>
      <c r="Q54" s="45">
        <v>34357</v>
      </c>
      <c r="R54" s="45">
        <v>34392</v>
      </c>
      <c r="S54" s="45">
        <v>33591</v>
      </c>
      <c r="T54" s="45">
        <v>33578</v>
      </c>
      <c r="U54" s="45">
        <v>33777</v>
      </c>
      <c r="V54" s="45">
        <v>33811</v>
      </c>
      <c r="W54" s="45">
        <v>34415</v>
      </c>
      <c r="X54" s="45">
        <v>34669</v>
      </c>
    </row>
    <row r="55" spans="2:35" ht="15">
      <c r="B55" s="103"/>
      <c r="C55" s="103" t="s">
        <v>1</v>
      </c>
      <c r="D55" s="188">
        <f aca="true" t="shared" si="1" ref="D55:H61">D35+D45</f>
        <v>203.32299999999998</v>
      </c>
      <c r="E55" s="188">
        <f t="shared" si="1"/>
        <v>202.07</v>
      </c>
      <c r="F55" s="188">
        <f t="shared" si="1"/>
        <v>209.86</v>
      </c>
      <c r="G55" s="188">
        <f t="shared" si="1"/>
        <v>217.394</v>
      </c>
      <c r="H55" s="188">
        <f t="shared" si="1"/>
        <v>241.504</v>
      </c>
      <c r="I55" s="45">
        <v>250</v>
      </c>
      <c r="J55" s="45">
        <v>261</v>
      </c>
      <c r="K55" s="45">
        <v>292</v>
      </c>
      <c r="L55" s="45">
        <v>327</v>
      </c>
      <c r="M55" s="45">
        <v>309</v>
      </c>
      <c r="N55" s="45">
        <v>313</v>
      </c>
      <c r="O55" s="45">
        <v>302</v>
      </c>
      <c r="P55" s="45">
        <v>326</v>
      </c>
      <c r="Q55" s="45">
        <v>315</v>
      </c>
      <c r="R55" s="45">
        <v>322</v>
      </c>
      <c r="S55" s="45">
        <v>290</v>
      </c>
      <c r="T55" s="45">
        <v>295</v>
      </c>
      <c r="U55" s="45">
        <v>290</v>
      </c>
      <c r="V55" s="45">
        <v>286</v>
      </c>
      <c r="W55" s="45">
        <v>297</v>
      </c>
      <c r="X55" s="45">
        <v>293</v>
      </c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</row>
    <row r="56" spans="2:35" ht="15">
      <c r="B56" s="103"/>
      <c r="C56" s="103" t="s">
        <v>2</v>
      </c>
      <c r="D56" s="188">
        <f t="shared" si="1"/>
        <v>565.012</v>
      </c>
      <c r="E56" s="188">
        <f t="shared" si="1"/>
        <v>580.655</v>
      </c>
      <c r="F56" s="188">
        <f t="shared" si="1"/>
        <v>596.841</v>
      </c>
      <c r="G56" s="188">
        <f t="shared" si="1"/>
        <v>601.44</v>
      </c>
      <c r="H56" s="188">
        <f t="shared" si="1"/>
        <v>612.892</v>
      </c>
      <c r="I56" s="45">
        <v>599</v>
      </c>
      <c r="J56" s="45">
        <v>604</v>
      </c>
      <c r="K56" s="45">
        <v>630</v>
      </c>
      <c r="L56" s="45">
        <v>646</v>
      </c>
      <c r="M56" s="45">
        <v>593</v>
      </c>
      <c r="N56" s="45">
        <v>586</v>
      </c>
      <c r="O56" s="45">
        <v>609</v>
      </c>
      <c r="P56" s="45">
        <v>650</v>
      </c>
      <c r="Q56" s="45">
        <v>630</v>
      </c>
      <c r="R56" s="45">
        <v>635</v>
      </c>
      <c r="S56" s="45">
        <v>650</v>
      </c>
      <c r="T56" s="45">
        <v>609</v>
      </c>
      <c r="U56" s="45">
        <v>585</v>
      </c>
      <c r="V56" s="45">
        <v>607</v>
      </c>
      <c r="W56" s="45">
        <v>610</v>
      </c>
      <c r="X56" s="45">
        <v>588</v>
      </c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</row>
    <row r="57" spans="2:35" ht="15">
      <c r="B57" s="103"/>
      <c r="C57" s="103" t="s">
        <v>3</v>
      </c>
      <c r="D57" s="188">
        <f t="shared" si="1"/>
        <v>3832.132</v>
      </c>
      <c r="E57" s="188">
        <f t="shared" si="1"/>
        <v>4022.105</v>
      </c>
      <c r="F57" s="188">
        <f t="shared" si="1"/>
        <v>4283.657999999999</v>
      </c>
      <c r="G57" s="188">
        <f t="shared" si="1"/>
        <v>4556.719</v>
      </c>
      <c r="H57" s="188">
        <f t="shared" si="1"/>
        <v>4657.196</v>
      </c>
      <c r="I57" s="45">
        <v>4591</v>
      </c>
      <c r="J57" s="45">
        <v>4662</v>
      </c>
      <c r="K57" s="45">
        <v>4828</v>
      </c>
      <c r="L57" s="45">
        <v>5076</v>
      </c>
      <c r="M57" s="45">
        <v>5283</v>
      </c>
      <c r="N57" s="45">
        <v>5460</v>
      </c>
      <c r="O57" s="45">
        <v>5761</v>
      </c>
      <c r="P57" s="45">
        <v>6125</v>
      </c>
      <c r="Q57" s="45">
        <v>6145</v>
      </c>
      <c r="R57" s="45">
        <v>6027</v>
      </c>
      <c r="S57" s="45">
        <v>6107</v>
      </c>
      <c r="T57" s="45">
        <v>6122</v>
      </c>
      <c r="U57" s="45">
        <v>6121</v>
      </c>
      <c r="V57" s="45">
        <v>6319</v>
      </c>
      <c r="W57" s="45">
        <v>6676</v>
      </c>
      <c r="X57" s="45">
        <v>6979</v>
      </c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</row>
    <row r="58" spans="2:24" ht="15">
      <c r="B58" s="103"/>
      <c r="C58" s="103" t="s">
        <v>4</v>
      </c>
      <c r="D58" s="188">
        <f t="shared" si="1"/>
        <v>2250.266</v>
      </c>
      <c r="E58" s="188">
        <f t="shared" si="1"/>
        <v>2307.693</v>
      </c>
      <c r="F58" s="188">
        <f t="shared" si="1"/>
        <v>2356.361</v>
      </c>
      <c r="G58" s="188">
        <f t="shared" si="1"/>
        <v>2411.796</v>
      </c>
      <c r="H58" s="188">
        <f t="shared" si="1"/>
        <v>2431.427</v>
      </c>
      <c r="I58" s="45">
        <v>2436</v>
      </c>
      <c r="J58" s="45">
        <v>2398</v>
      </c>
      <c r="K58" s="45">
        <v>2408</v>
      </c>
      <c r="L58" s="45">
        <v>2511</v>
      </c>
      <c r="M58" s="45">
        <v>2615</v>
      </c>
      <c r="N58" s="45">
        <v>2637</v>
      </c>
      <c r="O58" s="45">
        <v>2721</v>
      </c>
      <c r="P58" s="45">
        <v>2781</v>
      </c>
      <c r="Q58" s="45">
        <v>2751</v>
      </c>
      <c r="R58" s="45">
        <v>2557</v>
      </c>
      <c r="S58" s="45">
        <v>2550</v>
      </c>
      <c r="T58" s="45">
        <v>2482</v>
      </c>
      <c r="U58" s="45">
        <v>2466</v>
      </c>
      <c r="V58" s="45">
        <v>2487</v>
      </c>
      <c r="W58" s="45">
        <v>2473</v>
      </c>
      <c r="X58" s="45">
        <v>2504</v>
      </c>
    </row>
    <row r="59" spans="2:35" ht="15">
      <c r="B59" s="103"/>
      <c r="C59" s="103" t="s">
        <v>100</v>
      </c>
      <c r="D59" s="188">
        <f t="shared" si="1"/>
        <v>36496.918</v>
      </c>
      <c r="E59" s="188">
        <f t="shared" si="1"/>
        <v>37541.57</v>
      </c>
      <c r="F59" s="188">
        <f t="shared" si="1"/>
        <v>38346.64</v>
      </c>
      <c r="G59" s="188">
        <f t="shared" si="1"/>
        <v>38942.020000000004</v>
      </c>
      <c r="H59" s="188">
        <f t="shared" si="1"/>
        <v>39532.087</v>
      </c>
      <c r="I59" s="45">
        <v>39319</v>
      </c>
      <c r="J59" s="45">
        <v>39829</v>
      </c>
      <c r="K59" s="45">
        <v>41285</v>
      </c>
      <c r="L59" s="45">
        <v>41789</v>
      </c>
      <c r="M59" s="45">
        <v>42474</v>
      </c>
      <c r="N59" s="45">
        <v>42475</v>
      </c>
      <c r="O59" s="45">
        <v>43859</v>
      </c>
      <c r="P59" s="45">
        <v>44426</v>
      </c>
      <c r="Q59" s="45">
        <v>44197</v>
      </c>
      <c r="R59" s="45">
        <v>43932</v>
      </c>
      <c r="S59" s="45">
        <v>43189</v>
      </c>
      <c r="T59" s="45">
        <v>43085</v>
      </c>
      <c r="U59" s="45">
        <v>43239</v>
      </c>
      <c r="V59" s="45">
        <v>43511</v>
      </c>
      <c r="W59" s="45">
        <v>44470</v>
      </c>
      <c r="X59" s="45">
        <v>45032</v>
      </c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</row>
    <row r="60" spans="2:24" ht="15">
      <c r="B60" s="103"/>
      <c r="C60" s="103" t="s">
        <v>6</v>
      </c>
      <c r="D60" s="188">
        <f t="shared" si="1"/>
        <v>240.058</v>
      </c>
      <c r="E60" s="188">
        <f t="shared" si="1"/>
        <v>235.195</v>
      </c>
      <c r="F60" s="188">
        <f t="shared" si="1"/>
        <v>234.529</v>
      </c>
      <c r="G60" s="188">
        <f t="shared" si="1"/>
        <v>227.478</v>
      </c>
      <c r="H60" s="188">
        <f t="shared" si="1"/>
        <v>237.93</v>
      </c>
      <c r="I60" s="45">
        <v>242</v>
      </c>
      <c r="J60" s="45">
        <v>236</v>
      </c>
      <c r="K60" s="45">
        <v>250</v>
      </c>
      <c r="L60" s="45">
        <v>249</v>
      </c>
      <c r="M60" s="45">
        <v>232</v>
      </c>
      <c r="N60" s="45">
        <v>243</v>
      </c>
      <c r="O60" s="45">
        <v>260</v>
      </c>
      <c r="P60" s="45">
        <v>240</v>
      </c>
      <c r="Q60" s="45">
        <v>273</v>
      </c>
      <c r="R60" s="45">
        <v>287</v>
      </c>
      <c r="S60" s="45">
        <v>298</v>
      </c>
      <c r="T60" s="45">
        <v>305</v>
      </c>
      <c r="U60" s="45">
        <v>310</v>
      </c>
      <c r="V60" s="45">
        <v>329</v>
      </c>
      <c r="W60" s="45">
        <v>369</v>
      </c>
      <c r="X60" s="45">
        <v>342</v>
      </c>
    </row>
    <row r="61" spans="2:24" ht="15.75">
      <c r="B61" s="103"/>
      <c r="C61" s="103" t="s">
        <v>122</v>
      </c>
      <c r="D61" s="188">
        <f t="shared" si="1"/>
        <v>36736.975999999995</v>
      </c>
      <c r="E61" s="188">
        <f t="shared" si="1"/>
        <v>37776.765</v>
      </c>
      <c r="F61" s="188">
        <f t="shared" si="1"/>
        <v>38581.169</v>
      </c>
      <c r="G61" s="188">
        <f t="shared" si="1"/>
        <v>39169.498</v>
      </c>
      <c r="H61" s="188">
        <f t="shared" si="1"/>
        <v>39770.017</v>
      </c>
      <c r="I61" s="105">
        <v>39561</v>
      </c>
      <c r="J61" s="105">
        <v>40065</v>
      </c>
      <c r="K61" s="105">
        <v>41535</v>
      </c>
      <c r="L61" s="105">
        <v>42038</v>
      </c>
      <c r="M61" s="105">
        <v>42705</v>
      </c>
      <c r="N61" s="105">
        <v>42718</v>
      </c>
      <c r="O61" s="105">
        <v>44119</v>
      </c>
      <c r="P61" s="105">
        <v>44666</v>
      </c>
      <c r="Q61" s="105">
        <v>44470</v>
      </c>
      <c r="R61" s="105">
        <v>44219</v>
      </c>
      <c r="S61" s="105">
        <v>43488</v>
      </c>
      <c r="T61" s="105">
        <v>43390</v>
      </c>
      <c r="U61" s="105">
        <v>43549</v>
      </c>
      <c r="V61" s="105">
        <v>43840</v>
      </c>
      <c r="W61" s="105">
        <v>44839</v>
      </c>
      <c r="X61" s="105">
        <v>45374</v>
      </c>
    </row>
    <row r="62" spans="1:24" ht="6" customHeight="1">
      <c r="A62" s="110"/>
      <c r="B62" s="110"/>
      <c r="C62" s="110"/>
      <c r="D62" s="110"/>
      <c r="E62" s="110"/>
      <c r="F62" s="110"/>
      <c r="G62" s="110"/>
      <c r="H62" s="110"/>
      <c r="I62" s="111" t="e">
        <f>IF(ABS(I59-SUM(I54:I58))&gt;#REF!,I59-SUM(I54:I58)," ")</f>
        <v>#REF!</v>
      </c>
      <c r="J62" s="111" t="e">
        <f>IF(ABS(J59-SUM(J54:J58))&gt;#REF!,J59-SUM(J54:J58)," ")</f>
        <v>#REF!</v>
      </c>
      <c r="K62" s="111" t="e">
        <f>IF(ABS(K59-SUM(K54:K58))&gt;#REF!,K59-SUM(K54:K58)," ")</f>
        <v>#REF!</v>
      </c>
      <c r="L62" s="111" t="e">
        <f>IF(ABS(L59-SUM(L54:L58))&gt;#REF!,L59-SUM(L54:L58)," ")</f>
        <v>#REF!</v>
      </c>
      <c r="M62" s="111"/>
      <c r="N62" s="111"/>
      <c r="O62" s="111"/>
      <c r="P62" s="111"/>
      <c r="Q62" s="111"/>
      <c r="R62" s="111"/>
      <c r="S62" s="111"/>
      <c r="T62" s="110"/>
      <c r="U62" s="110"/>
      <c r="V62" s="110"/>
      <c r="W62" s="110"/>
      <c r="X62" s="110"/>
    </row>
    <row r="63" spans="1:14" ht="18" customHeight="1">
      <c r="A63" s="22" t="s">
        <v>254</v>
      </c>
      <c r="B63" s="1"/>
      <c r="C63" s="1"/>
      <c r="D63" s="1"/>
      <c r="E63" s="1"/>
      <c r="F63" s="1"/>
      <c r="G63" s="1"/>
      <c r="H63" s="1"/>
      <c r="I63" s="3"/>
      <c r="J63" s="3"/>
      <c r="K63" s="3"/>
      <c r="L63" s="3"/>
      <c r="M63" s="3"/>
      <c r="N63" s="1"/>
    </row>
    <row r="64" spans="1:14" ht="18" customHeight="1">
      <c r="A64" s="84" t="s">
        <v>372</v>
      </c>
      <c r="B64" s="1"/>
      <c r="C64" s="1"/>
      <c r="D64" s="1"/>
      <c r="E64" s="1"/>
      <c r="F64" s="1"/>
      <c r="G64" s="1"/>
      <c r="H64" s="1"/>
      <c r="I64" s="3"/>
      <c r="J64" s="3"/>
      <c r="K64" s="3"/>
      <c r="L64" s="3"/>
      <c r="M64" s="3"/>
      <c r="N64" s="1"/>
    </row>
    <row r="65" spans="1:14" ht="18" customHeight="1">
      <c r="A65" s="212" t="s">
        <v>360</v>
      </c>
      <c r="B65" s="1"/>
      <c r="C65" s="1"/>
      <c r="D65" s="1"/>
      <c r="E65" s="1"/>
      <c r="F65" s="1"/>
      <c r="G65" s="1"/>
      <c r="H65" s="1"/>
      <c r="I65" s="3"/>
      <c r="J65" s="3"/>
      <c r="K65" s="3"/>
      <c r="L65" s="3"/>
      <c r="M65" s="3"/>
      <c r="N65" s="1"/>
    </row>
    <row r="66" spans="3:17" ht="282" customHeight="1">
      <c r="C66" s="1"/>
      <c r="D66" s="1"/>
      <c r="E66" s="1"/>
      <c r="F66" s="1"/>
      <c r="G66" s="1"/>
      <c r="H66" s="1"/>
      <c r="I66" s="34"/>
      <c r="J66" s="34"/>
      <c r="K66" s="34"/>
      <c r="L66" s="34"/>
      <c r="M66" s="34"/>
      <c r="N66" s="34"/>
      <c r="O66" s="34"/>
      <c r="P66" s="25"/>
      <c r="Q66" s="25"/>
    </row>
    <row r="67" spans="1:17" ht="15">
      <c r="A67" s="22"/>
      <c r="B67" s="1"/>
      <c r="C67" s="1"/>
      <c r="D67" s="1"/>
      <c r="E67" s="1"/>
      <c r="F67" s="1"/>
      <c r="G67" s="1"/>
      <c r="H67" s="1"/>
      <c r="I67" s="34"/>
      <c r="J67" s="34"/>
      <c r="K67" s="34"/>
      <c r="L67" s="34"/>
      <c r="M67" s="34"/>
      <c r="N67" s="34"/>
      <c r="O67" s="34"/>
      <c r="P67" s="25"/>
      <c r="Q67" s="25"/>
    </row>
    <row r="68" spans="1:17" ht="15">
      <c r="A68" s="22"/>
      <c r="B68" s="1"/>
      <c r="C68" s="1"/>
      <c r="D68" s="1"/>
      <c r="E68" s="1"/>
      <c r="F68" s="1"/>
      <c r="G68" s="1"/>
      <c r="H68" s="1"/>
      <c r="I68" s="34"/>
      <c r="J68" s="34"/>
      <c r="K68" s="34"/>
      <c r="L68" s="34"/>
      <c r="M68" s="34"/>
      <c r="N68" s="34"/>
      <c r="O68" s="34"/>
      <c r="P68" s="25"/>
      <c r="Q68" s="25"/>
    </row>
    <row r="69" spans="1:17" ht="15">
      <c r="A69" s="22"/>
      <c r="B69" s="1"/>
      <c r="C69" s="1"/>
      <c r="D69" s="1"/>
      <c r="E69" s="1"/>
      <c r="F69" s="1"/>
      <c r="G69" s="1"/>
      <c r="H69" s="1"/>
      <c r="I69" s="34"/>
      <c r="J69" s="34"/>
      <c r="K69" s="34"/>
      <c r="L69" s="34"/>
      <c r="M69" s="34"/>
      <c r="N69" s="34"/>
      <c r="O69" s="34"/>
      <c r="P69" s="25"/>
      <c r="Q69" s="25"/>
    </row>
    <row r="70" spans="1:17" ht="15">
      <c r="A70" s="22"/>
      <c r="B70" s="1"/>
      <c r="C70" s="1"/>
      <c r="D70" s="1"/>
      <c r="E70" s="1"/>
      <c r="F70" s="1"/>
      <c r="G70" s="1"/>
      <c r="H70" s="1"/>
      <c r="I70" s="34"/>
      <c r="J70" s="34"/>
      <c r="K70" s="34"/>
      <c r="L70" s="34"/>
      <c r="M70" s="34"/>
      <c r="N70" s="34"/>
      <c r="O70" s="34"/>
      <c r="P70" s="25"/>
      <c r="Q70" s="25"/>
    </row>
    <row r="71" spans="1:17" ht="15">
      <c r="A71" s="22"/>
      <c r="B71" s="1"/>
      <c r="C71" s="1"/>
      <c r="D71" s="1"/>
      <c r="E71" s="1"/>
      <c r="F71" s="1"/>
      <c r="G71" s="1"/>
      <c r="H71" s="1"/>
      <c r="I71" s="34"/>
      <c r="J71" s="34"/>
      <c r="K71" s="34"/>
      <c r="L71" s="34"/>
      <c r="M71" s="34"/>
      <c r="N71" s="34"/>
      <c r="O71" s="34"/>
      <c r="P71" s="25"/>
      <c r="Q71" s="25"/>
    </row>
    <row r="72" spans="1:17" ht="15">
      <c r="A72" s="22"/>
      <c r="B72" s="1"/>
      <c r="C72" s="1"/>
      <c r="D72" s="1"/>
      <c r="E72" s="1"/>
      <c r="F72" s="1"/>
      <c r="G72" s="1"/>
      <c r="H72" s="1"/>
      <c r="I72" s="34"/>
      <c r="J72" s="34"/>
      <c r="K72" s="34"/>
      <c r="L72" s="34"/>
      <c r="M72" s="34"/>
      <c r="N72" s="34"/>
      <c r="O72" s="34"/>
      <c r="P72" s="25"/>
      <c r="Q72" s="25"/>
    </row>
    <row r="73" spans="1:17" ht="15">
      <c r="A73" s="22"/>
      <c r="B73" s="1"/>
      <c r="C73" s="1"/>
      <c r="D73" s="1"/>
      <c r="E73" s="1"/>
      <c r="F73" s="1"/>
      <c r="G73" s="1"/>
      <c r="H73" s="1"/>
      <c r="I73" s="34"/>
      <c r="J73" s="34"/>
      <c r="K73" s="34"/>
      <c r="L73" s="34"/>
      <c r="M73" s="34"/>
      <c r="N73" s="34"/>
      <c r="O73" s="34"/>
      <c r="P73" s="25"/>
      <c r="Q73" s="25"/>
    </row>
    <row r="74" spans="1:17" ht="15">
      <c r="A74" s="22"/>
      <c r="B74" s="1"/>
      <c r="C74" s="1"/>
      <c r="D74" s="1"/>
      <c r="E74" s="1"/>
      <c r="F74" s="1"/>
      <c r="G74" s="1"/>
      <c r="H74" s="1"/>
      <c r="I74" s="34"/>
      <c r="J74" s="34"/>
      <c r="K74" s="34"/>
      <c r="L74" s="34"/>
      <c r="M74" s="34"/>
      <c r="N74" s="34"/>
      <c r="O74" s="34"/>
      <c r="P74" s="25"/>
      <c r="Q74" s="25"/>
    </row>
    <row r="75" spans="1:17" ht="15">
      <c r="A75" s="22"/>
      <c r="B75" s="1"/>
      <c r="C75" s="1"/>
      <c r="D75" s="1"/>
      <c r="E75" s="1"/>
      <c r="F75" s="1"/>
      <c r="G75" s="1"/>
      <c r="H75" s="1"/>
      <c r="I75" s="34"/>
      <c r="J75" s="34"/>
      <c r="K75" s="34"/>
      <c r="L75" s="34"/>
      <c r="M75" s="34"/>
      <c r="N75" s="34"/>
      <c r="O75" s="34"/>
      <c r="P75" s="25"/>
      <c r="Q75" s="25"/>
    </row>
    <row r="76" spans="1:17" ht="15">
      <c r="A76" s="22"/>
      <c r="B76" s="1"/>
      <c r="C76" s="1"/>
      <c r="D76" s="1"/>
      <c r="E76" s="1"/>
      <c r="F76" s="1"/>
      <c r="G76" s="1"/>
      <c r="H76" s="1"/>
      <c r="I76" s="34"/>
      <c r="J76" s="34"/>
      <c r="K76" s="34"/>
      <c r="L76" s="34"/>
      <c r="M76" s="34"/>
      <c r="N76" s="34"/>
      <c r="O76" s="34"/>
      <c r="P76" s="25"/>
      <c r="Q76" s="25"/>
    </row>
    <row r="77" spans="1:17" ht="15">
      <c r="A77" s="22"/>
      <c r="B77" s="1"/>
      <c r="C77" s="1"/>
      <c r="D77" s="1"/>
      <c r="E77" s="1"/>
      <c r="F77" s="1"/>
      <c r="G77" s="1"/>
      <c r="H77" s="1"/>
      <c r="I77" s="34"/>
      <c r="J77" s="34"/>
      <c r="K77" s="34"/>
      <c r="L77" s="34"/>
      <c r="M77" s="34"/>
      <c r="N77" s="34"/>
      <c r="O77" s="34"/>
      <c r="P77" s="25"/>
      <c r="Q77" s="25"/>
    </row>
    <row r="78" spans="1:17" ht="15">
      <c r="A78" s="22"/>
      <c r="B78" s="1"/>
      <c r="C78" s="1"/>
      <c r="D78" s="1"/>
      <c r="E78" s="1"/>
      <c r="F78" s="1"/>
      <c r="G78" s="1"/>
      <c r="H78" s="1"/>
      <c r="I78" s="34"/>
      <c r="J78" s="34"/>
      <c r="K78" s="34"/>
      <c r="L78" s="34"/>
      <c r="M78" s="34"/>
      <c r="N78" s="34"/>
      <c r="O78" s="34"/>
      <c r="P78" s="25"/>
      <c r="Q78" s="25"/>
    </row>
    <row r="79" spans="1:17" ht="15">
      <c r="A79" s="22"/>
      <c r="B79" s="1"/>
      <c r="C79" s="1"/>
      <c r="D79" s="1"/>
      <c r="E79" s="1"/>
      <c r="F79" s="1"/>
      <c r="G79" s="1"/>
      <c r="H79" s="1"/>
      <c r="I79" s="34"/>
      <c r="J79" s="34"/>
      <c r="K79" s="34"/>
      <c r="L79" s="34"/>
      <c r="M79" s="34"/>
      <c r="N79" s="34"/>
      <c r="O79" s="34"/>
      <c r="P79" s="25"/>
      <c r="Q79" s="25"/>
    </row>
    <row r="80" spans="1:17" ht="15">
      <c r="A80" s="22"/>
      <c r="B80" s="1"/>
      <c r="C80" s="1"/>
      <c r="D80" s="1"/>
      <c r="E80" s="1"/>
      <c r="F80" s="1"/>
      <c r="G80" s="1"/>
      <c r="H80" s="1"/>
      <c r="I80" s="34"/>
      <c r="J80" s="34"/>
      <c r="K80" s="34"/>
      <c r="L80" s="34"/>
      <c r="M80" s="34"/>
      <c r="N80" s="34"/>
      <c r="O80" s="34"/>
      <c r="P80" s="25"/>
      <c r="Q80" s="25"/>
    </row>
    <row r="81" spans="1:17" ht="15">
      <c r="A81" s="22"/>
      <c r="B81" s="1"/>
      <c r="C81" s="1"/>
      <c r="D81" s="1"/>
      <c r="E81" s="1"/>
      <c r="F81" s="1"/>
      <c r="G81" s="1"/>
      <c r="H81" s="1"/>
      <c r="I81" s="34"/>
      <c r="J81" s="34"/>
      <c r="K81" s="34"/>
      <c r="L81" s="34"/>
      <c r="M81" s="34"/>
      <c r="N81" s="34"/>
      <c r="O81" s="34"/>
      <c r="P81" s="25"/>
      <c r="Q81" s="25"/>
    </row>
    <row r="82" spans="1:17" ht="15">
      <c r="A82" s="22"/>
      <c r="B82" s="1"/>
      <c r="C82" s="1"/>
      <c r="D82" s="1"/>
      <c r="E82" s="1"/>
      <c r="F82" s="1"/>
      <c r="G82" s="1"/>
      <c r="H82" s="1"/>
      <c r="I82" s="34"/>
      <c r="J82" s="34"/>
      <c r="K82" s="34"/>
      <c r="L82" s="34"/>
      <c r="M82" s="34"/>
      <c r="N82" s="34"/>
      <c r="O82" s="34"/>
      <c r="P82" s="25"/>
      <c r="Q82" s="25"/>
    </row>
    <row r="83" spans="1:17" ht="15">
      <c r="A83" s="22"/>
      <c r="B83" s="1"/>
      <c r="C83" s="1"/>
      <c r="D83" s="1"/>
      <c r="E83" s="1"/>
      <c r="F83" s="1"/>
      <c r="G83" s="1"/>
      <c r="H83" s="1"/>
      <c r="I83" s="34"/>
      <c r="J83" s="34"/>
      <c r="K83" s="34"/>
      <c r="L83" s="34"/>
      <c r="M83" s="34"/>
      <c r="N83" s="34"/>
      <c r="O83" s="34"/>
      <c r="P83" s="25"/>
      <c r="Q83" s="25"/>
    </row>
    <row r="84" spans="1:17" ht="15">
      <c r="A84" s="22"/>
      <c r="B84" s="1"/>
      <c r="C84" s="1"/>
      <c r="D84" s="1"/>
      <c r="E84" s="1"/>
      <c r="F84" s="1"/>
      <c r="G84" s="1"/>
      <c r="H84" s="1"/>
      <c r="I84" s="34"/>
      <c r="J84" s="34"/>
      <c r="K84" s="34"/>
      <c r="L84" s="34"/>
      <c r="M84" s="34"/>
      <c r="N84" s="34"/>
      <c r="O84" s="34"/>
      <c r="P84" s="25"/>
      <c r="Q84" s="25"/>
    </row>
    <row r="85" spans="1:17" ht="15">
      <c r="A85" s="22"/>
      <c r="B85" s="1"/>
      <c r="C85" s="1"/>
      <c r="D85" s="1"/>
      <c r="E85" s="1"/>
      <c r="F85" s="1"/>
      <c r="G85" s="1"/>
      <c r="H85" s="1"/>
      <c r="I85" s="34"/>
      <c r="J85" s="34"/>
      <c r="K85" s="34"/>
      <c r="L85" s="34"/>
      <c r="M85" s="34"/>
      <c r="N85" s="34"/>
      <c r="O85" s="34"/>
      <c r="P85" s="25"/>
      <c r="Q85" s="25"/>
    </row>
    <row r="86" spans="1:17" ht="15">
      <c r="A86" s="22"/>
      <c r="B86" s="1"/>
      <c r="C86" s="1"/>
      <c r="D86" s="1"/>
      <c r="E86" s="1"/>
      <c r="F86" s="1"/>
      <c r="G86" s="1"/>
      <c r="H86" s="1"/>
      <c r="I86" s="34"/>
      <c r="J86" s="34"/>
      <c r="K86" s="34"/>
      <c r="L86" s="34"/>
      <c r="M86" s="34"/>
      <c r="N86" s="34"/>
      <c r="O86" s="34"/>
      <c r="P86" s="25"/>
      <c r="Q86" s="25"/>
    </row>
    <row r="87" spans="1:17" ht="15">
      <c r="A87" s="22"/>
      <c r="B87" s="1"/>
      <c r="C87" s="1"/>
      <c r="D87" s="1"/>
      <c r="E87" s="1"/>
      <c r="F87" s="1"/>
      <c r="G87" s="1"/>
      <c r="H87" s="1"/>
      <c r="I87" s="34"/>
      <c r="J87" s="34"/>
      <c r="K87" s="34"/>
      <c r="L87" s="34"/>
      <c r="M87" s="34"/>
      <c r="N87" s="34"/>
      <c r="O87" s="34"/>
      <c r="P87" s="25"/>
      <c r="Q87" s="25"/>
    </row>
    <row r="88" spans="1:17" ht="15">
      <c r="A88" s="22"/>
      <c r="B88" s="1"/>
      <c r="C88" s="1"/>
      <c r="D88" s="1"/>
      <c r="E88" s="1"/>
      <c r="F88" s="1"/>
      <c r="G88" s="1"/>
      <c r="H88" s="1"/>
      <c r="I88" s="34"/>
      <c r="J88" s="34"/>
      <c r="K88" s="34"/>
      <c r="L88" s="34"/>
      <c r="M88" s="34"/>
      <c r="N88" s="34"/>
      <c r="O88" s="34"/>
      <c r="P88" s="25"/>
      <c r="Q88" s="25"/>
    </row>
    <row r="89" spans="1:17" ht="15">
      <c r="A89" s="22"/>
      <c r="B89" s="1"/>
      <c r="C89" s="1"/>
      <c r="D89" s="1"/>
      <c r="E89" s="1"/>
      <c r="F89" s="1"/>
      <c r="G89" s="1"/>
      <c r="H89" s="1"/>
      <c r="I89" s="34"/>
      <c r="J89" s="34"/>
      <c r="K89" s="34"/>
      <c r="L89" s="34"/>
      <c r="M89" s="34"/>
      <c r="N89" s="34"/>
      <c r="O89" s="34"/>
      <c r="P89" s="25"/>
      <c r="Q89" s="25"/>
    </row>
    <row r="90" spans="1:17" ht="15">
      <c r="A90" s="22"/>
      <c r="B90" s="1"/>
      <c r="C90" s="1"/>
      <c r="D90" s="1"/>
      <c r="E90" s="1"/>
      <c r="F90" s="1"/>
      <c r="G90" s="1"/>
      <c r="H90" s="1"/>
      <c r="I90" s="34"/>
      <c r="J90" s="34"/>
      <c r="K90" s="34"/>
      <c r="L90" s="34"/>
      <c r="M90" s="34"/>
      <c r="N90" s="34"/>
      <c r="O90" s="34"/>
      <c r="P90" s="25"/>
      <c r="Q90" s="25"/>
    </row>
    <row r="91" spans="1:17" ht="15">
      <c r="A91" s="22"/>
      <c r="B91" s="1"/>
      <c r="C91" s="1"/>
      <c r="D91" s="1"/>
      <c r="E91" s="1"/>
      <c r="F91" s="1"/>
      <c r="G91" s="1"/>
      <c r="H91" s="1"/>
      <c r="I91" s="34"/>
      <c r="J91" s="34"/>
      <c r="K91" s="34"/>
      <c r="L91" s="34"/>
      <c r="M91" s="34"/>
      <c r="N91" s="34"/>
      <c r="O91" s="34"/>
      <c r="P91" s="25"/>
      <c r="Q91" s="25"/>
    </row>
    <row r="92" spans="1:17" ht="15">
      <c r="A92" s="22"/>
      <c r="B92" s="1"/>
      <c r="C92" s="1"/>
      <c r="D92" s="1"/>
      <c r="E92" s="1"/>
      <c r="F92" s="1"/>
      <c r="G92" s="1"/>
      <c r="H92" s="1"/>
      <c r="I92" s="34"/>
      <c r="J92" s="34"/>
      <c r="K92" s="34"/>
      <c r="L92" s="34"/>
      <c r="M92" s="34"/>
      <c r="N92" s="34"/>
      <c r="O92" s="34"/>
      <c r="P92" s="25"/>
      <c r="Q92" s="25"/>
    </row>
    <row r="93" spans="1:17" ht="15">
      <c r="A93" s="22"/>
      <c r="B93" s="1"/>
      <c r="C93" s="1"/>
      <c r="D93" s="1"/>
      <c r="E93" s="1"/>
      <c r="F93" s="1"/>
      <c r="G93" s="1"/>
      <c r="H93" s="1"/>
      <c r="I93" s="34"/>
      <c r="J93" s="34"/>
      <c r="K93" s="34"/>
      <c r="L93" s="34"/>
      <c r="M93" s="34"/>
      <c r="N93" s="34"/>
      <c r="O93" s="34"/>
      <c r="P93" s="25"/>
      <c r="Q93" s="25"/>
    </row>
    <row r="94" spans="1:17" ht="15">
      <c r="A94" s="22"/>
      <c r="B94" s="1"/>
      <c r="C94" s="1"/>
      <c r="D94" s="1"/>
      <c r="E94" s="1"/>
      <c r="F94" s="1"/>
      <c r="G94" s="1"/>
      <c r="H94" s="1"/>
      <c r="I94" s="34"/>
      <c r="J94" s="34"/>
      <c r="K94" s="34"/>
      <c r="L94" s="34"/>
      <c r="M94" s="34"/>
      <c r="N94" s="34"/>
      <c r="O94" s="34"/>
      <c r="P94" s="25"/>
      <c r="Q94" s="25"/>
    </row>
    <row r="95" spans="1:17" ht="15">
      <c r="A95" s="22"/>
      <c r="B95" s="1"/>
      <c r="C95" s="1"/>
      <c r="D95" s="1"/>
      <c r="E95" s="1"/>
      <c r="F95" s="1"/>
      <c r="G95" s="1"/>
      <c r="H95" s="1"/>
      <c r="I95" s="34"/>
      <c r="J95" s="34"/>
      <c r="K95" s="34"/>
      <c r="L95" s="34"/>
      <c r="M95" s="34"/>
      <c r="N95" s="34"/>
      <c r="O95" s="34"/>
      <c r="P95" s="25"/>
      <c r="Q95" s="25"/>
    </row>
    <row r="96" spans="1:17" ht="15">
      <c r="A96" s="22"/>
      <c r="B96" s="1"/>
      <c r="C96" s="1"/>
      <c r="D96" s="1"/>
      <c r="E96" s="1"/>
      <c r="F96" s="1"/>
      <c r="G96" s="1"/>
      <c r="H96" s="1"/>
      <c r="I96" s="34"/>
      <c r="J96" s="34"/>
      <c r="K96" s="34"/>
      <c r="L96" s="34"/>
      <c r="M96" s="34"/>
      <c r="N96" s="34"/>
      <c r="O96" s="34"/>
      <c r="P96" s="25"/>
      <c r="Q96" s="25"/>
    </row>
    <row r="97" spans="1:17" ht="15">
      <c r="A97" s="22"/>
      <c r="B97" s="1"/>
      <c r="C97" s="1"/>
      <c r="D97" s="1"/>
      <c r="E97" s="1"/>
      <c r="F97" s="1"/>
      <c r="G97" s="1"/>
      <c r="H97" s="1"/>
      <c r="I97" s="34"/>
      <c r="J97" s="34"/>
      <c r="K97" s="34"/>
      <c r="L97" s="34"/>
      <c r="M97" s="34"/>
      <c r="N97" s="34"/>
      <c r="O97" s="34"/>
      <c r="P97" s="25"/>
      <c r="Q97" s="25"/>
    </row>
    <row r="98" spans="1:17" ht="15">
      <c r="A98" s="22"/>
      <c r="B98" s="1"/>
      <c r="C98" s="1"/>
      <c r="D98" s="1"/>
      <c r="E98" s="1"/>
      <c r="F98" s="1"/>
      <c r="G98" s="1"/>
      <c r="H98" s="1"/>
      <c r="I98" s="34"/>
      <c r="J98" s="34"/>
      <c r="K98" s="34"/>
      <c r="L98" s="34"/>
      <c r="M98" s="34"/>
      <c r="N98" s="34"/>
      <c r="O98" s="34"/>
      <c r="P98" s="25"/>
      <c r="Q98" s="25"/>
    </row>
    <row r="99" spans="1:17" ht="15">
      <c r="A99" s="22"/>
      <c r="B99" s="1"/>
      <c r="C99" s="1"/>
      <c r="D99" s="1"/>
      <c r="E99" s="1"/>
      <c r="F99" s="1"/>
      <c r="G99" s="1"/>
      <c r="H99" s="1"/>
      <c r="I99" s="34"/>
      <c r="J99" s="34"/>
      <c r="K99" s="34"/>
      <c r="L99" s="34"/>
      <c r="M99" s="34"/>
      <c r="N99" s="34"/>
      <c r="O99" s="34"/>
      <c r="P99" s="25"/>
      <c r="Q99" s="25"/>
    </row>
    <row r="100" spans="1:17" ht="15">
      <c r="A100" s="22"/>
      <c r="B100" s="1"/>
      <c r="C100" s="1"/>
      <c r="D100" s="1"/>
      <c r="E100" s="1"/>
      <c r="F100" s="1"/>
      <c r="G100" s="1"/>
      <c r="H100" s="1"/>
      <c r="I100" s="34"/>
      <c r="J100" s="34"/>
      <c r="K100" s="34"/>
      <c r="L100" s="34"/>
      <c r="M100" s="34"/>
      <c r="N100" s="34"/>
      <c r="O100" s="34"/>
      <c r="P100" s="25"/>
      <c r="Q100" s="25"/>
    </row>
    <row r="101" spans="1:17" ht="15">
      <c r="A101" s="22"/>
      <c r="B101" s="1"/>
      <c r="C101" s="1"/>
      <c r="D101" s="1"/>
      <c r="E101" s="1"/>
      <c r="F101" s="1"/>
      <c r="G101" s="1"/>
      <c r="H101" s="1"/>
      <c r="I101" s="34"/>
      <c r="J101" s="34"/>
      <c r="K101" s="34"/>
      <c r="L101" s="34"/>
      <c r="M101" s="34"/>
      <c r="N101" s="34"/>
      <c r="O101" s="34"/>
      <c r="P101" s="25"/>
      <c r="Q101" s="25"/>
    </row>
    <row r="102" spans="1:17" ht="15">
      <c r="A102" s="22"/>
      <c r="B102" s="1"/>
      <c r="C102" s="1"/>
      <c r="D102" s="1"/>
      <c r="E102" s="1"/>
      <c r="F102" s="1"/>
      <c r="G102" s="1"/>
      <c r="H102" s="1"/>
      <c r="I102" s="34"/>
      <c r="J102" s="34"/>
      <c r="K102" s="34"/>
      <c r="L102" s="34"/>
      <c r="M102" s="34"/>
      <c r="N102" s="34"/>
      <c r="O102" s="34"/>
      <c r="P102" s="25"/>
      <c r="Q102" s="25"/>
    </row>
    <row r="103" spans="1:17" ht="15">
      <c r="A103" s="22"/>
      <c r="B103" s="1"/>
      <c r="C103" s="1"/>
      <c r="D103" s="1"/>
      <c r="E103" s="1"/>
      <c r="F103" s="1"/>
      <c r="G103" s="1"/>
      <c r="H103" s="1"/>
      <c r="I103" s="34"/>
      <c r="J103" s="34"/>
      <c r="K103" s="34"/>
      <c r="L103" s="34"/>
      <c r="M103" s="34"/>
      <c r="N103" s="34"/>
      <c r="O103" s="34"/>
      <c r="P103" s="25"/>
      <c r="Q103" s="25"/>
    </row>
    <row r="104" spans="1:17" ht="15">
      <c r="A104" s="22"/>
      <c r="B104" s="1"/>
      <c r="C104" s="1"/>
      <c r="D104" s="1"/>
      <c r="E104" s="1"/>
      <c r="F104" s="1"/>
      <c r="G104" s="1"/>
      <c r="H104" s="1"/>
      <c r="I104" s="34"/>
      <c r="J104" s="34"/>
      <c r="K104" s="34"/>
      <c r="L104" s="34"/>
      <c r="M104" s="34"/>
      <c r="N104" s="34"/>
      <c r="O104" s="34"/>
      <c r="P104" s="25"/>
      <c r="Q104" s="25"/>
    </row>
    <row r="105" spans="1:17" ht="15">
      <c r="A105" s="22"/>
      <c r="B105" s="1"/>
      <c r="C105" s="1"/>
      <c r="D105" s="1"/>
      <c r="E105" s="1"/>
      <c r="F105" s="1"/>
      <c r="G105" s="1"/>
      <c r="H105" s="1"/>
      <c r="I105" s="34"/>
      <c r="J105" s="34"/>
      <c r="K105" s="34"/>
      <c r="L105" s="34"/>
      <c r="M105" s="34"/>
      <c r="N105" s="34"/>
      <c r="O105" s="34"/>
      <c r="P105" s="25"/>
      <c r="Q105" s="25"/>
    </row>
    <row r="106" spans="1:17" ht="15">
      <c r="A106" s="22"/>
      <c r="B106" s="1"/>
      <c r="C106" s="1"/>
      <c r="D106" s="1"/>
      <c r="E106" s="1"/>
      <c r="F106" s="1"/>
      <c r="G106" s="1"/>
      <c r="H106" s="1"/>
      <c r="I106" s="34"/>
      <c r="J106" s="34"/>
      <c r="K106" s="34"/>
      <c r="L106" s="34"/>
      <c r="M106" s="34"/>
      <c r="N106" s="34"/>
      <c r="O106" s="34"/>
      <c r="P106" s="25"/>
      <c r="Q106" s="25"/>
    </row>
    <row r="107" spans="1:17" ht="15">
      <c r="A107" s="22"/>
      <c r="B107" s="1"/>
      <c r="C107" s="1"/>
      <c r="D107" s="1"/>
      <c r="E107" s="1"/>
      <c r="F107" s="1"/>
      <c r="G107" s="1"/>
      <c r="H107" s="1"/>
      <c r="I107" s="34"/>
      <c r="J107" s="34"/>
      <c r="K107" s="34"/>
      <c r="L107" s="34"/>
      <c r="M107" s="34"/>
      <c r="N107" s="34"/>
      <c r="O107" s="34"/>
      <c r="P107" s="25"/>
      <c r="Q107" s="25"/>
    </row>
    <row r="108" spans="1:17" ht="15">
      <c r="A108" s="22"/>
      <c r="B108" s="1"/>
      <c r="C108" s="1"/>
      <c r="D108" s="1"/>
      <c r="E108" s="1"/>
      <c r="F108" s="1"/>
      <c r="G108" s="1"/>
      <c r="H108" s="1"/>
      <c r="I108" s="34"/>
      <c r="J108" s="34"/>
      <c r="K108" s="34"/>
      <c r="L108" s="34"/>
      <c r="M108" s="34"/>
      <c r="N108" s="34"/>
      <c r="O108" s="34"/>
      <c r="P108" s="25"/>
      <c r="Q108" s="25"/>
    </row>
    <row r="109" spans="1:17" ht="15">
      <c r="A109" s="22"/>
      <c r="B109" s="1"/>
      <c r="C109" s="1"/>
      <c r="D109" s="1"/>
      <c r="E109" s="1"/>
      <c r="F109" s="1"/>
      <c r="G109" s="1"/>
      <c r="H109" s="1"/>
      <c r="I109" s="34"/>
      <c r="J109" s="34"/>
      <c r="K109" s="34"/>
      <c r="L109" s="34"/>
      <c r="M109" s="34"/>
      <c r="N109" s="34"/>
      <c r="O109" s="34"/>
      <c r="P109" s="25"/>
      <c r="Q109" s="25"/>
    </row>
    <row r="110" spans="1:17" ht="15">
      <c r="A110" s="22"/>
      <c r="B110" s="1"/>
      <c r="C110" s="1"/>
      <c r="D110" s="1"/>
      <c r="E110" s="1"/>
      <c r="F110" s="1"/>
      <c r="G110" s="1"/>
      <c r="H110" s="1"/>
      <c r="I110" s="34"/>
      <c r="J110" s="34"/>
      <c r="K110" s="34"/>
      <c r="L110" s="34"/>
      <c r="M110" s="34"/>
      <c r="N110" s="34"/>
      <c r="O110" s="34"/>
      <c r="P110" s="25"/>
      <c r="Q110" s="25"/>
    </row>
    <row r="111" spans="1:17" ht="15">
      <c r="A111" s="22"/>
      <c r="B111" s="1"/>
      <c r="C111" s="1"/>
      <c r="D111" s="1"/>
      <c r="E111" s="1"/>
      <c r="F111" s="1"/>
      <c r="G111" s="1"/>
      <c r="H111" s="1"/>
      <c r="I111" s="34"/>
      <c r="J111" s="34"/>
      <c r="K111" s="34"/>
      <c r="L111" s="34"/>
      <c r="M111" s="34"/>
      <c r="N111" s="34"/>
      <c r="O111" s="34"/>
      <c r="P111" s="25"/>
      <c r="Q111" s="25"/>
    </row>
    <row r="112" spans="1:17" ht="15">
      <c r="A112" s="22"/>
      <c r="B112" s="1"/>
      <c r="C112" s="1"/>
      <c r="D112" s="1"/>
      <c r="E112" s="1"/>
      <c r="F112" s="1"/>
      <c r="G112" s="1"/>
      <c r="H112" s="1"/>
      <c r="I112" s="34"/>
      <c r="J112" s="34"/>
      <c r="K112" s="34"/>
      <c r="L112" s="34"/>
      <c r="M112" s="34"/>
      <c r="N112" s="34"/>
      <c r="O112" s="34"/>
      <c r="P112" s="25"/>
      <c r="Q112" s="25"/>
    </row>
    <row r="113" spans="1:17" ht="15">
      <c r="A113" s="22"/>
      <c r="B113" s="1"/>
      <c r="C113" s="1"/>
      <c r="D113" s="1"/>
      <c r="E113" s="1"/>
      <c r="F113" s="1"/>
      <c r="G113" s="1"/>
      <c r="H113" s="1"/>
      <c r="I113" s="34"/>
      <c r="J113" s="34"/>
      <c r="K113" s="34"/>
      <c r="L113" s="34"/>
      <c r="M113" s="34"/>
      <c r="N113" s="34"/>
      <c r="O113" s="34"/>
      <c r="P113" s="25"/>
      <c r="Q113" s="25"/>
    </row>
    <row r="114" spans="1:17" ht="15">
      <c r="A114" s="22"/>
      <c r="B114" s="1"/>
      <c r="C114" s="1"/>
      <c r="D114" s="1"/>
      <c r="E114" s="1"/>
      <c r="F114" s="1"/>
      <c r="G114" s="1"/>
      <c r="H114" s="1"/>
      <c r="I114" s="34"/>
      <c r="J114" s="34"/>
      <c r="K114" s="34"/>
      <c r="L114" s="34"/>
      <c r="M114" s="34"/>
      <c r="N114" s="34"/>
      <c r="O114" s="34"/>
      <c r="P114" s="25"/>
      <c r="Q114" s="25"/>
    </row>
    <row r="115" spans="1:17" ht="15">
      <c r="A115" s="22"/>
      <c r="B115" s="1"/>
      <c r="C115" s="1"/>
      <c r="D115" s="1"/>
      <c r="E115" s="1"/>
      <c r="F115" s="1"/>
      <c r="G115" s="1"/>
      <c r="H115" s="1"/>
      <c r="I115" s="34"/>
      <c r="J115" s="34"/>
      <c r="K115" s="34"/>
      <c r="L115" s="34"/>
      <c r="M115" s="34"/>
      <c r="N115" s="34"/>
      <c r="O115" s="34"/>
      <c r="P115" s="25"/>
      <c r="Q115" s="25"/>
    </row>
    <row r="116" spans="1:17" ht="15">
      <c r="A116" s="22"/>
      <c r="B116" s="1"/>
      <c r="C116" s="1"/>
      <c r="D116" s="1"/>
      <c r="E116" s="1"/>
      <c r="F116" s="1"/>
      <c r="G116" s="1"/>
      <c r="H116" s="1"/>
      <c r="I116" s="34"/>
      <c r="J116" s="34"/>
      <c r="K116" s="34"/>
      <c r="L116" s="34"/>
      <c r="M116" s="34"/>
      <c r="N116" s="34"/>
      <c r="O116" s="34"/>
      <c r="P116" s="25"/>
      <c r="Q116" s="25"/>
    </row>
    <row r="117" spans="1:17" ht="15">
      <c r="A117" s="22"/>
      <c r="B117" s="1"/>
      <c r="C117" s="1"/>
      <c r="D117" s="1"/>
      <c r="E117" s="1"/>
      <c r="F117" s="1"/>
      <c r="G117" s="1"/>
      <c r="H117" s="1"/>
      <c r="I117" s="34"/>
      <c r="J117" s="34"/>
      <c r="K117" s="34"/>
      <c r="L117" s="34"/>
      <c r="M117" s="34"/>
      <c r="N117" s="34"/>
      <c r="O117" s="34"/>
      <c r="P117" s="25"/>
      <c r="Q117" s="25"/>
    </row>
    <row r="118" spans="1:17" ht="15">
      <c r="A118" s="22"/>
      <c r="B118" s="1"/>
      <c r="C118" s="1"/>
      <c r="D118" s="1"/>
      <c r="E118" s="1"/>
      <c r="F118" s="1"/>
      <c r="G118" s="1"/>
      <c r="H118" s="1"/>
      <c r="I118" s="34"/>
      <c r="J118" s="34"/>
      <c r="K118" s="34"/>
      <c r="L118" s="34"/>
      <c r="M118" s="34"/>
      <c r="N118" s="34"/>
      <c r="O118" s="34"/>
      <c r="P118" s="25"/>
      <c r="Q118" s="25"/>
    </row>
    <row r="119" spans="1:17" ht="15">
      <c r="A119" s="22"/>
      <c r="B119" s="1"/>
      <c r="C119" s="1"/>
      <c r="D119" s="1"/>
      <c r="E119" s="1"/>
      <c r="F119" s="1"/>
      <c r="G119" s="1"/>
      <c r="H119" s="1"/>
      <c r="I119" s="34"/>
      <c r="J119" s="34"/>
      <c r="K119" s="34"/>
      <c r="L119" s="34"/>
      <c r="M119" s="34"/>
      <c r="N119" s="34"/>
      <c r="O119" s="34"/>
      <c r="P119" s="25"/>
      <c r="Q119" s="25"/>
    </row>
    <row r="120" spans="1:17" ht="15">
      <c r="A120" s="22"/>
      <c r="B120" s="1"/>
      <c r="C120" s="1"/>
      <c r="D120" s="1"/>
      <c r="E120" s="1"/>
      <c r="F120" s="1"/>
      <c r="G120" s="1"/>
      <c r="H120" s="1"/>
      <c r="I120" s="34"/>
      <c r="J120" s="34"/>
      <c r="K120" s="34"/>
      <c r="L120" s="34"/>
      <c r="M120" s="34"/>
      <c r="N120" s="34"/>
      <c r="O120" s="34"/>
      <c r="P120" s="25"/>
      <c r="Q120" s="25"/>
    </row>
    <row r="121" spans="1:17" ht="15">
      <c r="A121" s="22"/>
      <c r="B121" s="1"/>
      <c r="C121" s="1"/>
      <c r="D121" s="1"/>
      <c r="E121" s="1"/>
      <c r="F121" s="1"/>
      <c r="G121" s="1"/>
      <c r="H121" s="1"/>
      <c r="I121" s="34"/>
      <c r="J121" s="34"/>
      <c r="K121" s="34"/>
      <c r="L121" s="34"/>
      <c r="M121" s="34"/>
      <c r="N121" s="34"/>
      <c r="O121" s="34"/>
      <c r="P121" s="25"/>
      <c r="Q121" s="25"/>
    </row>
    <row r="122" spans="1:17" ht="15">
      <c r="A122" s="22"/>
      <c r="B122" s="1"/>
      <c r="C122" s="1"/>
      <c r="D122" s="1"/>
      <c r="E122" s="1"/>
      <c r="F122" s="1"/>
      <c r="G122" s="1"/>
      <c r="H122" s="1"/>
      <c r="I122" s="34"/>
      <c r="J122" s="34"/>
      <c r="K122" s="34"/>
      <c r="L122" s="34"/>
      <c r="M122" s="34"/>
      <c r="N122" s="34"/>
      <c r="O122" s="34"/>
      <c r="P122" s="25"/>
      <c r="Q122" s="25"/>
    </row>
    <row r="123" spans="1:17" ht="15">
      <c r="A123" s="22"/>
      <c r="B123" s="1"/>
      <c r="C123" s="1"/>
      <c r="D123" s="1"/>
      <c r="E123" s="1"/>
      <c r="F123" s="1"/>
      <c r="G123" s="1"/>
      <c r="H123" s="1"/>
      <c r="I123" s="34"/>
      <c r="J123" s="34"/>
      <c r="K123" s="34"/>
      <c r="L123" s="34"/>
      <c r="M123" s="34"/>
      <c r="N123" s="34"/>
      <c r="O123" s="34"/>
      <c r="P123" s="25"/>
      <c r="Q123" s="25"/>
    </row>
    <row r="124" spans="1:17" ht="15">
      <c r="A124" s="22"/>
      <c r="B124" s="1"/>
      <c r="C124" s="1"/>
      <c r="D124" s="1"/>
      <c r="E124" s="1"/>
      <c r="F124" s="1"/>
      <c r="G124" s="1"/>
      <c r="H124" s="1"/>
      <c r="I124" s="34"/>
      <c r="J124" s="34"/>
      <c r="K124" s="34"/>
      <c r="L124" s="34"/>
      <c r="M124" s="34"/>
      <c r="N124" s="34"/>
      <c r="O124" s="34"/>
      <c r="P124" s="25"/>
      <c r="Q124" s="25"/>
    </row>
    <row r="125" spans="1:17" ht="15">
      <c r="A125" s="22"/>
      <c r="B125" s="1"/>
      <c r="C125" s="1"/>
      <c r="D125" s="1"/>
      <c r="E125" s="1"/>
      <c r="F125" s="1"/>
      <c r="G125" s="1"/>
      <c r="H125" s="1"/>
      <c r="I125" s="34"/>
      <c r="J125" s="34"/>
      <c r="K125" s="34"/>
      <c r="L125" s="34"/>
      <c r="M125" s="34"/>
      <c r="N125" s="34"/>
      <c r="O125" s="34"/>
      <c r="P125" s="25"/>
      <c r="Q125" s="25"/>
    </row>
    <row r="126" spans="1:17" ht="15">
      <c r="A126" s="22"/>
      <c r="B126" s="1"/>
      <c r="C126" s="1"/>
      <c r="D126" s="1"/>
      <c r="E126" s="1"/>
      <c r="F126" s="1"/>
      <c r="G126" s="1"/>
      <c r="H126" s="1"/>
      <c r="I126" s="34"/>
      <c r="J126" s="34"/>
      <c r="K126" s="34"/>
      <c r="L126" s="34"/>
      <c r="M126" s="34"/>
      <c r="N126" s="34"/>
      <c r="O126" s="34"/>
      <c r="P126" s="25"/>
      <c r="Q126" s="25"/>
    </row>
    <row r="127" spans="1:17" ht="15">
      <c r="A127" s="22"/>
      <c r="B127" s="1"/>
      <c r="C127" s="1"/>
      <c r="D127" s="1"/>
      <c r="E127" s="1"/>
      <c r="F127" s="1"/>
      <c r="G127" s="1"/>
      <c r="H127" s="1"/>
      <c r="I127" s="34"/>
      <c r="J127" s="34"/>
      <c r="K127" s="34"/>
      <c r="L127" s="34"/>
      <c r="M127" s="34"/>
      <c r="N127" s="34"/>
      <c r="O127" s="34"/>
      <c r="P127" s="25"/>
      <c r="Q127" s="25"/>
    </row>
    <row r="128" spans="1:17" ht="15">
      <c r="A128" s="22"/>
      <c r="B128" s="1"/>
      <c r="C128" s="1"/>
      <c r="D128" s="1"/>
      <c r="E128" s="1"/>
      <c r="F128" s="1"/>
      <c r="G128" s="1"/>
      <c r="H128" s="1"/>
      <c r="I128" s="34"/>
      <c r="J128" s="34"/>
      <c r="K128" s="34"/>
      <c r="L128" s="34"/>
      <c r="M128" s="34"/>
      <c r="N128" s="34"/>
      <c r="O128" s="34"/>
      <c r="P128" s="25"/>
      <c r="Q128" s="25"/>
    </row>
    <row r="129" spans="1:17" ht="15">
      <c r="A129" s="22"/>
      <c r="B129" s="1"/>
      <c r="C129" s="1"/>
      <c r="D129" s="1"/>
      <c r="E129" s="1"/>
      <c r="F129" s="1"/>
      <c r="G129" s="1"/>
      <c r="H129" s="1"/>
      <c r="I129" s="34"/>
      <c r="J129" s="34"/>
      <c r="K129" s="34"/>
      <c r="L129" s="34"/>
      <c r="M129" s="34"/>
      <c r="N129" s="34"/>
      <c r="O129" s="34"/>
      <c r="P129" s="25"/>
      <c r="Q129" s="25"/>
    </row>
    <row r="130" spans="1:17" ht="15">
      <c r="A130" s="22"/>
      <c r="B130" s="1"/>
      <c r="C130" s="1"/>
      <c r="D130" s="1"/>
      <c r="E130" s="1"/>
      <c r="F130" s="1"/>
      <c r="G130" s="1"/>
      <c r="H130" s="1"/>
      <c r="I130" s="34"/>
      <c r="J130" s="34"/>
      <c r="K130" s="34"/>
      <c r="L130" s="34"/>
      <c r="M130" s="34"/>
      <c r="N130" s="34"/>
      <c r="O130" s="34"/>
      <c r="P130" s="25"/>
      <c r="Q130" s="25"/>
    </row>
    <row r="131" spans="1:17" ht="15">
      <c r="A131" s="22"/>
      <c r="B131" s="1"/>
      <c r="C131" s="1"/>
      <c r="D131" s="1"/>
      <c r="E131" s="1"/>
      <c r="F131" s="1"/>
      <c r="G131" s="1"/>
      <c r="H131" s="1"/>
      <c r="I131" s="34"/>
      <c r="J131" s="34"/>
      <c r="K131" s="34"/>
      <c r="L131" s="34"/>
      <c r="M131" s="34"/>
      <c r="N131" s="34"/>
      <c r="O131" s="34"/>
      <c r="P131" s="25"/>
      <c r="Q131" s="25"/>
    </row>
    <row r="132" spans="1:17" ht="15">
      <c r="A132" s="22"/>
      <c r="B132" s="1"/>
      <c r="C132" s="1"/>
      <c r="D132" s="1"/>
      <c r="E132" s="1"/>
      <c r="F132" s="1"/>
      <c r="G132" s="1"/>
      <c r="H132" s="1"/>
      <c r="I132" s="34"/>
      <c r="J132" s="34"/>
      <c r="K132" s="34"/>
      <c r="L132" s="34"/>
      <c r="M132" s="34"/>
      <c r="N132" s="34"/>
      <c r="O132" s="34"/>
      <c r="P132" s="25"/>
      <c r="Q132" s="25"/>
    </row>
    <row r="133" spans="1:17" ht="15">
      <c r="A133" s="22"/>
      <c r="B133" s="1"/>
      <c r="C133" s="1"/>
      <c r="D133" s="1"/>
      <c r="E133" s="1"/>
      <c r="F133" s="1"/>
      <c r="G133" s="1"/>
      <c r="H133" s="1"/>
      <c r="I133" s="34"/>
      <c r="J133" s="34"/>
      <c r="K133" s="34"/>
      <c r="L133" s="34"/>
      <c r="M133" s="34"/>
      <c r="N133" s="34"/>
      <c r="O133" s="34"/>
      <c r="P133" s="25"/>
      <c r="Q133" s="25"/>
    </row>
    <row r="134" spans="1:17" ht="15">
      <c r="A134" s="22"/>
      <c r="B134" s="1"/>
      <c r="C134" s="1"/>
      <c r="D134" s="1"/>
      <c r="E134" s="1"/>
      <c r="F134" s="1"/>
      <c r="G134" s="1"/>
      <c r="H134" s="1"/>
      <c r="I134" s="34"/>
      <c r="J134" s="34"/>
      <c r="K134" s="34"/>
      <c r="L134" s="34"/>
      <c r="M134" s="34"/>
      <c r="N134" s="34"/>
      <c r="O134" s="34"/>
      <c r="P134" s="25"/>
      <c r="Q134" s="25"/>
    </row>
    <row r="135" spans="1:17" ht="15">
      <c r="A135" s="22"/>
      <c r="B135" s="1"/>
      <c r="C135" s="1"/>
      <c r="D135" s="1"/>
      <c r="E135" s="1"/>
      <c r="F135" s="1"/>
      <c r="G135" s="1"/>
      <c r="H135" s="1"/>
      <c r="I135" s="34"/>
      <c r="J135" s="34"/>
      <c r="K135" s="34"/>
      <c r="L135" s="34"/>
      <c r="M135" s="34"/>
      <c r="N135" s="34"/>
      <c r="O135" s="34"/>
      <c r="P135" s="25"/>
      <c r="Q135" s="25"/>
    </row>
    <row r="136" spans="1:17" ht="15">
      <c r="A136" s="22"/>
      <c r="B136" s="1"/>
      <c r="C136" s="1"/>
      <c r="D136" s="1"/>
      <c r="E136" s="1"/>
      <c r="F136" s="1"/>
      <c r="G136" s="1"/>
      <c r="H136" s="1"/>
      <c r="I136" s="34"/>
      <c r="J136" s="34"/>
      <c r="K136" s="34"/>
      <c r="L136" s="34"/>
      <c r="M136" s="34"/>
      <c r="N136" s="34"/>
      <c r="O136" s="34"/>
      <c r="P136" s="25"/>
      <c r="Q136" s="25"/>
    </row>
    <row r="137" spans="1:17" ht="15">
      <c r="A137" s="22"/>
      <c r="B137" s="1"/>
      <c r="C137" s="1"/>
      <c r="D137" s="1"/>
      <c r="E137" s="1"/>
      <c r="F137" s="1"/>
      <c r="G137" s="1"/>
      <c r="H137" s="1"/>
      <c r="I137" s="34"/>
      <c r="J137" s="34"/>
      <c r="K137" s="34"/>
      <c r="L137" s="34"/>
      <c r="M137" s="34"/>
      <c r="N137" s="34"/>
      <c r="O137" s="34"/>
      <c r="P137" s="25"/>
      <c r="Q137" s="25"/>
    </row>
    <row r="138" spans="1:17" ht="15">
      <c r="A138" s="22"/>
      <c r="B138" s="1"/>
      <c r="C138" s="1"/>
      <c r="D138" s="1"/>
      <c r="E138" s="1"/>
      <c r="F138" s="1"/>
      <c r="G138" s="1"/>
      <c r="H138" s="1"/>
      <c r="I138" s="34"/>
      <c r="J138" s="34"/>
      <c r="K138" s="34"/>
      <c r="L138" s="34"/>
      <c r="M138" s="34"/>
      <c r="N138" s="34"/>
      <c r="O138" s="34"/>
      <c r="P138" s="25"/>
      <c r="Q138" s="25"/>
    </row>
    <row r="139" spans="1:17" ht="15">
      <c r="A139" s="22"/>
      <c r="B139" s="1"/>
      <c r="C139" s="1"/>
      <c r="D139" s="1"/>
      <c r="E139" s="1"/>
      <c r="F139" s="1"/>
      <c r="G139" s="1"/>
      <c r="H139" s="1"/>
      <c r="I139" s="34"/>
      <c r="J139" s="34"/>
      <c r="K139" s="34"/>
      <c r="L139" s="34"/>
      <c r="M139" s="34"/>
      <c r="N139" s="34"/>
      <c r="O139" s="34"/>
      <c r="P139" s="25"/>
      <c r="Q139" s="25"/>
    </row>
    <row r="140" spans="1:17" ht="15">
      <c r="A140" s="22"/>
      <c r="B140" s="1"/>
      <c r="C140" s="1"/>
      <c r="D140" s="1"/>
      <c r="E140" s="1"/>
      <c r="F140" s="1"/>
      <c r="G140" s="1"/>
      <c r="H140" s="1"/>
      <c r="I140" s="34"/>
      <c r="J140" s="34"/>
      <c r="K140" s="34"/>
      <c r="L140" s="34"/>
      <c r="M140" s="34"/>
      <c r="N140" s="34"/>
      <c r="O140" s="34"/>
      <c r="P140" s="25"/>
      <c r="Q140" s="25"/>
    </row>
    <row r="141" spans="1:17" ht="15">
      <c r="A141" s="22"/>
      <c r="B141" s="1"/>
      <c r="C141" s="1"/>
      <c r="D141" s="1"/>
      <c r="E141" s="1"/>
      <c r="F141" s="1"/>
      <c r="G141" s="1"/>
      <c r="H141" s="1"/>
      <c r="I141" s="34"/>
      <c r="J141" s="34"/>
      <c r="K141" s="34"/>
      <c r="L141" s="34"/>
      <c r="M141" s="34"/>
      <c r="N141" s="34"/>
      <c r="O141" s="34"/>
      <c r="P141" s="25"/>
      <c r="Q141" s="25"/>
    </row>
    <row r="142" spans="1:17" ht="15">
      <c r="A142" s="22"/>
      <c r="B142" s="1"/>
      <c r="C142" s="1"/>
      <c r="D142" s="1"/>
      <c r="E142" s="1"/>
      <c r="F142" s="1"/>
      <c r="G142" s="1"/>
      <c r="H142" s="1"/>
      <c r="I142" s="34"/>
      <c r="J142" s="34"/>
      <c r="K142" s="34"/>
      <c r="L142" s="34"/>
      <c r="M142" s="34"/>
      <c r="N142" s="34"/>
      <c r="O142" s="34"/>
      <c r="P142" s="25"/>
      <c r="Q142" s="25"/>
    </row>
    <row r="143" spans="1:17" ht="15">
      <c r="A143" s="22"/>
      <c r="B143" s="1"/>
      <c r="C143" s="1"/>
      <c r="D143" s="1"/>
      <c r="E143" s="1"/>
      <c r="F143" s="1"/>
      <c r="G143" s="1"/>
      <c r="H143" s="1"/>
      <c r="I143" s="34"/>
      <c r="J143" s="34"/>
      <c r="K143" s="34"/>
      <c r="L143" s="34"/>
      <c r="M143" s="34"/>
      <c r="N143" s="34"/>
      <c r="O143" s="34"/>
      <c r="P143" s="25"/>
      <c r="Q143" s="25"/>
    </row>
    <row r="144" spans="1:17" ht="15">
      <c r="A144" s="22"/>
      <c r="B144" s="1"/>
      <c r="C144" s="1"/>
      <c r="D144" s="1"/>
      <c r="E144" s="1"/>
      <c r="F144" s="1"/>
      <c r="G144" s="1"/>
      <c r="H144" s="1"/>
      <c r="I144" s="34"/>
      <c r="J144" s="34"/>
      <c r="K144" s="34"/>
      <c r="L144" s="34"/>
      <c r="M144" s="34"/>
      <c r="N144" s="34"/>
      <c r="O144" s="34"/>
      <c r="P144" s="25"/>
      <c r="Q144" s="25"/>
    </row>
    <row r="145" spans="1:17" ht="15">
      <c r="A145" s="22"/>
      <c r="B145" s="1"/>
      <c r="C145" s="1"/>
      <c r="D145" s="1"/>
      <c r="E145" s="1"/>
      <c r="F145" s="1"/>
      <c r="G145" s="1"/>
      <c r="H145" s="1"/>
      <c r="I145" s="34"/>
      <c r="J145" s="34"/>
      <c r="K145" s="34"/>
      <c r="L145" s="34"/>
      <c r="M145" s="34"/>
      <c r="N145" s="34"/>
      <c r="O145" s="34"/>
      <c r="P145" s="25"/>
      <c r="Q145" s="25"/>
    </row>
    <row r="146" spans="1:17" ht="15">
      <c r="A146" s="22"/>
      <c r="B146" s="1"/>
      <c r="C146" s="1"/>
      <c r="D146" s="1"/>
      <c r="E146" s="1"/>
      <c r="F146" s="1"/>
      <c r="G146" s="1"/>
      <c r="H146" s="1"/>
      <c r="I146" s="34"/>
      <c r="J146" s="34"/>
      <c r="K146" s="34"/>
      <c r="L146" s="34"/>
      <c r="M146" s="34"/>
      <c r="N146" s="34"/>
      <c r="O146" s="34"/>
      <c r="P146" s="25"/>
      <c r="Q146" s="25"/>
    </row>
    <row r="147" spans="1:17" ht="15">
      <c r="A147" s="22"/>
      <c r="B147" s="1"/>
      <c r="C147" s="1"/>
      <c r="D147" s="1"/>
      <c r="E147" s="1"/>
      <c r="F147" s="1"/>
      <c r="G147" s="1"/>
      <c r="H147" s="1"/>
      <c r="I147" s="34"/>
      <c r="J147" s="34"/>
      <c r="K147" s="34"/>
      <c r="L147" s="34"/>
      <c r="M147" s="34"/>
      <c r="N147" s="34"/>
      <c r="O147" s="34"/>
      <c r="P147" s="25"/>
      <c r="Q147" s="25"/>
    </row>
    <row r="148" spans="1:17" ht="15">
      <c r="A148" s="22"/>
      <c r="B148" s="1"/>
      <c r="C148" s="1"/>
      <c r="D148" s="1"/>
      <c r="E148" s="1"/>
      <c r="F148" s="1"/>
      <c r="G148" s="1"/>
      <c r="H148" s="1"/>
      <c r="I148" s="34"/>
      <c r="J148" s="34"/>
      <c r="K148" s="34"/>
      <c r="L148" s="34"/>
      <c r="M148" s="34"/>
      <c r="N148" s="34"/>
      <c r="O148" s="34"/>
      <c r="P148" s="25"/>
      <c r="Q148" s="25"/>
    </row>
    <row r="149" spans="1:17" ht="15">
      <c r="A149" s="22"/>
      <c r="B149" s="1"/>
      <c r="C149" s="1"/>
      <c r="D149" s="1"/>
      <c r="E149" s="1"/>
      <c r="F149" s="1"/>
      <c r="G149" s="1"/>
      <c r="H149" s="1"/>
      <c r="I149" s="34"/>
      <c r="J149" s="34"/>
      <c r="K149" s="34"/>
      <c r="L149" s="34"/>
      <c r="M149" s="34"/>
      <c r="N149" s="34"/>
      <c r="O149" s="34"/>
      <c r="P149" s="25"/>
      <c r="Q149" s="25"/>
    </row>
    <row r="150" spans="1:17" ht="15">
      <c r="A150" s="22"/>
      <c r="B150" s="1"/>
      <c r="C150" s="1"/>
      <c r="D150" s="1"/>
      <c r="E150" s="1"/>
      <c r="F150" s="1"/>
      <c r="G150" s="1"/>
      <c r="H150" s="1"/>
      <c r="I150" s="34"/>
      <c r="J150" s="34"/>
      <c r="K150" s="34"/>
      <c r="L150" s="34"/>
      <c r="M150" s="34"/>
      <c r="N150" s="34"/>
      <c r="O150" s="34"/>
      <c r="P150" s="25"/>
      <c r="Q150" s="25"/>
    </row>
    <row r="151" spans="1:17" ht="15">
      <c r="A151" s="22"/>
      <c r="B151" s="1"/>
      <c r="C151" s="1"/>
      <c r="D151" s="1"/>
      <c r="E151" s="1"/>
      <c r="F151" s="1"/>
      <c r="G151" s="1"/>
      <c r="H151" s="1"/>
      <c r="I151" s="34"/>
      <c r="J151" s="34"/>
      <c r="K151" s="34"/>
      <c r="L151" s="34"/>
      <c r="M151" s="34"/>
      <c r="N151" s="34"/>
      <c r="O151" s="34"/>
      <c r="P151" s="25"/>
      <c r="Q151" s="25"/>
    </row>
    <row r="152" spans="1:17" ht="15">
      <c r="A152" s="22"/>
      <c r="B152" s="1"/>
      <c r="C152" s="1"/>
      <c r="D152" s="1"/>
      <c r="E152" s="1"/>
      <c r="F152" s="1"/>
      <c r="G152" s="1"/>
      <c r="H152" s="1"/>
      <c r="I152" s="34"/>
      <c r="J152" s="34"/>
      <c r="K152" s="34"/>
      <c r="L152" s="34"/>
      <c r="M152" s="34"/>
      <c r="N152" s="34"/>
      <c r="O152" s="34"/>
      <c r="P152" s="25"/>
      <c r="Q152" s="25"/>
    </row>
    <row r="153" spans="1:17" ht="15">
      <c r="A153" s="22"/>
      <c r="B153" s="1"/>
      <c r="C153" s="1"/>
      <c r="D153" s="1"/>
      <c r="E153" s="1"/>
      <c r="F153" s="1"/>
      <c r="G153" s="1"/>
      <c r="H153" s="1"/>
      <c r="I153" s="34"/>
      <c r="J153" s="34"/>
      <c r="K153" s="34"/>
      <c r="L153" s="34"/>
      <c r="M153" s="34"/>
      <c r="N153" s="34"/>
      <c r="O153" s="34"/>
      <c r="P153" s="25"/>
      <c r="Q153" s="25"/>
    </row>
    <row r="154" spans="1:17" ht="15">
      <c r="A154" s="22"/>
      <c r="B154" s="1"/>
      <c r="C154" s="1"/>
      <c r="D154" s="1"/>
      <c r="E154" s="1"/>
      <c r="F154" s="1"/>
      <c r="G154" s="1"/>
      <c r="H154" s="1"/>
      <c r="I154" s="34"/>
      <c r="J154" s="34"/>
      <c r="K154" s="34"/>
      <c r="L154" s="34"/>
      <c r="M154" s="34"/>
      <c r="N154" s="34"/>
      <c r="O154" s="34"/>
      <c r="P154" s="25"/>
      <c r="Q154" s="25"/>
    </row>
    <row r="155" spans="1:17" ht="15">
      <c r="A155" s="22"/>
      <c r="B155" s="1"/>
      <c r="C155" s="1"/>
      <c r="D155" s="1"/>
      <c r="E155" s="1"/>
      <c r="F155" s="1"/>
      <c r="G155" s="1"/>
      <c r="H155" s="1"/>
      <c r="I155" s="34"/>
      <c r="J155" s="34"/>
      <c r="K155" s="34"/>
      <c r="L155" s="34"/>
      <c r="M155" s="34"/>
      <c r="N155" s="34"/>
      <c r="O155" s="34"/>
      <c r="P155" s="25"/>
      <c r="Q155" s="25"/>
    </row>
    <row r="156" spans="1:17" ht="15">
      <c r="A156" s="22"/>
      <c r="B156" s="1"/>
      <c r="C156" s="1"/>
      <c r="D156" s="1"/>
      <c r="E156" s="1"/>
      <c r="F156" s="1"/>
      <c r="G156" s="1"/>
      <c r="H156" s="1"/>
      <c r="I156" s="34"/>
      <c r="J156" s="34"/>
      <c r="K156" s="34"/>
      <c r="L156" s="34"/>
      <c r="M156" s="34"/>
      <c r="N156" s="34"/>
      <c r="O156" s="34"/>
      <c r="P156" s="25"/>
      <c r="Q156" s="25"/>
    </row>
    <row r="157" spans="1:17" ht="15">
      <c r="A157" s="22"/>
      <c r="B157" s="1"/>
      <c r="C157" s="1"/>
      <c r="D157" s="1"/>
      <c r="E157" s="1"/>
      <c r="F157" s="1"/>
      <c r="G157" s="1"/>
      <c r="H157" s="1"/>
      <c r="I157" s="34"/>
      <c r="J157" s="34"/>
      <c r="K157" s="34"/>
      <c r="L157" s="34"/>
      <c r="M157" s="34"/>
      <c r="N157" s="34"/>
      <c r="O157" s="34"/>
      <c r="P157" s="25"/>
      <c r="Q157" s="25"/>
    </row>
    <row r="158" spans="1:17" ht="15">
      <c r="A158" s="22"/>
      <c r="B158" s="1"/>
      <c r="C158" s="1"/>
      <c r="D158" s="1"/>
      <c r="E158" s="1"/>
      <c r="F158" s="1"/>
      <c r="G158" s="1"/>
      <c r="H158" s="1"/>
      <c r="I158" s="34"/>
      <c r="J158" s="34"/>
      <c r="K158" s="34"/>
      <c r="L158" s="34"/>
      <c r="M158" s="34"/>
      <c r="N158" s="34"/>
      <c r="O158" s="34"/>
      <c r="P158" s="25"/>
      <c r="Q158" s="25"/>
    </row>
    <row r="159" spans="1:17" ht="15">
      <c r="A159" s="22"/>
      <c r="B159" s="1"/>
      <c r="C159" s="1"/>
      <c r="D159" s="1"/>
      <c r="E159" s="1"/>
      <c r="F159" s="1"/>
      <c r="G159" s="1"/>
      <c r="H159" s="1"/>
      <c r="I159" s="34"/>
      <c r="J159" s="34"/>
      <c r="K159" s="34"/>
      <c r="L159" s="34"/>
      <c r="M159" s="34"/>
      <c r="N159" s="34"/>
      <c r="O159" s="34"/>
      <c r="P159" s="25"/>
      <c r="Q159" s="25"/>
    </row>
    <row r="160" spans="1:17" ht="15">
      <c r="A160" s="22"/>
      <c r="B160" s="1"/>
      <c r="C160" s="1"/>
      <c r="D160" s="1"/>
      <c r="E160" s="1"/>
      <c r="F160" s="1"/>
      <c r="G160" s="1"/>
      <c r="H160" s="1"/>
      <c r="I160" s="34"/>
      <c r="J160" s="34"/>
      <c r="K160" s="34"/>
      <c r="L160" s="34"/>
      <c r="M160" s="34"/>
      <c r="N160" s="34"/>
      <c r="O160" s="34"/>
      <c r="P160" s="25"/>
      <c r="Q160" s="25"/>
    </row>
    <row r="161" spans="1:17" ht="15">
      <c r="A161" s="22"/>
      <c r="B161" s="1"/>
      <c r="C161" s="1"/>
      <c r="D161" s="1"/>
      <c r="E161" s="1"/>
      <c r="F161" s="1"/>
      <c r="G161" s="1"/>
      <c r="H161" s="1"/>
      <c r="I161" s="34"/>
      <c r="J161" s="34"/>
      <c r="K161" s="34"/>
      <c r="L161" s="34"/>
      <c r="M161" s="34"/>
      <c r="N161" s="34"/>
      <c r="O161" s="34"/>
      <c r="P161" s="25"/>
      <c r="Q161" s="25"/>
    </row>
    <row r="162" spans="1:17" ht="15">
      <c r="A162" s="22"/>
      <c r="B162" s="1"/>
      <c r="C162" s="1"/>
      <c r="D162" s="1"/>
      <c r="E162" s="1"/>
      <c r="F162" s="1"/>
      <c r="G162" s="1"/>
      <c r="H162" s="1"/>
      <c r="I162" s="34"/>
      <c r="J162" s="34"/>
      <c r="K162" s="34"/>
      <c r="L162" s="34"/>
      <c r="M162" s="34"/>
      <c r="N162" s="34"/>
      <c r="O162" s="34"/>
      <c r="P162" s="25"/>
      <c r="Q162" s="25"/>
    </row>
    <row r="163" spans="1:17" ht="15">
      <c r="A163" s="22"/>
      <c r="B163" s="1"/>
      <c r="C163" s="1"/>
      <c r="D163" s="1"/>
      <c r="E163" s="1"/>
      <c r="F163" s="1"/>
      <c r="G163" s="1"/>
      <c r="H163" s="1"/>
      <c r="I163" s="34"/>
      <c r="J163" s="34"/>
      <c r="K163" s="34"/>
      <c r="L163" s="34"/>
      <c r="M163" s="34"/>
      <c r="N163" s="34"/>
      <c r="O163" s="34"/>
      <c r="P163" s="25"/>
      <c r="Q163" s="25"/>
    </row>
    <row r="164" spans="1:17" ht="15">
      <c r="A164" s="22"/>
      <c r="B164" s="1"/>
      <c r="C164" s="1"/>
      <c r="D164" s="1"/>
      <c r="E164" s="1"/>
      <c r="F164" s="1"/>
      <c r="G164" s="1"/>
      <c r="H164" s="1"/>
      <c r="I164" s="34"/>
      <c r="J164" s="34"/>
      <c r="K164" s="34"/>
      <c r="L164" s="34"/>
      <c r="M164" s="34"/>
      <c r="N164" s="34"/>
      <c r="O164" s="34"/>
      <c r="P164" s="25"/>
      <c r="Q164" s="25"/>
    </row>
    <row r="165" spans="1:17" ht="15">
      <c r="A165" s="22"/>
      <c r="B165" s="1"/>
      <c r="C165" s="1"/>
      <c r="D165" s="1"/>
      <c r="E165" s="1"/>
      <c r="F165" s="1"/>
      <c r="G165" s="1"/>
      <c r="H165" s="1"/>
      <c r="I165" s="34"/>
      <c r="J165" s="34"/>
      <c r="K165" s="34"/>
      <c r="L165" s="34"/>
      <c r="M165" s="34"/>
      <c r="N165" s="34"/>
      <c r="O165" s="34"/>
      <c r="P165" s="25"/>
      <c r="Q165" s="25"/>
    </row>
    <row r="166" spans="1:17" ht="15">
      <c r="A166" s="22"/>
      <c r="B166" s="1"/>
      <c r="C166" s="1"/>
      <c r="D166" s="1"/>
      <c r="E166" s="1"/>
      <c r="F166" s="1"/>
      <c r="G166" s="1"/>
      <c r="H166" s="1"/>
      <c r="I166" s="34"/>
      <c r="J166" s="34"/>
      <c r="K166" s="34"/>
      <c r="L166" s="34"/>
      <c r="M166" s="34"/>
      <c r="N166" s="34"/>
      <c r="O166" s="34"/>
      <c r="P166" s="25"/>
      <c r="Q166" s="25"/>
    </row>
    <row r="167" spans="1:17" ht="15">
      <c r="A167" s="22"/>
      <c r="B167" s="1"/>
      <c r="C167" s="1"/>
      <c r="D167" s="1"/>
      <c r="E167" s="1"/>
      <c r="F167" s="1"/>
      <c r="G167" s="1"/>
      <c r="H167" s="1"/>
      <c r="I167" s="34"/>
      <c r="J167" s="34"/>
      <c r="K167" s="34"/>
      <c r="L167" s="34"/>
      <c r="M167" s="34"/>
      <c r="N167" s="34"/>
      <c r="O167" s="34"/>
      <c r="P167" s="25"/>
      <c r="Q167" s="25"/>
    </row>
    <row r="168" spans="1:17" ht="15">
      <c r="A168" s="22"/>
      <c r="B168" s="1"/>
      <c r="C168" s="1"/>
      <c r="D168" s="1"/>
      <c r="E168" s="1"/>
      <c r="F168" s="1"/>
      <c r="G168" s="1"/>
      <c r="H168" s="1"/>
      <c r="I168" s="34"/>
      <c r="J168" s="34"/>
      <c r="K168" s="34"/>
      <c r="L168" s="34"/>
      <c r="M168" s="34"/>
      <c r="N168" s="34"/>
      <c r="O168" s="34"/>
      <c r="P168" s="25"/>
      <c r="Q168" s="25"/>
    </row>
    <row r="169" spans="1:17" ht="15">
      <c r="A169" s="22"/>
      <c r="B169" s="1"/>
      <c r="C169" s="1"/>
      <c r="D169" s="1"/>
      <c r="E169" s="1"/>
      <c r="F169" s="1"/>
      <c r="G169" s="1"/>
      <c r="H169" s="1"/>
      <c r="I169" s="34"/>
      <c r="J169" s="34"/>
      <c r="K169" s="34"/>
      <c r="L169" s="34"/>
      <c r="M169" s="34"/>
      <c r="N169" s="34"/>
      <c r="O169" s="34"/>
      <c r="P169" s="25"/>
      <c r="Q169" s="25"/>
    </row>
    <row r="170" spans="1:17" ht="15">
      <c r="A170" s="22"/>
      <c r="B170" s="1"/>
      <c r="C170" s="1"/>
      <c r="D170" s="1"/>
      <c r="E170" s="1"/>
      <c r="F170" s="1"/>
      <c r="G170" s="1"/>
      <c r="H170" s="1"/>
      <c r="I170" s="34"/>
      <c r="J170" s="34"/>
      <c r="K170" s="34"/>
      <c r="L170" s="34"/>
      <c r="M170" s="34"/>
      <c r="N170" s="34"/>
      <c r="O170" s="34"/>
      <c r="P170" s="25"/>
      <c r="Q170" s="25"/>
    </row>
    <row r="171" spans="3:17" ht="12.75">
      <c r="C171" s="1"/>
      <c r="D171" s="1"/>
      <c r="E171" s="1"/>
      <c r="F171" s="1"/>
      <c r="G171" s="1"/>
      <c r="H171" s="1"/>
      <c r="I171" s="10"/>
      <c r="J171" s="10"/>
      <c r="K171" s="10"/>
      <c r="L171" s="10"/>
      <c r="M171" s="10"/>
      <c r="N171" s="11"/>
      <c r="O171" s="11"/>
      <c r="P171" s="1"/>
      <c r="Q171" s="1"/>
    </row>
    <row r="172" spans="3:17" ht="12.75">
      <c r="C172" s="1"/>
      <c r="D172" s="1"/>
      <c r="E172" s="1"/>
      <c r="F172" s="1"/>
      <c r="G172" s="1"/>
      <c r="H172" s="1"/>
      <c r="I172" s="10"/>
      <c r="J172" s="10"/>
      <c r="K172" s="10"/>
      <c r="L172" s="10"/>
      <c r="M172" s="10"/>
      <c r="N172" s="11"/>
      <c r="O172" s="11"/>
      <c r="P172" s="1"/>
      <c r="Q172" s="1"/>
    </row>
    <row r="173" spans="3:17" ht="12.75">
      <c r="C173" s="1"/>
      <c r="D173" s="1"/>
      <c r="E173" s="1"/>
      <c r="F173" s="1"/>
      <c r="G173" s="1"/>
      <c r="H173" s="1"/>
      <c r="I173" s="10"/>
      <c r="J173" s="10"/>
      <c r="K173" s="10"/>
      <c r="L173" s="10"/>
      <c r="M173" s="10"/>
      <c r="N173" s="11"/>
      <c r="O173" s="11"/>
      <c r="P173" s="1"/>
      <c r="Q173" s="1"/>
    </row>
    <row r="174" spans="3:17" ht="12.75">
      <c r="C174" s="1"/>
      <c r="D174" s="1"/>
      <c r="E174" s="1"/>
      <c r="F174" s="1"/>
      <c r="G174" s="1"/>
      <c r="H174" s="1"/>
      <c r="I174" s="10"/>
      <c r="J174" s="10"/>
      <c r="K174" s="10"/>
      <c r="L174" s="10"/>
      <c r="M174" s="10"/>
      <c r="N174" s="11"/>
      <c r="O174" s="11"/>
      <c r="P174" s="1"/>
      <c r="Q174" s="1"/>
    </row>
    <row r="175" spans="3:17" ht="12.75">
      <c r="C175" s="1"/>
      <c r="D175" s="1"/>
      <c r="E175" s="1"/>
      <c r="F175" s="1"/>
      <c r="G175" s="1"/>
      <c r="H175" s="1"/>
      <c r="I175" s="10"/>
      <c r="J175" s="10"/>
      <c r="K175" s="10"/>
      <c r="L175" s="10"/>
      <c r="M175" s="10"/>
      <c r="N175" s="11"/>
      <c r="O175" s="11"/>
      <c r="P175" s="1"/>
      <c r="Q175" s="1"/>
    </row>
    <row r="176" spans="3:17" ht="12.75">
      <c r="C176" s="1"/>
      <c r="D176" s="1"/>
      <c r="E176" s="1"/>
      <c r="F176" s="1"/>
      <c r="G176" s="1"/>
      <c r="H176" s="1"/>
      <c r="I176" s="10"/>
      <c r="J176" s="10"/>
      <c r="K176" s="10"/>
      <c r="L176" s="10"/>
      <c r="M176" s="10"/>
      <c r="N176" s="11"/>
      <c r="O176" s="11"/>
      <c r="P176" s="1"/>
      <c r="Q176" s="1"/>
    </row>
    <row r="177" spans="3:17" ht="12.75">
      <c r="C177" s="1"/>
      <c r="D177" s="1"/>
      <c r="E177" s="1"/>
      <c r="F177" s="1"/>
      <c r="G177" s="1"/>
      <c r="H177" s="1"/>
      <c r="I177" s="10"/>
      <c r="J177" s="10"/>
      <c r="K177" s="10"/>
      <c r="L177" s="10"/>
      <c r="M177" s="10"/>
      <c r="N177" s="11"/>
      <c r="O177" s="11"/>
      <c r="P177" s="1"/>
      <c r="Q177" s="1"/>
    </row>
    <row r="178" spans="3:17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3:17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3:17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3:17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3:17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3:17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3:17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59" r:id="rId1"/>
  <headerFooter alignWithMargins="0">
    <oddHeader>&amp;R&amp;"Arial,Bold"&amp;16ROAD TRAFFIC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="75" zoomScaleNormal="75" zoomScalePageLayoutView="0" workbookViewId="0" topLeftCell="A1">
      <selection activeCell="K7" sqref="K7"/>
    </sheetView>
  </sheetViews>
  <sheetFormatPr defaultColWidth="9.140625" defaultRowHeight="12.75"/>
  <cols>
    <col min="1" max="1" width="23.421875" style="0" customWidth="1"/>
    <col min="2" max="2" width="9.57421875" style="0" customWidth="1"/>
    <col min="3" max="3" width="10.57421875" style="0" customWidth="1"/>
    <col min="4" max="4" width="10.421875" style="0" customWidth="1"/>
    <col min="5" max="5" width="12.28125" style="0" customWidth="1"/>
    <col min="6" max="6" width="13.28125" style="0" customWidth="1"/>
    <col min="7" max="7" width="15.57421875" style="0" customWidth="1"/>
    <col min="8" max="8" width="16.7109375" style="0" customWidth="1"/>
    <col min="9" max="9" width="10.7109375" style="0" customWidth="1"/>
    <col min="10" max="10" width="6.28125" style="0" customWidth="1"/>
  </cols>
  <sheetData>
    <row r="1" spans="1:9" s="14" customFormat="1" ht="18.75">
      <c r="A1" s="78" t="s">
        <v>366</v>
      </c>
      <c r="B1" s="21"/>
      <c r="C1" s="21"/>
      <c r="D1" s="21"/>
      <c r="E1" s="21"/>
      <c r="F1" s="21"/>
      <c r="G1" s="21"/>
      <c r="H1" s="21"/>
      <c r="I1" s="21"/>
    </row>
    <row r="2" spans="1:9" s="14" customFormat="1" ht="5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s="14" customFormat="1" ht="48" customHeight="1">
      <c r="A3" s="124" t="s">
        <v>52</v>
      </c>
      <c r="B3" s="125" t="s">
        <v>283</v>
      </c>
      <c r="C3" s="125" t="s">
        <v>241</v>
      </c>
      <c r="D3" s="125" t="s">
        <v>117</v>
      </c>
      <c r="E3" s="125" t="s">
        <v>118</v>
      </c>
      <c r="F3" s="125" t="s">
        <v>119</v>
      </c>
      <c r="G3" s="126" t="s">
        <v>123</v>
      </c>
      <c r="H3" s="126" t="s">
        <v>115</v>
      </c>
      <c r="I3" s="126" t="s">
        <v>116</v>
      </c>
    </row>
    <row r="4" spans="8:9" ht="12.75">
      <c r="H4" s="9"/>
      <c r="I4" s="9" t="s">
        <v>53</v>
      </c>
    </row>
    <row r="5" spans="8:9" ht="12.75">
      <c r="H5" s="9"/>
      <c r="I5" s="9"/>
    </row>
    <row r="6" spans="1:11" ht="15">
      <c r="A6" s="123" t="s">
        <v>54</v>
      </c>
      <c r="B6" s="224">
        <v>0</v>
      </c>
      <c r="C6" s="225">
        <v>155</v>
      </c>
      <c r="D6" s="225">
        <v>108</v>
      </c>
      <c r="E6" s="225">
        <v>264</v>
      </c>
      <c r="F6" s="225">
        <v>91</v>
      </c>
      <c r="G6" s="228">
        <v>618</v>
      </c>
      <c r="H6" s="225">
        <v>720</v>
      </c>
      <c r="I6" s="228">
        <v>1338</v>
      </c>
      <c r="K6" s="81"/>
    </row>
    <row r="7" spans="1:11" ht="15">
      <c r="A7" s="123" t="s">
        <v>55</v>
      </c>
      <c r="B7" s="224">
        <v>0</v>
      </c>
      <c r="C7" s="225">
        <v>5</v>
      </c>
      <c r="D7" s="225">
        <v>903</v>
      </c>
      <c r="E7" s="225">
        <v>28</v>
      </c>
      <c r="F7" s="225">
        <v>745</v>
      </c>
      <c r="G7" s="228">
        <v>1681</v>
      </c>
      <c r="H7" s="225">
        <v>1211</v>
      </c>
      <c r="I7" s="228">
        <v>2892</v>
      </c>
      <c r="K7" s="81"/>
    </row>
    <row r="8" spans="1:21" ht="15">
      <c r="A8" s="123" t="s">
        <v>56</v>
      </c>
      <c r="B8" s="225">
        <v>0</v>
      </c>
      <c r="C8" s="224">
        <v>0</v>
      </c>
      <c r="D8" s="225">
        <v>358</v>
      </c>
      <c r="E8" s="225">
        <v>84</v>
      </c>
      <c r="F8" s="225">
        <v>305</v>
      </c>
      <c r="G8" s="228">
        <v>748</v>
      </c>
      <c r="H8" s="225">
        <v>372</v>
      </c>
      <c r="I8" s="228">
        <v>1120</v>
      </c>
      <c r="K8" s="81"/>
      <c r="U8" s="81"/>
    </row>
    <row r="9" spans="1:21" ht="15">
      <c r="A9" s="123" t="s">
        <v>57</v>
      </c>
      <c r="B9" s="224">
        <v>0</v>
      </c>
      <c r="C9" s="224">
        <v>0</v>
      </c>
      <c r="D9" s="225">
        <v>376</v>
      </c>
      <c r="E9" s="225">
        <v>28</v>
      </c>
      <c r="F9" s="225">
        <v>325</v>
      </c>
      <c r="G9" s="228">
        <v>729</v>
      </c>
      <c r="H9" s="225">
        <v>198</v>
      </c>
      <c r="I9" s="228">
        <v>927</v>
      </c>
      <c r="K9" s="81"/>
      <c r="R9" s="81"/>
      <c r="S9" s="81"/>
      <c r="T9" s="81"/>
      <c r="U9" s="81"/>
    </row>
    <row r="10" spans="1:21" ht="15">
      <c r="A10" s="123" t="s">
        <v>58</v>
      </c>
      <c r="B10" s="224">
        <v>0</v>
      </c>
      <c r="C10" s="224">
        <v>0</v>
      </c>
      <c r="D10" s="224">
        <v>0</v>
      </c>
      <c r="E10" s="225">
        <v>33</v>
      </c>
      <c r="F10" s="225">
        <v>123</v>
      </c>
      <c r="G10" s="228">
        <v>156</v>
      </c>
      <c r="H10" s="225">
        <v>160</v>
      </c>
      <c r="I10" s="228">
        <v>316</v>
      </c>
      <c r="K10" s="81"/>
      <c r="U10" s="81"/>
    </row>
    <row r="11" spans="1:11" ht="15">
      <c r="A11" s="123" t="s">
        <v>59</v>
      </c>
      <c r="B11" s="225">
        <v>709</v>
      </c>
      <c r="C11" s="225">
        <v>11</v>
      </c>
      <c r="D11" s="225">
        <v>629</v>
      </c>
      <c r="E11" s="225">
        <v>52</v>
      </c>
      <c r="F11" s="225">
        <v>329</v>
      </c>
      <c r="G11" s="228">
        <v>1730</v>
      </c>
      <c r="H11" s="225">
        <v>343</v>
      </c>
      <c r="I11" s="228">
        <v>2073</v>
      </c>
      <c r="K11" s="81"/>
    </row>
    <row r="12" spans="1:11" ht="15">
      <c r="A12" s="123" t="s">
        <v>60</v>
      </c>
      <c r="B12" s="224">
        <v>0</v>
      </c>
      <c r="C12" s="225">
        <v>163</v>
      </c>
      <c r="D12" s="225">
        <v>4</v>
      </c>
      <c r="E12" s="225">
        <v>166</v>
      </c>
      <c r="F12" s="225">
        <v>8</v>
      </c>
      <c r="G12" s="228">
        <v>342</v>
      </c>
      <c r="H12" s="225">
        <v>520</v>
      </c>
      <c r="I12" s="228">
        <v>863</v>
      </c>
      <c r="K12" s="81"/>
    </row>
    <row r="13" spans="1:21" ht="15">
      <c r="A13" s="123" t="s">
        <v>61</v>
      </c>
      <c r="B13" s="225">
        <v>125</v>
      </c>
      <c r="C13" s="224">
        <v>0</v>
      </c>
      <c r="D13" s="225">
        <v>244</v>
      </c>
      <c r="E13" s="225">
        <v>35</v>
      </c>
      <c r="F13" s="225">
        <v>284</v>
      </c>
      <c r="G13" s="228">
        <v>688</v>
      </c>
      <c r="H13" s="225">
        <v>372</v>
      </c>
      <c r="I13" s="228">
        <v>1060</v>
      </c>
      <c r="K13" s="81"/>
      <c r="S13" s="81"/>
      <c r="U13" s="81"/>
    </row>
    <row r="14" spans="1:11" ht="15">
      <c r="A14" s="123" t="s">
        <v>62</v>
      </c>
      <c r="B14" s="224">
        <v>0</v>
      </c>
      <c r="C14" s="224">
        <v>0</v>
      </c>
      <c r="D14" s="224">
        <v>0</v>
      </c>
      <c r="E14" s="225">
        <v>111</v>
      </c>
      <c r="F14" s="225">
        <v>88</v>
      </c>
      <c r="G14" s="228">
        <v>199</v>
      </c>
      <c r="H14" s="225">
        <v>346</v>
      </c>
      <c r="I14" s="228">
        <v>544</v>
      </c>
      <c r="K14" s="81"/>
    </row>
    <row r="15" spans="1:21" ht="15">
      <c r="A15" s="123" t="s">
        <v>63</v>
      </c>
      <c r="B15" s="224">
        <v>0</v>
      </c>
      <c r="C15" s="224">
        <v>0</v>
      </c>
      <c r="D15" s="225">
        <v>362</v>
      </c>
      <c r="E15" s="225">
        <v>32</v>
      </c>
      <c r="F15" s="225">
        <v>188</v>
      </c>
      <c r="G15" s="228">
        <v>582</v>
      </c>
      <c r="H15" s="225">
        <v>295</v>
      </c>
      <c r="I15" s="228">
        <v>877</v>
      </c>
      <c r="K15" s="81"/>
      <c r="U15" s="81"/>
    </row>
    <row r="16" spans="1:11" ht="15">
      <c r="A16" s="123" t="s">
        <v>64</v>
      </c>
      <c r="B16" s="225">
        <v>230</v>
      </c>
      <c r="C16" s="224">
        <v>0</v>
      </c>
      <c r="D16" s="224">
        <v>0</v>
      </c>
      <c r="E16" s="225">
        <v>99</v>
      </c>
      <c r="F16" s="225">
        <v>91</v>
      </c>
      <c r="G16" s="228">
        <v>420</v>
      </c>
      <c r="H16" s="225">
        <v>367</v>
      </c>
      <c r="I16" s="228">
        <v>787</v>
      </c>
      <c r="K16" s="81"/>
    </row>
    <row r="17" spans="1:11" ht="15">
      <c r="A17" s="123" t="s">
        <v>65</v>
      </c>
      <c r="B17" s="225">
        <v>348</v>
      </c>
      <c r="C17" s="224">
        <v>0</v>
      </c>
      <c r="D17" s="225">
        <v>407</v>
      </c>
      <c r="E17" s="225">
        <v>632</v>
      </c>
      <c r="F17" s="225">
        <v>341</v>
      </c>
      <c r="G17" s="228">
        <v>1728</v>
      </c>
      <c r="H17" s="225">
        <v>1281</v>
      </c>
      <c r="I17" s="228">
        <v>3009</v>
      </c>
      <c r="K17" s="81"/>
    </row>
    <row r="18" spans="1:11" ht="15">
      <c r="A18" s="123" t="s">
        <v>361</v>
      </c>
      <c r="B18" s="224">
        <v>0</v>
      </c>
      <c r="C18" s="224">
        <v>0</v>
      </c>
      <c r="D18" s="224">
        <v>0</v>
      </c>
      <c r="E18" s="224">
        <v>0</v>
      </c>
      <c r="F18" s="225">
        <v>154</v>
      </c>
      <c r="G18" s="228">
        <v>154</v>
      </c>
      <c r="H18" s="225">
        <v>65</v>
      </c>
      <c r="I18" s="228">
        <v>219</v>
      </c>
      <c r="K18" s="81"/>
    </row>
    <row r="19" spans="1:21" ht="15">
      <c r="A19" s="123" t="s">
        <v>66</v>
      </c>
      <c r="B19" s="225">
        <v>597</v>
      </c>
      <c r="C19" s="224">
        <v>0</v>
      </c>
      <c r="D19" s="225">
        <v>11</v>
      </c>
      <c r="E19" s="225">
        <v>239</v>
      </c>
      <c r="F19" s="225">
        <v>176</v>
      </c>
      <c r="G19" s="228">
        <v>1023</v>
      </c>
      <c r="H19" s="225">
        <v>568</v>
      </c>
      <c r="I19" s="228">
        <v>1592</v>
      </c>
      <c r="K19" s="81"/>
      <c r="R19" s="81"/>
      <c r="S19" s="81"/>
      <c r="T19" s="81"/>
      <c r="U19" s="81"/>
    </row>
    <row r="20" spans="1:11" ht="15">
      <c r="A20" s="123" t="s">
        <v>67</v>
      </c>
      <c r="B20" s="225">
        <v>242</v>
      </c>
      <c r="C20" s="225">
        <v>49</v>
      </c>
      <c r="D20" s="225">
        <v>550</v>
      </c>
      <c r="E20" s="225">
        <v>272</v>
      </c>
      <c r="F20" s="225">
        <v>716</v>
      </c>
      <c r="G20" s="228">
        <v>1829</v>
      </c>
      <c r="H20" s="225">
        <v>1088</v>
      </c>
      <c r="I20" s="228">
        <v>2917</v>
      </c>
      <c r="K20" s="81"/>
    </row>
    <row r="21" spans="1:21" ht="15">
      <c r="A21" s="123" t="s">
        <v>68</v>
      </c>
      <c r="B21" s="225">
        <v>1499</v>
      </c>
      <c r="C21" s="224">
        <v>0</v>
      </c>
      <c r="D21" s="224">
        <v>0</v>
      </c>
      <c r="E21" s="225">
        <v>726</v>
      </c>
      <c r="F21" s="225">
        <v>30</v>
      </c>
      <c r="G21" s="228">
        <v>2256</v>
      </c>
      <c r="H21" s="225">
        <v>1282</v>
      </c>
      <c r="I21" s="228">
        <v>3537</v>
      </c>
      <c r="K21" s="81"/>
      <c r="U21" s="81"/>
    </row>
    <row r="22" spans="1:21" ht="15">
      <c r="A22" s="123" t="s">
        <v>69</v>
      </c>
      <c r="B22" s="224">
        <v>0</v>
      </c>
      <c r="C22" s="225">
        <v>70</v>
      </c>
      <c r="D22" s="225">
        <v>1544</v>
      </c>
      <c r="E22" s="225">
        <v>8</v>
      </c>
      <c r="F22" s="225">
        <v>536</v>
      </c>
      <c r="G22" s="228">
        <v>2158</v>
      </c>
      <c r="H22" s="225">
        <v>561</v>
      </c>
      <c r="I22" s="228">
        <v>2719</v>
      </c>
      <c r="K22" s="81"/>
      <c r="R22" s="81"/>
      <c r="S22" s="81"/>
      <c r="T22" s="81"/>
      <c r="U22" s="81"/>
    </row>
    <row r="23" spans="1:21" ht="15">
      <c r="A23" s="123" t="s">
        <v>70</v>
      </c>
      <c r="B23" s="224">
        <v>0</v>
      </c>
      <c r="C23" s="225">
        <v>18</v>
      </c>
      <c r="D23" s="225">
        <v>55</v>
      </c>
      <c r="E23" s="225">
        <v>131</v>
      </c>
      <c r="F23" s="225">
        <v>57</v>
      </c>
      <c r="G23" s="228">
        <v>261</v>
      </c>
      <c r="H23" s="225">
        <v>263</v>
      </c>
      <c r="I23" s="228">
        <v>524</v>
      </c>
      <c r="K23" s="81"/>
      <c r="M23" s="81"/>
      <c r="R23" s="81"/>
      <c r="S23" s="81"/>
      <c r="T23" s="81"/>
      <c r="U23" s="81"/>
    </row>
    <row r="24" spans="1:21" ht="15">
      <c r="A24" s="123" t="s">
        <v>71</v>
      </c>
      <c r="B24" s="224">
        <v>0</v>
      </c>
      <c r="C24" s="225">
        <v>8</v>
      </c>
      <c r="D24" s="225">
        <v>128</v>
      </c>
      <c r="E24" s="225">
        <v>49</v>
      </c>
      <c r="F24" s="225">
        <v>202</v>
      </c>
      <c r="G24" s="228">
        <v>388</v>
      </c>
      <c r="H24" s="225">
        <v>283</v>
      </c>
      <c r="I24" s="228">
        <v>671</v>
      </c>
      <c r="K24" s="81"/>
      <c r="O24" s="81"/>
      <c r="S24" s="81"/>
      <c r="U24" s="81"/>
    </row>
    <row r="25" spans="1:11" ht="15">
      <c r="A25" s="123" t="s">
        <v>72</v>
      </c>
      <c r="B25" s="224">
        <v>0</v>
      </c>
      <c r="C25" s="225">
        <v>28</v>
      </c>
      <c r="D25" s="225">
        <v>246</v>
      </c>
      <c r="E25" s="225">
        <v>25</v>
      </c>
      <c r="F25" s="225">
        <v>167</v>
      </c>
      <c r="G25" s="228">
        <v>466</v>
      </c>
      <c r="H25" s="225">
        <v>285</v>
      </c>
      <c r="I25" s="228">
        <v>751</v>
      </c>
      <c r="K25" s="81"/>
    </row>
    <row r="26" spans="1:11" ht="15">
      <c r="A26" s="123" t="s">
        <v>73</v>
      </c>
      <c r="B26" s="224">
        <v>0</v>
      </c>
      <c r="C26" s="225">
        <v>15</v>
      </c>
      <c r="D26" s="225">
        <v>305</v>
      </c>
      <c r="E26" s="225">
        <v>88</v>
      </c>
      <c r="F26" s="225">
        <v>116</v>
      </c>
      <c r="G26" s="228">
        <v>524</v>
      </c>
      <c r="H26" s="225">
        <v>248</v>
      </c>
      <c r="I26" s="228">
        <v>772</v>
      </c>
      <c r="K26" s="81"/>
    </row>
    <row r="27" spans="1:11" ht="15">
      <c r="A27" s="123" t="s">
        <v>74</v>
      </c>
      <c r="B27" s="225">
        <v>782</v>
      </c>
      <c r="C27" s="225">
        <v>299</v>
      </c>
      <c r="D27" s="225">
        <v>110</v>
      </c>
      <c r="E27" s="225">
        <v>362</v>
      </c>
      <c r="F27" s="225">
        <v>253</v>
      </c>
      <c r="G27" s="228">
        <v>1806</v>
      </c>
      <c r="H27" s="225">
        <v>1260</v>
      </c>
      <c r="I27" s="228">
        <v>3066</v>
      </c>
      <c r="K27" s="81"/>
    </row>
    <row r="28" spans="1:11" ht="15">
      <c r="A28" s="123" t="s">
        <v>75</v>
      </c>
      <c r="B28" s="224">
        <v>0</v>
      </c>
      <c r="C28" s="224">
        <v>0</v>
      </c>
      <c r="D28" s="224">
        <v>0</v>
      </c>
      <c r="E28" s="224">
        <v>0</v>
      </c>
      <c r="F28" s="225">
        <v>83</v>
      </c>
      <c r="G28" s="228">
        <v>83</v>
      </c>
      <c r="H28" s="225">
        <v>60</v>
      </c>
      <c r="I28" s="228">
        <v>142</v>
      </c>
      <c r="K28" s="81"/>
    </row>
    <row r="29" spans="1:21" ht="15">
      <c r="A29" s="123" t="s">
        <v>76</v>
      </c>
      <c r="B29" s="225">
        <v>401</v>
      </c>
      <c r="C29" s="224">
        <v>0</v>
      </c>
      <c r="D29" s="225">
        <v>980</v>
      </c>
      <c r="E29" s="225">
        <v>75</v>
      </c>
      <c r="F29" s="225">
        <v>507</v>
      </c>
      <c r="G29" s="228">
        <v>1964</v>
      </c>
      <c r="H29" s="225">
        <v>407</v>
      </c>
      <c r="I29" s="228">
        <v>2371</v>
      </c>
      <c r="K29" s="81"/>
      <c r="R29" s="81"/>
      <c r="S29" s="81"/>
      <c r="T29" s="81"/>
      <c r="U29" s="81"/>
    </row>
    <row r="30" spans="1:11" ht="15">
      <c r="A30" s="123" t="s">
        <v>77</v>
      </c>
      <c r="B30" s="225">
        <v>536</v>
      </c>
      <c r="C30" s="224">
        <v>0</v>
      </c>
      <c r="D30" s="225">
        <v>221</v>
      </c>
      <c r="E30" s="225">
        <v>175</v>
      </c>
      <c r="F30" s="225">
        <v>109</v>
      </c>
      <c r="G30" s="228">
        <v>1042</v>
      </c>
      <c r="H30" s="225">
        <v>501</v>
      </c>
      <c r="I30" s="228">
        <v>1543</v>
      </c>
      <c r="K30" s="81"/>
    </row>
    <row r="31" spans="1:21" ht="15">
      <c r="A31" s="123" t="s">
        <v>78</v>
      </c>
      <c r="B31" s="224">
        <v>0</v>
      </c>
      <c r="C31" s="225">
        <v>17</v>
      </c>
      <c r="D31" s="225">
        <v>388</v>
      </c>
      <c r="E31" s="225">
        <v>28</v>
      </c>
      <c r="F31" s="225">
        <v>457</v>
      </c>
      <c r="G31" s="228">
        <v>890</v>
      </c>
      <c r="H31" s="225">
        <v>351</v>
      </c>
      <c r="I31" s="228">
        <v>1241</v>
      </c>
      <c r="K31" s="81"/>
      <c r="S31" s="81"/>
      <c r="U31" s="81"/>
    </row>
    <row r="32" spans="1:21" ht="15">
      <c r="A32" s="123" t="s">
        <v>79</v>
      </c>
      <c r="B32" s="224">
        <v>0</v>
      </c>
      <c r="C32" s="224">
        <v>0</v>
      </c>
      <c r="D32" s="224">
        <v>0</v>
      </c>
      <c r="E32" s="224">
        <v>0</v>
      </c>
      <c r="F32" s="225">
        <v>148</v>
      </c>
      <c r="G32" s="228">
        <v>148</v>
      </c>
      <c r="H32" s="225">
        <v>68</v>
      </c>
      <c r="I32" s="228">
        <v>215</v>
      </c>
      <c r="K32" s="81"/>
      <c r="U32" s="81"/>
    </row>
    <row r="33" spans="1:21" ht="15">
      <c r="A33" s="123" t="s">
        <v>80</v>
      </c>
      <c r="B33" s="224">
        <v>0</v>
      </c>
      <c r="C33" s="224">
        <v>0</v>
      </c>
      <c r="D33" s="225">
        <v>395</v>
      </c>
      <c r="E33" s="225">
        <v>105</v>
      </c>
      <c r="F33" s="225">
        <v>121</v>
      </c>
      <c r="G33" s="228">
        <v>621</v>
      </c>
      <c r="H33" s="225">
        <v>366</v>
      </c>
      <c r="I33" s="228">
        <v>986</v>
      </c>
      <c r="K33" s="81"/>
      <c r="U33" s="81"/>
    </row>
    <row r="34" spans="1:11" ht="15">
      <c r="A34" s="123" t="s">
        <v>81</v>
      </c>
      <c r="B34" s="225">
        <v>1026</v>
      </c>
      <c r="C34" s="225">
        <v>107</v>
      </c>
      <c r="D34" s="225">
        <v>130</v>
      </c>
      <c r="E34" s="225">
        <v>248</v>
      </c>
      <c r="F34" s="225">
        <v>469</v>
      </c>
      <c r="G34" s="228">
        <v>1981</v>
      </c>
      <c r="H34" s="225">
        <v>594</v>
      </c>
      <c r="I34" s="228">
        <v>2575</v>
      </c>
      <c r="K34" s="81"/>
    </row>
    <row r="35" spans="1:11" ht="15">
      <c r="A35" s="123" t="s">
        <v>82</v>
      </c>
      <c r="B35" s="225">
        <v>257</v>
      </c>
      <c r="C35" s="224">
        <v>0</v>
      </c>
      <c r="D35" s="225">
        <v>243</v>
      </c>
      <c r="E35" s="225">
        <v>104</v>
      </c>
      <c r="F35" s="225">
        <v>365</v>
      </c>
      <c r="G35" s="228">
        <v>970</v>
      </c>
      <c r="H35" s="225">
        <v>284</v>
      </c>
      <c r="I35" s="228">
        <v>1253</v>
      </c>
      <c r="K35" s="81"/>
    </row>
    <row r="36" spans="1:21" ht="15">
      <c r="A36" s="123" t="s">
        <v>83</v>
      </c>
      <c r="B36" s="224">
        <v>0</v>
      </c>
      <c r="C36" s="225">
        <v>15</v>
      </c>
      <c r="D36" s="225">
        <v>206</v>
      </c>
      <c r="E36" s="225">
        <v>144</v>
      </c>
      <c r="F36" s="225">
        <v>57</v>
      </c>
      <c r="G36" s="228">
        <v>421</v>
      </c>
      <c r="H36" s="225">
        <v>244</v>
      </c>
      <c r="I36" s="228">
        <v>665</v>
      </c>
      <c r="K36" s="81"/>
      <c r="M36" s="81"/>
      <c r="S36" s="81"/>
      <c r="U36" s="81"/>
    </row>
    <row r="37" spans="1:21" ht="15">
      <c r="A37" s="123" t="s">
        <v>84</v>
      </c>
      <c r="B37" s="225">
        <v>724</v>
      </c>
      <c r="C37" s="224">
        <v>0</v>
      </c>
      <c r="D37" s="224">
        <v>0</v>
      </c>
      <c r="E37" s="225">
        <v>157</v>
      </c>
      <c r="F37" s="225">
        <v>388</v>
      </c>
      <c r="G37" s="228">
        <v>1269</v>
      </c>
      <c r="H37" s="225">
        <v>539</v>
      </c>
      <c r="I37" s="228">
        <v>1808</v>
      </c>
      <c r="K37" s="81"/>
      <c r="U37" s="81"/>
    </row>
    <row r="38" spans="1:11" ht="15">
      <c r="A38" s="123"/>
      <c r="B38" s="30"/>
      <c r="C38" s="30"/>
      <c r="D38" s="30"/>
      <c r="E38" s="30"/>
      <c r="F38" s="30"/>
      <c r="G38" s="30"/>
      <c r="H38" s="30"/>
      <c r="I38" s="30"/>
      <c r="K38" s="81"/>
    </row>
    <row r="39" spans="1:21" ht="15.75">
      <c r="A39" s="174" t="s">
        <v>262</v>
      </c>
      <c r="B39" s="226">
        <v>7477</v>
      </c>
      <c r="C39" s="227">
        <v>960</v>
      </c>
      <c r="D39" s="227">
        <v>8905</v>
      </c>
      <c r="E39" s="226">
        <v>4501</v>
      </c>
      <c r="F39" s="226">
        <v>8029</v>
      </c>
      <c r="G39" s="229">
        <v>29872</v>
      </c>
      <c r="H39" s="226">
        <v>15502</v>
      </c>
      <c r="I39" s="229">
        <v>45374</v>
      </c>
      <c r="K39" s="81"/>
      <c r="S39" s="81"/>
      <c r="U39" s="81"/>
    </row>
    <row r="40" spans="1:21" ht="12" customHeight="1">
      <c r="A40" t="s">
        <v>251</v>
      </c>
      <c r="M40" s="81"/>
      <c r="O40" s="81"/>
      <c r="P40" s="81"/>
      <c r="Q40" s="81"/>
      <c r="R40" s="81"/>
      <c r="S40" s="81"/>
      <c r="T40" s="81"/>
      <c r="U40" s="81"/>
    </row>
    <row r="41" ht="12" customHeight="1">
      <c r="A41" s="84" t="s">
        <v>364</v>
      </c>
    </row>
    <row r="42" ht="12" customHeight="1">
      <c r="A42" s="22" t="s">
        <v>284</v>
      </c>
    </row>
    <row r="43" ht="12" customHeight="1">
      <c r="A43" s="212" t="s">
        <v>360</v>
      </c>
    </row>
    <row r="44" ht="12" customHeight="1"/>
    <row r="45" ht="12.75" customHeight="1"/>
    <row r="47" ht="12.75">
      <c r="A47" t="s">
        <v>125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68" r:id="rId1"/>
  <headerFooter alignWithMargins="0">
    <oddHeader>&amp;R&amp;"Arial,Bold"&amp;14ROAD TRAFFIC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3" max="3" width="14.421875" style="0" customWidth="1"/>
    <col min="4" max="13" width="10.00390625" style="0" hidden="1" customWidth="1"/>
    <col min="14" max="19" width="10.00390625" style="0" customWidth="1"/>
  </cols>
  <sheetData>
    <row r="1" spans="1:19" s="14" customFormat="1" ht="18.75">
      <c r="A1" s="78" t="s">
        <v>265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4" ht="18.75">
      <c r="A2" s="107"/>
      <c r="B2" s="107"/>
      <c r="C2" s="108"/>
      <c r="D2" s="108">
        <v>1995</v>
      </c>
      <c r="E2" s="108">
        <v>1996</v>
      </c>
      <c r="F2" s="108">
        <v>1997</v>
      </c>
      <c r="G2" s="108">
        <v>1998</v>
      </c>
      <c r="H2" s="108">
        <v>1999</v>
      </c>
      <c r="I2" s="108">
        <v>2000</v>
      </c>
      <c r="J2" s="108">
        <v>2001</v>
      </c>
      <c r="K2" s="108">
        <v>2002</v>
      </c>
      <c r="L2" s="108">
        <v>2003</v>
      </c>
      <c r="M2" s="108">
        <v>2004</v>
      </c>
      <c r="N2" s="108">
        <v>2005</v>
      </c>
      <c r="O2" s="108">
        <v>2006</v>
      </c>
      <c r="P2" s="108">
        <v>2007</v>
      </c>
      <c r="Q2" s="108">
        <v>2008</v>
      </c>
      <c r="R2" s="108">
        <v>2009</v>
      </c>
      <c r="S2" s="108">
        <v>2010</v>
      </c>
      <c r="T2" s="108">
        <v>2011</v>
      </c>
      <c r="U2" s="108">
        <v>2012</v>
      </c>
      <c r="V2" s="108">
        <v>2013</v>
      </c>
      <c r="W2" s="146" t="s">
        <v>376</v>
      </c>
      <c r="X2" s="108">
        <v>2015</v>
      </c>
    </row>
    <row r="3" spans="3:24" ht="12.75">
      <c r="C3" s="4"/>
      <c r="D3" s="4"/>
      <c r="E3" s="4"/>
      <c r="F3" s="4"/>
      <c r="G3" s="4"/>
      <c r="H3" s="4"/>
      <c r="N3" s="12"/>
      <c r="P3" s="12"/>
      <c r="Q3" s="12"/>
      <c r="R3" s="12"/>
      <c r="S3" s="12"/>
      <c r="T3" s="12"/>
      <c r="X3" s="12" t="s">
        <v>49</v>
      </c>
    </row>
    <row r="4" spans="1:8" ht="18">
      <c r="A4" s="112" t="s">
        <v>242</v>
      </c>
      <c r="B4" s="112"/>
      <c r="C4" s="112"/>
      <c r="D4" s="112"/>
      <c r="E4" s="112"/>
      <c r="F4" s="112"/>
      <c r="G4" s="112"/>
      <c r="H4" s="112"/>
    </row>
    <row r="5" spans="1:24" ht="15">
      <c r="A5" s="14"/>
      <c r="B5" s="14" t="s">
        <v>54</v>
      </c>
      <c r="C5" s="14"/>
      <c r="D5" s="190">
        <v>232</v>
      </c>
      <c r="E5" s="190">
        <v>244</v>
      </c>
      <c r="F5" s="190">
        <v>247</v>
      </c>
      <c r="G5" s="190">
        <v>247</v>
      </c>
      <c r="H5" s="190">
        <v>250.64</v>
      </c>
      <c r="I5" s="44">
        <v>259.702</v>
      </c>
      <c r="J5" s="44">
        <v>255.879</v>
      </c>
      <c r="K5" s="44">
        <v>268.156</v>
      </c>
      <c r="L5" s="44">
        <v>280.765</v>
      </c>
      <c r="M5" s="44">
        <v>286.016</v>
      </c>
      <c r="N5" s="44">
        <v>275.359</v>
      </c>
      <c r="O5" s="45">
        <v>286</v>
      </c>
      <c r="P5" s="45">
        <v>265</v>
      </c>
      <c r="Q5" s="45">
        <v>264</v>
      </c>
      <c r="R5" s="45">
        <v>253</v>
      </c>
      <c r="S5" s="45">
        <v>255</v>
      </c>
      <c r="T5" s="45">
        <v>258</v>
      </c>
      <c r="U5" s="45">
        <v>263</v>
      </c>
      <c r="V5" s="45">
        <v>260</v>
      </c>
      <c r="W5" s="45">
        <v>264</v>
      </c>
      <c r="X5" s="45">
        <v>263</v>
      </c>
    </row>
    <row r="6" spans="1:24" ht="15">
      <c r="A6" s="14"/>
      <c r="B6" s="14" t="s">
        <v>55</v>
      </c>
      <c r="C6" s="14"/>
      <c r="D6" s="190">
        <v>759</v>
      </c>
      <c r="E6" s="190">
        <v>786</v>
      </c>
      <c r="F6" s="190">
        <v>807</v>
      </c>
      <c r="G6" s="190">
        <v>816</v>
      </c>
      <c r="H6" s="190">
        <v>822.327</v>
      </c>
      <c r="I6" s="44">
        <v>746.614</v>
      </c>
      <c r="J6" s="44">
        <v>754.085</v>
      </c>
      <c r="K6" s="44">
        <v>825.18</v>
      </c>
      <c r="L6" s="44">
        <v>851.629</v>
      </c>
      <c r="M6" s="44">
        <v>846.832</v>
      </c>
      <c r="N6" s="44">
        <v>844.301</v>
      </c>
      <c r="O6" s="45">
        <v>866</v>
      </c>
      <c r="P6" s="45">
        <v>840</v>
      </c>
      <c r="Q6" s="45">
        <v>820</v>
      </c>
      <c r="R6" s="45">
        <v>829</v>
      </c>
      <c r="S6" s="45">
        <v>822</v>
      </c>
      <c r="T6" s="45">
        <v>824</v>
      </c>
      <c r="U6" s="45">
        <v>861</v>
      </c>
      <c r="V6" s="45">
        <v>872</v>
      </c>
      <c r="W6" s="45">
        <v>902</v>
      </c>
      <c r="X6" s="45">
        <v>908</v>
      </c>
    </row>
    <row r="7" spans="1:24" ht="18">
      <c r="A7" s="14"/>
      <c r="B7" s="14" t="s">
        <v>311</v>
      </c>
      <c r="C7" s="14"/>
      <c r="D7" s="190">
        <v>273</v>
      </c>
      <c r="E7" s="190">
        <v>283</v>
      </c>
      <c r="F7" s="190">
        <v>291</v>
      </c>
      <c r="G7" s="190">
        <v>294</v>
      </c>
      <c r="H7" s="190">
        <v>297.647</v>
      </c>
      <c r="I7" s="44">
        <v>297.198</v>
      </c>
      <c r="J7" s="44">
        <v>268.562</v>
      </c>
      <c r="K7" s="44">
        <v>297.955</v>
      </c>
      <c r="L7" s="44">
        <v>293.461</v>
      </c>
      <c r="M7" s="44">
        <v>299.824</v>
      </c>
      <c r="N7" s="44">
        <v>292.15</v>
      </c>
      <c r="O7" s="45">
        <v>341</v>
      </c>
      <c r="P7" s="45">
        <v>319</v>
      </c>
      <c r="Q7" s="45">
        <v>328</v>
      </c>
      <c r="R7" s="45">
        <v>324</v>
      </c>
      <c r="S7" s="45">
        <v>335</v>
      </c>
      <c r="T7" s="45">
        <v>334</v>
      </c>
      <c r="U7" s="45">
        <v>343</v>
      </c>
      <c r="V7" s="45">
        <v>357</v>
      </c>
      <c r="W7" s="45">
        <v>370</v>
      </c>
      <c r="X7" s="45">
        <v>358</v>
      </c>
    </row>
    <row r="8" spans="1:24" ht="18" customHeight="1">
      <c r="A8" s="14"/>
      <c r="B8" s="14" t="s">
        <v>57</v>
      </c>
      <c r="C8" s="14"/>
      <c r="D8" s="190">
        <v>319</v>
      </c>
      <c r="E8" s="190">
        <v>331</v>
      </c>
      <c r="F8" s="190">
        <v>338</v>
      </c>
      <c r="G8" s="190">
        <v>336</v>
      </c>
      <c r="H8" s="190">
        <v>336.026</v>
      </c>
      <c r="I8" s="44">
        <v>321.447</v>
      </c>
      <c r="J8" s="44">
        <v>322.236</v>
      </c>
      <c r="K8" s="44">
        <v>349.181</v>
      </c>
      <c r="L8" s="44">
        <v>343.61</v>
      </c>
      <c r="M8" s="44">
        <v>352.799</v>
      </c>
      <c r="N8" s="44">
        <v>343.962</v>
      </c>
      <c r="O8" s="45">
        <v>360</v>
      </c>
      <c r="P8" s="45">
        <v>358</v>
      </c>
      <c r="Q8" s="45">
        <v>356</v>
      </c>
      <c r="R8" s="45">
        <v>359</v>
      </c>
      <c r="S8" s="45">
        <v>352</v>
      </c>
      <c r="T8" s="45">
        <v>353</v>
      </c>
      <c r="U8" s="45">
        <v>351</v>
      </c>
      <c r="V8" s="45">
        <v>355</v>
      </c>
      <c r="W8" s="45">
        <v>362</v>
      </c>
      <c r="X8" s="45">
        <v>376</v>
      </c>
    </row>
    <row r="9" spans="1:24" ht="3" customHeight="1">
      <c r="A9" s="14"/>
      <c r="B9" s="14" t="s">
        <v>58</v>
      </c>
      <c r="C9" s="14"/>
      <c r="D9" s="190">
        <v>0</v>
      </c>
      <c r="E9" s="190">
        <v>0</v>
      </c>
      <c r="F9" s="190">
        <v>0</v>
      </c>
      <c r="G9" s="190">
        <v>0</v>
      </c>
      <c r="H9" s="190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5"/>
      <c r="P9" s="45"/>
      <c r="Q9" s="45"/>
      <c r="R9" s="45"/>
      <c r="S9" s="45"/>
      <c r="T9" s="45"/>
      <c r="U9" s="45"/>
      <c r="V9" s="45"/>
      <c r="W9" s="45">
        <v>0</v>
      </c>
      <c r="X9" s="45">
        <v>0</v>
      </c>
    </row>
    <row r="10" spans="1:24" ht="15">
      <c r="A10" s="14"/>
      <c r="B10" s="14" t="s">
        <v>59</v>
      </c>
      <c r="C10" s="14"/>
      <c r="D10" s="190">
        <v>1061</v>
      </c>
      <c r="E10" s="190">
        <v>1105</v>
      </c>
      <c r="F10" s="190">
        <v>1138</v>
      </c>
      <c r="G10" s="190">
        <v>1162</v>
      </c>
      <c r="H10" s="190">
        <v>1164.327</v>
      </c>
      <c r="I10" s="44">
        <v>1170.206</v>
      </c>
      <c r="J10" s="44">
        <v>1184.991</v>
      </c>
      <c r="K10" s="44">
        <v>1259.942</v>
      </c>
      <c r="L10" s="44">
        <v>1230.125</v>
      </c>
      <c r="M10" s="44">
        <v>1235.686</v>
      </c>
      <c r="N10" s="44">
        <v>1257.981</v>
      </c>
      <c r="O10" s="45">
        <v>1241</v>
      </c>
      <c r="P10" s="45">
        <v>1299</v>
      </c>
      <c r="Q10" s="45">
        <v>1302</v>
      </c>
      <c r="R10" s="45">
        <v>1290</v>
      </c>
      <c r="S10" s="45">
        <v>1274</v>
      </c>
      <c r="T10" s="45">
        <v>1270</v>
      </c>
      <c r="U10" s="45">
        <v>1252</v>
      </c>
      <c r="V10" s="45">
        <v>1272</v>
      </c>
      <c r="W10" s="45">
        <v>1311</v>
      </c>
      <c r="X10" s="45">
        <v>1349</v>
      </c>
    </row>
    <row r="11" spans="1:24" ht="15">
      <c r="A11" s="14"/>
      <c r="B11" s="14" t="s">
        <v>60</v>
      </c>
      <c r="C11" s="14"/>
      <c r="D11" s="190">
        <v>170</v>
      </c>
      <c r="E11" s="190">
        <v>169</v>
      </c>
      <c r="F11" s="190">
        <v>167</v>
      </c>
      <c r="G11" s="190">
        <v>167</v>
      </c>
      <c r="H11" s="190">
        <v>163.629</v>
      </c>
      <c r="I11" s="44">
        <v>165.244</v>
      </c>
      <c r="J11" s="44">
        <v>171.763</v>
      </c>
      <c r="K11" s="44">
        <v>171.291</v>
      </c>
      <c r="L11" s="44">
        <v>172.851</v>
      </c>
      <c r="M11" s="44">
        <v>186.476</v>
      </c>
      <c r="N11" s="44">
        <v>183.655</v>
      </c>
      <c r="O11" s="45">
        <v>187</v>
      </c>
      <c r="P11" s="45">
        <v>187</v>
      </c>
      <c r="Q11" s="45">
        <v>179</v>
      </c>
      <c r="R11" s="45">
        <v>182</v>
      </c>
      <c r="S11" s="45">
        <v>180</v>
      </c>
      <c r="T11" s="45">
        <v>178</v>
      </c>
      <c r="U11" s="45">
        <v>186</v>
      </c>
      <c r="V11" s="45">
        <v>182</v>
      </c>
      <c r="W11" s="45">
        <v>169</v>
      </c>
      <c r="X11" s="45">
        <v>168</v>
      </c>
    </row>
    <row r="12" spans="1:24" ht="18">
      <c r="A12" s="14"/>
      <c r="B12" s="14" t="s">
        <v>320</v>
      </c>
      <c r="C12" s="14"/>
      <c r="D12" s="190">
        <v>255</v>
      </c>
      <c r="E12" s="190">
        <v>266</v>
      </c>
      <c r="F12" s="190">
        <v>275</v>
      </c>
      <c r="G12" s="190">
        <v>278</v>
      </c>
      <c r="H12" s="190">
        <v>283.274</v>
      </c>
      <c r="I12" s="44">
        <v>303.065</v>
      </c>
      <c r="J12" s="44">
        <v>323.515</v>
      </c>
      <c r="K12" s="44">
        <v>338.796</v>
      </c>
      <c r="L12" s="44">
        <v>356.783</v>
      </c>
      <c r="M12" s="44">
        <v>363.475</v>
      </c>
      <c r="N12" s="44">
        <v>312.061</v>
      </c>
      <c r="O12" s="45">
        <v>361</v>
      </c>
      <c r="P12" s="45">
        <v>372</v>
      </c>
      <c r="Q12" s="45">
        <v>368</v>
      </c>
      <c r="R12" s="45">
        <v>375</v>
      </c>
      <c r="S12" s="45">
        <v>366</v>
      </c>
      <c r="T12" s="45">
        <v>365</v>
      </c>
      <c r="U12" s="45">
        <v>365</v>
      </c>
      <c r="V12" s="45">
        <v>359</v>
      </c>
      <c r="W12" s="45">
        <v>374</v>
      </c>
      <c r="X12" s="45">
        <v>369</v>
      </c>
    </row>
    <row r="13" spans="1:24" ht="3" customHeight="1">
      <c r="A13" s="14"/>
      <c r="B13" s="14" t="s">
        <v>62</v>
      </c>
      <c r="C13" s="14"/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5"/>
      <c r="P13" s="45"/>
      <c r="Q13" s="45"/>
      <c r="R13" s="45"/>
      <c r="S13" s="45"/>
      <c r="T13" s="45"/>
      <c r="U13" s="45"/>
      <c r="V13" s="45"/>
      <c r="W13" s="45">
        <v>0</v>
      </c>
      <c r="X13" s="45">
        <v>0</v>
      </c>
    </row>
    <row r="14" spans="1:24" ht="15">
      <c r="A14" s="14"/>
      <c r="B14" s="14" t="s">
        <v>63</v>
      </c>
      <c r="C14" s="14"/>
      <c r="D14" s="190">
        <v>268</v>
      </c>
      <c r="E14" s="190">
        <v>281</v>
      </c>
      <c r="F14" s="190">
        <v>292</v>
      </c>
      <c r="G14" s="190">
        <v>295</v>
      </c>
      <c r="H14" s="190">
        <v>302.508</v>
      </c>
      <c r="I14" s="44">
        <v>307.145</v>
      </c>
      <c r="J14" s="44">
        <v>320.977</v>
      </c>
      <c r="K14" s="44">
        <v>324.083</v>
      </c>
      <c r="L14" s="44">
        <v>344.334</v>
      </c>
      <c r="M14" s="44">
        <v>360.718</v>
      </c>
      <c r="N14" s="44">
        <v>377.685</v>
      </c>
      <c r="O14" s="45">
        <v>390</v>
      </c>
      <c r="P14" s="45">
        <v>409</v>
      </c>
      <c r="Q14" s="45">
        <v>372</v>
      </c>
      <c r="R14" s="45">
        <v>359</v>
      </c>
      <c r="S14" s="45">
        <v>354</v>
      </c>
      <c r="T14" s="45">
        <v>355</v>
      </c>
      <c r="U14" s="45">
        <v>349</v>
      </c>
      <c r="V14" s="45">
        <v>349</v>
      </c>
      <c r="W14" s="45">
        <v>359</v>
      </c>
      <c r="X14" s="45">
        <v>362</v>
      </c>
    </row>
    <row r="15" spans="1:24" ht="15">
      <c r="A15" s="14"/>
      <c r="B15" s="14" t="s">
        <v>64</v>
      </c>
      <c r="C15" s="14"/>
      <c r="D15" s="190">
        <v>77</v>
      </c>
      <c r="E15" s="190">
        <v>81</v>
      </c>
      <c r="F15" s="190">
        <v>85</v>
      </c>
      <c r="G15" s="190">
        <v>87</v>
      </c>
      <c r="H15" s="190">
        <v>88.947</v>
      </c>
      <c r="I15" s="44">
        <v>110.245</v>
      </c>
      <c r="J15" s="44">
        <v>113.496</v>
      </c>
      <c r="K15" s="44">
        <v>116.334</v>
      </c>
      <c r="L15" s="44">
        <v>117.968</v>
      </c>
      <c r="M15" s="44">
        <v>123.971</v>
      </c>
      <c r="N15" s="44">
        <v>116.207</v>
      </c>
      <c r="O15" s="45">
        <v>154</v>
      </c>
      <c r="P15" s="45">
        <v>177</v>
      </c>
      <c r="Q15" s="45">
        <v>175</v>
      </c>
      <c r="R15" s="45">
        <v>181</v>
      </c>
      <c r="S15" s="45">
        <v>172</v>
      </c>
      <c r="T15" s="45">
        <v>208</v>
      </c>
      <c r="U15" s="45">
        <v>205</v>
      </c>
      <c r="V15" s="45">
        <v>209</v>
      </c>
      <c r="W15" s="45">
        <v>214</v>
      </c>
      <c r="X15" s="45">
        <v>230</v>
      </c>
    </row>
    <row r="16" spans="1:24" ht="15">
      <c r="A16" s="14"/>
      <c r="B16" s="14" t="s">
        <v>65</v>
      </c>
      <c r="C16" s="14"/>
      <c r="D16" s="190">
        <v>515</v>
      </c>
      <c r="E16" s="190">
        <v>544</v>
      </c>
      <c r="F16" s="190">
        <v>569</v>
      </c>
      <c r="G16" s="190">
        <v>586</v>
      </c>
      <c r="H16" s="190">
        <v>602.181</v>
      </c>
      <c r="I16" s="44">
        <v>598.875</v>
      </c>
      <c r="J16" s="44">
        <v>623.64</v>
      </c>
      <c r="K16" s="44">
        <v>651.307</v>
      </c>
      <c r="L16" s="44">
        <v>669.764</v>
      </c>
      <c r="M16" s="44">
        <v>682.556</v>
      </c>
      <c r="N16" s="44">
        <v>688.03</v>
      </c>
      <c r="O16" s="45">
        <v>682</v>
      </c>
      <c r="P16" s="45">
        <v>714</v>
      </c>
      <c r="Q16" s="45">
        <v>686</v>
      </c>
      <c r="R16" s="45">
        <v>725</v>
      </c>
      <c r="S16" s="45">
        <v>677</v>
      </c>
      <c r="T16" s="45">
        <v>712</v>
      </c>
      <c r="U16" s="45">
        <v>700</v>
      </c>
      <c r="V16" s="45">
        <v>719</v>
      </c>
      <c r="W16" s="45">
        <v>715</v>
      </c>
      <c r="X16" s="45">
        <v>755</v>
      </c>
    </row>
    <row r="17" spans="1:24" ht="3" customHeight="1">
      <c r="A17" s="14"/>
      <c r="B17" s="14" t="s">
        <v>208</v>
      </c>
      <c r="C17" s="14"/>
      <c r="D17" s="190">
        <v>0</v>
      </c>
      <c r="E17" s="190">
        <v>0</v>
      </c>
      <c r="F17" s="190">
        <v>0</v>
      </c>
      <c r="G17" s="190">
        <v>0</v>
      </c>
      <c r="H17" s="190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5"/>
      <c r="P17" s="45"/>
      <c r="Q17" s="45"/>
      <c r="R17" s="45"/>
      <c r="S17" s="45"/>
      <c r="T17" s="45"/>
      <c r="U17" s="45"/>
      <c r="V17" s="45"/>
      <c r="W17" s="45">
        <v>0</v>
      </c>
      <c r="X17" s="45">
        <v>0</v>
      </c>
    </row>
    <row r="18" spans="1:24" ht="15">
      <c r="A18" s="14"/>
      <c r="B18" s="14" t="s">
        <v>66</v>
      </c>
      <c r="C18" s="14"/>
      <c r="D18" s="190">
        <v>390</v>
      </c>
      <c r="E18" s="190">
        <v>415</v>
      </c>
      <c r="F18" s="190">
        <v>438</v>
      </c>
      <c r="G18" s="190">
        <v>458</v>
      </c>
      <c r="H18" s="190">
        <v>483.316</v>
      </c>
      <c r="I18" s="44">
        <v>485.14</v>
      </c>
      <c r="J18" s="44">
        <v>503.7</v>
      </c>
      <c r="K18" s="44">
        <v>502.79</v>
      </c>
      <c r="L18" s="44">
        <v>503.427</v>
      </c>
      <c r="M18" s="44">
        <v>542.027</v>
      </c>
      <c r="N18" s="44">
        <v>533.957</v>
      </c>
      <c r="O18" s="45">
        <v>560</v>
      </c>
      <c r="P18" s="45">
        <v>571</v>
      </c>
      <c r="Q18" s="45">
        <v>567</v>
      </c>
      <c r="R18" s="45">
        <v>550</v>
      </c>
      <c r="S18" s="45">
        <v>531</v>
      </c>
      <c r="T18" s="45">
        <v>537</v>
      </c>
      <c r="U18" s="45">
        <v>577</v>
      </c>
      <c r="V18" s="45">
        <v>580</v>
      </c>
      <c r="W18" s="45">
        <v>581</v>
      </c>
      <c r="X18" s="45">
        <v>608</v>
      </c>
    </row>
    <row r="19" spans="1:24" ht="15">
      <c r="A19" s="14"/>
      <c r="B19" s="14" t="s">
        <v>67</v>
      </c>
      <c r="C19" s="14"/>
      <c r="D19" s="190">
        <v>644</v>
      </c>
      <c r="E19" s="190">
        <v>673</v>
      </c>
      <c r="F19" s="190">
        <v>701</v>
      </c>
      <c r="G19" s="190">
        <v>710</v>
      </c>
      <c r="H19" s="190">
        <v>729.397</v>
      </c>
      <c r="I19" s="44">
        <v>713.684</v>
      </c>
      <c r="J19" s="44">
        <v>738.392</v>
      </c>
      <c r="K19" s="44">
        <v>824.19</v>
      </c>
      <c r="L19" s="44">
        <v>837.168</v>
      </c>
      <c r="M19" s="44">
        <v>866.116</v>
      </c>
      <c r="N19" s="44">
        <v>821.521</v>
      </c>
      <c r="O19" s="45">
        <v>870</v>
      </c>
      <c r="P19" s="45">
        <v>889</v>
      </c>
      <c r="Q19" s="45">
        <v>868</v>
      </c>
      <c r="R19" s="45">
        <v>879</v>
      </c>
      <c r="S19" s="45">
        <v>848</v>
      </c>
      <c r="T19" s="45">
        <v>839</v>
      </c>
      <c r="U19" s="45">
        <v>820</v>
      </c>
      <c r="V19" s="45">
        <v>833</v>
      </c>
      <c r="W19" s="45">
        <v>842</v>
      </c>
      <c r="X19" s="45">
        <v>841</v>
      </c>
    </row>
    <row r="20" spans="1:24" ht="18">
      <c r="A20" s="14"/>
      <c r="B20" s="14" t="s">
        <v>321</v>
      </c>
      <c r="C20" s="14"/>
      <c r="D20" s="190">
        <v>984</v>
      </c>
      <c r="E20" s="190">
        <v>1048</v>
      </c>
      <c r="F20" s="190">
        <v>1104</v>
      </c>
      <c r="G20" s="190">
        <v>1164</v>
      </c>
      <c r="H20" s="190">
        <v>1182.611</v>
      </c>
      <c r="I20" s="44">
        <v>1146.474</v>
      </c>
      <c r="J20" s="44">
        <v>1184.941</v>
      </c>
      <c r="K20" s="44">
        <v>1214.086</v>
      </c>
      <c r="L20" s="44">
        <v>1205.764</v>
      </c>
      <c r="M20" s="44">
        <v>1277.422</v>
      </c>
      <c r="N20" s="44">
        <v>1299.98</v>
      </c>
      <c r="O20" s="45">
        <v>1241</v>
      </c>
      <c r="P20" s="45">
        <v>1259</v>
      </c>
      <c r="Q20" s="45">
        <v>1305</v>
      </c>
      <c r="R20" s="45">
        <v>1302</v>
      </c>
      <c r="S20" s="45">
        <v>1288</v>
      </c>
      <c r="T20" s="45">
        <v>1313</v>
      </c>
      <c r="U20" s="45">
        <v>1481</v>
      </c>
      <c r="V20" s="45">
        <v>1522</v>
      </c>
      <c r="W20" s="45">
        <v>1510</v>
      </c>
      <c r="X20" s="45">
        <v>1499</v>
      </c>
    </row>
    <row r="21" spans="1:24" ht="15">
      <c r="A21" s="14"/>
      <c r="B21" s="14" t="s">
        <v>69</v>
      </c>
      <c r="C21" s="14"/>
      <c r="D21" s="190">
        <v>1270</v>
      </c>
      <c r="E21" s="190">
        <v>1317</v>
      </c>
      <c r="F21" s="190">
        <v>1347</v>
      </c>
      <c r="G21" s="190">
        <v>1350</v>
      </c>
      <c r="H21" s="190">
        <v>1374.648</v>
      </c>
      <c r="I21" s="44">
        <v>1345.611</v>
      </c>
      <c r="J21" s="44">
        <v>1391.053</v>
      </c>
      <c r="K21" s="44">
        <v>1464.576</v>
      </c>
      <c r="L21" s="44">
        <v>1475.986</v>
      </c>
      <c r="M21" s="44">
        <v>1464.49</v>
      </c>
      <c r="N21" s="44">
        <v>1468.176</v>
      </c>
      <c r="O21" s="45">
        <v>1503</v>
      </c>
      <c r="P21" s="45">
        <v>1525</v>
      </c>
      <c r="Q21" s="45">
        <v>1519</v>
      </c>
      <c r="R21" s="45">
        <v>1556</v>
      </c>
      <c r="S21" s="45">
        <v>1530</v>
      </c>
      <c r="T21" s="45">
        <v>1535</v>
      </c>
      <c r="U21" s="45">
        <v>1528</v>
      </c>
      <c r="V21" s="45">
        <v>1546</v>
      </c>
      <c r="W21" s="45">
        <v>1557</v>
      </c>
      <c r="X21" s="45">
        <v>1614</v>
      </c>
    </row>
    <row r="22" spans="1:24" ht="15">
      <c r="A22" s="14"/>
      <c r="B22" s="14" t="s">
        <v>70</v>
      </c>
      <c r="C22" s="14"/>
      <c r="D22" s="190">
        <v>64.046</v>
      </c>
      <c r="E22" s="190">
        <v>66</v>
      </c>
      <c r="F22" s="190">
        <v>67</v>
      </c>
      <c r="G22" s="190">
        <v>67</v>
      </c>
      <c r="H22" s="190">
        <v>67.863</v>
      </c>
      <c r="I22" s="44">
        <v>70.255</v>
      </c>
      <c r="J22" s="44">
        <v>72.675</v>
      </c>
      <c r="K22" s="44">
        <v>73.774</v>
      </c>
      <c r="L22" s="44">
        <v>75.588</v>
      </c>
      <c r="M22" s="44">
        <v>79.758</v>
      </c>
      <c r="N22" s="44">
        <v>78.107</v>
      </c>
      <c r="O22" s="45">
        <v>80</v>
      </c>
      <c r="P22" s="45">
        <v>78</v>
      </c>
      <c r="Q22" s="45">
        <v>76</v>
      </c>
      <c r="R22" s="45">
        <v>75</v>
      </c>
      <c r="S22" s="45">
        <v>72</v>
      </c>
      <c r="T22" s="45">
        <v>72</v>
      </c>
      <c r="U22" s="45">
        <v>71</v>
      </c>
      <c r="V22" s="45">
        <v>71</v>
      </c>
      <c r="W22" s="45">
        <v>72</v>
      </c>
      <c r="X22" s="45">
        <v>73</v>
      </c>
    </row>
    <row r="23" spans="1:24" ht="15">
      <c r="A23" s="14"/>
      <c r="B23" s="14" t="s">
        <v>71</v>
      </c>
      <c r="C23" s="14"/>
      <c r="D23" s="190">
        <v>127</v>
      </c>
      <c r="E23" s="190">
        <v>132</v>
      </c>
      <c r="F23" s="190">
        <v>135</v>
      </c>
      <c r="G23" s="190">
        <v>136</v>
      </c>
      <c r="H23" s="190">
        <v>154.081</v>
      </c>
      <c r="I23" s="44">
        <v>153.178</v>
      </c>
      <c r="J23" s="44">
        <v>154.399</v>
      </c>
      <c r="K23" s="44">
        <v>141.513</v>
      </c>
      <c r="L23" s="44">
        <v>141.842</v>
      </c>
      <c r="M23" s="44">
        <v>141.426</v>
      </c>
      <c r="N23" s="44">
        <v>140.668</v>
      </c>
      <c r="O23" s="45">
        <v>142</v>
      </c>
      <c r="P23" s="45">
        <v>142</v>
      </c>
      <c r="Q23" s="45">
        <v>140</v>
      </c>
      <c r="R23" s="45">
        <v>141</v>
      </c>
      <c r="S23" s="45">
        <v>135</v>
      </c>
      <c r="T23" s="45">
        <v>136</v>
      </c>
      <c r="U23" s="45">
        <v>140</v>
      </c>
      <c r="V23" s="45">
        <v>138</v>
      </c>
      <c r="W23" s="45">
        <v>143</v>
      </c>
      <c r="X23" s="45">
        <v>136</v>
      </c>
    </row>
    <row r="24" spans="1:24" ht="15">
      <c r="A24" s="14"/>
      <c r="B24" s="14" t="s">
        <v>72</v>
      </c>
      <c r="C24" s="14"/>
      <c r="D24" s="190">
        <v>230</v>
      </c>
      <c r="E24" s="190">
        <v>239</v>
      </c>
      <c r="F24" s="190">
        <v>245</v>
      </c>
      <c r="G24" s="190">
        <v>247</v>
      </c>
      <c r="H24" s="190">
        <v>250.697</v>
      </c>
      <c r="I24" s="44">
        <v>244.024</v>
      </c>
      <c r="J24" s="44">
        <v>254.21</v>
      </c>
      <c r="K24" s="44">
        <v>281.435</v>
      </c>
      <c r="L24" s="44">
        <v>278.113</v>
      </c>
      <c r="M24" s="44">
        <v>280.36</v>
      </c>
      <c r="N24" s="44">
        <v>283.26</v>
      </c>
      <c r="O24" s="45">
        <v>270</v>
      </c>
      <c r="P24" s="45">
        <v>277</v>
      </c>
      <c r="Q24" s="45">
        <v>272</v>
      </c>
      <c r="R24" s="45">
        <v>269</v>
      </c>
      <c r="S24" s="45">
        <v>263</v>
      </c>
      <c r="T24" s="45">
        <v>264</v>
      </c>
      <c r="U24" s="45">
        <v>265</v>
      </c>
      <c r="V24" s="45">
        <v>266</v>
      </c>
      <c r="W24" s="45">
        <v>270</v>
      </c>
      <c r="X24" s="45">
        <v>274</v>
      </c>
    </row>
    <row r="25" spans="1:24" ht="15">
      <c r="A25" s="14"/>
      <c r="B25" s="14" t="s">
        <v>73</v>
      </c>
      <c r="C25" s="14"/>
      <c r="D25" s="190">
        <v>278</v>
      </c>
      <c r="E25" s="190">
        <v>287</v>
      </c>
      <c r="F25" s="190">
        <v>293</v>
      </c>
      <c r="G25" s="190">
        <v>294</v>
      </c>
      <c r="H25" s="190">
        <v>282.479</v>
      </c>
      <c r="I25" s="44">
        <v>282.813</v>
      </c>
      <c r="J25" s="44">
        <v>275.739</v>
      </c>
      <c r="K25" s="44">
        <v>247.91</v>
      </c>
      <c r="L25" s="44">
        <v>256.16</v>
      </c>
      <c r="M25" s="44">
        <v>272.317</v>
      </c>
      <c r="N25" s="44">
        <v>275.83</v>
      </c>
      <c r="O25" s="45">
        <v>319</v>
      </c>
      <c r="P25" s="45">
        <v>326</v>
      </c>
      <c r="Q25" s="45">
        <v>330</v>
      </c>
      <c r="R25" s="45">
        <v>326</v>
      </c>
      <c r="S25" s="45">
        <v>318</v>
      </c>
      <c r="T25" s="45">
        <v>317</v>
      </c>
      <c r="U25" s="45">
        <v>309</v>
      </c>
      <c r="V25" s="45">
        <v>308</v>
      </c>
      <c r="W25" s="45">
        <v>316</v>
      </c>
      <c r="X25" s="45">
        <v>320</v>
      </c>
    </row>
    <row r="26" spans="1:24" ht="15">
      <c r="A26" s="14"/>
      <c r="B26" s="14" t="s">
        <v>74</v>
      </c>
      <c r="C26" s="14"/>
      <c r="D26" s="190">
        <v>938</v>
      </c>
      <c r="E26" s="190">
        <v>976</v>
      </c>
      <c r="F26" s="190">
        <v>1007</v>
      </c>
      <c r="G26" s="190">
        <v>1033</v>
      </c>
      <c r="H26" s="190">
        <v>1043.931</v>
      </c>
      <c r="I26" s="44">
        <v>1051.962</v>
      </c>
      <c r="J26" s="44">
        <v>1083.929</v>
      </c>
      <c r="K26" s="44">
        <v>1096.204</v>
      </c>
      <c r="L26" s="44">
        <v>1099.571</v>
      </c>
      <c r="M26" s="44">
        <v>1134.441</v>
      </c>
      <c r="N26" s="44">
        <v>1133.21</v>
      </c>
      <c r="O26" s="45">
        <v>1114</v>
      </c>
      <c r="P26" s="45">
        <v>1143</v>
      </c>
      <c r="Q26" s="45">
        <v>1166</v>
      </c>
      <c r="R26" s="45">
        <v>1154</v>
      </c>
      <c r="S26" s="45">
        <v>1161</v>
      </c>
      <c r="T26" s="45">
        <v>1129</v>
      </c>
      <c r="U26" s="45">
        <v>1414</v>
      </c>
      <c r="V26" s="45">
        <v>1402</v>
      </c>
      <c r="W26" s="45">
        <v>1253</v>
      </c>
      <c r="X26" s="45">
        <v>1191</v>
      </c>
    </row>
    <row r="27" spans="1:24" ht="2.25" customHeight="1">
      <c r="A27" s="14"/>
      <c r="B27" s="14" t="s">
        <v>75</v>
      </c>
      <c r="C27" s="14"/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5"/>
      <c r="P27" s="45"/>
      <c r="Q27" s="45"/>
      <c r="R27" s="45"/>
      <c r="S27" s="45"/>
      <c r="T27" s="45"/>
      <c r="U27" s="45"/>
      <c r="V27" s="45"/>
      <c r="W27" s="45">
        <v>0</v>
      </c>
      <c r="X27" s="45">
        <v>0</v>
      </c>
    </row>
    <row r="28" spans="1:24" ht="15">
      <c r="A28" s="14"/>
      <c r="B28" s="14" t="s">
        <v>76</v>
      </c>
      <c r="C28" s="14"/>
      <c r="D28" s="190">
        <v>1151</v>
      </c>
      <c r="E28" s="190">
        <v>1202</v>
      </c>
      <c r="F28" s="190">
        <v>1251</v>
      </c>
      <c r="G28" s="190">
        <v>1273</v>
      </c>
      <c r="H28" s="190">
        <v>1243.821</v>
      </c>
      <c r="I28" s="44">
        <v>1232.374</v>
      </c>
      <c r="J28" s="44">
        <v>1308.005</v>
      </c>
      <c r="K28" s="44">
        <v>1339.208</v>
      </c>
      <c r="L28" s="44">
        <v>1296.192</v>
      </c>
      <c r="M28" s="44">
        <v>1335.532</v>
      </c>
      <c r="N28" s="44">
        <v>1344.792</v>
      </c>
      <c r="O28" s="45">
        <v>1381</v>
      </c>
      <c r="P28" s="45">
        <v>1379</v>
      </c>
      <c r="Q28" s="45">
        <v>1345</v>
      </c>
      <c r="R28" s="45">
        <v>1332</v>
      </c>
      <c r="S28" s="45">
        <v>1299</v>
      </c>
      <c r="T28" s="45">
        <v>1324</v>
      </c>
      <c r="U28" s="45">
        <v>1296</v>
      </c>
      <c r="V28" s="45">
        <v>1322</v>
      </c>
      <c r="W28" s="45">
        <v>1363</v>
      </c>
      <c r="X28" s="45">
        <v>1381</v>
      </c>
    </row>
    <row r="29" spans="1:24" ht="18">
      <c r="A29" s="14"/>
      <c r="B29" s="14" t="s">
        <v>322</v>
      </c>
      <c r="C29" s="14"/>
      <c r="D29" s="190">
        <v>468</v>
      </c>
      <c r="E29" s="190">
        <v>495</v>
      </c>
      <c r="F29" s="190">
        <v>518</v>
      </c>
      <c r="G29" s="190">
        <v>539</v>
      </c>
      <c r="H29" s="190">
        <v>541.977</v>
      </c>
      <c r="I29" s="44">
        <v>520.188</v>
      </c>
      <c r="J29" s="44">
        <v>539.218</v>
      </c>
      <c r="K29" s="44">
        <v>551.16</v>
      </c>
      <c r="L29" s="44">
        <v>589.654</v>
      </c>
      <c r="M29" s="44">
        <v>610.731</v>
      </c>
      <c r="N29" s="44">
        <v>615.876</v>
      </c>
      <c r="O29" s="45">
        <v>717</v>
      </c>
      <c r="P29" s="45">
        <v>710</v>
      </c>
      <c r="Q29" s="45">
        <v>725</v>
      </c>
      <c r="R29" s="45">
        <v>711</v>
      </c>
      <c r="S29" s="45">
        <v>693</v>
      </c>
      <c r="T29" s="45">
        <v>699</v>
      </c>
      <c r="U29" s="45">
        <v>689</v>
      </c>
      <c r="V29" s="45">
        <v>703</v>
      </c>
      <c r="W29" s="45">
        <v>732</v>
      </c>
      <c r="X29" s="45">
        <v>758</v>
      </c>
    </row>
    <row r="30" spans="1:24" ht="15">
      <c r="A30" s="14"/>
      <c r="B30" s="14" t="s">
        <v>78</v>
      </c>
      <c r="C30" s="14"/>
      <c r="D30" s="190">
        <v>326</v>
      </c>
      <c r="E30" s="190">
        <v>338</v>
      </c>
      <c r="F30" s="190">
        <v>345</v>
      </c>
      <c r="G30" s="190">
        <v>349</v>
      </c>
      <c r="H30" s="190">
        <v>356.128</v>
      </c>
      <c r="I30" s="44">
        <v>355.953</v>
      </c>
      <c r="J30" s="44">
        <v>353.171</v>
      </c>
      <c r="K30" s="44">
        <v>378.85</v>
      </c>
      <c r="L30" s="44">
        <v>386.084</v>
      </c>
      <c r="M30" s="44">
        <v>389.125</v>
      </c>
      <c r="N30" s="44">
        <v>391.807</v>
      </c>
      <c r="O30" s="45">
        <v>400</v>
      </c>
      <c r="P30" s="45">
        <v>400</v>
      </c>
      <c r="Q30" s="45">
        <v>383</v>
      </c>
      <c r="R30" s="45">
        <v>390</v>
      </c>
      <c r="S30" s="45">
        <v>382</v>
      </c>
      <c r="T30" s="45">
        <v>388</v>
      </c>
      <c r="U30" s="45">
        <v>386</v>
      </c>
      <c r="V30" s="45">
        <v>387</v>
      </c>
      <c r="W30" s="45">
        <v>394</v>
      </c>
      <c r="X30" s="45">
        <v>406</v>
      </c>
    </row>
    <row r="31" spans="1:24" ht="3" customHeight="1">
      <c r="A31" s="14"/>
      <c r="B31" s="14" t="s">
        <v>79</v>
      </c>
      <c r="C31" s="14"/>
      <c r="D31" s="190">
        <v>0</v>
      </c>
      <c r="E31" s="190">
        <v>0</v>
      </c>
      <c r="F31" s="190">
        <v>0</v>
      </c>
      <c r="G31" s="190">
        <v>0</v>
      </c>
      <c r="H31" s="190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5"/>
      <c r="P31" s="45"/>
      <c r="Q31" s="45"/>
      <c r="R31" s="45"/>
      <c r="S31" s="45"/>
      <c r="T31" s="45"/>
      <c r="U31" s="45"/>
      <c r="V31" s="45"/>
      <c r="W31" s="45">
        <v>0</v>
      </c>
      <c r="X31" s="45">
        <v>0</v>
      </c>
    </row>
    <row r="32" spans="1:24" ht="15">
      <c r="A32" s="14"/>
      <c r="B32" s="14" t="s">
        <v>80</v>
      </c>
      <c r="C32" s="14"/>
      <c r="D32" s="190">
        <v>313</v>
      </c>
      <c r="E32" s="190">
        <v>324</v>
      </c>
      <c r="F32" s="190">
        <v>332</v>
      </c>
      <c r="G32" s="190">
        <v>335</v>
      </c>
      <c r="H32" s="190">
        <v>343.844</v>
      </c>
      <c r="I32" s="44">
        <v>338.41</v>
      </c>
      <c r="J32" s="44">
        <v>351.306</v>
      </c>
      <c r="K32" s="44">
        <v>376.487</v>
      </c>
      <c r="L32" s="44">
        <v>400.845</v>
      </c>
      <c r="M32" s="44">
        <v>398.379</v>
      </c>
      <c r="N32" s="44">
        <v>385.365</v>
      </c>
      <c r="O32" s="45">
        <v>387</v>
      </c>
      <c r="P32" s="45">
        <v>393</v>
      </c>
      <c r="Q32" s="45">
        <v>379</v>
      </c>
      <c r="R32" s="45">
        <v>381</v>
      </c>
      <c r="S32" s="45">
        <v>384</v>
      </c>
      <c r="T32" s="45">
        <v>384</v>
      </c>
      <c r="U32" s="45">
        <v>379</v>
      </c>
      <c r="V32" s="45">
        <v>379</v>
      </c>
      <c r="W32" s="45">
        <v>387</v>
      </c>
      <c r="X32" s="45">
        <v>395</v>
      </c>
    </row>
    <row r="33" spans="1:24" ht="18">
      <c r="A33" s="14"/>
      <c r="B33" s="14" t="s">
        <v>323</v>
      </c>
      <c r="C33" s="14"/>
      <c r="D33" s="190">
        <v>794</v>
      </c>
      <c r="E33" s="190">
        <v>835</v>
      </c>
      <c r="F33" s="190">
        <v>880</v>
      </c>
      <c r="G33" s="190">
        <v>900</v>
      </c>
      <c r="H33" s="190">
        <v>928.027</v>
      </c>
      <c r="I33" s="44">
        <v>897.281</v>
      </c>
      <c r="J33" s="44">
        <v>920.452</v>
      </c>
      <c r="K33" s="44">
        <v>976.544</v>
      </c>
      <c r="L33" s="44">
        <v>1088.471</v>
      </c>
      <c r="M33" s="44">
        <v>1120.933</v>
      </c>
      <c r="N33" s="44">
        <v>1094.738</v>
      </c>
      <c r="O33" s="45">
        <v>1142</v>
      </c>
      <c r="P33" s="45">
        <v>1130</v>
      </c>
      <c r="Q33" s="45">
        <v>1169</v>
      </c>
      <c r="R33" s="45">
        <v>1197</v>
      </c>
      <c r="S33" s="45">
        <v>1162</v>
      </c>
      <c r="T33" s="45">
        <v>1163</v>
      </c>
      <c r="U33" s="45">
        <v>1219</v>
      </c>
      <c r="V33" s="45">
        <v>1236</v>
      </c>
      <c r="W33" s="45">
        <v>1261</v>
      </c>
      <c r="X33" s="45">
        <v>1264</v>
      </c>
    </row>
    <row r="34" spans="1:24" ht="15">
      <c r="A34" s="14"/>
      <c r="B34" s="14" t="s">
        <v>82</v>
      </c>
      <c r="C34" s="14"/>
      <c r="D34" s="190">
        <v>352</v>
      </c>
      <c r="E34" s="190">
        <v>370</v>
      </c>
      <c r="F34" s="190">
        <v>388</v>
      </c>
      <c r="G34" s="190">
        <v>395</v>
      </c>
      <c r="H34" s="190">
        <v>404.467</v>
      </c>
      <c r="I34" s="44">
        <v>413.326</v>
      </c>
      <c r="J34" s="44">
        <v>430.595</v>
      </c>
      <c r="K34" s="44">
        <v>441.582</v>
      </c>
      <c r="L34" s="44">
        <v>456.521</v>
      </c>
      <c r="M34" s="44">
        <v>458.86</v>
      </c>
      <c r="N34" s="44">
        <v>465.728</v>
      </c>
      <c r="O34" s="45">
        <v>501</v>
      </c>
      <c r="P34" s="45">
        <v>513</v>
      </c>
      <c r="Q34" s="45">
        <v>505</v>
      </c>
      <c r="R34" s="45">
        <v>499</v>
      </c>
      <c r="S34" s="45">
        <v>481</v>
      </c>
      <c r="T34" s="45">
        <v>478</v>
      </c>
      <c r="U34" s="45">
        <v>470</v>
      </c>
      <c r="V34" s="45">
        <v>468</v>
      </c>
      <c r="W34" s="45">
        <v>485</v>
      </c>
      <c r="X34" s="45">
        <v>500</v>
      </c>
    </row>
    <row r="35" spans="1:24" ht="15">
      <c r="A35" s="14"/>
      <c r="B35" s="14" t="s">
        <v>83</v>
      </c>
      <c r="C35" s="14"/>
      <c r="D35" s="190">
        <v>162</v>
      </c>
      <c r="E35" s="190">
        <v>170</v>
      </c>
      <c r="F35" s="190">
        <v>175</v>
      </c>
      <c r="G35" s="190">
        <v>177</v>
      </c>
      <c r="H35" s="190">
        <v>179.558</v>
      </c>
      <c r="I35" s="44">
        <v>185.072</v>
      </c>
      <c r="J35" s="44">
        <v>186.467</v>
      </c>
      <c r="K35" s="44">
        <v>190.791</v>
      </c>
      <c r="L35" s="44">
        <v>188.383</v>
      </c>
      <c r="M35" s="44">
        <v>190.558</v>
      </c>
      <c r="N35" s="44">
        <v>194.987</v>
      </c>
      <c r="O35" s="45">
        <v>199</v>
      </c>
      <c r="P35" s="45">
        <v>189</v>
      </c>
      <c r="Q35" s="45">
        <v>191</v>
      </c>
      <c r="R35" s="45">
        <v>209</v>
      </c>
      <c r="S35" s="45">
        <v>204</v>
      </c>
      <c r="T35" s="45">
        <v>205</v>
      </c>
      <c r="U35" s="45">
        <v>206</v>
      </c>
      <c r="V35" s="45">
        <v>206</v>
      </c>
      <c r="W35" s="45">
        <v>213</v>
      </c>
      <c r="X35" s="45">
        <v>220</v>
      </c>
    </row>
    <row r="36" spans="1:24" ht="15">
      <c r="A36" s="14"/>
      <c r="B36" s="14" t="s">
        <v>84</v>
      </c>
      <c r="C36" s="14"/>
      <c r="D36" s="190">
        <v>469</v>
      </c>
      <c r="E36" s="190">
        <v>499</v>
      </c>
      <c r="F36" s="190">
        <v>526</v>
      </c>
      <c r="G36" s="190">
        <v>555</v>
      </c>
      <c r="H36" s="190">
        <v>584.169</v>
      </c>
      <c r="I36" s="44">
        <v>617.266</v>
      </c>
      <c r="J36" s="44">
        <v>622.785</v>
      </c>
      <c r="K36" s="44">
        <v>631.592</v>
      </c>
      <c r="L36" s="44">
        <v>657.87</v>
      </c>
      <c r="M36" s="44">
        <v>675.224</v>
      </c>
      <c r="N36" s="44">
        <v>686.981</v>
      </c>
      <c r="O36" s="45">
        <v>682</v>
      </c>
      <c r="P36" s="45">
        <v>688</v>
      </c>
      <c r="Q36" s="45">
        <v>711</v>
      </c>
      <c r="R36" s="45">
        <v>700</v>
      </c>
      <c r="S36" s="45">
        <v>682</v>
      </c>
      <c r="T36" s="45">
        <v>675</v>
      </c>
      <c r="U36" s="45">
        <v>671</v>
      </c>
      <c r="V36" s="45">
        <v>688</v>
      </c>
      <c r="W36" s="45">
        <v>693</v>
      </c>
      <c r="X36" s="45">
        <v>724</v>
      </c>
    </row>
    <row r="37" spans="1:25" ht="15.75">
      <c r="A37" s="14"/>
      <c r="B37" s="55" t="s">
        <v>207</v>
      </c>
      <c r="C37" s="14"/>
      <c r="D37" s="192">
        <v>12892</v>
      </c>
      <c r="E37" s="192">
        <v>13477</v>
      </c>
      <c r="F37" s="192">
        <v>13960</v>
      </c>
      <c r="G37" s="192">
        <v>14252</v>
      </c>
      <c r="H37" s="192">
        <v>14462.519</v>
      </c>
      <c r="I37" s="43">
        <v>14332.753</v>
      </c>
      <c r="J37" s="43">
        <v>14710.181</v>
      </c>
      <c r="K37" s="43">
        <v>15334.913</v>
      </c>
      <c r="L37" s="43">
        <v>15598.93</v>
      </c>
      <c r="M37" s="43">
        <v>15976.051</v>
      </c>
      <c r="N37" s="43">
        <v>15906.374</v>
      </c>
      <c r="O37" s="105">
        <v>16375</v>
      </c>
      <c r="P37" s="105">
        <v>16548</v>
      </c>
      <c r="Q37" s="105">
        <v>16504</v>
      </c>
      <c r="R37" s="105">
        <v>16546</v>
      </c>
      <c r="S37" s="105">
        <v>16222</v>
      </c>
      <c r="T37" s="105">
        <v>16313</v>
      </c>
      <c r="U37" s="105">
        <v>16791</v>
      </c>
      <c r="V37" s="105">
        <v>16987</v>
      </c>
      <c r="W37" s="105">
        <v>17112</v>
      </c>
      <c r="X37" s="105">
        <v>17342</v>
      </c>
      <c r="Y37" s="81"/>
    </row>
    <row r="38" spans="1:19" ht="15" customHeight="1">
      <c r="A38" s="14"/>
      <c r="B38" s="14"/>
      <c r="C38" s="14"/>
      <c r="D38" s="190"/>
      <c r="E38" s="190"/>
      <c r="F38" s="190"/>
      <c r="G38" s="190"/>
      <c r="H38" s="190"/>
      <c r="I38" s="128" t="e">
        <f>IF(ABS(I37-SUM(I5:I36))&gt;#REF!,I37-SUM(I5:I36)," ")</f>
        <v>#REF!</v>
      </c>
      <c r="J38" s="128" t="e">
        <f>IF(ABS(J37-SUM(J5:J36))&gt;#REF!,J37-SUM(J5:J36)," ")</f>
        <v>#REF!</v>
      </c>
      <c r="K38" s="128" t="e">
        <f>IF(ABS(K37-SUM(K5:K36))&gt;#REF!,K37-SUM(K5:K36)," ")</f>
        <v>#REF!</v>
      </c>
      <c r="L38" s="128" t="e">
        <f>IF(ABS(L37-SUM(L5:L36))&gt;#REF!,L37-SUM(L5:L36)," ")</f>
        <v>#REF!</v>
      </c>
      <c r="M38" s="128"/>
      <c r="N38" s="128"/>
      <c r="O38" s="128"/>
      <c r="P38" s="128"/>
      <c r="Q38" s="161"/>
      <c r="R38" s="161"/>
      <c r="S38" s="161"/>
    </row>
    <row r="39" spans="1:19" ht="15">
      <c r="A39" s="112" t="s">
        <v>206</v>
      </c>
      <c r="B39" s="113"/>
      <c r="C39" s="113"/>
      <c r="D39" s="191"/>
      <c r="E39" s="191"/>
      <c r="F39" s="191"/>
      <c r="G39" s="191"/>
      <c r="H39" s="191"/>
      <c r="I39" s="44"/>
      <c r="J39" s="44"/>
      <c r="K39" s="44"/>
      <c r="L39" s="44"/>
      <c r="M39" s="44"/>
      <c r="N39" s="44"/>
      <c r="O39" s="44"/>
      <c r="P39" s="44"/>
      <c r="Q39" s="26"/>
      <c r="R39" s="26"/>
      <c r="S39" s="26"/>
    </row>
    <row r="40" spans="1:24" ht="15">
      <c r="A40" s="14"/>
      <c r="B40" s="14" t="s">
        <v>54</v>
      </c>
      <c r="C40" s="14"/>
      <c r="D40" s="190">
        <v>981</v>
      </c>
      <c r="E40" s="190">
        <v>1011</v>
      </c>
      <c r="F40" s="190">
        <v>1026</v>
      </c>
      <c r="G40" s="190">
        <v>1038</v>
      </c>
      <c r="H40" s="190">
        <v>1051.905</v>
      </c>
      <c r="I40" s="45">
        <v>1059.272</v>
      </c>
      <c r="J40" s="45">
        <v>1050.748</v>
      </c>
      <c r="K40" s="45">
        <v>1064.433</v>
      </c>
      <c r="L40" s="45">
        <v>1071.741</v>
      </c>
      <c r="M40" s="45">
        <v>1081.389</v>
      </c>
      <c r="N40" s="45">
        <v>1081.385</v>
      </c>
      <c r="O40" s="45">
        <v>1141</v>
      </c>
      <c r="P40" s="45">
        <v>1126</v>
      </c>
      <c r="Q40" s="45">
        <v>1115</v>
      </c>
      <c r="R40" s="45">
        <v>1075</v>
      </c>
      <c r="S40" s="45">
        <v>1053</v>
      </c>
      <c r="T40" s="45">
        <v>1039</v>
      </c>
      <c r="U40" s="45">
        <v>1040</v>
      </c>
      <c r="V40" s="45">
        <v>1041</v>
      </c>
      <c r="W40" s="45">
        <v>1067</v>
      </c>
      <c r="X40" s="45">
        <v>1075</v>
      </c>
    </row>
    <row r="41" spans="1:24" ht="15">
      <c r="A41" s="14"/>
      <c r="B41" s="14" t="s">
        <v>55</v>
      </c>
      <c r="C41" s="14"/>
      <c r="D41" s="190">
        <v>1623</v>
      </c>
      <c r="E41" s="190">
        <v>1657</v>
      </c>
      <c r="F41" s="190">
        <v>1686</v>
      </c>
      <c r="G41" s="190">
        <v>1700</v>
      </c>
      <c r="H41" s="190">
        <v>1718.656</v>
      </c>
      <c r="I41" s="45">
        <v>1719.434</v>
      </c>
      <c r="J41" s="45">
        <v>1733.535</v>
      </c>
      <c r="K41" s="45">
        <v>1809.021</v>
      </c>
      <c r="L41" s="45">
        <v>1836.048</v>
      </c>
      <c r="M41" s="45">
        <v>1836.446</v>
      </c>
      <c r="N41" s="45">
        <v>1852.428</v>
      </c>
      <c r="O41" s="45">
        <v>1964</v>
      </c>
      <c r="P41" s="45">
        <v>1993</v>
      </c>
      <c r="Q41" s="45">
        <v>1994</v>
      </c>
      <c r="R41" s="45">
        <v>1933</v>
      </c>
      <c r="S41" s="45">
        <v>1894</v>
      </c>
      <c r="T41" s="45">
        <v>1859</v>
      </c>
      <c r="U41" s="45">
        <v>1825</v>
      </c>
      <c r="V41" s="45">
        <v>1860</v>
      </c>
      <c r="W41" s="45">
        <v>1945</v>
      </c>
      <c r="X41" s="45">
        <v>1984</v>
      </c>
    </row>
    <row r="42" spans="1:24" ht="15">
      <c r="A42" s="14"/>
      <c r="B42" s="14" t="s">
        <v>56</v>
      </c>
      <c r="C42" s="14"/>
      <c r="D42" s="190">
        <v>599</v>
      </c>
      <c r="E42" s="190">
        <v>614</v>
      </c>
      <c r="F42" s="190">
        <v>624</v>
      </c>
      <c r="G42" s="190">
        <v>631</v>
      </c>
      <c r="H42" s="190">
        <v>642.758</v>
      </c>
      <c r="I42" s="45">
        <v>653.318</v>
      </c>
      <c r="J42" s="45">
        <v>651.799</v>
      </c>
      <c r="K42" s="45">
        <v>679.996</v>
      </c>
      <c r="L42" s="45">
        <v>689.692</v>
      </c>
      <c r="M42" s="45">
        <v>695.459</v>
      </c>
      <c r="N42" s="45">
        <v>703.575</v>
      </c>
      <c r="O42" s="45">
        <v>734</v>
      </c>
      <c r="P42" s="45">
        <v>747</v>
      </c>
      <c r="Q42" s="45">
        <v>758</v>
      </c>
      <c r="R42" s="45">
        <v>752</v>
      </c>
      <c r="S42" s="45">
        <v>740</v>
      </c>
      <c r="T42" s="45">
        <v>731</v>
      </c>
      <c r="U42" s="45">
        <v>722</v>
      </c>
      <c r="V42" s="45">
        <v>725</v>
      </c>
      <c r="W42" s="45">
        <v>749</v>
      </c>
      <c r="X42" s="45">
        <v>762</v>
      </c>
    </row>
    <row r="43" spans="1:24" ht="15">
      <c r="A43" s="14"/>
      <c r="B43" s="14" t="s">
        <v>57</v>
      </c>
      <c r="C43" s="14"/>
      <c r="D43" s="190">
        <v>447</v>
      </c>
      <c r="E43" s="190">
        <v>458</v>
      </c>
      <c r="F43" s="190">
        <v>465</v>
      </c>
      <c r="G43" s="190">
        <v>468</v>
      </c>
      <c r="H43" s="190">
        <v>478.763</v>
      </c>
      <c r="I43" s="45">
        <v>473.75</v>
      </c>
      <c r="J43" s="45">
        <v>477.955</v>
      </c>
      <c r="K43" s="45">
        <v>514.661</v>
      </c>
      <c r="L43" s="45">
        <v>526.933</v>
      </c>
      <c r="M43" s="45">
        <v>526.065</v>
      </c>
      <c r="N43" s="45">
        <v>514.53</v>
      </c>
      <c r="O43" s="45">
        <v>551</v>
      </c>
      <c r="P43" s="45">
        <v>552</v>
      </c>
      <c r="Q43" s="45">
        <v>548</v>
      </c>
      <c r="R43" s="45">
        <v>541</v>
      </c>
      <c r="S43" s="45">
        <v>532</v>
      </c>
      <c r="T43" s="45">
        <v>526</v>
      </c>
      <c r="U43" s="45">
        <v>516</v>
      </c>
      <c r="V43" s="45">
        <v>525</v>
      </c>
      <c r="W43" s="45">
        <v>542</v>
      </c>
      <c r="X43" s="45">
        <v>551</v>
      </c>
    </row>
    <row r="44" spans="1:25" ht="18">
      <c r="A44" s="14"/>
      <c r="B44" s="14" t="s">
        <v>324</v>
      </c>
      <c r="C44" s="14"/>
      <c r="D44" s="190">
        <v>263</v>
      </c>
      <c r="E44" s="190">
        <v>269</v>
      </c>
      <c r="F44" s="190">
        <v>273</v>
      </c>
      <c r="G44" s="190">
        <v>277</v>
      </c>
      <c r="H44" s="190">
        <v>285.38</v>
      </c>
      <c r="I44" s="45">
        <v>284.709</v>
      </c>
      <c r="J44" s="45">
        <v>287.265</v>
      </c>
      <c r="K44" s="45">
        <v>290.632</v>
      </c>
      <c r="L44" s="45">
        <v>290.24</v>
      </c>
      <c r="M44" s="45">
        <v>294.398</v>
      </c>
      <c r="N44" s="45">
        <v>296.92</v>
      </c>
      <c r="O44" s="45">
        <v>293</v>
      </c>
      <c r="P44" s="45">
        <v>299</v>
      </c>
      <c r="Q44" s="45">
        <v>301</v>
      </c>
      <c r="R44" s="45">
        <v>316</v>
      </c>
      <c r="S44" s="45">
        <v>313</v>
      </c>
      <c r="T44" s="45">
        <v>314</v>
      </c>
      <c r="U44" s="45">
        <v>310</v>
      </c>
      <c r="V44" s="45">
        <v>301</v>
      </c>
      <c r="W44" s="45">
        <v>312</v>
      </c>
      <c r="X44" s="45">
        <v>316</v>
      </c>
      <c r="Y44" s="81"/>
    </row>
    <row r="45" spans="1:24" ht="15">
      <c r="A45" s="14"/>
      <c r="B45" s="14" t="s">
        <v>59</v>
      </c>
      <c r="C45" s="14"/>
      <c r="D45" s="190">
        <v>598</v>
      </c>
      <c r="E45" s="190">
        <v>614</v>
      </c>
      <c r="F45" s="190">
        <v>625</v>
      </c>
      <c r="G45" s="190">
        <v>630</v>
      </c>
      <c r="H45" s="190">
        <v>642</v>
      </c>
      <c r="I45" s="45">
        <v>637.618</v>
      </c>
      <c r="J45" s="45">
        <v>636.182</v>
      </c>
      <c r="K45" s="45">
        <v>660.44</v>
      </c>
      <c r="L45" s="45">
        <v>671.934</v>
      </c>
      <c r="M45" s="45">
        <v>684.584</v>
      </c>
      <c r="N45" s="45">
        <v>685.563</v>
      </c>
      <c r="O45" s="45">
        <v>711</v>
      </c>
      <c r="P45" s="45">
        <v>723</v>
      </c>
      <c r="Q45" s="45">
        <v>719</v>
      </c>
      <c r="R45" s="45">
        <v>708</v>
      </c>
      <c r="S45" s="45">
        <v>700</v>
      </c>
      <c r="T45" s="45">
        <v>693</v>
      </c>
      <c r="U45" s="45">
        <v>676</v>
      </c>
      <c r="V45" s="45">
        <v>684</v>
      </c>
      <c r="W45" s="45">
        <v>709</v>
      </c>
      <c r="X45" s="45">
        <v>724</v>
      </c>
    </row>
    <row r="46" spans="1:24" ht="15">
      <c r="A46" s="14"/>
      <c r="B46" s="14" t="s">
        <v>60</v>
      </c>
      <c r="C46" s="14"/>
      <c r="D46" s="190">
        <v>614</v>
      </c>
      <c r="E46" s="190">
        <v>623</v>
      </c>
      <c r="F46" s="190">
        <v>628</v>
      </c>
      <c r="G46" s="190">
        <v>637</v>
      </c>
      <c r="H46" s="190">
        <v>651.474</v>
      </c>
      <c r="I46" s="45">
        <v>655.02</v>
      </c>
      <c r="J46" s="45">
        <v>648.749</v>
      </c>
      <c r="K46" s="45">
        <v>680.307</v>
      </c>
      <c r="L46" s="45">
        <v>677.528</v>
      </c>
      <c r="M46" s="45">
        <v>679.231</v>
      </c>
      <c r="N46" s="45">
        <v>685.231</v>
      </c>
      <c r="O46" s="45">
        <v>698</v>
      </c>
      <c r="P46" s="45">
        <v>719</v>
      </c>
      <c r="Q46" s="45">
        <v>722</v>
      </c>
      <c r="R46" s="45">
        <v>703</v>
      </c>
      <c r="S46" s="45">
        <v>687</v>
      </c>
      <c r="T46" s="45">
        <v>688</v>
      </c>
      <c r="U46" s="45">
        <v>685</v>
      </c>
      <c r="V46" s="45">
        <v>676</v>
      </c>
      <c r="W46" s="45">
        <v>693</v>
      </c>
      <c r="X46" s="45">
        <v>695</v>
      </c>
    </row>
    <row r="47" spans="1:24" ht="18">
      <c r="A47" s="14"/>
      <c r="B47" s="14" t="s">
        <v>320</v>
      </c>
      <c r="C47" s="14"/>
      <c r="D47" s="190">
        <v>557</v>
      </c>
      <c r="E47" s="190">
        <v>569</v>
      </c>
      <c r="F47" s="190">
        <v>578</v>
      </c>
      <c r="G47" s="190">
        <v>586</v>
      </c>
      <c r="H47" s="190">
        <v>604.401</v>
      </c>
      <c r="I47" s="45">
        <v>605.964</v>
      </c>
      <c r="J47" s="45">
        <v>611.452</v>
      </c>
      <c r="K47" s="45">
        <v>622.976</v>
      </c>
      <c r="L47" s="45">
        <v>625.07</v>
      </c>
      <c r="M47" s="45">
        <v>633.286</v>
      </c>
      <c r="N47" s="45">
        <v>638.961</v>
      </c>
      <c r="O47" s="45">
        <v>704</v>
      </c>
      <c r="P47" s="45">
        <v>688</v>
      </c>
      <c r="Q47" s="45">
        <v>684</v>
      </c>
      <c r="R47" s="45">
        <v>674</v>
      </c>
      <c r="S47" s="45">
        <v>668</v>
      </c>
      <c r="T47" s="45">
        <v>662</v>
      </c>
      <c r="U47" s="45">
        <v>647</v>
      </c>
      <c r="V47" s="45">
        <v>656</v>
      </c>
      <c r="W47" s="45">
        <v>679</v>
      </c>
      <c r="X47" s="45">
        <v>691</v>
      </c>
    </row>
    <row r="48" spans="1:24" ht="15">
      <c r="A48" s="14"/>
      <c r="B48" s="14" t="s">
        <v>62</v>
      </c>
      <c r="C48" s="14"/>
      <c r="D48" s="190">
        <v>487</v>
      </c>
      <c r="E48" s="190">
        <v>495</v>
      </c>
      <c r="F48" s="190">
        <v>500</v>
      </c>
      <c r="G48" s="190">
        <v>507</v>
      </c>
      <c r="H48" s="190">
        <v>514.697</v>
      </c>
      <c r="I48" s="45">
        <v>514.447</v>
      </c>
      <c r="J48" s="45">
        <v>516.81</v>
      </c>
      <c r="K48" s="45">
        <v>532.194</v>
      </c>
      <c r="L48" s="45">
        <v>536.433</v>
      </c>
      <c r="M48" s="45">
        <v>539.841</v>
      </c>
      <c r="N48" s="45">
        <v>537.123</v>
      </c>
      <c r="O48" s="45">
        <v>545</v>
      </c>
      <c r="P48" s="45">
        <v>556</v>
      </c>
      <c r="Q48" s="45">
        <v>547</v>
      </c>
      <c r="R48" s="45">
        <v>547</v>
      </c>
      <c r="S48" s="45">
        <v>534</v>
      </c>
      <c r="T48" s="45">
        <v>533</v>
      </c>
      <c r="U48" s="45">
        <v>529</v>
      </c>
      <c r="V48" s="45">
        <v>525</v>
      </c>
      <c r="W48" s="45">
        <v>542</v>
      </c>
      <c r="X48" s="45">
        <v>544</v>
      </c>
    </row>
    <row r="49" spans="1:24" ht="15">
      <c r="A49" s="14"/>
      <c r="B49" s="14" t="s">
        <v>63</v>
      </c>
      <c r="C49" s="14"/>
      <c r="D49" s="190">
        <v>414</v>
      </c>
      <c r="E49" s="190">
        <v>422</v>
      </c>
      <c r="F49" s="190">
        <v>429</v>
      </c>
      <c r="G49" s="190">
        <v>434</v>
      </c>
      <c r="H49" s="190">
        <v>446.945</v>
      </c>
      <c r="I49" s="45">
        <v>447.872</v>
      </c>
      <c r="J49" s="45">
        <v>448.333</v>
      </c>
      <c r="K49" s="45">
        <v>462.683</v>
      </c>
      <c r="L49" s="45">
        <v>463.884</v>
      </c>
      <c r="M49" s="45">
        <v>472.861</v>
      </c>
      <c r="N49" s="45">
        <v>478.445</v>
      </c>
      <c r="O49" s="45">
        <v>499</v>
      </c>
      <c r="P49" s="45">
        <v>509</v>
      </c>
      <c r="Q49" s="45">
        <v>508</v>
      </c>
      <c r="R49" s="45">
        <v>503</v>
      </c>
      <c r="S49" s="45">
        <v>501</v>
      </c>
      <c r="T49" s="45">
        <v>498</v>
      </c>
      <c r="U49" s="45">
        <v>484</v>
      </c>
      <c r="V49" s="45">
        <v>488</v>
      </c>
      <c r="W49" s="45">
        <v>508</v>
      </c>
      <c r="X49" s="45">
        <v>516</v>
      </c>
    </row>
    <row r="50" spans="1:24" ht="18">
      <c r="A50" s="14"/>
      <c r="B50" s="14" t="s">
        <v>325</v>
      </c>
      <c r="C50" s="14"/>
      <c r="D50" s="190">
        <v>450</v>
      </c>
      <c r="E50" s="190">
        <v>456</v>
      </c>
      <c r="F50" s="190">
        <v>461</v>
      </c>
      <c r="G50" s="190">
        <v>467</v>
      </c>
      <c r="H50" s="190">
        <v>475.268</v>
      </c>
      <c r="I50" s="45">
        <v>478.565</v>
      </c>
      <c r="J50" s="45">
        <v>480.903</v>
      </c>
      <c r="K50" s="45">
        <v>493.837</v>
      </c>
      <c r="L50" s="45">
        <v>494.314</v>
      </c>
      <c r="M50" s="45">
        <v>499.825</v>
      </c>
      <c r="N50" s="45">
        <v>497.103</v>
      </c>
      <c r="O50" s="45">
        <v>563</v>
      </c>
      <c r="P50" s="45">
        <v>569</v>
      </c>
      <c r="Q50" s="45">
        <v>574</v>
      </c>
      <c r="R50" s="45">
        <v>565</v>
      </c>
      <c r="S50" s="45">
        <v>556</v>
      </c>
      <c r="T50" s="45">
        <v>547</v>
      </c>
      <c r="U50" s="45">
        <v>537</v>
      </c>
      <c r="V50" s="45">
        <v>536</v>
      </c>
      <c r="W50" s="45">
        <v>552</v>
      </c>
      <c r="X50" s="45">
        <v>557</v>
      </c>
    </row>
    <row r="51" spans="1:24" ht="15">
      <c r="A51" s="14"/>
      <c r="B51" s="14" t="s">
        <v>65</v>
      </c>
      <c r="C51" s="14"/>
      <c r="D51" s="190">
        <v>2072</v>
      </c>
      <c r="E51" s="190">
        <v>2107</v>
      </c>
      <c r="F51" s="190">
        <v>2133</v>
      </c>
      <c r="G51" s="190">
        <v>2166</v>
      </c>
      <c r="H51" s="190">
        <v>2194.083</v>
      </c>
      <c r="I51" s="45">
        <v>2170.773</v>
      </c>
      <c r="J51" s="45">
        <v>2205.471</v>
      </c>
      <c r="K51" s="45">
        <v>2249.755</v>
      </c>
      <c r="L51" s="45">
        <v>2259.617</v>
      </c>
      <c r="M51" s="45">
        <v>2289.417</v>
      </c>
      <c r="N51" s="45">
        <v>2285.291</v>
      </c>
      <c r="O51" s="45">
        <v>2306</v>
      </c>
      <c r="P51" s="45">
        <v>2326</v>
      </c>
      <c r="Q51" s="45">
        <v>2271</v>
      </c>
      <c r="R51" s="45">
        <v>2253</v>
      </c>
      <c r="S51" s="45">
        <v>2207</v>
      </c>
      <c r="T51" s="45">
        <v>2190</v>
      </c>
      <c r="U51" s="45">
        <v>2179</v>
      </c>
      <c r="V51" s="45">
        <v>2169</v>
      </c>
      <c r="W51" s="45">
        <v>2230</v>
      </c>
      <c r="X51" s="45">
        <v>2254</v>
      </c>
    </row>
    <row r="52" spans="1:25" ht="15">
      <c r="A52" s="14"/>
      <c r="B52" s="14" t="s">
        <v>361</v>
      </c>
      <c r="C52" s="14"/>
      <c r="D52" s="190">
        <v>168</v>
      </c>
      <c r="E52" s="190">
        <v>172</v>
      </c>
      <c r="F52" s="190">
        <v>175</v>
      </c>
      <c r="G52" s="190">
        <v>177</v>
      </c>
      <c r="H52" s="190">
        <v>175.306</v>
      </c>
      <c r="I52" s="45">
        <v>175.286</v>
      </c>
      <c r="J52" s="45">
        <v>177.199</v>
      </c>
      <c r="K52" s="45">
        <v>179.397</v>
      </c>
      <c r="L52" s="45">
        <v>185.743</v>
      </c>
      <c r="M52" s="45">
        <v>186.356</v>
      </c>
      <c r="N52" s="45">
        <v>175.773</v>
      </c>
      <c r="O52" s="45">
        <v>208</v>
      </c>
      <c r="P52" s="45">
        <v>209</v>
      </c>
      <c r="Q52" s="45">
        <v>205</v>
      </c>
      <c r="R52" s="45">
        <v>206</v>
      </c>
      <c r="S52" s="45">
        <v>203</v>
      </c>
      <c r="T52" s="45">
        <v>202</v>
      </c>
      <c r="U52" s="45">
        <v>203</v>
      </c>
      <c r="V52" s="45">
        <v>206</v>
      </c>
      <c r="W52" s="45">
        <v>214</v>
      </c>
      <c r="X52" s="45">
        <v>219</v>
      </c>
      <c r="Y52" s="81"/>
    </row>
    <row r="53" spans="1:25" ht="15">
      <c r="A53" s="14"/>
      <c r="B53" s="14" t="s">
        <v>66</v>
      </c>
      <c r="C53" s="14"/>
      <c r="D53" s="190">
        <v>777</v>
      </c>
      <c r="E53" s="190">
        <v>789</v>
      </c>
      <c r="F53" s="190">
        <v>798</v>
      </c>
      <c r="G53" s="190">
        <v>808</v>
      </c>
      <c r="H53" s="190">
        <v>824.217</v>
      </c>
      <c r="I53" s="45">
        <v>827.853</v>
      </c>
      <c r="J53" s="45">
        <v>831.925</v>
      </c>
      <c r="K53" s="45">
        <v>877.346</v>
      </c>
      <c r="L53" s="45">
        <v>886.531</v>
      </c>
      <c r="M53" s="45">
        <v>897.244</v>
      </c>
      <c r="N53" s="45">
        <v>902.064</v>
      </c>
      <c r="O53" s="45">
        <v>931</v>
      </c>
      <c r="P53" s="45">
        <v>953</v>
      </c>
      <c r="Q53" s="45">
        <v>950</v>
      </c>
      <c r="R53" s="45">
        <v>955</v>
      </c>
      <c r="S53" s="45">
        <v>949</v>
      </c>
      <c r="T53" s="45">
        <v>952</v>
      </c>
      <c r="U53" s="45">
        <v>944</v>
      </c>
      <c r="V53" s="45">
        <v>945</v>
      </c>
      <c r="W53" s="45">
        <v>974</v>
      </c>
      <c r="X53" s="45">
        <v>983</v>
      </c>
      <c r="Y53" s="81"/>
    </row>
    <row r="54" spans="1:24" ht="15">
      <c r="A54" s="14"/>
      <c r="B54" s="14" t="s">
        <v>67</v>
      </c>
      <c r="C54" s="14"/>
      <c r="D54" s="190">
        <v>1739</v>
      </c>
      <c r="E54" s="190">
        <v>1772</v>
      </c>
      <c r="F54" s="190">
        <v>1796</v>
      </c>
      <c r="G54" s="190">
        <v>1820</v>
      </c>
      <c r="H54" s="190">
        <v>1811.027</v>
      </c>
      <c r="I54" s="45">
        <v>1805.649</v>
      </c>
      <c r="J54" s="45">
        <v>1832.496</v>
      </c>
      <c r="K54" s="45">
        <v>1887.445</v>
      </c>
      <c r="L54" s="45">
        <v>1905.539</v>
      </c>
      <c r="M54" s="45">
        <v>1939.25</v>
      </c>
      <c r="N54" s="45">
        <v>1948.69</v>
      </c>
      <c r="O54" s="45">
        <v>1987</v>
      </c>
      <c r="P54" s="45">
        <v>2022</v>
      </c>
      <c r="Q54" s="45">
        <v>2023</v>
      </c>
      <c r="R54" s="45">
        <v>2015</v>
      </c>
      <c r="S54" s="45">
        <v>2000</v>
      </c>
      <c r="T54" s="45">
        <v>2000</v>
      </c>
      <c r="U54" s="45">
        <v>1980</v>
      </c>
      <c r="V54" s="45">
        <v>1992</v>
      </c>
      <c r="W54" s="45">
        <v>2059</v>
      </c>
      <c r="X54" s="45">
        <v>2076</v>
      </c>
    </row>
    <row r="55" spans="1:24" ht="18">
      <c r="A55" s="14"/>
      <c r="B55" s="14" t="s">
        <v>321</v>
      </c>
      <c r="C55" s="14"/>
      <c r="D55" s="190">
        <v>1895</v>
      </c>
      <c r="E55" s="190">
        <v>1922</v>
      </c>
      <c r="F55" s="190">
        <v>1937</v>
      </c>
      <c r="G55" s="190">
        <v>1963</v>
      </c>
      <c r="H55" s="190">
        <v>2003.596</v>
      </c>
      <c r="I55" s="45">
        <v>2013.558</v>
      </c>
      <c r="J55" s="45">
        <v>2018.612</v>
      </c>
      <c r="K55" s="45">
        <v>2078.442</v>
      </c>
      <c r="L55" s="45">
        <v>2090.636</v>
      </c>
      <c r="M55" s="45">
        <v>2106.601</v>
      </c>
      <c r="N55" s="45">
        <v>2116.962</v>
      </c>
      <c r="O55" s="45">
        <v>2119</v>
      </c>
      <c r="P55" s="45">
        <v>2147</v>
      </c>
      <c r="Q55" s="45">
        <v>2124</v>
      </c>
      <c r="R55" s="45">
        <v>2089</v>
      </c>
      <c r="S55" s="45">
        <v>2042</v>
      </c>
      <c r="T55" s="45">
        <v>2027</v>
      </c>
      <c r="U55" s="45">
        <v>2011</v>
      </c>
      <c r="V55" s="45">
        <v>2014</v>
      </c>
      <c r="W55" s="45">
        <v>2056</v>
      </c>
      <c r="X55" s="45">
        <v>2039</v>
      </c>
    </row>
    <row r="56" spans="1:24" ht="15">
      <c r="A56" s="14"/>
      <c r="B56" s="14" t="s">
        <v>69</v>
      </c>
      <c r="C56" s="14"/>
      <c r="D56" s="190">
        <v>891</v>
      </c>
      <c r="E56" s="190">
        <v>910</v>
      </c>
      <c r="F56" s="190">
        <v>925</v>
      </c>
      <c r="G56" s="190">
        <v>931</v>
      </c>
      <c r="H56" s="190">
        <v>946.105</v>
      </c>
      <c r="I56" s="45">
        <v>940.734</v>
      </c>
      <c r="J56" s="45">
        <v>949.513</v>
      </c>
      <c r="K56" s="45">
        <v>984.827</v>
      </c>
      <c r="L56" s="45">
        <v>1000.618</v>
      </c>
      <c r="M56" s="45">
        <v>1012.202</v>
      </c>
      <c r="N56" s="45">
        <v>1022.191</v>
      </c>
      <c r="O56" s="45">
        <v>1053</v>
      </c>
      <c r="P56" s="45">
        <v>1070</v>
      </c>
      <c r="Q56" s="45">
        <v>1078</v>
      </c>
      <c r="R56" s="45">
        <v>1067</v>
      </c>
      <c r="S56" s="45">
        <v>1055</v>
      </c>
      <c r="T56" s="45">
        <v>1044</v>
      </c>
      <c r="U56" s="45">
        <v>1024</v>
      </c>
      <c r="V56" s="45">
        <v>1044</v>
      </c>
      <c r="W56" s="45">
        <v>1086</v>
      </c>
      <c r="X56" s="45">
        <v>1105</v>
      </c>
    </row>
    <row r="57" spans="1:24" ht="15">
      <c r="A57" s="14"/>
      <c r="B57" s="14" t="s">
        <v>70</v>
      </c>
      <c r="C57" s="14"/>
      <c r="D57" s="190">
        <v>416</v>
      </c>
      <c r="E57" s="190">
        <v>423</v>
      </c>
      <c r="F57" s="190">
        <v>428</v>
      </c>
      <c r="G57" s="190">
        <v>433</v>
      </c>
      <c r="H57" s="190">
        <v>440.736</v>
      </c>
      <c r="I57" s="45">
        <v>439.834</v>
      </c>
      <c r="J57" s="45">
        <v>446.598</v>
      </c>
      <c r="K57" s="45">
        <v>442.303</v>
      </c>
      <c r="L57" s="45">
        <v>444.193</v>
      </c>
      <c r="M57" s="45">
        <v>454.753</v>
      </c>
      <c r="N57" s="45">
        <v>452.256</v>
      </c>
      <c r="O57" s="45">
        <v>460</v>
      </c>
      <c r="P57" s="45">
        <v>468</v>
      </c>
      <c r="Q57" s="45">
        <v>465</v>
      </c>
      <c r="R57" s="45">
        <v>458</v>
      </c>
      <c r="S57" s="45">
        <v>447</v>
      </c>
      <c r="T57" s="45">
        <v>443</v>
      </c>
      <c r="U57" s="45">
        <v>438</v>
      </c>
      <c r="V57" s="45">
        <v>436</v>
      </c>
      <c r="W57" s="45">
        <v>449</v>
      </c>
      <c r="X57" s="45">
        <v>451</v>
      </c>
    </row>
    <row r="58" spans="1:25" ht="15">
      <c r="A58" s="14"/>
      <c r="B58" s="14" t="s">
        <v>71</v>
      </c>
      <c r="C58" s="14"/>
      <c r="D58" s="190">
        <v>418</v>
      </c>
      <c r="E58" s="190">
        <v>427</v>
      </c>
      <c r="F58" s="190">
        <v>433</v>
      </c>
      <c r="G58" s="190">
        <v>440</v>
      </c>
      <c r="H58" s="190">
        <v>446.558</v>
      </c>
      <c r="I58" s="45">
        <v>448.394</v>
      </c>
      <c r="J58" s="45">
        <v>453.385</v>
      </c>
      <c r="K58" s="45">
        <v>469.239</v>
      </c>
      <c r="L58" s="45">
        <v>475.703</v>
      </c>
      <c r="M58" s="45">
        <v>482.183</v>
      </c>
      <c r="N58" s="45">
        <v>486.053</v>
      </c>
      <c r="O58" s="45">
        <v>498</v>
      </c>
      <c r="P58" s="45">
        <v>507</v>
      </c>
      <c r="Q58" s="45">
        <v>509</v>
      </c>
      <c r="R58" s="45">
        <v>520</v>
      </c>
      <c r="S58" s="45">
        <v>517</v>
      </c>
      <c r="T58" s="45">
        <v>517</v>
      </c>
      <c r="U58" s="45">
        <v>504</v>
      </c>
      <c r="V58" s="45">
        <v>504</v>
      </c>
      <c r="W58" s="45">
        <v>523</v>
      </c>
      <c r="X58" s="45">
        <v>534</v>
      </c>
      <c r="Y58" s="81"/>
    </row>
    <row r="59" spans="1:25" ht="15">
      <c r="A59" s="14"/>
      <c r="B59" s="14" t="s">
        <v>72</v>
      </c>
      <c r="C59" s="14"/>
      <c r="D59" s="190">
        <v>378</v>
      </c>
      <c r="E59" s="190">
        <v>387</v>
      </c>
      <c r="F59" s="190">
        <v>393</v>
      </c>
      <c r="G59" s="190">
        <v>397</v>
      </c>
      <c r="H59" s="190">
        <v>403.602</v>
      </c>
      <c r="I59" s="45">
        <v>402.78</v>
      </c>
      <c r="J59" s="45">
        <v>406.753</v>
      </c>
      <c r="K59" s="45">
        <v>421.88</v>
      </c>
      <c r="L59" s="45">
        <v>427.583</v>
      </c>
      <c r="M59" s="45">
        <v>434.429</v>
      </c>
      <c r="N59" s="45">
        <v>438.407</v>
      </c>
      <c r="O59" s="45">
        <v>457</v>
      </c>
      <c r="P59" s="45">
        <v>466</v>
      </c>
      <c r="Q59" s="45">
        <v>467</v>
      </c>
      <c r="R59" s="45">
        <v>460</v>
      </c>
      <c r="S59" s="45">
        <v>451</v>
      </c>
      <c r="T59" s="45">
        <v>444</v>
      </c>
      <c r="U59" s="45">
        <v>446</v>
      </c>
      <c r="V59" s="45">
        <v>451</v>
      </c>
      <c r="W59" s="45">
        <v>471</v>
      </c>
      <c r="X59" s="45">
        <v>477</v>
      </c>
      <c r="Y59" s="81"/>
    </row>
    <row r="60" spans="1:24" ht="15">
      <c r="A60" s="14"/>
      <c r="B60" s="14" t="s">
        <v>73</v>
      </c>
      <c r="C60" s="14"/>
      <c r="D60" s="190">
        <v>380</v>
      </c>
      <c r="E60" s="190">
        <v>387</v>
      </c>
      <c r="F60" s="190">
        <v>392</v>
      </c>
      <c r="G60" s="190">
        <v>397</v>
      </c>
      <c r="H60" s="190">
        <v>401.926</v>
      </c>
      <c r="I60" s="45">
        <v>401.391</v>
      </c>
      <c r="J60" s="45">
        <v>398.424</v>
      </c>
      <c r="K60" s="45">
        <v>450.947</v>
      </c>
      <c r="L60" s="45">
        <v>452.955</v>
      </c>
      <c r="M60" s="45">
        <v>461.084</v>
      </c>
      <c r="N60" s="45">
        <v>444.563</v>
      </c>
      <c r="O60" s="45">
        <v>463</v>
      </c>
      <c r="P60" s="45">
        <v>466</v>
      </c>
      <c r="Q60" s="45">
        <v>462</v>
      </c>
      <c r="R60" s="45">
        <v>456</v>
      </c>
      <c r="S60" s="45">
        <v>452</v>
      </c>
      <c r="T60" s="45">
        <v>450</v>
      </c>
      <c r="U60" s="45">
        <v>435</v>
      </c>
      <c r="V60" s="45">
        <v>433</v>
      </c>
      <c r="W60" s="45">
        <v>448</v>
      </c>
      <c r="X60" s="45">
        <v>452</v>
      </c>
    </row>
    <row r="61" spans="1:24" ht="15">
      <c r="A61" s="14"/>
      <c r="B61" s="14" t="s">
        <v>74</v>
      </c>
      <c r="C61" s="14"/>
      <c r="D61" s="190">
        <v>1657</v>
      </c>
      <c r="E61" s="190">
        <v>1683</v>
      </c>
      <c r="F61" s="190">
        <v>1702</v>
      </c>
      <c r="G61" s="190">
        <v>1725</v>
      </c>
      <c r="H61" s="190">
        <v>1752.407</v>
      </c>
      <c r="I61" s="45">
        <v>1768.427</v>
      </c>
      <c r="J61" s="45">
        <v>1762.555</v>
      </c>
      <c r="K61" s="45">
        <v>1807.068</v>
      </c>
      <c r="L61" s="45">
        <v>1811.55</v>
      </c>
      <c r="M61" s="45">
        <v>1833.079</v>
      </c>
      <c r="N61" s="45">
        <v>1830.888</v>
      </c>
      <c r="O61" s="45">
        <v>1869</v>
      </c>
      <c r="P61" s="45">
        <v>1906</v>
      </c>
      <c r="Q61" s="45">
        <v>1894</v>
      </c>
      <c r="R61" s="45">
        <v>1871</v>
      </c>
      <c r="S61" s="45">
        <v>1840</v>
      </c>
      <c r="T61" s="45">
        <v>1829</v>
      </c>
      <c r="U61" s="45">
        <v>1822</v>
      </c>
      <c r="V61" s="45">
        <v>1819</v>
      </c>
      <c r="W61" s="45">
        <v>1867</v>
      </c>
      <c r="X61" s="45">
        <v>1875</v>
      </c>
    </row>
    <row r="62" spans="1:24" ht="15">
      <c r="A62" s="14"/>
      <c r="B62" s="14" t="s">
        <v>75</v>
      </c>
      <c r="C62" s="14"/>
      <c r="D62" s="190">
        <v>117</v>
      </c>
      <c r="E62" s="190">
        <v>119</v>
      </c>
      <c r="F62" s="190">
        <v>121</v>
      </c>
      <c r="G62" s="190">
        <v>122</v>
      </c>
      <c r="H62" s="190">
        <v>124.049</v>
      </c>
      <c r="I62" s="45">
        <v>122.893</v>
      </c>
      <c r="J62" s="45">
        <v>124.388</v>
      </c>
      <c r="K62" s="45">
        <v>128.879</v>
      </c>
      <c r="L62" s="45">
        <v>127.671</v>
      </c>
      <c r="M62" s="45">
        <v>127.576</v>
      </c>
      <c r="N62" s="45">
        <v>128.272</v>
      </c>
      <c r="O62" s="45">
        <v>136</v>
      </c>
      <c r="P62" s="45">
        <v>137</v>
      </c>
      <c r="Q62" s="45">
        <v>137</v>
      </c>
      <c r="R62" s="45">
        <v>137</v>
      </c>
      <c r="S62" s="45">
        <v>135</v>
      </c>
      <c r="T62" s="45">
        <v>133</v>
      </c>
      <c r="U62" s="45">
        <v>131</v>
      </c>
      <c r="V62" s="45">
        <v>133</v>
      </c>
      <c r="W62" s="45">
        <v>139</v>
      </c>
      <c r="X62" s="45">
        <v>142</v>
      </c>
    </row>
    <row r="63" spans="1:25" ht="15">
      <c r="A63" s="14"/>
      <c r="B63" s="14" t="s">
        <v>76</v>
      </c>
      <c r="C63" s="14"/>
      <c r="D63" s="190">
        <v>832</v>
      </c>
      <c r="E63" s="190">
        <v>849</v>
      </c>
      <c r="F63" s="190">
        <v>861</v>
      </c>
      <c r="G63" s="190">
        <v>868</v>
      </c>
      <c r="H63" s="190">
        <v>885.135</v>
      </c>
      <c r="I63" s="45">
        <v>849.066</v>
      </c>
      <c r="J63" s="45">
        <v>844.502</v>
      </c>
      <c r="K63" s="45">
        <v>896.269</v>
      </c>
      <c r="L63" s="45">
        <v>927.06</v>
      </c>
      <c r="M63" s="45">
        <v>931.467</v>
      </c>
      <c r="N63" s="45">
        <v>927.836</v>
      </c>
      <c r="O63" s="45">
        <v>960</v>
      </c>
      <c r="P63" s="45">
        <v>972</v>
      </c>
      <c r="Q63" s="45">
        <v>958</v>
      </c>
      <c r="R63" s="45">
        <v>960</v>
      </c>
      <c r="S63" s="45">
        <v>945</v>
      </c>
      <c r="T63" s="45">
        <v>933</v>
      </c>
      <c r="U63" s="45">
        <v>918</v>
      </c>
      <c r="V63" s="45">
        <v>933</v>
      </c>
      <c r="W63" s="45">
        <v>968</v>
      </c>
      <c r="X63" s="45">
        <v>989</v>
      </c>
      <c r="Y63" s="81"/>
    </row>
    <row r="64" spans="1:24" ht="18">
      <c r="A64" s="14"/>
      <c r="B64" s="14" t="s">
        <v>322</v>
      </c>
      <c r="C64" s="14"/>
      <c r="D64" s="190">
        <v>671</v>
      </c>
      <c r="E64" s="190">
        <v>682</v>
      </c>
      <c r="F64" s="190">
        <v>689</v>
      </c>
      <c r="G64" s="190">
        <v>697</v>
      </c>
      <c r="H64" s="190">
        <v>711.52</v>
      </c>
      <c r="I64" s="45">
        <v>690.92</v>
      </c>
      <c r="J64" s="45">
        <v>696.394</v>
      </c>
      <c r="K64" s="45">
        <v>717.887</v>
      </c>
      <c r="L64" s="45">
        <v>726.814</v>
      </c>
      <c r="M64" s="45">
        <v>734.18</v>
      </c>
      <c r="N64" s="45">
        <v>741.443</v>
      </c>
      <c r="O64" s="45">
        <v>766</v>
      </c>
      <c r="P64" s="45">
        <v>781</v>
      </c>
      <c r="Q64" s="45">
        <v>781</v>
      </c>
      <c r="R64" s="45">
        <v>766</v>
      </c>
      <c r="S64" s="45">
        <v>759</v>
      </c>
      <c r="T64" s="45">
        <v>757</v>
      </c>
      <c r="U64" s="45">
        <v>753</v>
      </c>
      <c r="V64" s="45">
        <v>755</v>
      </c>
      <c r="W64" s="45">
        <v>778</v>
      </c>
      <c r="X64" s="45">
        <v>786</v>
      </c>
    </row>
    <row r="65" spans="1:24" ht="15">
      <c r="A65" s="14"/>
      <c r="B65" s="14" t="s">
        <v>78</v>
      </c>
      <c r="C65" s="14"/>
      <c r="D65" s="190">
        <v>698</v>
      </c>
      <c r="E65" s="190">
        <v>713</v>
      </c>
      <c r="F65" s="190">
        <v>724</v>
      </c>
      <c r="G65" s="190">
        <v>730</v>
      </c>
      <c r="H65" s="190">
        <v>739.071</v>
      </c>
      <c r="I65" s="45">
        <v>727.815</v>
      </c>
      <c r="J65" s="45">
        <v>725.201</v>
      </c>
      <c r="K65" s="45">
        <v>752.249</v>
      </c>
      <c r="L65" s="45">
        <v>767.735</v>
      </c>
      <c r="M65" s="45">
        <v>776.593</v>
      </c>
      <c r="N65" s="45">
        <v>775.905</v>
      </c>
      <c r="O65" s="45">
        <v>801</v>
      </c>
      <c r="P65" s="45">
        <v>812</v>
      </c>
      <c r="Q65" s="45">
        <v>813</v>
      </c>
      <c r="R65" s="45">
        <v>808</v>
      </c>
      <c r="S65" s="45">
        <v>798</v>
      </c>
      <c r="T65" s="45">
        <v>792</v>
      </c>
      <c r="U65" s="45">
        <v>779</v>
      </c>
      <c r="V65" s="45">
        <v>787</v>
      </c>
      <c r="W65" s="45">
        <v>817</v>
      </c>
      <c r="X65" s="45">
        <v>836</v>
      </c>
    </row>
    <row r="66" spans="1:24" ht="15">
      <c r="A66" s="14"/>
      <c r="B66" s="14" t="s">
        <v>79</v>
      </c>
      <c r="C66" s="14"/>
      <c r="D66" s="190">
        <v>165</v>
      </c>
      <c r="E66" s="190">
        <v>169</v>
      </c>
      <c r="F66" s="190">
        <v>172</v>
      </c>
      <c r="G66" s="190">
        <v>174</v>
      </c>
      <c r="H66" s="190">
        <v>178.296</v>
      </c>
      <c r="I66" s="45">
        <v>177.889</v>
      </c>
      <c r="J66" s="45">
        <v>180.632</v>
      </c>
      <c r="K66" s="45">
        <v>190.419</v>
      </c>
      <c r="L66" s="45">
        <v>194.328</v>
      </c>
      <c r="M66" s="45">
        <v>194.712</v>
      </c>
      <c r="N66" s="45">
        <v>197.86</v>
      </c>
      <c r="O66" s="45">
        <v>205</v>
      </c>
      <c r="P66" s="45">
        <v>206</v>
      </c>
      <c r="Q66" s="45">
        <v>206</v>
      </c>
      <c r="R66" s="45">
        <v>203</v>
      </c>
      <c r="S66" s="45">
        <v>202</v>
      </c>
      <c r="T66" s="45">
        <v>202</v>
      </c>
      <c r="U66" s="45">
        <v>200</v>
      </c>
      <c r="V66" s="45">
        <v>204</v>
      </c>
      <c r="W66" s="45">
        <v>210</v>
      </c>
      <c r="X66" s="45">
        <v>215</v>
      </c>
    </row>
    <row r="67" spans="1:25" ht="15">
      <c r="A67" s="14"/>
      <c r="B67" s="14" t="s">
        <v>80</v>
      </c>
      <c r="C67" s="14"/>
      <c r="D67" s="190">
        <v>501</v>
      </c>
      <c r="E67" s="190">
        <v>510</v>
      </c>
      <c r="F67" s="190">
        <v>517</v>
      </c>
      <c r="G67" s="190">
        <v>522</v>
      </c>
      <c r="H67" s="190">
        <v>530.8</v>
      </c>
      <c r="I67" s="45">
        <v>530.501</v>
      </c>
      <c r="J67" s="45">
        <v>543.426</v>
      </c>
      <c r="K67" s="45">
        <v>564.773</v>
      </c>
      <c r="L67" s="45">
        <v>567.2</v>
      </c>
      <c r="M67" s="45">
        <v>572.848</v>
      </c>
      <c r="N67" s="45">
        <v>576.149</v>
      </c>
      <c r="O67" s="45">
        <v>595</v>
      </c>
      <c r="P67" s="45">
        <v>600</v>
      </c>
      <c r="Q67" s="45">
        <v>607</v>
      </c>
      <c r="R67" s="45">
        <v>602</v>
      </c>
      <c r="S67" s="45">
        <v>595</v>
      </c>
      <c r="T67" s="45">
        <v>590</v>
      </c>
      <c r="U67" s="45">
        <v>572</v>
      </c>
      <c r="V67" s="45">
        <v>568</v>
      </c>
      <c r="W67" s="45">
        <v>585</v>
      </c>
      <c r="X67" s="45">
        <v>592</v>
      </c>
      <c r="Y67" s="81"/>
    </row>
    <row r="68" spans="1:24" ht="15">
      <c r="A68" s="14"/>
      <c r="B68" s="14" t="s">
        <v>81</v>
      </c>
      <c r="C68" s="14"/>
      <c r="D68" s="190">
        <v>1140</v>
      </c>
      <c r="E68" s="190">
        <v>1161</v>
      </c>
      <c r="F68" s="190">
        <v>1175</v>
      </c>
      <c r="G68" s="190">
        <v>1190</v>
      </c>
      <c r="H68" s="190">
        <v>1216.85</v>
      </c>
      <c r="I68" s="45">
        <v>1192.78</v>
      </c>
      <c r="J68" s="45">
        <v>1192.773</v>
      </c>
      <c r="K68" s="45">
        <v>1223.393</v>
      </c>
      <c r="L68" s="45">
        <v>1205.698</v>
      </c>
      <c r="M68" s="45">
        <v>1222.562</v>
      </c>
      <c r="N68" s="45">
        <v>1239.774</v>
      </c>
      <c r="O68" s="45">
        <v>1311</v>
      </c>
      <c r="P68" s="45">
        <v>1333</v>
      </c>
      <c r="Q68" s="45">
        <v>1298</v>
      </c>
      <c r="R68" s="45">
        <v>1294</v>
      </c>
      <c r="S68" s="45">
        <v>1282</v>
      </c>
      <c r="T68" s="45">
        <v>1273</v>
      </c>
      <c r="U68" s="45">
        <v>1258</v>
      </c>
      <c r="V68" s="45">
        <v>1254</v>
      </c>
      <c r="W68" s="45">
        <v>1296</v>
      </c>
      <c r="X68" s="45">
        <v>1311</v>
      </c>
    </row>
    <row r="69" spans="1:24" ht="18">
      <c r="A69" s="14"/>
      <c r="B69" s="14" t="s">
        <v>326</v>
      </c>
      <c r="C69" s="14"/>
      <c r="D69" s="190">
        <v>629</v>
      </c>
      <c r="E69" s="190">
        <v>642</v>
      </c>
      <c r="F69" s="190">
        <v>651</v>
      </c>
      <c r="G69" s="190">
        <v>660</v>
      </c>
      <c r="H69" s="190">
        <v>668.268</v>
      </c>
      <c r="I69" s="45">
        <v>672.626</v>
      </c>
      <c r="J69" s="45">
        <v>674.027</v>
      </c>
      <c r="K69" s="45">
        <v>679.292</v>
      </c>
      <c r="L69" s="45">
        <v>692.856</v>
      </c>
      <c r="M69" s="45">
        <v>698.805</v>
      </c>
      <c r="N69" s="45">
        <v>709.307</v>
      </c>
      <c r="O69" s="45">
        <v>750</v>
      </c>
      <c r="P69" s="45">
        <v>763</v>
      </c>
      <c r="Q69" s="45">
        <v>759</v>
      </c>
      <c r="R69" s="45">
        <v>751</v>
      </c>
      <c r="S69" s="45">
        <v>747</v>
      </c>
      <c r="T69" s="45">
        <v>733</v>
      </c>
      <c r="U69" s="45">
        <v>718</v>
      </c>
      <c r="V69" s="45">
        <v>719</v>
      </c>
      <c r="W69" s="45">
        <v>744</v>
      </c>
      <c r="X69" s="45">
        <v>753</v>
      </c>
    </row>
    <row r="70" spans="1:24" ht="15">
      <c r="A70" s="14"/>
      <c r="B70" s="14" t="s">
        <v>83</v>
      </c>
      <c r="C70" s="14"/>
      <c r="D70" s="190">
        <v>378</v>
      </c>
      <c r="E70" s="190">
        <v>384</v>
      </c>
      <c r="F70" s="190">
        <v>387</v>
      </c>
      <c r="G70" s="190">
        <v>392</v>
      </c>
      <c r="H70" s="190">
        <v>398.468</v>
      </c>
      <c r="I70" s="45">
        <v>397.098</v>
      </c>
      <c r="J70" s="45">
        <v>399.1</v>
      </c>
      <c r="K70" s="45">
        <v>410.607</v>
      </c>
      <c r="L70" s="45">
        <v>415.393</v>
      </c>
      <c r="M70" s="45">
        <v>417.907</v>
      </c>
      <c r="N70" s="45">
        <v>425.478</v>
      </c>
      <c r="O70" s="45">
        <v>436</v>
      </c>
      <c r="P70" s="45">
        <v>439</v>
      </c>
      <c r="Q70" s="45">
        <v>439</v>
      </c>
      <c r="R70" s="45">
        <v>438</v>
      </c>
      <c r="S70" s="45">
        <v>429</v>
      </c>
      <c r="T70" s="45">
        <v>431</v>
      </c>
      <c r="U70" s="45">
        <v>434</v>
      </c>
      <c r="V70" s="45">
        <v>432</v>
      </c>
      <c r="W70" s="45">
        <v>443</v>
      </c>
      <c r="X70" s="45">
        <v>444</v>
      </c>
    </row>
    <row r="71" spans="1:24" ht="15">
      <c r="A71" s="14"/>
      <c r="B71" s="14" t="s">
        <v>84</v>
      </c>
      <c r="C71" s="14"/>
      <c r="D71" s="190">
        <v>889</v>
      </c>
      <c r="E71" s="190">
        <v>906</v>
      </c>
      <c r="F71" s="190">
        <v>918</v>
      </c>
      <c r="G71" s="190">
        <v>932</v>
      </c>
      <c r="H71" s="190">
        <v>943.734</v>
      </c>
      <c r="I71" s="45">
        <v>941.979</v>
      </c>
      <c r="J71" s="45">
        <v>947.311</v>
      </c>
      <c r="K71" s="45">
        <v>976.217</v>
      </c>
      <c r="L71" s="45">
        <v>989.483</v>
      </c>
      <c r="M71" s="45">
        <v>1012.601</v>
      </c>
      <c r="N71" s="45">
        <v>1015.043</v>
      </c>
      <c r="O71" s="45">
        <v>1031</v>
      </c>
      <c r="P71" s="45">
        <v>1055</v>
      </c>
      <c r="Q71" s="45">
        <v>1051</v>
      </c>
      <c r="R71" s="45">
        <v>1046</v>
      </c>
      <c r="S71" s="45">
        <v>1034</v>
      </c>
      <c r="T71" s="45">
        <v>1042</v>
      </c>
      <c r="U71" s="45">
        <v>1038</v>
      </c>
      <c r="V71" s="45">
        <v>1039</v>
      </c>
      <c r="W71" s="45">
        <v>1071</v>
      </c>
      <c r="X71" s="45">
        <v>1085</v>
      </c>
    </row>
    <row r="72" spans="1:25" ht="15.75">
      <c r="A72" s="14"/>
      <c r="B72" s="55" t="s">
        <v>205</v>
      </c>
      <c r="C72" s="14"/>
      <c r="D72" s="192">
        <v>23844</v>
      </c>
      <c r="E72" s="192">
        <v>24301</v>
      </c>
      <c r="F72" s="192">
        <v>24621</v>
      </c>
      <c r="G72" s="192">
        <v>24917</v>
      </c>
      <c r="H72" s="192">
        <v>25307.499</v>
      </c>
      <c r="I72" s="105">
        <v>25228.215</v>
      </c>
      <c r="J72" s="105">
        <v>25354.416</v>
      </c>
      <c r="K72" s="105">
        <v>26199.812</v>
      </c>
      <c r="L72" s="105">
        <v>26438.722</v>
      </c>
      <c r="M72" s="105">
        <v>26729.235</v>
      </c>
      <c r="N72" s="105">
        <v>26811.469</v>
      </c>
      <c r="O72" s="105">
        <v>27745</v>
      </c>
      <c r="P72" s="105">
        <v>28118</v>
      </c>
      <c r="Q72" s="105">
        <v>27966</v>
      </c>
      <c r="R72" s="105">
        <v>27673</v>
      </c>
      <c r="S72" s="105">
        <v>27266</v>
      </c>
      <c r="T72" s="105">
        <v>27077</v>
      </c>
      <c r="U72" s="105">
        <v>26757</v>
      </c>
      <c r="V72" s="105">
        <v>26853</v>
      </c>
      <c r="W72" s="105">
        <v>27727</v>
      </c>
      <c r="X72" s="105">
        <v>28032</v>
      </c>
      <c r="Y72" s="81"/>
    </row>
    <row r="73" spans="1:24" ht="6" customHeight="1">
      <c r="A73" s="110"/>
      <c r="B73" s="147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</row>
    <row r="74" ht="6" customHeight="1"/>
    <row r="75" ht="12.75" customHeight="1">
      <c r="A75" t="s">
        <v>252</v>
      </c>
    </row>
    <row r="76" ht="12.75" customHeight="1">
      <c r="B76" t="s">
        <v>209</v>
      </c>
    </row>
    <row r="77" ht="12.75">
      <c r="A77" s="84" t="s">
        <v>243</v>
      </c>
    </row>
    <row r="78" ht="12.75">
      <c r="A78" s="84" t="s">
        <v>210</v>
      </c>
    </row>
    <row r="79" ht="12.75">
      <c r="A79" s="84" t="s">
        <v>211</v>
      </c>
    </row>
    <row r="80" ht="12.75">
      <c r="A80" s="84" t="s">
        <v>327</v>
      </c>
    </row>
    <row r="81" ht="14.25" customHeight="1">
      <c r="B81" t="s">
        <v>310</v>
      </c>
    </row>
    <row r="82" ht="14.25" customHeight="1">
      <c r="A82" s="84" t="s">
        <v>374</v>
      </c>
    </row>
    <row r="83" ht="12" customHeight="1">
      <c r="A83" s="212" t="s">
        <v>360</v>
      </c>
    </row>
    <row r="84" ht="6.75" customHeight="1"/>
  </sheetData>
  <sheetProtection/>
  <printOptions/>
  <pageMargins left="0.75" right="0.75" top="1" bottom="0.75" header="0.5" footer="0.5"/>
  <pageSetup fitToHeight="1" fitToWidth="1" horizontalDpi="300" verticalDpi="300" orientation="portrait" paperSize="9" scale="63" r:id="rId1"/>
  <headerFooter alignWithMargins="0">
    <oddHeader>&amp;R&amp;"Arial,Bold"&amp;14ROAD TRAFFIC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9.7109375" style="0" customWidth="1"/>
    <col min="3" max="3" width="14.7109375" style="0" customWidth="1"/>
    <col min="4" max="13" width="9.57421875" style="0" hidden="1" customWidth="1"/>
    <col min="14" max="19" width="9.57421875" style="0" customWidth="1"/>
  </cols>
  <sheetData>
    <row r="1" spans="1:19" s="14" customFormat="1" ht="18.75">
      <c r="A1" s="78" t="s">
        <v>264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4" ht="18.75">
      <c r="A2" s="107"/>
      <c r="B2" s="107"/>
      <c r="C2" s="108"/>
      <c r="D2" s="108">
        <v>1995</v>
      </c>
      <c r="E2" s="108">
        <v>1996</v>
      </c>
      <c r="F2" s="108">
        <v>1997</v>
      </c>
      <c r="G2" s="108">
        <v>1998</v>
      </c>
      <c r="H2" s="108">
        <v>1999</v>
      </c>
      <c r="I2" s="108">
        <v>2000</v>
      </c>
      <c r="J2" s="108">
        <v>2001</v>
      </c>
      <c r="K2" s="108">
        <v>2002</v>
      </c>
      <c r="L2" s="108">
        <v>2003</v>
      </c>
      <c r="M2" s="108">
        <v>2004</v>
      </c>
      <c r="N2" s="108">
        <v>2005</v>
      </c>
      <c r="O2" s="108">
        <v>2006</v>
      </c>
      <c r="P2" s="108">
        <v>2007</v>
      </c>
      <c r="Q2" s="108">
        <v>2008</v>
      </c>
      <c r="R2" s="108">
        <v>2009</v>
      </c>
      <c r="S2" s="108">
        <v>2010</v>
      </c>
      <c r="T2" s="108">
        <v>2011</v>
      </c>
      <c r="U2" s="108">
        <v>2012</v>
      </c>
      <c r="V2" s="108">
        <v>2013</v>
      </c>
      <c r="W2" s="146" t="s">
        <v>377</v>
      </c>
      <c r="X2" s="108">
        <v>2015</v>
      </c>
    </row>
    <row r="3" spans="3:24" ht="12.75">
      <c r="C3" s="4"/>
      <c r="D3" s="4"/>
      <c r="E3" s="4"/>
      <c r="F3" s="4"/>
      <c r="G3" s="4"/>
      <c r="H3" s="4"/>
      <c r="N3" s="12"/>
      <c r="P3" s="12"/>
      <c r="Q3" s="12"/>
      <c r="R3" s="12"/>
      <c r="S3" s="12"/>
      <c r="T3" s="12"/>
      <c r="X3" s="12" t="s">
        <v>49</v>
      </c>
    </row>
    <row r="4" spans="1:19" ht="15.75">
      <c r="A4" s="55" t="s">
        <v>98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24" ht="15">
      <c r="A5" s="14"/>
      <c r="B5" s="14" t="s">
        <v>54</v>
      </c>
      <c r="C5" s="14"/>
      <c r="D5" s="45">
        <v>1213</v>
      </c>
      <c r="E5" s="45">
        <v>1255</v>
      </c>
      <c r="F5" s="45">
        <v>1273</v>
      </c>
      <c r="G5" s="45">
        <v>1285</v>
      </c>
      <c r="H5" s="45">
        <v>1302.545</v>
      </c>
      <c r="I5" s="45">
        <v>1318.974</v>
      </c>
      <c r="J5" s="45">
        <v>1306.627</v>
      </c>
      <c r="K5" s="45">
        <v>1332.589</v>
      </c>
      <c r="L5" s="45">
        <v>1352.506</v>
      </c>
      <c r="M5" s="45">
        <v>1367.405</v>
      </c>
      <c r="N5" s="45">
        <v>1356.744</v>
      </c>
      <c r="O5" s="45">
        <v>1427</v>
      </c>
      <c r="P5" s="45">
        <v>1391</v>
      </c>
      <c r="Q5" s="45">
        <v>1379</v>
      </c>
      <c r="R5" s="45">
        <v>1329</v>
      </c>
      <c r="S5" s="45">
        <v>1308</v>
      </c>
      <c r="T5" s="45">
        <v>1297</v>
      </c>
      <c r="U5" s="45">
        <v>1303</v>
      </c>
      <c r="V5" s="45">
        <v>1301</v>
      </c>
      <c r="W5" s="45">
        <v>1331</v>
      </c>
      <c r="X5" s="45">
        <v>1338</v>
      </c>
    </row>
    <row r="6" spans="1:24" ht="15">
      <c r="A6" s="14"/>
      <c r="B6" s="14" t="s">
        <v>55</v>
      </c>
      <c r="C6" s="14"/>
      <c r="D6" s="45">
        <v>2382</v>
      </c>
      <c r="E6" s="45">
        <v>2443</v>
      </c>
      <c r="F6" s="45">
        <v>2492.376</v>
      </c>
      <c r="G6" s="45">
        <v>2516</v>
      </c>
      <c r="H6" s="45">
        <v>2540.983</v>
      </c>
      <c r="I6" s="45">
        <v>2466.048</v>
      </c>
      <c r="J6" s="45">
        <v>2487.62</v>
      </c>
      <c r="K6" s="45">
        <v>2634.201</v>
      </c>
      <c r="L6" s="45">
        <v>2687.677</v>
      </c>
      <c r="M6" s="45">
        <v>2683.278</v>
      </c>
      <c r="N6" s="45">
        <v>2696.729</v>
      </c>
      <c r="O6" s="45">
        <v>2830</v>
      </c>
      <c r="P6" s="45">
        <v>2834</v>
      </c>
      <c r="Q6" s="45">
        <v>2814</v>
      </c>
      <c r="R6" s="45">
        <v>2762</v>
      </c>
      <c r="S6" s="45">
        <v>2716</v>
      </c>
      <c r="T6" s="45">
        <v>2683</v>
      </c>
      <c r="U6" s="45">
        <v>2686</v>
      </c>
      <c r="V6" s="45">
        <v>2732</v>
      </c>
      <c r="W6" s="45">
        <v>2847</v>
      </c>
      <c r="X6" s="45">
        <v>2892</v>
      </c>
    </row>
    <row r="7" spans="1:24" ht="18">
      <c r="A7" s="14"/>
      <c r="B7" s="14" t="s">
        <v>312</v>
      </c>
      <c r="C7" s="14"/>
      <c r="D7" s="45">
        <v>873</v>
      </c>
      <c r="E7" s="45">
        <v>897</v>
      </c>
      <c r="F7" s="45">
        <v>915</v>
      </c>
      <c r="G7" s="45">
        <v>925</v>
      </c>
      <c r="H7" s="45">
        <v>940.405</v>
      </c>
      <c r="I7" s="45">
        <v>950.516</v>
      </c>
      <c r="J7" s="45">
        <v>920.361</v>
      </c>
      <c r="K7" s="45">
        <v>977.951</v>
      </c>
      <c r="L7" s="45">
        <v>983.153</v>
      </c>
      <c r="M7" s="45">
        <v>995.283</v>
      </c>
      <c r="N7" s="45">
        <v>995.725</v>
      </c>
      <c r="O7" s="45">
        <v>1076</v>
      </c>
      <c r="P7" s="45">
        <v>1066</v>
      </c>
      <c r="Q7" s="45">
        <v>1086</v>
      </c>
      <c r="R7" s="45">
        <v>1075</v>
      </c>
      <c r="S7" s="45">
        <v>1075</v>
      </c>
      <c r="T7" s="45">
        <v>1065</v>
      </c>
      <c r="U7" s="45">
        <v>1065</v>
      </c>
      <c r="V7" s="45">
        <v>1082</v>
      </c>
      <c r="W7" s="45">
        <v>1119</v>
      </c>
      <c r="X7" s="45">
        <v>1120</v>
      </c>
    </row>
    <row r="8" spans="1:24" ht="15">
      <c r="A8" s="14"/>
      <c r="B8" s="14" t="s">
        <v>57</v>
      </c>
      <c r="C8" s="14"/>
      <c r="D8" s="45">
        <v>766</v>
      </c>
      <c r="E8" s="45">
        <v>789</v>
      </c>
      <c r="F8" s="45">
        <v>803</v>
      </c>
      <c r="G8" s="45">
        <v>804</v>
      </c>
      <c r="H8" s="45">
        <v>814.789</v>
      </c>
      <c r="I8" s="45">
        <v>795.197</v>
      </c>
      <c r="J8" s="45">
        <v>800.191</v>
      </c>
      <c r="K8" s="45">
        <v>863.842</v>
      </c>
      <c r="L8" s="45">
        <v>870.543</v>
      </c>
      <c r="M8" s="45">
        <v>878.864</v>
      </c>
      <c r="N8" s="45">
        <v>858.492</v>
      </c>
      <c r="O8" s="45">
        <v>911</v>
      </c>
      <c r="P8" s="45">
        <v>910</v>
      </c>
      <c r="Q8" s="45">
        <v>904</v>
      </c>
      <c r="R8" s="45">
        <v>900</v>
      </c>
      <c r="S8" s="45">
        <v>884</v>
      </c>
      <c r="T8" s="45">
        <v>879</v>
      </c>
      <c r="U8" s="45">
        <v>866</v>
      </c>
      <c r="V8" s="45">
        <v>879</v>
      </c>
      <c r="W8" s="45">
        <v>904</v>
      </c>
      <c r="X8" s="45">
        <v>927</v>
      </c>
    </row>
    <row r="9" spans="1:24" ht="18">
      <c r="A9" s="14"/>
      <c r="B9" s="14" t="s">
        <v>313</v>
      </c>
      <c r="C9" s="14"/>
      <c r="D9" s="45">
        <v>263</v>
      </c>
      <c r="E9" s="45">
        <v>269</v>
      </c>
      <c r="F9" s="45">
        <v>273</v>
      </c>
      <c r="G9" s="45">
        <v>277</v>
      </c>
      <c r="H9" s="45">
        <v>285.38</v>
      </c>
      <c r="I9" s="45">
        <v>284.709</v>
      </c>
      <c r="J9" s="45">
        <v>287.265</v>
      </c>
      <c r="K9" s="45">
        <v>290.632</v>
      </c>
      <c r="L9" s="45">
        <v>290.24</v>
      </c>
      <c r="M9" s="45">
        <v>294.398</v>
      </c>
      <c r="N9" s="45">
        <v>296.92</v>
      </c>
      <c r="O9" s="45">
        <v>293</v>
      </c>
      <c r="P9" s="45">
        <v>299</v>
      </c>
      <c r="Q9" s="45">
        <v>301</v>
      </c>
      <c r="R9" s="45">
        <v>316</v>
      </c>
      <c r="S9" s="45">
        <v>313</v>
      </c>
      <c r="T9" s="45">
        <v>314</v>
      </c>
      <c r="U9" s="45">
        <v>310</v>
      </c>
      <c r="V9" s="45">
        <v>301</v>
      </c>
      <c r="W9" s="45">
        <v>312</v>
      </c>
      <c r="X9" s="45">
        <v>316</v>
      </c>
    </row>
    <row r="10" spans="1:24" ht="15">
      <c r="A10" s="14"/>
      <c r="B10" s="14" t="s">
        <v>59</v>
      </c>
      <c r="C10" s="14"/>
      <c r="D10" s="45">
        <v>1659</v>
      </c>
      <c r="E10" s="45">
        <v>1719</v>
      </c>
      <c r="F10" s="45">
        <v>1763</v>
      </c>
      <c r="G10" s="45">
        <v>1791</v>
      </c>
      <c r="H10" s="45">
        <v>1805.826</v>
      </c>
      <c r="I10" s="45">
        <v>1807.824</v>
      </c>
      <c r="J10" s="45">
        <v>1821.173</v>
      </c>
      <c r="K10" s="45">
        <v>1920.382</v>
      </c>
      <c r="L10" s="45">
        <v>1902.059</v>
      </c>
      <c r="M10" s="45">
        <v>1920.27</v>
      </c>
      <c r="N10" s="45">
        <v>1943.544</v>
      </c>
      <c r="O10" s="45">
        <v>1952</v>
      </c>
      <c r="P10" s="45">
        <v>2021</v>
      </c>
      <c r="Q10" s="45">
        <v>2021</v>
      </c>
      <c r="R10" s="45">
        <v>1998</v>
      </c>
      <c r="S10" s="45">
        <v>1974</v>
      </c>
      <c r="T10" s="45">
        <v>1963</v>
      </c>
      <c r="U10" s="45">
        <v>1927</v>
      </c>
      <c r="V10" s="45">
        <v>1956</v>
      </c>
      <c r="W10" s="45">
        <v>2020</v>
      </c>
      <c r="X10" s="45">
        <v>2073</v>
      </c>
    </row>
    <row r="11" spans="1:24" ht="15">
      <c r="A11" s="14"/>
      <c r="B11" s="14" t="s">
        <v>60</v>
      </c>
      <c r="C11" s="14"/>
      <c r="D11" s="45">
        <v>783</v>
      </c>
      <c r="E11" s="45">
        <v>792</v>
      </c>
      <c r="F11" s="45">
        <v>796</v>
      </c>
      <c r="G11" s="45">
        <v>804</v>
      </c>
      <c r="H11" s="45">
        <v>815.103</v>
      </c>
      <c r="I11" s="45">
        <v>820.264</v>
      </c>
      <c r="J11" s="45">
        <v>820.512</v>
      </c>
      <c r="K11" s="45">
        <v>851.598</v>
      </c>
      <c r="L11" s="45">
        <v>850.379</v>
      </c>
      <c r="M11" s="45">
        <v>865.707</v>
      </c>
      <c r="N11" s="45">
        <v>868.886</v>
      </c>
      <c r="O11" s="45">
        <v>885</v>
      </c>
      <c r="P11" s="45">
        <v>906</v>
      </c>
      <c r="Q11" s="45">
        <v>902</v>
      </c>
      <c r="R11" s="45">
        <v>885</v>
      </c>
      <c r="S11" s="45">
        <v>867</v>
      </c>
      <c r="T11" s="45">
        <v>865</v>
      </c>
      <c r="U11" s="45">
        <v>871</v>
      </c>
      <c r="V11" s="45">
        <v>858</v>
      </c>
      <c r="W11" s="45">
        <v>862</v>
      </c>
      <c r="X11" s="45">
        <v>863</v>
      </c>
    </row>
    <row r="12" spans="1:24" ht="18">
      <c r="A12" s="14"/>
      <c r="B12" s="14" t="s">
        <v>314</v>
      </c>
      <c r="C12" s="14"/>
      <c r="D12" s="45">
        <v>812</v>
      </c>
      <c r="E12" s="45">
        <v>835</v>
      </c>
      <c r="F12" s="45">
        <v>853</v>
      </c>
      <c r="G12" s="45">
        <v>864</v>
      </c>
      <c r="H12" s="45">
        <v>887.675</v>
      </c>
      <c r="I12" s="45">
        <v>909.029</v>
      </c>
      <c r="J12" s="45">
        <v>934.967</v>
      </c>
      <c r="K12" s="45">
        <v>961.772</v>
      </c>
      <c r="L12" s="45">
        <v>981.853</v>
      </c>
      <c r="M12" s="45">
        <v>996.761</v>
      </c>
      <c r="N12" s="45">
        <v>951.022</v>
      </c>
      <c r="O12" s="45">
        <v>1064</v>
      </c>
      <c r="P12" s="45">
        <v>1059</v>
      </c>
      <c r="Q12" s="45">
        <v>1052</v>
      </c>
      <c r="R12" s="45">
        <v>1050</v>
      </c>
      <c r="S12" s="45">
        <v>1033</v>
      </c>
      <c r="T12" s="45">
        <v>1027</v>
      </c>
      <c r="U12" s="45">
        <v>1012</v>
      </c>
      <c r="V12" s="45">
        <v>1015</v>
      </c>
      <c r="W12" s="45">
        <v>1053</v>
      </c>
      <c r="X12" s="45">
        <v>1060</v>
      </c>
    </row>
    <row r="13" spans="1:24" ht="15">
      <c r="A13" s="14"/>
      <c r="B13" s="14" t="s">
        <v>62</v>
      </c>
      <c r="C13" s="14"/>
      <c r="D13" s="45">
        <v>487</v>
      </c>
      <c r="E13" s="45">
        <v>495</v>
      </c>
      <c r="F13" s="45">
        <v>500</v>
      </c>
      <c r="G13" s="45">
        <v>507</v>
      </c>
      <c r="H13" s="45">
        <v>514.697</v>
      </c>
      <c r="I13" s="45">
        <v>514.447</v>
      </c>
      <c r="J13" s="45">
        <v>516.81</v>
      </c>
      <c r="K13" s="45">
        <v>532.194</v>
      </c>
      <c r="L13" s="45">
        <v>536.433</v>
      </c>
      <c r="M13" s="45">
        <v>539.841</v>
      </c>
      <c r="N13" s="45">
        <v>537.123</v>
      </c>
      <c r="O13" s="45">
        <v>545</v>
      </c>
      <c r="P13" s="45">
        <v>556</v>
      </c>
      <c r="Q13" s="45">
        <v>547</v>
      </c>
      <c r="R13" s="45">
        <v>547</v>
      </c>
      <c r="S13" s="45">
        <v>534</v>
      </c>
      <c r="T13" s="45">
        <v>533</v>
      </c>
      <c r="U13" s="45">
        <v>529</v>
      </c>
      <c r="V13" s="45">
        <v>525</v>
      </c>
      <c r="W13" s="45">
        <v>542</v>
      </c>
      <c r="X13" s="45">
        <v>544</v>
      </c>
    </row>
    <row r="14" spans="1:24" ht="15">
      <c r="A14" s="14"/>
      <c r="B14" s="14" t="s">
        <v>63</v>
      </c>
      <c r="C14" s="14"/>
      <c r="D14" s="45">
        <v>683</v>
      </c>
      <c r="E14" s="45">
        <v>704</v>
      </c>
      <c r="F14" s="45">
        <v>721</v>
      </c>
      <c r="G14" s="45">
        <v>729</v>
      </c>
      <c r="H14" s="45">
        <v>749.453</v>
      </c>
      <c r="I14" s="45">
        <v>755.017</v>
      </c>
      <c r="J14" s="45">
        <v>769.31</v>
      </c>
      <c r="K14" s="45">
        <v>786.766</v>
      </c>
      <c r="L14" s="45">
        <v>808.218</v>
      </c>
      <c r="M14" s="45">
        <v>833.579</v>
      </c>
      <c r="N14" s="45">
        <v>856.13</v>
      </c>
      <c r="O14" s="45">
        <v>889</v>
      </c>
      <c r="P14" s="45">
        <v>918</v>
      </c>
      <c r="Q14" s="45">
        <v>880</v>
      </c>
      <c r="R14" s="45">
        <v>862</v>
      </c>
      <c r="S14" s="45">
        <v>855</v>
      </c>
      <c r="T14" s="45">
        <v>852</v>
      </c>
      <c r="U14" s="45">
        <v>833</v>
      </c>
      <c r="V14" s="45">
        <v>836</v>
      </c>
      <c r="W14" s="45">
        <v>868</v>
      </c>
      <c r="X14" s="45">
        <v>877</v>
      </c>
    </row>
    <row r="15" spans="1:24" ht="18">
      <c r="A15" s="14"/>
      <c r="B15" s="14" t="s">
        <v>315</v>
      </c>
      <c r="C15" s="14"/>
      <c r="D15" s="45">
        <v>526</v>
      </c>
      <c r="E15" s="45">
        <v>537</v>
      </c>
      <c r="F15" s="45">
        <v>546</v>
      </c>
      <c r="G15" s="45">
        <v>554</v>
      </c>
      <c r="H15" s="45">
        <v>564.215</v>
      </c>
      <c r="I15" s="45">
        <v>588.81</v>
      </c>
      <c r="J15" s="45">
        <v>594.399</v>
      </c>
      <c r="K15" s="45">
        <v>610.171</v>
      </c>
      <c r="L15" s="45">
        <v>612.282</v>
      </c>
      <c r="M15" s="45">
        <v>623.796</v>
      </c>
      <c r="N15" s="45">
        <v>613.31</v>
      </c>
      <c r="O15" s="45">
        <v>717</v>
      </c>
      <c r="P15" s="45">
        <v>745</v>
      </c>
      <c r="Q15" s="45">
        <v>750</v>
      </c>
      <c r="R15" s="45">
        <v>747</v>
      </c>
      <c r="S15" s="45">
        <v>728</v>
      </c>
      <c r="T15" s="45">
        <v>755</v>
      </c>
      <c r="U15" s="45">
        <v>741</v>
      </c>
      <c r="V15" s="45">
        <v>745</v>
      </c>
      <c r="W15" s="45">
        <v>766</v>
      </c>
      <c r="X15" s="45">
        <v>787</v>
      </c>
    </row>
    <row r="16" spans="1:26" ht="15">
      <c r="A16" s="14"/>
      <c r="B16" s="14" t="s">
        <v>65</v>
      </c>
      <c r="C16" s="14"/>
      <c r="D16" s="45">
        <v>2587</v>
      </c>
      <c r="E16" s="45">
        <v>2651</v>
      </c>
      <c r="F16" s="45">
        <v>2701</v>
      </c>
      <c r="G16" s="45">
        <v>2752</v>
      </c>
      <c r="H16" s="45">
        <v>2796.264</v>
      </c>
      <c r="I16" s="45">
        <v>2769.648</v>
      </c>
      <c r="J16" s="45">
        <v>2829.111</v>
      </c>
      <c r="K16" s="45">
        <v>2901.062</v>
      </c>
      <c r="L16" s="45">
        <v>2929.381</v>
      </c>
      <c r="M16" s="45">
        <v>2971.973</v>
      </c>
      <c r="N16" s="45">
        <v>2973.321</v>
      </c>
      <c r="O16" s="45">
        <v>2988</v>
      </c>
      <c r="P16" s="45">
        <v>3040</v>
      </c>
      <c r="Q16" s="45">
        <v>2957</v>
      </c>
      <c r="R16" s="45">
        <v>2978</v>
      </c>
      <c r="S16" s="45">
        <v>2885</v>
      </c>
      <c r="T16" s="45">
        <v>2902</v>
      </c>
      <c r="U16" s="45">
        <v>2879</v>
      </c>
      <c r="V16" s="45">
        <v>2888</v>
      </c>
      <c r="W16" s="45">
        <v>2945</v>
      </c>
      <c r="X16" s="45">
        <v>3009</v>
      </c>
      <c r="Z16" s="14"/>
    </row>
    <row r="17" spans="1:24" ht="15">
      <c r="A17" s="14"/>
      <c r="B17" s="14" t="s">
        <v>361</v>
      </c>
      <c r="C17" s="14"/>
      <c r="D17" s="45">
        <v>168</v>
      </c>
      <c r="E17" s="45">
        <v>172</v>
      </c>
      <c r="F17" s="45">
        <v>175</v>
      </c>
      <c r="G17" s="45">
        <v>177</v>
      </c>
      <c r="H17" s="45">
        <v>175.306</v>
      </c>
      <c r="I17" s="45">
        <v>175.286</v>
      </c>
      <c r="J17" s="45">
        <v>177.199</v>
      </c>
      <c r="K17" s="45">
        <v>179.397</v>
      </c>
      <c r="L17" s="45">
        <v>185.743</v>
      </c>
      <c r="M17" s="45">
        <v>186.356</v>
      </c>
      <c r="N17" s="45">
        <v>175.773</v>
      </c>
      <c r="O17" s="45">
        <v>208</v>
      </c>
      <c r="P17" s="45">
        <v>209</v>
      </c>
      <c r="Q17" s="45">
        <v>205</v>
      </c>
      <c r="R17" s="45">
        <v>206</v>
      </c>
      <c r="S17" s="45">
        <v>203</v>
      </c>
      <c r="T17" s="45">
        <v>202</v>
      </c>
      <c r="U17" s="45">
        <v>203</v>
      </c>
      <c r="V17" s="45">
        <v>206</v>
      </c>
      <c r="W17" s="45">
        <v>214</v>
      </c>
      <c r="X17" s="45">
        <v>219</v>
      </c>
    </row>
    <row r="18" spans="1:24" ht="15">
      <c r="A18" s="14"/>
      <c r="B18" s="14" t="s">
        <v>66</v>
      </c>
      <c r="C18" s="14"/>
      <c r="D18" s="45">
        <v>1167</v>
      </c>
      <c r="E18" s="45">
        <v>1204</v>
      </c>
      <c r="F18" s="45">
        <v>1236</v>
      </c>
      <c r="G18" s="45">
        <v>1266</v>
      </c>
      <c r="H18" s="45">
        <v>1307.533</v>
      </c>
      <c r="I18" s="45">
        <v>1312.993</v>
      </c>
      <c r="J18" s="45">
        <v>1335.625</v>
      </c>
      <c r="K18" s="45">
        <v>1380.136</v>
      </c>
      <c r="L18" s="45">
        <v>1389.958</v>
      </c>
      <c r="M18" s="45">
        <v>1439.271</v>
      </c>
      <c r="N18" s="45">
        <v>1436.021</v>
      </c>
      <c r="O18" s="45">
        <v>1492</v>
      </c>
      <c r="P18" s="45">
        <v>1524</v>
      </c>
      <c r="Q18" s="45">
        <v>1517</v>
      </c>
      <c r="R18" s="45">
        <v>1505</v>
      </c>
      <c r="S18" s="45">
        <v>1479</v>
      </c>
      <c r="T18" s="45">
        <v>1489</v>
      </c>
      <c r="U18" s="45">
        <v>1521</v>
      </c>
      <c r="V18" s="45">
        <v>1526</v>
      </c>
      <c r="W18" s="45">
        <v>1555</v>
      </c>
      <c r="X18" s="45">
        <v>1592</v>
      </c>
    </row>
    <row r="19" spans="1:24" ht="15">
      <c r="A19" s="14"/>
      <c r="B19" s="14" t="s">
        <v>67</v>
      </c>
      <c r="C19" s="14"/>
      <c r="D19" s="45">
        <v>2383</v>
      </c>
      <c r="E19" s="45">
        <v>2445</v>
      </c>
      <c r="F19" s="45">
        <v>2496</v>
      </c>
      <c r="G19" s="45">
        <v>2530</v>
      </c>
      <c r="H19" s="45">
        <v>2540.424</v>
      </c>
      <c r="I19" s="45">
        <v>2519.333</v>
      </c>
      <c r="J19" s="45">
        <v>2570.888</v>
      </c>
      <c r="K19" s="45">
        <v>2711.635</v>
      </c>
      <c r="L19" s="45">
        <v>2742.707</v>
      </c>
      <c r="M19" s="45">
        <v>2805.366</v>
      </c>
      <c r="N19" s="45">
        <v>2770.211</v>
      </c>
      <c r="O19" s="45">
        <v>2856</v>
      </c>
      <c r="P19" s="45">
        <v>2911</v>
      </c>
      <c r="Q19" s="45">
        <v>2891</v>
      </c>
      <c r="R19" s="45">
        <v>2894</v>
      </c>
      <c r="S19" s="45">
        <v>2848</v>
      </c>
      <c r="T19" s="45">
        <v>2839</v>
      </c>
      <c r="U19" s="45">
        <v>2800</v>
      </c>
      <c r="V19" s="45">
        <v>2825</v>
      </c>
      <c r="W19" s="45">
        <v>2902</v>
      </c>
      <c r="X19" s="45">
        <v>2917</v>
      </c>
    </row>
    <row r="20" spans="1:24" ht="18">
      <c r="A20" s="14"/>
      <c r="B20" s="14" t="s">
        <v>316</v>
      </c>
      <c r="C20" s="14"/>
      <c r="D20" s="45">
        <v>2880</v>
      </c>
      <c r="E20" s="45">
        <v>2970</v>
      </c>
      <c r="F20" s="45">
        <v>3041</v>
      </c>
      <c r="G20" s="45">
        <v>3128</v>
      </c>
      <c r="H20" s="45">
        <v>3186.207</v>
      </c>
      <c r="I20" s="45">
        <v>3160.032</v>
      </c>
      <c r="J20" s="45">
        <v>3203.553</v>
      </c>
      <c r="K20" s="45">
        <v>3292.528</v>
      </c>
      <c r="L20" s="45">
        <v>3296.4</v>
      </c>
      <c r="M20" s="45">
        <v>3384.023</v>
      </c>
      <c r="N20" s="45">
        <v>3416.942</v>
      </c>
      <c r="O20" s="45">
        <v>3360</v>
      </c>
      <c r="P20" s="45">
        <v>3406</v>
      </c>
      <c r="Q20" s="45">
        <v>3429</v>
      </c>
      <c r="R20" s="45">
        <v>3390</v>
      </c>
      <c r="S20" s="45">
        <v>3329</v>
      </c>
      <c r="T20" s="45">
        <v>3341</v>
      </c>
      <c r="U20" s="45">
        <v>3492</v>
      </c>
      <c r="V20" s="45">
        <v>3537</v>
      </c>
      <c r="W20" s="45">
        <v>3566</v>
      </c>
      <c r="X20" s="45">
        <v>3537</v>
      </c>
    </row>
    <row r="21" spans="1:24" ht="15">
      <c r="A21" s="14"/>
      <c r="B21" s="14" t="s">
        <v>69</v>
      </c>
      <c r="C21" s="14"/>
      <c r="D21" s="45">
        <v>2161</v>
      </c>
      <c r="E21" s="45">
        <v>2228</v>
      </c>
      <c r="F21" s="45">
        <v>2272</v>
      </c>
      <c r="G21" s="45">
        <v>2281</v>
      </c>
      <c r="H21" s="45">
        <v>2320.753</v>
      </c>
      <c r="I21" s="45">
        <v>2286.345</v>
      </c>
      <c r="J21" s="45">
        <v>2340.566</v>
      </c>
      <c r="K21" s="45">
        <v>2449.403</v>
      </c>
      <c r="L21" s="45">
        <v>2476.604</v>
      </c>
      <c r="M21" s="45">
        <v>2476.692</v>
      </c>
      <c r="N21" s="45">
        <v>2490.367</v>
      </c>
      <c r="O21" s="45">
        <v>2556</v>
      </c>
      <c r="P21" s="45">
        <v>2595</v>
      </c>
      <c r="Q21" s="45">
        <v>2597</v>
      </c>
      <c r="R21" s="45">
        <v>2623</v>
      </c>
      <c r="S21" s="45">
        <v>2586</v>
      </c>
      <c r="T21" s="45">
        <v>2580</v>
      </c>
      <c r="U21" s="45">
        <v>2552</v>
      </c>
      <c r="V21" s="45">
        <v>2590</v>
      </c>
      <c r="W21" s="45">
        <v>2643</v>
      </c>
      <c r="X21" s="45">
        <v>2719</v>
      </c>
    </row>
    <row r="22" spans="1:24" ht="15">
      <c r="A22" s="14"/>
      <c r="B22" s="14" t="s">
        <v>70</v>
      </c>
      <c r="C22" s="14"/>
      <c r="D22" s="45">
        <v>481</v>
      </c>
      <c r="E22" s="45">
        <v>489</v>
      </c>
      <c r="F22" s="45">
        <v>495</v>
      </c>
      <c r="G22" s="45">
        <v>500</v>
      </c>
      <c r="H22" s="45">
        <v>508.599</v>
      </c>
      <c r="I22" s="45">
        <v>510.089</v>
      </c>
      <c r="J22" s="45">
        <v>519.273</v>
      </c>
      <c r="K22" s="45">
        <v>516.077</v>
      </c>
      <c r="L22" s="45">
        <v>519.781</v>
      </c>
      <c r="M22" s="45">
        <v>534.511</v>
      </c>
      <c r="N22" s="45">
        <v>530.363</v>
      </c>
      <c r="O22" s="45">
        <v>539</v>
      </c>
      <c r="P22" s="45">
        <v>545</v>
      </c>
      <c r="Q22" s="45">
        <v>541</v>
      </c>
      <c r="R22" s="45">
        <v>533</v>
      </c>
      <c r="S22" s="45">
        <v>519</v>
      </c>
      <c r="T22" s="45">
        <v>515</v>
      </c>
      <c r="U22" s="45">
        <v>509</v>
      </c>
      <c r="V22" s="45">
        <v>507</v>
      </c>
      <c r="W22" s="45">
        <v>522</v>
      </c>
      <c r="X22" s="45">
        <v>524</v>
      </c>
    </row>
    <row r="23" spans="1:24" ht="15">
      <c r="A23" s="14"/>
      <c r="B23" s="14" t="s">
        <v>71</v>
      </c>
      <c r="C23" s="14"/>
      <c r="D23" s="45">
        <v>545</v>
      </c>
      <c r="E23" s="45">
        <v>559</v>
      </c>
      <c r="F23" s="45">
        <v>568</v>
      </c>
      <c r="G23" s="45">
        <v>576</v>
      </c>
      <c r="H23" s="45">
        <v>600.639</v>
      </c>
      <c r="I23" s="45">
        <v>601.572</v>
      </c>
      <c r="J23" s="45">
        <v>607.784</v>
      </c>
      <c r="K23" s="45">
        <v>610.752</v>
      </c>
      <c r="L23" s="45">
        <v>617.545</v>
      </c>
      <c r="M23" s="45">
        <v>623.609</v>
      </c>
      <c r="N23" s="45">
        <v>626.721</v>
      </c>
      <c r="O23" s="45">
        <v>640</v>
      </c>
      <c r="P23" s="45">
        <v>649</v>
      </c>
      <c r="Q23" s="45">
        <v>649</v>
      </c>
      <c r="R23" s="45">
        <v>661</v>
      </c>
      <c r="S23" s="45">
        <v>652</v>
      </c>
      <c r="T23" s="45">
        <v>653</v>
      </c>
      <c r="U23" s="45">
        <v>644</v>
      </c>
      <c r="V23" s="45">
        <v>642</v>
      </c>
      <c r="W23" s="45">
        <v>666</v>
      </c>
      <c r="X23" s="45">
        <v>671</v>
      </c>
    </row>
    <row r="24" spans="1:24" ht="15">
      <c r="A24" s="14"/>
      <c r="B24" s="14" t="s">
        <v>72</v>
      </c>
      <c r="C24" s="14"/>
      <c r="D24" s="45">
        <v>608</v>
      </c>
      <c r="E24" s="45">
        <v>626</v>
      </c>
      <c r="F24" s="45">
        <v>638</v>
      </c>
      <c r="G24" s="45">
        <v>644</v>
      </c>
      <c r="H24" s="45">
        <v>654.299</v>
      </c>
      <c r="I24" s="45">
        <v>646.804</v>
      </c>
      <c r="J24" s="45">
        <v>660.963</v>
      </c>
      <c r="K24" s="45">
        <v>703.315</v>
      </c>
      <c r="L24" s="45">
        <v>705.696</v>
      </c>
      <c r="M24" s="45">
        <v>714.789</v>
      </c>
      <c r="N24" s="45">
        <v>721.667</v>
      </c>
      <c r="O24" s="45">
        <v>727</v>
      </c>
      <c r="P24" s="45">
        <v>743</v>
      </c>
      <c r="Q24" s="45">
        <v>739</v>
      </c>
      <c r="R24" s="45">
        <v>729</v>
      </c>
      <c r="S24" s="45">
        <v>714</v>
      </c>
      <c r="T24" s="45">
        <v>708</v>
      </c>
      <c r="U24" s="45">
        <v>711</v>
      </c>
      <c r="V24" s="45">
        <v>716</v>
      </c>
      <c r="W24" s="45">
        <v>740</v>
      </c>
      <c r="X24" s="45">
        <v>751</v>
      </c>
    </row>
    <row r="25" spans="1:24" ht="15">
      <c r="A25" s="14"/>
      <c r="B25" s="14" t="s">
        <v>73</v>
      </c>
      <c r="C25" s="14"/>
      <c r="D25" s="45">
        <v>657</v>
      </c>
      <c r="E25" s="45">
        <v>674</v>
      </c>
      <c r="F25" s="45">
        <v>685</v>
      </c>
      <c r="G25" s="45">
        <v>691</v>
      </c>
      <c r="H25" s="45">
        <v>684.405</v>
      </c>
      <c r="I25" s="45">
        <v>684.204</v>
      </c>
      <c r="J25" s="45">
        <v>674.163</v>
      </c>
      <c r="K25" s="45">
        <v>698.857</v>
      </c>
      <c r="L25" s="45">
        <v>709.115</v>
      </c>
      <c r="M25" s="45">
        <v>733.401</v>
      </c>
      <c r="N25" s="45">
        <v>720.393</v>
      </c>
      <c r="O25" s="45">
        <v>781</v>
      </c>
      <c r="P25" s="45">
        <v>792</v>
      </c>
      <c r="Q25" s="45">
        <v>792</v>
      </c>
      <c r="R25" s="45">
        <v>782</v>
      </c>
      <c r="S25" s="45">
        <v>770</v>
      </c>
      <c r="T25" s="45">
        <v>766</v>
      </c>
      <c r="U25" s="45">
        <v>744</v>
      </c>
      <c r="V25" s="45">
        <v>740</v>
      </c>
      <c r="W25" s="45">
        <v>764</v>
      </c>
      <c r="X25" s="45">
        <v>772</v>
      </c>
    </row>
    <row r="26" spans="1:24" ht="15">
      <c r="A26" s="14"/>
      <c r="B26" s="14" t="s">
        <v>74</v>
      </c>
      <c r="C26" s="14"/>
      <c r="D26" s="45">
        <v>2595</v>
      </c>
      <c r="E26" s="45">
        <v>2659</v>
      </c>
      <c r="F26" s="45">
        <v>2709</v>
      </c>
      <c r="G26" s="45">
        <v>2759</v>
      </c>
      <c r="H26" s="45">
        <v>2796.338</v>
      </c>
      <c r="I26" s="45">
        <v>2820.389</v>
      </c>
      <c r="J26" s="45">
        <v>2846.484</v>
      </c>
      <c r="K26" s="45">
        <v>2903.272</v>
      </c>
      <c r="L26" s="45">
        <v>2911.121</v>
      </c>
      <c r="M26" s="45">
        <v>2967.52</v>
      </c>
      <c r="N26" s="45">
        <v>2964.098</v>
      </c>
      <c r="O26" s="45">
        <v>2983</v>
      </c>
      <c r="P26" s="45">
        <v>3049</v>
      </c>
      <c r="Q26" s="45">
        <v>3060</v>
      </c>
      <c r="R26" s="45">
        <v>3025</v>
      </c>
      <c r="S26" s="45">
        <v>3001</v>
      </c>
      <c r="T26" s="45">
        <v>2959</v>
      </c>
      <c r="U26" s="45">
        <v>3235</v>
      </c>
      <c r="V26" s="45">
        <v>3222</v>
      </c>
      <c r="W26" s="45">
        <v>3120</v>
      </c>
      <c r="X26" s="45">
        <v>3066</v>
      </c>
    </row>
    <row r="27" spans="1:24" ht="15">
      <c r="A27" s="14"/>
      <c r="B27" s="14" t="s">
        <v>75</v>
      </c>
      <c r="C27" s="14"/>
      <c r="D27" s="45">
        <v>117</v>
      </c>
      <c r="E27" s="45">
        <v>119</v>
      </c>
      <c r="F27" s="45">
        <v>121</v>
      </c>
      <c r="G27" s="45">
        <v>122</v>
      </c>
      <c r="H27" s="45">
        <v>124.049</v>
      </c>
      <c r="I27" s="45">
        <v>122.893</v>
      </c>
      <c r="J27" s="45">
        <v>124.388</v>
      </c>
      <c r="K27" s="45">
        <v>128.879</v>
      </c>
      <c r="L27" s="45">
        <v>127.671</v>
      </c>
      <c r="M27" s="45">
        <v>127.576</v>
      </c>
      <c r="N27" s="45">
        <v>128.272</v>
      </c>
      <c r="O27" s="45">
        <v>136</v>
      </c>
      <c r="P27" s="45">
        <v>137</v>
      </c>
      <c r="Q27" s="45">
        <v>137</v>
      </c>
      <c r="R27" s="45">
        <v>137</v>
      </c>
      <c r="S27" s="45">
        <v>135</v>
      </c>
      <c r="T27" s="45">
        <v>133</v>
      </c>
      <c r="U27" s="45">
        <v>131</v>
      </c>
      <c r="V27" s="45">
        <v>133</v>
      </c>
      <c r="W27" s="45">
        <v>139</v>
      </c>
      <c r="X27" s="45">
        <v>142</v>
      </c>
    </row>
    <row r="28" spans="1:24" ht="15">
      <c r="A28" s="14"/>
      <c r="B28" s="14" t="s">
        <v>76</v>
      </c>
      <c r="C28" s="14"/>
      <c r="D28" s="45">
        <v>1983</v>
      </c>
      <c r="E28" s="45">
        <v>2051</v>
      </c>
      <c r="F28" s="45">
        <v>2112</v>
      </c>
      <c r="G28" s="45">
        <v>2141</v>
      </c>
      <c r="H28" s="45">
        <v>2128.956</v>
      </c>
      <c r="I28" s="45">
        <v>2081.44</v>
      </c>
      <c r="J28" s="45">
        <v>2152.507</v>
      </c>
      <c r="K28" s="45">
        <v>2235.477</v>
      </c>
      <c r="L28" s="45">
        <v>2223.252</v>
      </c>
      <c r="M28" s="45">
        <v>2266.999</v>
      </c>
      <c r="N28" s="45">
        <v>2272.628</v>
      </c>
      <c r="O28" s="45">
        <v>2340</v>
      </c>
      <c r="P28" s="45">
        <v>2351</v>
      </c>
      <c r="Q28" s="45">
        <v>2303</v>
      </c>
      <c r="R28" s="45">
        <v>2292</v>
      </c>
      <c r="S28" s="45">
        <v>2244</v>
      </c>
      <c r="T28" s="45">
        <v>2257</v>
      </c>
      <c r="U28" s="45">
        <v>2215</v>
      </c>
      <c r="V28" s="45">
        <v>2254</v>
      </c>
      <c r="W28" s="45">
        <v>2331</v>
      </c>
      <c r="X28" s="45">
        <v>2371</v>
      </c>
    </row>
    <row r="29" spans="1:24" ht="18">
      <c r="A29" s="14"/>
      <c r="B29" s="14" t="s">
        <v>317</v>
      </c>
      <c r="C29" s="14"/>
      <c r="D29" s="45">
        <v>1139</v>
      </c>
      <c r="E29" s="45">
        <v>1177</v>
      </c>
      <c r="F29" s="45">
        <v>1207</v>
      </c>
      <c r="G29" s="45">
        <v>1236</v>
      </c>
      <c r="H29" s="45">
        <v>1253.497</v>
      </c>
      <c r="I29" s="45">
        <v>1211.108</v>
      </c>
      <c r="J29" s="45">
        <v>1235.612</v>
      </c>
      <c r="K29" s="45">
        <v>1269.047</v>
      </c>
      <c r="L29" s="45">
        <v>1316.468</v>
      </c>
      <c r="M29" s="45">
        <v>1344.911</v>
      </c>
      <c r="N29" s="45">
        <v>1357.319</v>
      </c>
      <c r="O29" s="45">
        <v>1483</v>
      </c>
      <c r="P29" s="45">
        <v>1490</v>
      </c>
      <c r="Q29" s="45">
        <v>1506</v>
      </c>
      <c r="R29" s="45">
        <v>1477</v>
      </c>
      <c r="S29" s="45">
        <v>1452</v>
      </c>
      <c r="T29" s="45">
        <v>1456</v>
      </c>
      <c r="U29" s="45">
        <v>1442</v>
      </c>
      <c r="V29" s="45">
        <v>1457</v>
      </c>
      <c r="W29" s="45">
        <v>1510</v>
      </c>
      <c r="X29" s="45">
        <v>1543</v>
      </c>
    </row>
    <row r="30" spans="1:24" ht="15">
      <c r="A30" s="14"/>
      <c r="B30" s="14" t="s">
        <v>78</v>
      </c>
      <c r="C30" s="14"/>
      <c r="D30" s="45">
        <v>1024</v>
      </c>
      <c r="E30" s="45">
        <v>1051</v>
      </c>
      <c r="F30" s="45">
        <v>1069</v>
      </c>
      <c r="G30" s="45">
        <v>1079</v>
      </c>
      <c r="H30" s="45">
        <v>1095.199</v>
      </c>
      <c r="I30" s="45">
        <v>1083.768</v>
      </c>
      <c r="J30" s="45">
        <v>1078.372</v>
      </c>
      <c r="K30" s="45">
        <v>1131.099</v>
      </c>
      <c r="L30" s="45">
        <v>1153.819</v>
      </c>
      <c r="M30" s="45">
        <v>1165.718</v>
      </c>
      <c r="N30" s="45">
        <v>1167.712</v>
      </c>
      <c r="O30" s="45">
        <v>1201</v>
      </c>
      <c r="P30" s="45">
        <v>1212</v>
      </c>
      <c r="Q30" s="45">
        <v>1196</v>
      </c>
      <c r="R30" s="45">
        <v>1198</v>
      </c>
      <c r="S30" s="45">
        <v>1180</v>
      </c>
      <c r="T30" s="45">
        <v>1180</v>
      </c>
      <c r="U30" s="45">
        <v>1165</v>
      </c>
      <c r="V30" s="45">
        <v>1174</v>
      </c>
      <c r="W30" s="45">
        <v>1211</v>
      </c>
      <c r="X30" s="45">
        <v>1241</v>
      </c>
    </row>
    <row r="31" spans="1:24" ht="15">
      <c r="A31" s="14"/>
      <c r="B31" s="14" t="s">
        <v>79</v>
      </c>
      <c r="C31" s="14"/>
      <c r="D31" s="45">
        <v>165</v>
      </c>
      <c r="E31" s="45">
        <v>169</v>
      </c>
      <c r="F31" s="45">
        <v>172</v>
      </c>
      <c r="G31" s="45">
        <v>174</v>
      </c>
      <c r="H31" s="45">
        <v>178.296</v>
      </c>
      <c r="I31" s="45">
        <v>177.889</v>
      </c>
      <c r="J31" s="45">
        <v>180.632</v>
      </c>
      <c r="K31" s="45">
        <v>190.419</v>
      </c>
      <c r="L31" s="45">
        <v>194.328</v>
      </c>
      <c r="M31" s="45">
        <v>194.712</v>
      </c>
      <c r="N31" s="45">
        <v>197.86</v>
      </c>
      <c r="O31" s="45">
        <v>205</v>
      </c>
      <c r="P31" s="45">
        <v>206</v>
      </c>
      <c r="Q31" s="45">
        <v>206</v>
      </c>
      <c r="R31" s="45">
        <v>203</v>
      </c>
      <c r="S31" s="45">
        <v>202</v>
      </c>
      <c r="T31" s="45">
        <v>202</v>
      </c>
      <c r="U31" s="45">
        <v>200</v>
      </c>
      <c r="V31" s="45">
        <v>204</v>
      </c>
      <c r="W31" s="45">
        <v>210</v>
      </c>
      <c r="X31" s="45">
        <v>215</v>
      </c>
    </row>
    <row r="32" spans="1:24" ht="15">
      <c r="A32" s="14"/>
      <c r="B32" s="14" t="s">
        <v>80</v>
      </c>
      <c r="C32" s="14"/>
      <c r="D32" s="45">
        <v>813</v>
      </c>
      <c r="E32" s="45">
        <v>834</v>
      </c>
      <c r="F32" s="45">
        <v>849</v>
      </c>
      <c r="G32" s="45">
        <v>857</v>
      </c>
      <c r="H32" s="45">
        <v>874.644</v>
      </c>
      <c r="I32" s="45">
        <v>868.911</v>
      </c>
      <c r="J32" s="45">
        <v>894.732</v>
      </c>
      <c r="K32" s="45">
        <v>941.26</v>
      </c>
      <c r="L32" s="45">
        <v>968.045</v>
      </c>
      <c r="M32" s="45">
        <v>971.227</v>
      </c>
      <c r="N32" s="45">
        <v>961.514</v>
      </c>
      <c r="O32" s="45">
        <v>981</v>
      </c>
      <c r="P32" s="45">
        <v>992</v>
      </c>
      <c r="Q32" s="45">
        <v>987</v>
      </c>
      <c r="R32" s="45">
        <v>983</v>
      </c>
      <c r="S32" s="45">
        <v>979</v>
      </c>
      <c r="T32" s="45">
        <v>974</v>
      </c>
      <c r="U32" s="45">
        <v>951</v>
      </c>
      <c r="V32" s="45">
        <v>946</v>
      </c>
      <c r="W32" s="45">
        <v>973</v>
      </c>
      <c r="X32" s="45">
        <v>986</v>
      </c>
    </row>
    <row r="33" spans="1:24" ht="18">
      <c r="A33" s="14"/>
      <c r="B33" s="14" t="s">
        <v>318</v>
      </c>
      <c r="C33" s="14"/>
      <c r="D33" s="45">
        <v>1934</v>
      </c>
      <c r="E33" s="45">
        <v>1996</v>
      </c>
      <c r="F33" s="45">
        <v>2055</v>
      </c>
      <c r="G33" s="45">
        <v>2091</v>
      </c>
      <c r="H33" s="45">
        <v>2144.877</v>
      </c>
      <c r="I33" s="45">
        <v>2090.061</v>
      </c>
      <c r="J33" s="45">
        <v>2113.225</v>
      </c>
      <c r="K33" s="45">
        <v>2199.937</v>
      </c>
      <c r="L33" s="45">
        <v>2294.169</v>
      </c>
      <c r="M33" s="45">
        <v>2343.495</v>
      </c>
      <c r="N33" s="45">
        <v>2334.512</v>
      </c>
      <c r="O33" s="45">
        <v>2453</v>
      </c>
      <c r="P33" s="45">
        <v>2462</v>
      </c>
      <c r="Q33" s="45">
        <v>2468</v>
      </c>
      <c r="R33" s="45">
        <v>2491</v>
      </c>
      <c r="S33" s="45">
        <v>2444</v>
      </c>
      <c r="T33" s="45">
        <v>2436</v>
      </c>
      <c r="U33" s="45">
        <v>2476</v>
      </c>
      <c r="V33" s="45">
        <v>2490</v>
      </c>
      <c r="W33" s="45">
        <v>2557</v>
      </c>
      <c r="X33" s="45">
        <v>2575</v>
      </c>
    </row>
    <row r="34" spans="1:24" ht="18">
      <c r="A34" s="14"/>
      <c r="B34" s="14" t="s">
        <v>319</v>
      </c>
      <c r="C34" s="14"/>
      <c r="D34" s="45">
        <v>981</v>
      </c>
      <c r="E34" s="45">
        <v>1012</v>
      </c>
      <c r="F34" s="45">
        <v>1039</v>
      </c>
      <c r="G34" s="45">
        <v>1054</v>
      </c>
      <c r="H34" s="45">
        <v>1072.735</v>
      </c>
      <c r="I34" s="45">
        <v>1085.952</v>
      </c>
      <c r="J34" s="45">
        <v>1104.622</v>
      </c>
      <c r="K34" s="45">
        <v>1120.874</v>
      </c>
      <c r="L34" s="45">
        <v>1149.377</v>
      </c>
      <c r="M34" s="45">
        <v>1157.665</v>
      </c>
      <c r="N34" s="45">
        <v>1175.035</v>
      </c>
      <c r="O34" s="45">
        <v>1251</v>
      </c>
      <c r="P34" s="45">
        <v>1276</v>
      </c>
      <c r="Q34" s="45">
        <v>1264</v>
      </c>
      <c r="R34" s="45">
        <v>1249</v>
      </c>
      <c r="S34" s="45">
        <v>1228</v>
      </c>
      <c r="T34" s="45">
        <v>1211</v>
      </c>
      <c r="U34" s="45">
        <v>1188</v>
      </c>
      <c r="V34" s="45">
        <v>1187</v>
      </c>
      <c r="W34" s="45">
        <v>1229</v>
      </c>
      <c r="X34" s="45">
        <v>1253</v>
      </c>
    </row>
    <row r="35" spans="1:24" ht="15">
      <c r="A35" s="14"/>
      <c r="B35" s="14" t="s">
        <v>83</v>
      </c>
      <c r="C35" s="14"/>
      <c r="D35" s="45">
        <v>540</v>
      </c>
      <c r="E35" s="45">
        <v>553</v>
      </c>
      <c r="F35" s="45">
        <v>562</v>
      </c>
      <c r="G35" s="45">
        <v>569</v>
      </c>
      <c r="H35" s="45">
        <v>578.026</v>
      </c>
      <c r="I35" s="45">
        <v>582.17</v>
      </c>
      <c r="J35" s="45">
        <v>585.567</v>
      </c>
      <c r="K35" s="45">
        <v>601.398</v>
      </c>
      <c r="L35" s="45">
        <v>603.776</v>
      </c>
      <c r="M35" s="45">
        <v>608.465</v>
      </c>
      <c r="N35" s="45">
        <v>620.465</v>
      </c>
      <c r="O35" s="45">
        <v>635</v>
      </c>
      <c r="P35" s="45">
        <v>629</v>
      </c>
      <c r="Q35" s="45">
        <v>630</v>
      </c>
      <c r="R35" s="45">
        <v>646</v>
      </c>
      <c r="S35" s="45">
        <v>634</v>
      </c>
      <c r="T35" s="45">
        <v>637</v>
      </c>
      <c r="U35" s="45">
        <v>639</v>
      </c>
      <c r="V35" s="45">
        <v>638</v>
      </c>
      <c r="W35" s="45">
        <v>656</v>
      </c>
      <c r="X35" s="45">
        <v>665</v>
      </c>
    </row>
    <row r="36" spans="1:24" ht="15">
      <c r="A36" s="14"/>
      <c r="B36" s="14" t="s">
        <v>84</v>
      </c>
      <c r="C36" s="14"/>
      <c r="D36" s="45">
        <v>1358</v>
      </c>
      <c r="E36" s="45">
        <v>1405</v>
      </c>
      <c r="F36" s="45">
        <v>1445</v>
      </c>
      <c r="G36" s="45">
        <v>1487</v>
      </c>
      <c r="H36" s="45">
        <v>1527.903</v>
      </c>
      <c r="I36" s="45">
        <v>1559.245</v>
      </c>
      <c r="J36" s="45">
        <v>1570.096</v>
      </c>
      <c r="K36" s="45">
        <v>1607.809</v>
      </c>
      <c r="L36" s="45">
        <v>1647.353</v>
      </c>
      <c r="M36" s="45">
        <v>1687.825</v>
      </c>
      <c r="N36" s="45">
        <v>1702.024</v>
      </c>
      <c r="O36" s="45">
        <v>1713</v>
      </c>
      <c r="P36" s="45">
        <v>1742</v>
      </c>
      <c r="Q36" s="45">
        <v>1761</v>
      </c>
      <c r="R36" s="45">
        <v>1747</v>
      </c>
      <c r="S36" s="45">
        <v>1716</v>
      </c>
      <c r="T36" s="45">
        <v>1717</v>
      </c>
      <c r="U36" s="45">
        <v>1709</v>
      </c>
      <c r="V36" s="45">
        <v>1726</v>
      </c>
      <c r="W36" s="45">
        <v>1764</v>
      </c>
      <c r="X36" s="45">
        <v>1808</v>
      </c>
    </row>
    <row r="37" spans="1:24" ht="15.75">
      <c r="A37" s="14"/>
      <c r="B37" s="55" t="s">
        <v>204</v>
      </c>
      <c r="C37" s="14"/>
      <c r="D37" s="105">
        <v>36736</v>
      </c>
      <c r="E37" s="105">
        <v>37777</v>
      </c>
      <c r="F37" s="105">
        <v>38582</v>
      </c>
      <c r="G37" s="105">
        <v>39169</v>
      </c>
      <c r="H37" s="105">
        <v>39770.018</v>
      </c>
      <c r="I37" s="105">
        <v>39560.968</v>
      </c>
      <c r="J37" s="105">
        <v>40064.597</v>
      </c>
      <c r="K37" s="105">
        <v>41534.725</v>
      </c>
      <c r="L37" s="105">
        <v>42037.652</v>
      </c>
      <c r="M37" s="105">
        <v>42705.286</v>
      </c>
      <c r="N37" s="105">
        <v>42717.843</v>
      </c>
      <c r="O37" s="105">
        <v>44119</v>
      </c>
      <c r="P37" s="105">
        <v>44666</v>
      </c>
      <c r="Q37" s="105">
        <v>44470</v>
      </c>
      <c r="R37" s="105">
        <v>44219</v>
      </c>
      <c r="S37" s="105">
        <v>43488</v>
      </c>
      <c r="T37" s="105">
        <v>43390</v>
      </c>
      <c r="U37" s="105">
        <v>43549</v>
      </c>
      <c r="V37" s="105">
        <v>43840</v>
      </c>
      <c r="W37" s="105">
        <v>44839</v>
      </c>
      <c r="X37" s="105">
        <v>45374</v>
      </c>
    </row>
    <row r="38" spans="2:18" ht="15" hidden="1">
      <c r="B38" s="79"/>
      <c r="I38" s="23" t="e">
        <f>IF(ABS(I37-SUM(I5:I36))&gt;#REF!,I37-SUM(I5:I36)," ")</f>
        <v>#REF!</v>
      </c>
      <c r="J38" s="23" t="e">
        <f>IF(ABS(J37-SUM(J5:J36))&gt;#REF!,J37-SUM(J5:J36)," ")</f>
        <v>#REF!</v>
      </c>
      <c r="K38" s="23" t="e">
        <f>IF(ABS(K37-SUM(K5:K36))&gt;#REF!,K37-SUM(K5:K36)," ")</f>
        <v>#REF!</v>
      </c>
      <c r="L38" s="23" t="e">
        <f>IF(ABS(L37-SUM(L5:L36))&gt;#REF!,L37-SUM(L5:L36)," ")</f>
        <v>#REF!</v>
      </c>
      <c r="M38" s="23" t="e">
        <f>IF(ABS(M37-SUM(M5:M36))&gt;#REF!,M37-SUM(M5:M36)," ")</f>
        <v>#REF!</v>
      </c>
      <c r="N38" s="23" t="e">
        <f>IF(ABS(N37-SUM(N5:N36))&gt;#REF!,N37-SUM(N5:N36)," ")</f>
        <v>#REF!</v>
      </c>
      <c r="O38" s="23" t="e">
        <f>IF(ABS(O37-SUM(O5:O36))&gt;#REF!,O37-SUM(O5:O36)," ")</f>
        <v>#REF!</v>
      </c>
      <c r="P38" s="23" t="e">
        <f>IF(ABS(P37-SUM(P5:P36))&gt;#REF!,P37-SUM(P5:P36)," ")</f>
        <v>#REF!</v>
      </c>
      <c r="Q38" s="23" t="e">
        <f>IF(ABS(Q37-SUM(Q5:Q36))&gt;#REF!,Q37-SUM(Q5:Q36)," ")</f>
        <v>#REF!</v>
      </c>
      <c r="R38" s="23" t="e">
        <f>IF(ABS(R37-SUM(R5:R36))&gt;#REF!,R37-SUM(R5:R36)," ")</f>
        <v>#REF!</v>
      </c>
    </row>
    <row r="39" spans="1:24" ht="8.25" customHeight="1">
      <c r="A39" s="110"/>
      <c r="B39" s="147"/>
      <c r="C39" s="110"/>
      <c r="D39" s="110"/>
      <c r="E39" s="110"/>
      <c r="F39" s="110"/>
      <c r="G39" s="110"/>
      <c r="H39" s="110"/>
      <c r="I39" s="149" t="e">
        <f>IF(ABS(I37-SUM(I5:I36))&gt;#REF!,I37-SUM(I5:I36)," ")</f>
        <v>#REF!</v>
      </c>
      <c r="J39" s="149" t="e">
        <f>IF(ABS(J37-SUM(J5:J36))&gt;#REF!,J37-SUM(J5:J36)," ")</f>
        <v>#REF!</v>
      </c>
      <c r="K39" s="149" t="e">
        <f>IF(ABS(K37-SUM(K5:K36))&gt;#REF!,K37-SUM(K5:K36)," ")</f>
        <v>#REF!</v>
      </c>
      <c r="L39" s="149" t="e">
        <f>IF(ABS(L37-SUM(L5:L36))&gt;#REF!,L37-SUM(L5:L36)," ")</f>
        <v>#REF!</v>
      </c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</row>
    <row r="40" ht="3" customHeight="1"/>
    <row r="41" ht="12.75">
      <c r="A41" t="s">
        <v>253</v>
      </c>
    </row>
    <row r="42" ht="12.75">
      <c r="B42" t="s">
        <v>203</v>
      </c>
    </row>
    <row r="43" ht="12.75">
      <c r="A43" s="84" t="s">
        <v>373</v>
      </c>
    </row>
    <row r="44" ht="12.75" customHeight="1">
      <c r="B44" t="s">
        <v>310</v>
      </c>
    </row>
    <row r="45" ht="12.75" customHeight="1">
      <c r="A45" s="84" t="s">
        <v>375</v>
      </c>
    </row>
    <row r="46" ht="12.75" customHeight="1">
      <c r="A46" s="212" t="s">
        <v>360</v>
      </c>
    </row>
    <row r="47" ht="9" customHeight="1"/>
  </sheetData>
  <sheetProtection/>
  <printOptions/>
  <pageMargins left="0.75" right="0.75" top="1" bottom="1" header="0.5" footer="0.5"/>
  <pageSetup fitToHeight="1" fitToWidth="1" horizontalDpi="300" verticalDpi="300" orientation="portrait" paperSize="9" scale="68" r:id="rId1"/>
  <headerFooter alignWithMargins="0">
    <oddHeader>&amp;R&amp;"Arial,Bold"&amp;14ROAD TRAFFIC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zoomScale="85" zoomScaleNormal="85" zoomScalePageLayoutView="0" workbookViewId="0" topLeftCell="B1">
      <selection activeCell="H29" sqref="H29"/>
    </sheetView>
  </sheetViews>
  <sheetFormatPr defaultColWidth="9.140625" defaultRowHeight="12.75"/>
  <cols>
    <col min="1" max="1" width="9.8515625" style="0" hidden="1" customWidth="1"/>
    <col min="2" max="2" width="26.28125" style="0" customWidth="1"/>
    <col min="3" max="3" width="10.57421875" style="0" bestFit="1" customWidth="1"/>
    <col min="4" max="4" width="10.421875" style="0" customWidth="1"/>
    <col min="5" max="7" width="10.57421875" style="0" customWidth="1"/>
    <col min="8" max="14" width="10.57421875" style="0" bestFit="1" customWidth="1"/>
    <col min="15" max="15" width="31.7109375" style="0" customWidth="1"/>
  </cols>
  <sheetData>
    <row r="1" spans="2:16" s="14" customFormat="1" ht="18.75">
      <c r="B1" s="78" t="s">
        <v>367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2:14" s="14" customFormat="1" ht="5.25" customHeight="1">
      <c r="B2" s="21" t="s">
        <v>244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14" customFormat="1" ht="21" customHeight="1" thickBot="1">
      <c r="A3" s="16" t="s">
        <v>8</v>
      </c>
      <c r="B3" s="108" t="s">
        <v>9</v>
      </c>
      <c r="C3" s="129" t="s">
        <v>10</v>
      </c>
      <c r="D3" s="129" t="s">
        <v>11</v>
      </c>
      <c r="E3" s="129" t="s">
        <v>12</v>
      </c>
      <c r="F3" s="129" t="s">
        <v>13</v>
      </c>
      <c r="G3" s="129" t="s">
        <v>14</v>
      </c>
      <c r="H3" s="129" t="s">
        <v>15</v>
      </c>
      <c r="I3" s="129" t="s">
        <v>16</v>
      </c>
      <c r="J3" s="129" t="s">
        <v>17</v>
      </c>
      <c r="K3" s="129" t="s">
        <v>18</v>
      </c>
      <c r="L3" s="129" t="s">
        <v>19</v>
      </c>
      <c r="M3" s="129" t="s">
        <v>20</v>
      </c>
      <c r="N3" s="129" t="s">
        <v>21</v>
      </c>
    </row>
    <row r="4" spans="1:14" s="14" customFormat="1" ht="21" customHeight="1">
      <c r="A4" s="24"/>
      <c r="B4" s="76" t="s">
        <v>227</v>
      </c>
      <c r="C4" s="244">
        <v>25025</v>
      </c>
      <c r="D4" s="244">
        <v>29253</v>
      </c>
      <c r="E4" s="244">
        <v>29869</v>
      </c>
      <c r="F4" s="244">
        <v>34104</v>
      </c>
      <c r="G4" s="244">
        <v>34397</v>
      </c>
      <c r="H4" s="244">
        <v>35332</v>
      </c>
      <c r="I4" s="244">
        <v>39677</v>
      </c>
      <c r="J4" s="244">
        <v>39793</v>
      </c>
      <c r="K4" s="244">
        <v>36325</v>
      </c>
      <c r="L4" s="244">
        <v>36019</v>
      </c>
      <c r="M4" s="244">
        <v>30980</v>
      </c>
      <c r="N4" s="244">
        <v>29950</v>
      </c>
    </row>
    <row r="5" spans="1:14" ht="17.25" customHeight="1">
      <c r="A5" s="1">
        <v>101250</v>
      </c>
      <c r="B5" s="76" t="s">
        <v>36</v>
      </c>
      <c r="C5" s="247" t="s">
        <v>85</v>
      </c>
      <c r="D5" s="247" t="s">
        <v>85</v>
      </c>
      <c r="E5" s="247" t="s">
        <v>85</v>
      </c>
      <c r="F5" s="247" t="s">
        <v>85</v>
      </c>
      <c r="G5" s="247" t="s">
        <v>85</v>
      </c>
      <c r="H5" s="247" t="s">
        <v>85</v>
      </c>
      <c r="I5" s="247" t="s">
        <v>85</v>
      </c>
      <c r="J5" s="247" t="s">
        <v>85</v>
      </c>
      <c r="K5" s="247" t="s">
        <v>85</v>
      </c>
      <c r="L5" s="247" t="s">
        <v>85</v>
      </c>
      <c r="M5" s="247" t="s">
        <v>85</v>
      </c>
      <c r="N5" s="247" t="s">
        <v>85</v>
      </c>
    </row>
    <row r="6" spans="1:14" ht="17.25" customHeight="1">
      <c r="A6" s="1">
        <v>103094</v>
      </c>
      <c r="B6" s="76" t="s">
        <v>235</v>
      </c>
      <c r="C6" s="244">
        <v>0</v>
      </c>
      <c r="D6" s="244">
        <v>0</v>
      </c>
      <c r="E6" s="244">
        <v>52103</v>
      </c>
      <c r="F6" s="244">
        <v>54662</v>
      </c>
      <c r="G6" s="244">
        <v>54496</v>
      </c>
      <c r="H6" s="244">
        <v>56686</v>
      </c>
      <c r="I6" s="244">
        <v>56052</v>
      </c>
      <c r="J6" s="244">
        <v>52291</v>
      </c>
      <c r="K6" s="244">
        <v>56370</v>
      </c>
      <c r="L6" s="244">
        <v>54570</v>
      </c>
      <c r="M6" s="244">
        <v>52964</v>
      </c>
      <c r="N6" s="244">
        <v>45193</v>
      </c>
    </row>
    <row r="7" spans="1:14" ht="17.25" customHeight="1">
      <c r="A7" s="1">
        <v>104150</v>
      </c>
      <c r="B7" s="76" t="s">
        <v>88</v>
      </c>
      <c r="C7" s="247" t="s">
        <v>85</v>
      </c>
      <c r="D7" s="247" t="s">
        <v>85</v>
      </c>
      <c r="E7" s="247" t="s">
        <v>85</v>
      </c>
      <c r="F7" s="247" t="s">
        <v>85</v>
      </c>
      <c r="G7" s="247" t="s">
        <v>85</v>
      </c>
      <c r="H7" s="247" t="s">
        <v>85</v>
      </c>
      <c r="I7" s="247" t="s">
        <v>85</v>
      </c>
      <c r="J7" s="247" t="s">
        <v>85</v>
      </c>
      <c r="K7" s="247" t="s">
        <v>85</v>
      </c>
      <c r="L7" s="247" t="s">
        <v>85</v>
      </c>
      <c r="M7" s="247" t="s">
        <v>85</v>
      </c>
      <c r="N7" s="247" t="s">
        <v>85</v>
      </c>
    </row>
    <row r="8" spans="1:14" ht="17.25" customHeight="1">
      <c r="A8" s="1">
        <v>104480</v>
      </c>
      <c r="B8" s="76" t="s">
        <v>40</v>
      </c>
      <c r="C8" s="244">
        <v>38522</v>
      </c>
      <c r="D8" s="244">
        <v>44131</v>
      </c>
      <c r="E8" s="244">
        <v>43065</v>
      </c>
      <c r="F8" s="244">
        <v>43501</v>
      </c>
      <c r="G8" s="244">
        <v>0</v>
      </c>
      <c r="H8" s="244">
        <v>45173</v>
      </c>
      <c r="I8" s="244">
        <v>44846</v>
      </c>
      <c r="J8" s="244">
        <v>43918</v>
      </c>
      <c r="K8" s="244">
        <v>0</v>
      </c>
      <c r="L8" s="244">
        <v>46257</v>
      </c>
      <c r="M8" s="244">
        <v>42429</v>
      </c>
      <c r="N8" s="244">
        <v>0</v>
      </c>
    </row>
    <row r="9" spans="1:14" ht="17.25" customHeight="1">
      <c r="A9" s="1"/>
      <c r="B9" s="76" t="s">
        <v>213</v>
      </c>
      <c r="C9" s="244">
        <v>0</v>
      </c>
      <c r="D9" s="244">
        <v>0</v>
      </c>
      <c r="E9" s="244">
        <v>0</v>
      </c>
      <c r="F9" s="244">
        <v>0</v>
      </c>
      <c r="G9" s="244">
        <v>0</v>
      </c>
      <c r="H9" s="244">
        <v>25560</v>
      </c>
      <c r="I9" s="244">
        <v>40511</v>
      </c>
      <c r="J9" s="244">
        <v>40198</v>
      </c>
      <c r="K9" s="244">
        <v>37652</v>
      </c>
      <c r="L9" s="244">
        <v>37469</v>
      </c>
      <c r="M9" s="244">
        <v>33383</v>
      </c>
      <c r="N9" s="244">
        <v>0</v>
      </c>
    </row>
    <row r="10" spans="1:14" ht="17.25" customHeight="1">
      <c r="A10" s="1"/>
      <c r="B10" s="76" t="s">
        <v>32</v>
      </c>
      <c r="C10" s="247" t="s">
        <v>85</v>
      </c>
      <c r="D10" s="247" t="s">
        <v>85</v>
      </c>
      <c r="E10" s="247" t="s">
        <v>85</v>
      </c>
      <c r="F10" s="247" t="s">
        <v>85</v>
      </c>
      <c r="G10" s="247" t="s">
        <v>85</v>
      </c>
      <c r="H10" s="247" t="s">
        <v>85</v>
      </c>
      <c r="I10" s="247" t="s">
        <v>85</v>
      </c>
      <c r="J10" s="247" t="s">
        <v>85</v>
      </c>
      <c r="K10" s="247" t="s">
        <v>85</v>
      </c>
      <c r="L10" s="247" t="s">
        <v>85</v>
      </c>
      <c r="M10" s="247" t="s">
        <v>85</v>
      </c>
      <c r="N10" s="247" t="s">
        <v>85</v>
      </c>
    </row>
    <row r="11" spans="1:14" ht="17.25" customHeight="1">
      <c r="A11" s="1">
        <v>104760</v>
      </c>
      <c r="B11" s="76" t="s">
        <v>200</v>
      </c>
      <c r="C11" s="244">
        <v>16165</v>
      </c>
      <c r="D11" s="244">
        <v>26132</v>
      </c>
      <c r="E11" s="244">
        <v>31214</v>
      </c>
      <c r="F11" s="244">
        <v>33243</v>
      </c>
      <c r="G11" s="244">
        <v>33775</v>
      </c>
      <c r="H11" s="244">
        <v>34838</v>
      </c>
      <c r="I11" s="244">
        <v>35489</v>
      </c>
      <c r="J11" s="244">
        <v>28587</v>
      </c>
      <c r="K11" s="244">
        <v>23857</v>
      </c>
      <c r="L11" s="244">
        <v>0</v>
      </c>
      <c r="M11" s="244">
        <v>0</v>
      </c>
      <c r="N11" s="244">
        <v>0</v>
      </c>
    </row>
    <row r="12" spans="1:14" ht="17.25" customHeight="1">
      <c r="A12" s="1">
        <v>104890</v>
      </c>
      <c r="B12" s="76" t="s">
        <v>22</v>
      </c>
      <c r="C12" s="244">
        <v>6168</v>
      </c>
      <c r="D12" s="244">
        <v>6799</v>
      </c>
      <c r="E12" s="244">
        <v>7114</v>
      </c>
      <c r="F12" s="244">
        <v>8272</v>
      </c>
      <c r="G12" s="244">
        <v>8212</v>
      </c>
      <c r="H12" s="244">
        <v>8441</v>
      </c>
      <c r="I12" s="244">
        <v>9924</v>
      </c>
      <c r="J12" s="244">
        <v>9918</v>
      </c>
      <c r="K12" s="244">
        <v>8523</v>
      </c>
      <c r="L12" s="244">
        <v>8456</v>
      </c>
      <c r="M12" s="244">
        <v>7345</v>
      </c>
      <c r="N12" s="244">
        <v>6652</v>
      </c>
    </row>
    <row r="13" spans="1:14" ht="17.25" customHeight="1">
      <c r="A13" s="1">
        <v>108620</v>
      </c>
      <c r="B13" s="76" t="s">
        <v>28</v>
      </c>
      <c r="C13" s="244">
        <v>3028</v>
      </c>
      <c r="D13" s="244">
        <v>3421</v>
      </c>
      <c r="E13" s="244">
        <v>3492</v>
      </c>
      <c r="F13" s="244">
        <v>3586</v>
      </c>
      <c r="G13" s="244">
        <v>3680</v>
      </c>
      <c r="H13" s="244">
        <v>3850</v>
      </c>
      <c r="I13" s="244">
        <v>3848</v>
      </c>
      <c r="J13" s="245">
        <v>3883</v>
      </c>
      <c r="K13" s="245">
        <v>3903</v>
      </c>
      <c r="L13" s="244">
        <v>3766</v>
      </c>
      <c r="M13" s="244">
        <v>3578</v>
      </c>
      <c r="N13" s="244">
        <v>3331</v>
      </c>
    </row>
    <row r="14" spans="1:14" ht="17.25" customHeight="1">
      <c r="A14" s="1">
        <v>108690</v>
      </c>
      <c r="B14" s="76" t="s">
        <v>26</v>
      </c>
      <c r="C14" s="247" t="s">
        <v>85</v>
      </c>
      <c r="D14" s="247" t="s">
        <v>85</v>
      </c>
      <c r="E14" s="247" t="s">
        <v>85</v>
      </c>
      <c r="F14" s="247" t="s">
        <v>85</v>
      </c>
      <c r="G14" s="247" t="s">
        <v>85</v>
      </c>
      <c r="H14" s="247" t="s">
        <v>85</v>
      </c>
      <c r="I14" s="247" t="s">
        <v>85</v>
      </c>
      <c r="J14" s="247" t="s">
        <v>85</v>
      </c>
      <c r="K14" s="247" t="s">
        <v>85</v>
      </c>
      <c r="L14" s="247" t="s">
        <v>85</v>
      </c>
      <c r="M14" s="247" t="s">
        <v>85</v>
      </c>
      <c r="N14" s="247" t="s">
        <v>85</v>
      </c>
    </row>
    <row r="15" spans="1:14" ht="17.25" customHeight="1">
      <c r="A15" s="1">
        <v>110032</v>
      </c>
      <c r="B15" s="76" t="s">
        <v>23</v>
      </c>
      <c r="C15" s="244">
        <v>19318</v>
      </c>
      <c r="D15" s="244">
        <v>23654</v>
      </c>
      <c r="E15" s="244">
        <v>24602</v>
      </c>
      <c r="F15" s="244">
        <v>26100</v>
      </c>
      <c r="G15" s="244">
        <v>26224</v>
      </c>
      <c r="H15" s="244">
        <v>26884</v>
      </c>
      <c r="I15" s="244">
        <v>28074</v>
      </c>
      <c r="J15" s="244">
        <v>28278</v>
      </c>
      <c r="K15" s="244">
        <v>27680</v>
      </c>
      <c r="L15" s="244">
        <v>27618</v>
      </c>
      <c r="M15" s="244">
        <v>24732</v>
      </c>
      <c r="N15" s="244">
        <v>29034</v>
      </c>
    </row>
    <row r="16" spans="1:14" ht="17.25" customHeight="1">
      <c r="A16" s="1">
        <v>113120</v>
      </c>
      <c r="B16" s="76" t="s">
        <v>25</v>
      </c>
      <c r="C16" s="244">
        <v>6211</v>
      </c>
      <c r="D16" s="244">
        <v>4516</v>
      </c>
      <c r="E16" s="244">
        <v>5324</v>
      </c>
      <c r="F16" s="244">
        <v>5751</v>
      </c>
      <c r="G16" s="244">
        <v>6405</v>
      </c>
      <c r="H16" s="244">
        <v>6604</v>
      </c>
      <c r="I16" s="244">
        <v>6971</v>
      </c>
      <c r="J16" s="244">
        <v>7418</v>
      </c>
      <c r="K16" s="244">
        <v>7551</v>
      </c>
      <c r="L16" s="244">
        <v>6977</v>
      </c>
      <c r="M16" s="244">
        <v>6408</v>
      </c>
      <c r="N16" s="244">
        <v>5627</v>
      </c>
    </row>
    <row r="17" spans="1:14" ht="17.25" customHeight="1">
      <c r="A17" s="1">
        <v>115580</v>
      </c>
      <c r="B17" s="76" t="s">
        <v>24</v>
      </c>
      <c r="C17" s="244">
        <v>6351</v>
      </c>
      <c r="D17" s="244">
        <v>7793</v>
      </c>
      <c r="E17" s="244">
        <v>8301</v>
      </c>
      <c r="F17" s="244">
        <v>9745</v>
      </c>
      <c r="G17" s="244">
        <v>9590</v>
      </c>
      <c r="H17" s="244">
        <v>10076</v>
      </c>
      <c r="I17" s="244">
        <v>11175</v>
      </c>
      <c r="J17" s="244">
        <v>12319</v>
      </c>
      <c r="K17" s="244">
        <v>10324</v>
      </c>
      <c r="L17" s="244">
        <v>9871</v>
      </c>
      <c r="M17" s="244">
        <v>8352</v>
      </c>
      <c r="N17" s="244">
        <v>7672</v>
      </c>
    </row>
    <row r="18" spans="1:14" ht="17.25" customHeight="1">
      <c r="A18" s="1">
        <v>116530</v>
      </c>
      <c r="B18" s="103" t="s">
        <v>46</v>
      </c>
      <c r="C18" s="244">
        <v>4289</v>
      </c>
      <c r="D18" s="244">
        <v>4946</v>
      </c>
      <c r="E18" s="244">
        <v>0</v>
      </c>
      <c r="F18" s="244">
        <v>3849</v>
      </c>
      <c r="G18" s="244">
        <v>5947</v>
      </c>
      <c r="H18" s="244">
        <v>5766</v>
      </c>
      <c r="I18" s="244">
        <v>6107</v>
      </c>
      <c r="J18" s="244">
        <v>6281</v>
      </c>
      <c r="K18" s="244">
        <v>5770</v>
      </c>
      <c r="L18" s="244">
        <v>5799</v>
      </c>
      <c r="M18" s="244">
        <v>5151</v>
      </c>
      <c r="N18" s="244">
        <v>4796</v>
      </c>
    </row>
    <row r="19" spans="1:14" ht="17.25" customHeight="1">
      <c r="A19" s="1"/>
      <c r="B19" s="76" t="s">
        <v>236</v>
      </c>
      <c r="C19" s="244">
        <v>0</v>
      </c>
      <c r="D19" s="244">
        <v>0</v>
      </c>
      <c r="E19" s="244">
        <v>9014</v>
      </c>
      <c r="F19" s="244">
        <v>10078</v>
      </c>
      <c r="G19" s="244">
        <v>10519</v>
      </c>
      <c r="H19" s="244">
        <v>10543</v>
      </c>
      <c r="I19" s="244">
        <v>10459</v>
      </c>
      <c r="J19" s="244">
        <v>11231</v>
      </c>
      <c r="K19" s="244">
        <v>10333</v>
      </c>
      <c r="L19" s="244">
        <v>9769</v>
      </c>
      <c r="M19" s="244">
        <v>9138</v>
      </c>
      <c r="N19" s="244">
        <v>8250</v>
      </c>
    </row>
    <row r="20" spans="1:14" ht="17.25" customHeight="1">
      <c r="A20" s="1">
        <v>118850</v>
      </c>
      <c r="B20" s="76" t="s">
        <v>30</v>
      </c>
      <c r="C20" s="244">
        <v>0</v>
      </c>
      <c r="D20" s="244">
        <v>0</v>
      </c>
      <c r="E20" s="244">
        <v>0</v>
      </c>
      <c r="F20" s="244">
        <v>0</v>
      </c>
      <c r="G20" s="244">
        <v>0</v>
      </c>
      <c r="H20" s="244">
        <v>0</v>
      </c>
      <c r="I20" s="244">
        <v>0</v>
      </c>
      <c r="J20" s="244">
        <v>5768</v>
      </c>
      <c r="K20" s="244">
        <v>5143</v>
      </c>
      <c r="L20" s="244">
        <v>4828</v>
      </c>
      <c r="M20" s="244">
        <v>4220</v>
      </c>
      <c r="N20" s="244">
        <v>4052</v>
      </c>
    </row>
    <row r="21" spans="1:14" ht="17.25" customHeight="1">
      <c r="A21" s="1">
        <v>123700</v>
      </c>
      <c r="B21" s="103" t="s">
        <v>113</v>
      </c>
      <c r="C21" s="244">
        <v>4547</v>
      </c>
      <c r="D21" s="244">
        <v>6491</v>
      </c>
      <c r="E21" s="244">
        <v>6575</v>
      </c>
      <c r="F21" s="244">
        <v>6809</v>
      </c>
      <c r="G21" s="244">
        <v>6963</v>
      </c>
      <c r="H21" s="244">
        <v>7056</v>
      </c>
      <c r="I21" s="244">
        <v>7117</v>
      </c>
      <c r="J21" s="244">
        <v>7246</v>
      </c>
      <c r="K21" s="244">
        <v>6997</v>
      </c>
      <c r="L21" s="244">
        <v>6571</v>
      </c>
      <c r="M21" s="244">
        <v>6349</v>
      </c>
      <c r="N21" s="244">
        <v>6070</v>
      </c>
    </row>
    <row r="22" spans="1:14" ht="17.25" customHeight="1">
      <c r="A22" s="1"/>
      <c r="B22" s="76" t="s">
        <v>35</v>
      </c>
      <c r="C22" s="247" t="s">
        <v>85</v>
      </c>
      <c r="D22" s="247" t="s">
        <v>85</v>
      </c>
      <c r="E22" s="247" t="s">
        <v>85</v>
      </c>
      <c r="F22" s="247" t="s">
        <v>85</v>
      </c>
      <c r="G22" s="247" t="s">
        <v>85</v>
      </c>
      <c r="H22" s="247" t="s">
        <v>85</v>
      </c>
      <c r="I22" s="247" t="s">
        <v>85</v>
      </c>
      <c r="J22" s="247" t="s">
        <v>85</v>
      </c>
      <c r="K22" s="247" t="s">
        <v>85</v>
      </c>
      <c r="L22" s="247" t="s">
        <v>85</v>
      </c>
      <c r="M22" s="247" t="s">
        <v>85</v>
      </c>
      <c r="N22" s="247" t="s">
        <v>85</v>
      </c>
    </row>
    <row r="23" spans="1:14" ht="17.25" customHeight="1">
      <c r="A23" s="1">
        <v>126400</v>
      </c>
      <c r="B23" s="103" t="s">
        <v>45</v>
      </c>
      <c r="C23" s="247" t="s">
        <v>85</v>
      </c>
      <c r="D23" s="247" t="s">
        <v>85</v>
      </c>
      <c r="E23" s="247" t="s">
        <v>85</v>
      </c>
      <c r="F23" s="247" t="s">
        <v>85</v>
      </c>
      <c r="G23" s="247" t="s">
        <v>85</v>
      </c>
      <c r="H23" s="247" t="s">
        <v>85</v>
      </c>
      <c r="I23" s="247" t="s">
        <v>85</v>
      </c>
      <c r="J23" s="247" t="s">
        <v>85</v>
      </c>
      <c r="K23" s="247" t="s">
        <v>85</v>
      </c>
      <c r="L23" s="247" t="s">
        <v>85</v>
      </c>
      <c r="M23" s="247" t="s">
        <v>85</v>
      </c>
      <c r="N23" s="247" t="s">
        <v>85</v>
      </c>
    </row>
    <row r="24" spans="1:14" ht="17.25" customHeight="1">
      <c r="A24" s="1"/>
      <c r="B24" s="76" t="s">
        <v>31</v>
      </c>
      <c r="C24" s="244">
        <v>22725</v>
      </c>
      <c r="D24" s="244">
        <v>25621</v>
      </c>
      <c r="E24" s="244">
        <v>26707</v>
      </c>
      <c r="F24" s="244">
        <v>29304</v>
      </c>
      <c r="G24" s="244">
        <v>27311</v>
      </c>
      <c r="H24" s="244">
        <v>28500</v>
      </c>
      <c r="I24" s="244">
        <v>29582</v>
      </c>
      <c r="J24" s="244">
        <v>30285</v>
      </c>
      <c r="K24" s="244">
        <v>29632</v>
      </c>
      <c r="L24" s="244">
        <v>28378</v>
      </c>
      <c r="M24" s="244">
        <v>25238</v>
      </c>
      <c r="N24" s="244">
        <v>24731</v>
      </c>
    </row>
    <row r="25" spans="1:14" ht="17.25" customHeight="1">
      <c r="A25" s="1">
        <v>130754</v>
      </c>
      <c r="B25" s="103" t="s">
        <v>48</v>
      </c>
      <c r="C25" s="244">
        <v>10935</v>
      </c>
      <c r="D25" s="244">
        <v>14042</v>
      </c>
      <c r="E25" s="244">
        <v>14467</v>
      </c>
      <c r="F25" s="244">
        <v>14909</v>
      </c>
      <c r="G25" s="244">
        <v>14821</v>
      </c>
      <c r="H25" s="244">
        <v>15194</v>
      </c>
      <c r="I25" s="244">
        <v>14910</v>
      </c>
      <c r="J25" s="244">
        <v>15346</v>
      </c>
      <c r="K25" s="244">
        <v>16880</v>
      </c>
      <c r="L25" s="244">
        <v>0</v>
      </c>
      <c r="M25" s="244">
        <v>12553</v>
      </c>
      <c r="N25" s="244">
        <v>13543</v>
      </c>
    </row>
    <row r="26" spans="1:14" ht="17.25" customHeight="1">
      <c r="A26" s="1"/>
      <c r="B26" s="103" t="s">
        <v>214</v>
      </c>
      <c r="C26" s="244">
        <v>61566</v>
      </c>
      <c r="D26" s="244">
        <v>70142</v>
      </c>
      <c r="E26" s="244">
        <v>0</v>
      </c>
      <c r="F26" s="244">
        <v>0</v>
      </c>
      <c r="G26" s="244">
        <v>0</v>
      </c>
      <c r="H26" s="245">
        <v>0</v>
      </c>
      <c r="I26" s="245">
        <v>66291</v>
      </c>
      <c r="J26" s="245">
        <v>77257</v>
      </c>
      <c r="K26" s="245">
        <v>77625</v>
      </c>
      <c r="L26" s="245">
        <v>77777</v>
      </c>
      <c r="M26" s="245">
        <v>73726</v>
      </c>
      <c r="N26" s="245">
        <v>69537</v>
      </c>
    </row>
    <row r="27" spans="1:14" ht="17.25" customHeight="1">
      <c r="A27" s="1"/>
      <c r="B27" s="76" t="s">
        <v>201</v>
      </c>
      <c r="C27" s="244">
        <v>0</v>
      </c>
      <c r="D27" s="244">
        <v>3604</v>
      </c>
      <c r="E27" s="244">
        <v>3792</v>
      </c>
      <c r="F27" s="244">
        <v>5034</v>
      </c>
      <c r="G27" s="244">
        <v>6042</v>
      </c>
      <c r="H27" s="244">
        <v>6164</v>
      </c>
      <c r="I27" s="244">
        <v>6615</v>
      </c>
      <c r="J27" s="244">
        <v>7156</v>
      </c>
      <c r="K27" s="244">
        <v>5984</v>
      </c>
      <c r="L27" s="244">
        <v>5031</v>
      </c>
      <c r="M27" s="244">
        <v>3352</v>
      </c>
      <c r="N27" s="244">
        <v>3101</v>
      </c>
    </row>
    <row r="28" spans="1:14" ht="17.25" customHeight="1">
      <c r="A28" s="1"/>
      <c r="B28" s="76" t="s">
        <v>27</v>
      </c>
      <c r="C28" s="247" t="s">
        <v>85</v>
      </c>
      <c r="D28" s="247" t="s">
        <v>85</v>
      </c>
      <c r="E28" s="247" t="s">
        <v>85</v>
      </c>
      <c r="F28" s="247" t="s">
        <v>85</v>
      </c>
      <c r="G28" s="247" t="s">
        <v>85</v>
      </c>
      <c r="H28" s="247" t="s">
        <v>85</v>
      </c>
      <c r="I28" s="247" t="s">
        <v>85</v>
      </c>
      <c r="J28" s="247" t="s">
        <v>85</v>
      </c>
      <c r="K28" s="247" t="s">
        <v>85</v>
      </c>
      <c r="L28" s="247" t="s">
        <v>85</v>
      </c>
      <c r="M28" s="247" t="s">
        <v>85</v>
      </c>
      <c r="N28" s="247" t="s">
        <v>85</v>
      </c>
    </row>
    <row r="29" spans="1:14" ht="17.25" customHeight="1">
      <c r="A29" s="1">
        <v>132061</v>
      </c>
      <c r="B29" s="76" t="s">
        <v>43</v>
      </c>
      <c r="C29" s="245">
        <v>0</v>
      </c>
      <c r="D29" s="245">
        <v>0</v>
      </c>
      <c r="E29" s="245">
        <v>0</v>
      </c>
      <c r="F29" s="245">
        <v>0</v>
      </c>
      <c r="G29" s="245">
        <v>0</v>
      </c>
      <c r="H29" s="245">
        <v>3049</v>
      </c>
      <c r="I29" s="245">
        <v>3250</v>
      </c>
      <c r="J29" s="245">
        <v>3231</v>
      </c>
      <c r="K29" s="245">
        <v>3089</v>
      </c>
      <c r="L29" s="245">
        <v>2796</v>
      </c>
      <c r="M29" s="245">
        <v>2461</v>
      </c>
      <c r="N29" s="245">
        <v>2259</v>
      </c>
    </row>
    <row r="30" spans="1:14" ht="17.25" customHeight="1">
      <c r="A30" s="1">
        <v>137190</v>
      </c>
      <c r="B30" s="76" t="s">
        <v>42</v>
      </c>
      <c r="C30" s="247" t="s">
        <v>85</v>
      </c>
      <c r="D30" s="247" t="s">
        <v>85</v>
      </c>
      <c r="E30" s="247" t="s">
        <v>85</v>
      </c>
      <c r="F30" s="247" t="s">
        <v>85</v>
      </c>
      <c r="G30" s="247" t="s">
        <v>85</v>
      </c>
      <c r="H30" s="247" t="s">
        <v>85</v>
      </c>
      <c r="I30" s="247" t="s">
        <v>85</v>
      </c>
      <c r="J30" s="247" t="s">
        <v>85</v>
      </c>
      <c r="K30" s="247" t="s">
        <v>85</v>
      </c>
      <c r="L30" s="247" t="s">
        <v>85</v>
      </c>
      <c r="M30" s="247" t="s">
        <v>85</v>
      </c>
      <c r="N30" s="247" t="s">
        <v>85</v>
      </c>
    </row>
    <row r="31" spans="1:14" ht="17.25" customHeight="1">
      <c r="A31" s="1">
        <v>155170</v>
      </c>
      <c r="B31" s="76" t="s">
        <v>41</v>
      </c>
      <c r="C31" s="247" t="s">
        <v>85</v>
      </c>
      <c r="D31" s="247" t="s">
        <v>85</v>
      </c>
      <c r="E31" s="247" t="s">
        <v>85</v>
      </c>
      <c r="F31" s="247" t="s">
        <v>85</v>
      </c>
      <c r="G31" s="247" t="s">
        <v>85</v>
      </c>
      <c r="H31" s="247" t="s">
        <v>85</v>
      </c>
      <c r="I31" s="247" t="s">
        <v>85</v>
      </c>
      <c r="J31" s="247" t="s">
        <v>85</v>
      </c>
      <c r="K31" s="247" t="s">
        <v>85</v>
      </c>
      <c r="L31" s="247" t="s">
        <v>85</v>
      </c>
      <c r="M31" s="247" t="s">
        <v>85</v>
      </c>
      <c r="N31" s="247" t="s">
        <v>85</v>
      </c>
    </row>
    <row r="32" spans="1:14" ht="17.25" customHeight="1">
      <c r="A32" s="1">
        <v>159040</v>
      </c>
      <c r="B32" s="76" t="s">
        <v>38</v>
      </c>
      <c r="C32" s="244">
        <v>2147</v>
      </c>
      <c r="D32" s="244">
        <v>1837</v>
      </c>
      <c r="E32" s="244">
        <v>0</v>
      </c>
      <c r="F32" s="244">
        <v>0</v>
      </c>
      <c r="G32" s="244">
        <v>4528</v>
      </c>
      <c r="H32" s="244">
        <v>4880</v>
      </c>
      <c r="I32" s="244">
        <v>5206</v>
      </c>
      <c r="J32" s="244">
        <v>5517</v>
      </c>
      <c r="K32" s="244">
        <v>4613</v>
      </c>
      <c r="L32" s="244">
        <v>3623</v>
      </c>
      <c r="M32" s="244">
        <v>2761</v>
      </c>
      <c r="N32" s="244">
        <v>2496</v>
      </c>
    </row>
    <row r="33" spans="1:14" ht="17.25" customHeight="1">
      <c r="A33" s="1">
        <v>174100</v>
      </c>
      <c r="B33" s="103" t="s">
        <v>87</v>
      </c>
      <c r="C33" s="244">
        <v>34529</v>
      </c>
      <c r="D33" s="244">
        <v>25060</v>
      </c>
      <c r="E33" s="244">
        <v>25417</v>
      </c>
      <c r="F33" s="244">
        <v>27618</v>
      </c>
      <c r="G33" s="244">
        <v>26167</v>
      </c>
      <c r="H33" s="244">
        <v>27993</v>
      </c>
      <c r="I33" s="244">
        <v>27157</v>
      </c>
      <c r="J33" s="244">
        <v>12147</v>
      </c>
      <c r="K33" s="244">
        <v>12336</v>
      </c>
      <c r="L33" s="244">
        <v>25677</v>
      </c>
      <c r="M33" s="244">
        <v>24967</v>
      </c>
      <c r="N33" s="244">
        <v>22346</v>
      </c>
    </row>
    <row r="34" spans="1:14" ht="17.25" customHeight="1">
      <c r="A34" s="1">
        <v>180100</v>
      </c>
      <c r="B34" s="76" t="s">
        <v>238</v>
      </c>
      <c r="C34" s="244">
        <v>16598</v>
      </c>
      <c r="D34" s="244">
        <v>18038</v>
      </c>
      <c r="E34" s="244">
        <v>18404</v>
      </c>
      <c r="F34" s="244">
        <v>18556</v>
      </c>
      <c r="G34" s="244">
        <v>18511</v>
      </c>
      <c r="H34" s="244">
        <v>19059</v>
      </c>
      <c r="I34" s="244">
        <v>18446</v>
      </c>
      <c r="J34" s="244">
        <v>18953</v>
      </c>
      <c r="K34" s="244">
        <v>18753</v>
      </c>
      <c r="L34" s="244">
        <v>17728</v>
      </c>
      <c r="M34" s="244">
        <v>17479</v>
      </c>
      <c r="N34" s="244">
        <v>17392</v>
      </c>
    </row>
    <row r="35" spans="1:14" ht="17.25" customHeight="1">
      <c r="A35" s="1"/>
      <c r="B35" s="76" t="s">
        <v>33</v>
      </c>
      <c r="C35" s="244">
        <v>8625</v>
      </c>
      <c r="D35" s="244">
        <v>9879</v>
      </c>
      <c r="E35" s="244">
        <v>10217</v>
      </c>
      <c r="F35" s="244">
        <v>10588</v>
      </c>
      <c r="G35" s="244">
        <v>10974</v>
      </c>
      <c r="H35" s="244">
        <v>11242</v>
      </c>
      <c r="I35" s="244">
        <v>11678</v>
      </c>
      <c r="J35" s="244">
        <v>12286</v>
      </c>
      <c r="K35" s="244">
        <v>11423</v>
      </c>
      <c r="L35" s="244">
        <v>10904</v>
      </c>
      <c r="M35" s="244">
        <v>10319</v>
      </c>
      <c r="N35" s="244">
        <v>9628</v>
      </c>
    </row>
    <row r="36" spans="1:14" ht="17.25" customHeight="1">
      <c r="A36" s="1">
        <v>183200</v>
      </c>
      <c r="B36" s="103" t="s">
        <v>47</v>
      </c>
      <c r="C36" s="244">
        <v>11061</v>
      </c>
      <c r="D36" s="244">
        <v>11805</v>
      </c>
      <c r="E36" s="244">
        <v>11491</v>
      </c>
      <c r="F36" s="244">
        <v>10693</v>
      </c>
      <c r="G36" s="244">
        <v>12435</v>
      </c>
      <c r="H36" s="244">
        <v>13087</v>
      </c>
      <c r="I36" s="244">
        <v>12287</v>
      </c>
      <c r="J36" s="244">
        <v>0</v>
      </c>
      <c r="K36" s="244">
        <v>13090</v>
      </c>
      <c r="L36" s="244">
        <v>11844</v>
      </c>
      <c r="M36" s="245">
        <v>11278</v>
      </c>
      <c r="N36" s="245">
        <v>11151</v>
      </c>
    </row>
    <row r="37" spans="1:14" ht="17.25" customHeight="1">
      <c r="A37" s="1"/>
      <c r="B37" s="103" t="s">
        <v>215</v>
      </c>
      <c r="C37" s="245">
        <v>70573</v>
      </c>
      <c r="D37" s="245">
        <v>79063</v>
      </c>
      <c r="E37" s="244">
        <v>80833</v>
      </c>
      <c r="F37" s="244">
        <v>0</v>
      </c>
      <c r="G37" s="244">
        <v>0</v>
      </c>
      <c r="H37" s="244">
        <v>0</v>
      </c>
      <c r="I37" s="244">
        <v>0</v>
      </c>
      <c r="J37" s="244">
        <v>0</v>
      </c>
      <c r="K37" s="244">
        <v>84337</v>
      </c>
      <c r="L37" s="244">
        <v>83116</v>
      </c>
      <c r="M37" s="244">
        <v>80032</v>
      </c>
      <c r="N37" s="244">
        <v>0</v>
      </c>
    </row>
    <row r="38" spans="1:15" ht="17.25" customHeight="1">
      <c r="A38" s="1">
        <v>228120</v>
      </c>
      <c r="B38" s="76" t="s">
        <v>237</v>
      </c>
      <c r="C38" s="244">
        <v>0</v>
      </c>
      <c r="D38" s="244">
        <v>0</v>
      </c>
      <c r="E38" s="244">
        <v>0</v>
      </c>
      <c r="F38" s="244">
        <v>22707</v>
      </c>
      <c r="G38" s="244">
        <v>21975</v>
      </c>
      <c r="H38" s="244">
        <v>22660</v>
      </c>
      <c r="I38" s="244">
        <v>22505</v>
      </c>
      <c r="J38" s="244">
        <v>23277</v>
      </c>
      <c r="K38" s="244">
        <v>22868</v>
      </c>
      <c r="L38" s="244">
        <v>22503</v>
      </c>
      <c r="M38" s="244">
        <v>20245</v>
      </c>
      <c r="N38" s="244">
        <v>19997</v>
      </c>
      <c r="O38" t="s">
        <v>229</v>
      </c>
    </row>
    <row r="39" spans="1:14" ht="17.25" customHeight="1">
      <c r="A39" s="1"/>
      <c r="B39" s="76" t="s">
        <v>39</v>
      </c>
      <c r="C39" s="244">
        <v>830</v>
      </c>
      <c r="D39" s="244">
        <v>1091</v>
      </c>
      <c r="E39" s="244">
        <v>1364</v>
      </c>
      <c r="F39" s="244">
        <v>1724</v>
      </c>
      <c r="G39" s="244">
        <v>1796</v>
      </c>
      <c r="H39" s="244">
        <v>1837</v>
      </c>
      <c r="I39" s="244">
        <v>2318</v>
      </c>
      <c r="J39" s="244">
        <v>2375</v>
      </c>
      <c r="K39" s="244">
        <v>2047</v>
      </c>
      <c r="L39" s="244">
        <v>1683</v>
      </c>
      <c r="M39" s="244">
        <v>1268</v>
      </c>
      <c r="N39" s="244">
        <v>716</v>
      </c>
    </row>
    <row r="40" spans="1:40" ht="17.25" customHeight="1">
      <c r="A40" s="1"/>
      <c r="B40" s="121" t="s">
        <v>37</v>
      </c>
      <c r="C40" s="246">
        <v>4220</v>
      </c>
      <c r="D40" s="246">
        <v>4531</v>
      </c>
      <c r="E40" s="246">
        <v>4781</v>
      </c>
      <c r="F40" s="246">
        <v>4572</v>
      </c>
      <c r="G40" s="246">
        <v>4535</v>
      </c>
      <c r="H40" s="246">
        <v>4705</v>
      </c>
      <c r="I40" s="246">
        <v>4263</v>
      </c>
      <c r="J40" s="246">
        <v>4648</v>
      </c>
      <c r="K40" s="246">
        <v>4662</v>
      </c>
      <c r="L40" s="246">
        <v>4366</v>
      </c>
      <c r="M40" s="246">
        <v>4585</v>
      </c>
      <c r="N40" s="246">
        <v>5487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14" s="84" customFormat="1" ht="17.25" customHeight="1">
      <c r="A41" s="2">
        <v>232110</v>
      </c>
      <c r="B41" s="2" t="s">
        <v>234</v>
      </c>
      <c r="C41" s="150"/>
      <c r="D41" s="150"/>
      <c r="E41" s="150"/>
      <c r="F41" s="150"/>
      <c r="G41" s="150"/>
      <c r="H41" s="151"/>
      <c r="I41" s="151"/>
      <c r="J41" s="151"/>
      <c r="K41" s="151"/>
      <c r="L41" s="151"/>
      <c r="M41" s="151"/>
      <c r="N41" s="150"/>
    </row>
    <row r="42" spans="1:14" s="84" customFormat="1" ht="17.25" customHeight="1">
      <c r="A42" s="2">
        <v>254575</v>
      </c>
      <c r="B42" s="84" t="s">
        <v>202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0"/>
    </row>
    <row r="43" spans="1:14" s="84" customFormat="1" ht="17.25" customHeight="1">
      <c r="A43" s="2">
        <v>255005</v>
      </c>
      <c r="B43" s="152" t="s">
        <v>124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4"/>
      <c r="M43" s="153"/>
      <c r="N43" s="154"/>
    </row>
    <row r="44" spans="1:14" ht="15.75" customHeight="1">
      <c r="A44" s="1"/>
      <c r="B44" s="42" t="s">
        <v>229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7" ht="102.75" customHeight="1"/>
  </sheetData>
  <sheetProtection/>
  <printOptions/>
  <pageMargins left="0.75" right="0.75" top="1" bottom="1" header="0.5" footer="0.5"/>
  <pageSetup fitToHeight="1" fitToWidth="1" horizontalDpi="300" verticalDpi="300" orientation="portrait" paperSize="9" scale="57" r:id="rId1"/>
  <headerFooter alignWithMargins="0">
    <oddHeader>&amp;R&amp;"Arial,Bold"&amp;16ROAD TRAFFIC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="85" zoomScaleNormal="85" zoomScalePageLayoutView="0" workbookViewId="0" topLeftCell="A4">
      <selection activeCell="H32" sqref="H32"/>
    </sheetView>
  </sheetViews>
  <sheetFormatPr defaultColWidth="9.140625" defaultRowHeight="12.75"/>
  <cols>
    <col min="1" max="1" width="26.57421875" style="42" customWidth="1"/>
    <col min="2" max="2" width="9.7109375" style="30" customWidth="1"/>
    <col min="3" max="3" width="10.140625" style="30" customWidth="1"/>
    <col min="4" max="4" width="9.57421875" style="30" customWidth="1"/>
    <col min="5" max="5" width="12.8515625" style="30" bestFit="1" customWidth="1"/>
    <col min="6" max="6" width="9.57421875" style="30" customWidth="1"/>
    <col min="7" max="7" width="3.8515625" style="30" customWidth="1"/>
    <col min="8" max="8" width="7.421875" style="30" customWidth="1"/>
    <col min="9" max="9" width="7.28125" style="30" customWidth="1"/>
    <col min="10" max="10" width="3.140625" style="30" customWidth="1"/>
    <col min="11" max="11" width="8.28125" style="30" customWidth="1"/>
    <col min="12" max="13" width="8.140625" style="30" customWidth="1"/>
    <col min="14" max="14" width="8.28125" style="30" customWidth="1"/>
    <col min="15" max="16384" width="9.140625" style="30" customWidth="1"/>
  </cols>
  <sheetData>
    <row r="1" s="26" customFormat="1" ht="18.75">
      <c r="A1" s="137" t="s">
        <v>368</v>
      </c>
    </row>
    <row r="2" spans="1:14" s="26" customFormat="1" ht="3.75" customHeight="1">
      <c r="A2" s="48" t="s">
        <v>245</v>
      </c>
      <c r="B2" s="48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5" ht="15.75">
      <c r="A3" s="133"/>
      <c r="B3" s="133"/>
      <c r="C3" s="250" t="s">
        <v>105</v>
      </c>
      <c r="D3" s="256"/>
      <c r="E3" s="256"/>
      <c r="F3" s="256"/>
      <c r="G3" s="106"/>
      <c r="H3" s="250" t="s">
        <v>107</v>
      </c>
      <c r="I3" s="251"/>
      <c r="J3" s="134"/>
      <c r="K3" s="250" t="s">
        <v>108</v>
      </c>
      <c r="L3" s="256"/>
      <c r="M3" s="256"/>
      <c r="N3" s="256"/>
      <c r="O3" s="31"/>
    </row>
    <row r="4" spans="1:15" ht="15.75">
      <c r="A4" s="31" t="s">
        <v>256</v>
      </c>
      <c r="B4" s="28" t="s">
        <v>102</v>
      </c>
      <c r="C4" s="252" t="s">
        <v>103</v>
      </c>
      <c r="D4" s="257"/>
      <c r="E4" s="257"/>
      <c r="F4" s="257"/>
      <c r="G4" s="131"/>
      <c r="H4" s="252" t="s">
        <v>106</v>
      </c>
      <c r="I4" s="253"/>
      <c r="J4" s="130"/>
      <c r="K4" s="39"/>
      <c r="L4" s="38"/>
      <c r="M4" s="39"/>
      <c r="N4" s="38"/>
      <c r="O4" s="31"/>
    </row>
    <row r="5" spans="1:15" ht="15.75">
      <c r="A5" s="31"/>
      <c r="B5" s="28" t="s">
        <v>111</v>
      </c>
      <c r="C5" s="254" t="s">
        <v>104</v>
      </c>
      <c r="D5" s="255"/>
      <c r="E5" s="254" t="s">
        <v>92</v>
      </c>
      <c r="F5" s="255"/>
      <c r="G5" s="131"/>
      <c r="H5" s="132"/>
      <c r="I5" s="32"/>
      <c r="J5" s="32"/>
      <c r="K5" s="254" t="s">
        <v>109</v>
      </c>
      <c r="L5" s="255"/>
      <c r="M5" s="254" t="s">
        <v>110</v>
      </c>
      <c r="N5" s="255"/>
      <c r="O5" s="31"/>
    </row>
    <row r="6" spans="1:15" s="36" customFormat="1" ht="15.75">
      <c r="A6" s="135" t="s">
        <v>86</v>
      </c>
      <c r="B6" s="135" t="s">
        <v>306</v>
      </c>
      <c r="C6" s="135" t="s">
        <v>89</v>
      </c>
      <c r="D6" s="135" t="s">
        <v>90</v>
      </c>
      <c r="E6" s="135" t="s">
        <v>89</v>
      </c>
      <c r="F6" s="135" t="s">
        <v>90</v>
      </c>
      <c r="G6" s="135"/>
      <c r="H6" s="136" t="s">
        <v>91</v>
      </c>
      <c r="I6" s="136" t="s">
        <v>92</v>
      </c>
      <c r="J6" s="136"/>
      <c r="K6" s="136" t="s">
        <v>91</v>
      </c>
      <c r="L6" s="136" t="s">
        <v>92</v>
      </c>
      <c r="M6" s="136" t="s">
        <v>91</v>
      </c>
      <c r="N6" s="136" t="s">
        <v>92</v>
      </c>
      <c r="O6" s="29"/>
    </row>
    <row r="7" spans="1:15" s="36" customFormat="1" ht="7.5" customHeight="1">
      <c r="A7" s="40"/>
      <c r="B7" s="28"/>
      <c r="C7" s="28"/>
      <c r="D7" s="28"/>
      <c r="E7" s="28"/>
      <c r="F7" s="28"/>
      <c r="G7" s="28"/>
      <c r="H7" s="41"/>
      <c r="I7" s="41"/>
      <c r="J7" s="41"/>
      <c r="K7" s="41"/>
      <c r="L7" s="41"/>
      <c r="M7" s="41"/>
      <c r="N7" s="41"/>
      <c r="O7" s="29"/>
    </row>
    <row r="8" spans="1:15" ht="18" customHeight="1">
      <c r="A8" s="64" t="s">
        <v>228</v>
      </c>
      <c r="B8" s="93">
        <v>1</v>
      </c>
      <c r="C8" s="99">
        <v>33313</v>
      </c>
      <c r="D8" s="99">
        <v>39793</v>
      </c>
      <c r="E8" s="99">
        <v>35335</v>
      </c>
      <c r="F8" s="99">
        <v>40834</v>
      </c>
      <c r="G8" s="99"/>
      <c r="H8" s="248"/>
      <c r="I8" s="248"/>
      <c r="J8" s="100"/>
      <c r="K8" s="99">
        <v>2469</v>
      </c>
      <c r="L8" s="99">
        <v>2511</v>
      </c>
      <c r="M8" s="99">
        <v>2809</v>
      </c>
      <c r="N8" s="99">
        <v>2867</v>
      </c>
      <c r="O8" s="77"/>
    </row>
    <row r="9" spans="1:15" ht="18" customHeight="1">
      <c r="A9" s="64" t="s">
        <v>36</v>
      </c>
      <c r="B9" s="93">
        <v>2</v>
      </c>
      <c r="C9" s="46" t="s">
        <v>85</v>
      </c>
      <c r="D9" s="46" t="s">
        <v>85</v>
      </c>
      <c r="E9" s="46" t="s">
        <v>85</v>
      </c>
      <c r="F9" s="46" t="s">
        <v>85</v>
      </c>
      <c r="G9" s="46"/>
      <c r="H9" s="46" t="s">
        <v>85</v>
      </c>
      <c r="I9" s="46" t="s">
        <v>85</v>
      </c>
      <c r="J9" s="46"/>
      <c r="K9" s="46" t="s">
        <v>85</v>
      </c>
      <c r="L9" s="46" t="s">
        <v>85</v>
      </c>
      <c r="M9" s="46" t="s">
        <v>85</v>
      </c>
      <c r="N9" s="46" t="s">
        <v>85</v>
      </c>
      <c r="O9" s="77"/>
    </row>
    <row r="10" spans="1:15" ht="18" customHeight="1">
      <c r="A10" s="64" t="s">
        <v>29</v>
      </c>
      <c r="B10" s="93">
        <v>3</v>
      </c>
      <c r="C10" s="99">
        <v>53566</v>
      </c>
      <c r="D10" s="99">
        <v>52291</v>
      </c>
      <c r="E10" s="99">
        <v>58385</v>
      </c>
      <c r="F10" s="99">
        <v>56344</v>
      </c>
      <c r="G10" s="99"/>
      <c r="H10" s="248">
        <v>0.14</v>
      </c>
      <c r="I10" s="248">
        <v>0.16</v>
      </c>
      <c r="J10" s="99"/>
      <c r="K10" s="99">
        <v>4177</v>
      </c>
      <c r="L10" s="99">
        <v>4584</v>
      </c>
      <c r="M10" s="99">
        <v>4285</v>
      </c>
      <c r="N10" s="99">
        <v>4575</v>
      </c>
      <c r="O10" s="77"/>
    </row>
    <row r="11" spans="1:15" ht="18" customHeight="1">
      <c r="A11" s="64" t="s">
        <v>88</v>
      </c>
      <c r="B11" s="93">
        <v>4</v>
      </c>
      <c r="C11" s="46" t="s">
        <v>85</v>
      </c>
      <c r="D11" s="46" t="s">
        <v>85</v>
      </c>
      <c r="E11" s="46" t="s">
        <v>85</v>
      </c>
      <c r="F11" s="46" t="s">
        <v>85</v>
      </c>
      <c r="G11" s="46"/>
      <c r="H11" s="46" t="s">
        <v>85</v>
      </c>
      <c r="I11" s="46" t="s">
        <v>85</v>
      </c>
      <c r="J11" s="46"/>
      <c r="K11" s="46" t="s">
        <v>85</v>
      </c>
      <c r="L11" s="46" t="s">
        <v>85</v>
      </c>
      <c r="M11" s="46" t="s">
        <v>85</v>
      </c>
      <c r="N11" s="46" t="s">
        <v>85</v>
      </c>
      <c r="O11" s="77"/>
    </row>
    <row r="12" spans="1:15" ht="18" customHeight="1">
      <c r="A12" s="64" t="s">
        <v>40</v>
      </c>
      <c r="B12" s="93">
        <v>5</v>
      </c>
      <c r="C12" s="99">
        <v>43588</v>
      </c>
      <c r="D12" s="99">
        <v>43918</v>
      </c>
      <c r="E12" s="99">
        <v>48883</v>
      </c>
      <c r="F12" s="99">
        <v>48676</v>
      </c>
      <c r="G12" s="99"/>
      <c r="H12" s="248">
        <v>0.175</v>
      </c>
      <c r="I12" s="248">
        <v>0.18</v>
      </c>
      <c r="J12" s="99"/>
      <c r="K12" s="99">
        <v>3733</v>
      </c>
      <c r="L12" s="99">
        <v>4311</v>
      </c>
      <c r="M12" s="99">
        <v>4234</v>
      </c>
      <c r="N12" s="99">
        <v>4769</v>
      </c>
      <c r="O12" s="77"/>
    </row>
    <row r="13" spans="1:15" ht="18" customHeight="1">
      <c r="A13" s="64" t="s">
        <v>32</v>
      </c>
      <c r="B13" s="93">
        <v>6</v>
      </c>
      <c r="C13" s="46" t="s">
        <v>85</v>
      </c>
      <c r="D13" s="46" t="s">
        <v>85</v>
      </c>
      <c r="E13" s="46" t="s">
        <v>85</v>
      </c>
      <c r="F13" s="46" t="s">
        <v>85</v>
      </c>
      <c r="G13" s="46"/>
      <c r="H13" s="46" t="s">
        <v>85</v>
      </c>
      <c r="I13" s="46" t="s">
        <v>85</v>
      </c>
      <c r="J13" s="46"/>
      <c r="K13" s="46" t="s">
        <v>85</v>
      </c>
      <c r="L13" s="46" t="s">
        <v>85</v>
      </c>
      <c r="M13" s="46" t="s">
        <v>85</v>
      </c>
      <c r="N13" s="46" t="s">
        <v>85</v>
      </c>
      <c r="O13" s="77"/>
    </row>
    <row r="14" spans="1:15" ht="18" customHeight="1">
      <c r="A14" s="64" t="s">
        <v>200</v>
      </c>
      <c r="B14" s="93">
        <v>7</v>
      </c>
      <c r="C14" s="99">
        <v>31787</v>
      </c>
      <c r="D14" s="99">
        <v>28587</v>
      </c>
      <c r="E14" s="99">
        <v>32530</v>
      </c>
      <c r="F14" s="99">
        <v>29072</v>
      </c>
      <c r="G14" s="99"/>
      <c r="H14" s="248">
        <v>0.08</v>
      </c>
      <c r="I14" s="248">
        <v>0.09</v>
      </c>
      <c r="J14" s="99"/>
      <c r="K14" s="99">
        <v>2332</v>
      </c>
      <c r="L14" s="99">
        <v>2274</v>
      </c>
      <c r="M14" s="99">
        <v>2785</v>
      </c>
      <c r="N14" s="99">
        <v>2822</v>
      </c>
      <c r="O14" s="77"/>
    </row>
    <row r="15" spans="1:15" ht="18" customHeight="1">
      <c r="A15" s="64" t="s">
        <v>22</v>
      </c>
      <c r="B15" s="93">
        <v>8</v>
      </c>
      <c r="C15" s="99">
        <v>8047</v>
      </c>
      <c r="D15" s="99">
        <v>9918</v>
      </c>
      <c r="E15" s="99">
        <v>8236</v>
      </c>
      <c r="F15" s="99">
        <v>9954</v>
      </c>
      <c r="G15" s="99"/>
      <c r="H15" s="248">
        <v>0.235</v>
      </c>
      <c r="I15" s="248">
        <v>0.275</v>
      </c>
      <c r="J15" s="99"/>
      <c r="K15" s="99">
        <v>670</v>
      </c>
      <c r="L15" s="99">
        <v>658</v>
      </c>
      <c r="M15" s="99">
        <v>711</v>
      </c>
      <c r="N15" s="99">
        <v>708</v>
      </c>
      <c r="O15" s="77"/>
    </row>
    <row r="16" spans="1:15" ht="18" customHeight="1">
      <c r="A16" s="64" t="s">
        <v>28</v>
      </c>
      <c r="B16" s="93">
        <v>9</v>
      </c>
      <c r="C16" s="99">
        <v>3614</v>
      </c>
      <c r="D16" s="99">
        <v>3883</v>
      </c>
      <c r="E16" s="99">
        <v>3878</v>
      </c>
      <c r="F16" s="99">
        <v>4120</v>
      </c>
      <c r="G16" s="99"/>
      <c r="H16" s="248">
        <v>0.28</v>
      </c>
      <c r="I16" s="248">
        <v>0.31</v>
      </c>
      <c r="J16" s="99"/>
      <c r="K16" s="99">
        <v>323</v>
      </c>
      <c r="L16" s="99">
        <v>343</v>
      </c>
      <c r="M16" s="99">
        <v>340</v>
      </c>
      <c r="N16" s="99">
        <v>354</v>
      </c>
      <c r="O16" s="77"/>
    </row>
    <row r="17" spans="1:15" ht="18" customHeight="1">
      <c r="A17" s="64" t="s">
        <v>26</v>
      </c>
      <c r="B17" s="93">
        <v>10</v>
      </c>
      <c r="C17" s="46" t="s">
        <v>85</v>
      </c>
      <c r="D17" s="46" t="s">
        <v>85</v>
      </c>
      <c r="E17" s="46" t="s">
        <v>85</v>
      </c>
      <c r="F17" s="46" t="s">
        <v>85</v>
      </c>
      <c r="G17" s="46"/>
      <c r="H17" s="46" t="s">
        <v>85</v>
      </c>
      <c r="I17" s="46" t="s">
        <v>85</v>
      </c>
      <c r="J17" s="46"/>
      <c r="K17" s="46" t="s">
        <v>85</v>
      </c>
      <c r="L17" s="46" t="s">
        <v>85</v>
      </c>
      <c r="M17" s="46" t="s">
        <v>85</v>
      </c>
      <c r="N17" s="46" t="s">
        <v>85</v>
      </c>
      <c r="O17" s="77"/>
    </row>
    <row r="18" spans="1:15" ht="18" customHeight="1">
      <c r="A18" s="64" t="s">
        <v>23</v>
      </c>
      <c r="B18" s="93">
        <v>11</v>
      </c>
      <c r="C18" s="99">
        <v>26338</v>
      </c>
      <c r="D18" s="99">
        <v>28278</v>
      </c>
      <c r="E18" s="99">
        <v>27394</v>
      </c>
      <c r="F18" s="99">
        <v>29010</v>
      </c>
      <c r="G18" s="99"/>
      <c r="H18" s="248">
        <v>0.13</v>
      </c>
      <c r="I18" s="248">
        <v>0.15</v>
      </c>
      <c r="J18" s="99"/>
      <c r="K18" s="99">
        <v>2240</v>
      </c>
      <c r="L18" s="99">
        <v>2366</v>
      </c>
      <c r="M18" s="99">
        <v>2044</v>
      </c>
      <c r="N18" s="99">
        <v>1970</v>
      </c>
      <c r="O18" s="77"/>
    </row>
    <row r="19" spans="1:15" ht="18" customHeight="1">
      <c r="A19" s="64" t="s">
        <v>25</v>
      </c>
      <c r="B19" s="93">
        <v>12</v>
      </c>
      <c r="C19" s="99">
        <v>6211</v>
      </c>
      <c r="D19" s="99">
        <v>7551</v>
      </c>
      <c r="E19" s="99">
        <v>6595</v>
      </c>
      <c r="F19" s="99">
        <v>7936</v>
      </c>
      <c r="G19" s="99"/>
      <c r="H19" s="248">
        <v>0.10500000000000001</v>
      </c>
      <c r="I19" s="248">
        <v>0.125</v>
      </c>
      <c r="J19" s="99"/>
      <c r="K19" s="99">
        <v>510</v>
      </c>
      <c r="L19" s="99">
        <v>528</v>
      </c>
      <c r="M19" s="99">
        <v>597</v>
      </c>
      <c r="N19" s="99">
        <v>618</v>
      </c>
      <c r="O19" s="77"/>
    </row>
    <row r="20" spans="1:15" ht="18" customHeight="1">
      <c r="A20" s="64" t="s">
        <v>24</v>
      </c>
      <c r="B20" s="93">
        <v>13</v>
      </c>
      <c r="C20" s="99">
        <v>9307</v>
      </c>
      <c r="D20" s="99">
        <v>12319</v>
      </c>
      <c r="E20" s="99">
        <v>9674</v>
      </c>
      <c r="F20" s="99">
        <v>12318</v>
      </c>
      <c r="G20" s="99"/>
      <c r="H20" s="248">
        <v>0.13</v>
      </c>
      <c r="I20" s="248">
        <v>0.15</v>
      </c>
      <c r="J20" s="99"/>
      <c r="K20" s="99">
        <v>771</v>
      </c>
      <c r="L20" s="99">
        <v>783</v>
      </c>
      <c r="M20" s="99">
        <v>840</v>
      </c>
      <c r="N20" s="99">
        <v>840</v>
      </c>
      <c r="O20" s="77"/>
    </row>
    <row r="21" spans="1:15" ht="18" customHeight="1">
      <c r="A21" s="64" t="s">
        <v>46</v>
      </c>
      <c r="B21" s="93">
        <v>14</v>
      </c>
      <c r="C21" s="99">
        <v>5437</v>
      </c>
      <c r="D21" s="99">
        <v>6281</v>
      </c>
      <c r="E21" s="99">
        <v>5697</v>
      </c>
      <c r="F21" s="99">
        <v>6517</v>
      </c>
      <c r="G21" s="99"/>
      <c r="H21" s="248">
        <v>0.08</v>
      </c>
      <c r="I21" s="248">
        <v>0.1</v>
      </c>
      <c r="J21" s="99"/>
      <c r="K21" s="99">
        <v>450</v>
      </c>
      <c r="L21" s="99">
        <v>454</v>
      </c>
      <c r="M21" s="99">
        <v>509</v>
      </c>
      <c r="N21" s="99">
        <v>520</v>
      </c>
      <c r="O21" s="77"/>
    </row>
    <row r="22" spans="1:15" ht="18" customHeight="1">
      <c r="A22" s="64" t="s">
        <v>34</v>
      </c>
      <c r="B22" s="93">
        <v>15</v>
      </c>
      <c r="C22" s="99">
        <v>10022</v>
      </c>
      <c r="D22" s="99">
        <v>11231</v>
      </c>
      <c r="E22" s="99">
        <v>10579</v>
      </c>
      <c r="F22" s="99">
        <v>11859</v>
      </c>
      <c r="G22" s="99"/>
      <c r="H22" s="248">
        <v>0.08499999999999999</v>
      </c>
      <c r="I22" s="248">
        <v>0.10500000000000001</v>
      </c>
      <c r="J22" s="99"/>
      <c r="K22" s="99">
        <v>822</v>
      </c>
      <c r="L22" s="99">
        <v>840</v>
      </c>
      <c r="M22" s="99">
        <v>893</v>
      </c>
      <c r="N22" s="99">
        <v>915</v>
      </c>
      <c r="O22" s="77"/>
    </row>
    <row r="23" spans="1:15" ht="18" customHeight="1">
      <c r="A23" s="64" t="s">
        <v>30</v>
      </c>
      <c r="B23" s="93">
        <v>16</v>
      </c>
      <c r="C23" s="99">
        <v>4714</v>
      </c>
      <c r="D23" s="99">
        <v>5768</v>
      </c>
      <c r="E23" s="99">
        <v>5032</v>
      </c>
      <c r="F23" s="99">
        <v>6089</v>
      </c>
      <c r="G23" s="99"/>
      <c r="H23" s="248">
        <v>0.24</v>
      </c>
      <c r="I23" s="248">
        <v>0.27</v>
      </c>
      <c r="J23" s="99"/>
      <c r="K23" s="99">
        <v>401</v>
      </c>
      <c r="L23" s="99">
        <v>413</v>
      </c>
      <c r="M23" s="99">
        <v>429</v>
      </c>
      <c r="N23" s="99">
        <v>447</v>
      </c>
      <c r="O23" s="77"/>
    </row>
    <row r="24" spans="1:15" ht="18" customHeight="1">
      <c r="A24" s="64" t="s">
        <v>113</v>
      </c>
      <c r="B24" s="93">
        <v>17</v>
      </c>
      <c r="C24" s="99">
        <v>6600</v>
      </c>
      <c r="D24" s="99">
        <v>7246</v>
      </c>
      <c r="E24" s="99">
        <v>7119</v>
      </c>
      <c r="F24" s="99">
        <v>7800</v>
      </c>
      <c r="G24" s="99"/>
      <c r="H24" s="248"/>
      <c r="I24" s="248"/>
      <c r="J24" s="99"/>
      <c r="K24" s="99">
        <v>516</v>
      </c>
      <c r="L24" s="99">
        <v>549</v>
      </c>
      <c r="M24" s="99">
        <v>599</v>
      </c>
      <c r="N24" s="99">
        <v>629</v>
      </c>
      <c r="O24" s="77"/>
    </row>
    <row r="25" spans="1:15" ht="18" customHeight="1">
      <c r="A25" s="64" t="s">
        <v>35</v>
      </c>
      <c r="B25" s="93">
        <v>18</v>
      </c>
      <c r="C25" s="46" t="s">
        <v>85</v>
      </c>
      <c r="D25" s="46" t="s">
        <v>85</v>
      </c>
      <c r="E25" s="46" t="s">
        <v>85</v>
      </c>
      <c r="F25" s="46" t="s">
        <v>85</v>
      </c>
      <c r="G25" s="99"/>
      <c r="H25" s="248"/>
      <c r="I25" s="248"/>
      <c r="J25" s="99"/>
      <c r="K25" s="46" t="s">
        <v>85</v>
      </c>
      <c r="L25" s="46" t="s">
        <v>85</v>
      </c>
      <c r="M25" s="46" t="s">
        <v>85</v>
      </c>
      <c r="N25" s="46" t="s">
        <v>85</v>
      </c>
      <c r="O25" s="77"/>
    </row>
    <row r="26" spans="1:15" ht="18" customHeight="1">
      <c r="A26" s="64" t="s">
        <v>45</v>
      </c>
      <c r="B26" s="93">
        <v>19</v>
      </c>
      <c r="C26" s="46" t="s">
        <v>85</v>
      </c>
      <c r="D26" s="46" t="s">
        <v>85</v>
      </c>
      <c r="E26" s="46" t="s">
        <v>85</v>
      </c>
      <c r="F26" s="46" t="s">
        <v>85</v>
      </c>
      <c r="G26" s="99"/>
      <c r="H26" s="248"/>
      <c r="I26" s="248"/>
      <c r="J26" s="99"/>
      <c r="K26" s="46" t="s">
        <v>85</v>
      </c>
      <c r="L26" s="46" t="s">
        <v>85</v>
      </c>
      <c r="M26" s="46" t="s">
        <v>85</v>
      </c>
      <c r="N26" s="46" t="s">
        <v>85</v>
      </c>
      <c r="O26" s="77"/>
    </row>
    <row r="27" spans="1:15" ht="18" customHeight="1">
      <c r="A27" s="64" t="s">
        <v>31</v>
      </c>
      <c r="B27" s="93">
        <v>20</v>
      </c>
      <c r="C27" s="99">
        <v>27340</v>
      </c>
      <c r="D27" s="99">
        <v>30285</v>
      </c>
      <c r="E27" s="99">
        <v>28852</v>
      </c>
      <c r="F27" s="99">
        <v>31325</v>
      </c>
      <c r="G27" s="99"/>
      <c r="H27" s="248">
        <v>0.08</v>
      </c>
      <c r="I27" s="248">
        <v>0.09</v>
      </c>
      <c r="J27" s="99"/>
      <c r="K27" s="99">
        <v>2134</v>
      </c>
      <c r="L27" s="99">
        <v>2313</v>
      </c>
      <c r="M27" s="99">
        <v>2503</v>
      </c>
      <c r="N27" s="99">
        <v>2572</v>
      </c>
      <c r="O27" s="77"/>
    </row>
    <row r="28" spans="1:15" ht="18" customHeight="1">
      <c r="A28" s="64" t="s">
        <v>48</v>
      </c>
      <c r="B28" s="93">
        <v>21</v>
      </c>
      <c r="C28" s="99">
        <v>14378</v>
      </c>
      <c r="D28" s="99">
        <v>15346</v>
      </c>
      <c r="E28" s="99">
        <v>15661</v>
      </c>
      <c r="F28" s="99">
        <v>16784</v>
      </c>
      <c r="G28" s="99"/>
      <c r="H28" s="248">
        <v>0.055</v>
      </c>
      <c r="I28" s="248">
        <v>0.065</v>
      </c>
      <c r="J28" s="99"/>
      <c r="K28" s="99">
        <v>1317</v>
      </c>
      <c r="L28" s="99">
        <v>1456</v>
      </c>
      <c r="M28" s="99">
        <v>1442</v>
      </c>
      <c r="N28" s="99">
        <v>1570</v>
      </c>
      <c r="O28" s="77"/>
    </row>
    <row r="29" spans="1:15" ht="18" customHeight="1">
      <c r="A29" s="64" t="s">
        <v>201</v>
      </c>
      <c r="B29" s="93">
        <v>22</v>
      </c>
      <c r="C29" s="99">
        <v>5208</v>
      </c>
      <c r="D29" s="99">
        <v>7156</v>
      </c>
      <c r="E29" s="99">
        <v>5079</v>
      </c>
      <c r="F29" s="99">
        <v>6900</v>
      </c>
      <c r="G29" s="99"/>
      <c r="H29" s="248">
        <v>0.175</v>
      </c>
      <c r="I29" s="248">
        <v>0.195</v>
      </c>
      <c r="J29" s="99"/>
      <c r="K29" s="99">
        <v>461</v>
      </c>
      <c r="L29" s="99">
        <v>436</v>
      </c>
      <c r="M29" s="99">
        <v>512</v>
      </c>
      <c r="N29" s="99">
        <v>487</v>
      </c>
      <c r="O29" s="77"/>
    </row>
    <row r="30" spans="1:15" ht="18" customHeight="1">
      <c r="A30" s="64" t="s">
        <v>27</v>
      </c>
      <c r="B30" s="93">
        <v>23</v>
      </c>
      <c r="C30" s="46" t="s">
        <v>85</v>
      </c>
      <c r="D30" s="46" t="s">
        <v>85</v>
      </c>
      <c r="E30" s="46" t="s">
        <v>85</v>
      </c>
      <c r="F30" s="46" t="s">
        <v>85</v>
      </c>
      <c r="G30" s="46"/>
      <c r="H30" s="46" t="s">
        <v>85</v>
      </c>
      <c r="I30" s="46" t="s">
        <v>85</v>
      </c>
      <c r="J30" s="46"/>
      <c r="K30" s="46" t="s">
        <v>85</v>
      </c>
      <c r="L30" s="46" t="s">
        <v>85</v>
      </c>
      <c r="M30" s="46" t="s">
        <v>85</v>
      </c>
      <c r="N30" s="46" t="s">
        <v>85</v>
      </c>
      <c r="O30" s="77"/>
    </row>
    <row r="31" spans="1:15" ht="18" customHeight="1">
      <c r="A31" s="64" t="s">
        <v>43</v>
      </c>
      <c r="B31" s="93">
        <v>24</v>
      </c>
      <c r="C31" s="99">
        <v>2857</v>
      </c>
      <c r="D31" s="100">
        <v>3231</v>
      </c>
      <c r="E31" s="100">
        <v>3078</v>
      </c>
      <c r="F31" s="100">
        <v>3460</v>
      </c>
      <c r="G31" s="100"/>
      <c r="H31" s="248">
        <v>0.19</v>
      </c>
      <c r="I31" s="248">
        <v>0.215</v>
      </c>
      <c r="J31" s="100"/>
      <c r="K31" s="100">
        <v>252</v>
      </c>
      <c r="L31" s="100">
        <v>265</v>
      </c>
      <c r="M31" s="100">
        <v>298</v>
      </c>
      <c r="N31" s="100">
        <v>310</v>
      </c>
      <c r="O31" s="77"/>
    </row>
    <row r="32" spans="1:15" ht="18" customHeight="1">
      <c r="A32" s="64" t="s">
        <v>42</v>
      </c>
      <c r="B32" s="93">
        <v>25</v>
      </c>
      <c r="C32" s="46" t="s">
        <v>85</v>
      </c>
      <c r="D32" s="46" t="s">
        <v>85</v>
      </c>
      <c r="E32" s="46" t="s">
        <v>85</v>
      </c>
      <c r="F32" s="46" t="s">
        <v>85</v>
      </c>
      <c r="G32" s="46"/>
      <c r="H32" s="46" t="s">
        <v>85</v>
      </c>
      <c r="I32" s="46" t="s">
        <v>85</v>
      </c>
      <c r="J32" s="46"/>
      <c r="K32" s="46" t="s">
        <v>85</v>
      </c>
      <c r="L32" s="46" t="s">
        <v>85</v>
      </c>
      <c r="M32" s="46" t="s">
        <v>85</v>
      </c>
      <c r="N32" s="46" t="s">
        <v>85</v>
      </c>
      <c r="O32" s="77"/>
    </row>
    <row r="33" spans="1:15" ht="18" customHeight="1">
      <c r="A33" s="64" t="s">
        <v>41</v>
      </c>
      <c r="B33" s="93">
        <v>26</v>
      </c>
      <c r="C33" s="46" t="s">
        <v>85</v>
      </c>
      <c r="D33" s="46" t="s">
        <v>85</v>
      </c>
      <c r="E33" s="46" t="s">
        <v>85</v>
      </c>
      <c r="F33" s="46" t="s">
        <v>85</v>
      </c>
      <c r="G33" s="46"/>
      <c r="H33" s="46" t="s">
        <v>85</v>
      </c>
      <c r="I33" s="46" t="s">
        <v>85</v>
      </c>
      <c r="J33" s="46"/>
      <c r="K33" s="46" t="s">
        <v>85</v>
      </c>
      <c r="L33" s="46" t="s">
        <v>85</v>
      </c>
      <c r="M33" s="46" t="s">
        <v>85</v>
      </c>
      <c r="N33" s="46" t="s">
        <v>85</v>
      </c>
      <c r="O33" s="77"/>
    </row>
    <row r="34" spans="1:15" ht="18" customHeight="1">
      <c r="A34" s="64" t="s">
        <v>38</v>
      </c>
      <c r="B34" s="93">
        <v>27</v>
      </c>
      <c r="C34" s="99">
        <v>3947</v>
      </c>
      <c r="D34" s="99">
        <v>5517</v>
      </c>
      <c r="E34" s="99">
        <v>4139</v>
      </c>
      <c r="F34" s="99">
        <v>5686</v>
      </c>
      <c r="G34" s="99"/>
      <c r="H34" s="248">
        <v>0.055</v>
      </c>
      <c r="I34" s="248">
        <v>0.065</v>
      </c>
      <c r="J34" s="99"/>
      <c r="K34" s="99">
        <v>382</v>
      </c>
      <c r="L34" s="99">
        <v>391</v>
      </c>
      <c r="M34" s="99">
        <v>387</v>
      </c>
      <c r="N34" s="99">
        <v>397</v>
      </c>
      <c r="O34" s="77"/>
    </row>
    <row r="35" spans="1:15" ht="18" customHeight="1">
      <c r="A35" s="64" t="s">
        <v>87</v>
      </c>
      <c r="B35" s="93">
        <v>28</v>
      </c>
      <c r="C35" s="46" t="s">
        <v>85</v>
      </c>
      <c r="D35" s="99">
        <v>12147</v>
      </c>
      <c r="E35" s="99">
        <v>36902</v>
      </c>
      <c r="F35" s="99">
        <v>69492</v>
      </c>
      <c r="G35" s="99"/>
      <c r="H35" s="248"/>
      <c r="I35" s="248"/>
      <c r="J35" s="99"/>
      <c r="K35" s="99">
        <v>3303</v>
      </c>
      <c r="L35" s="99">
        <v>3678</v>
      </c>
      <c r="M35" s="99">
        <v>3775</v>
      </c>
      <c r="N35" s="99">
        <v>4222</v>
      </c>
      <c r="O35" s="77"/>
    </row>
    <row r="36" spans="1:15" ht="18" customHeight="1">
      <c r="A36" s="64" t="s">
        <v>238</v>
      </c>
      <c r="B36" s="93">
        <v>29</v>
      </c>
      <c r="C36" s="99">
        <v>18157</v>
      </c>
      <c r="D36" s="100">
        <v>18953</v>
      </c>
      <c r="E36" s="99">
        <v>19423</v>
      </c>
      <c r="F36" s="100">
        <v>20505</v>
      </c>
      <c r="G36" s="99"/>
      <c r="H36" s="248">
        <v>0.08</v>
      </c>
      <c r="I36" s="248">
        <v>0.1</v>
      </c>
      <c r="J36" s="99"/>
      <c r="K36" s="99">
        <v>1481</v>
      </c>
      <c r="L36" s="99">
        <v>1629</v>
      </c>
      <c r="M36" s="99">
        <v>1647</v>
      </c>
      <c r="N36" s="99">
        <v>1714</v>
      </c>
      <c r="O36" s="77"/>
    </row>
    <row r="37" spans="1:15" ht="18" customHeight="1">
      <c r="A37" s="64" t="s">
        <v>33</v>
      </c>
      <c r="B37" s="93">
        <v>30</v>
      </c>
      <c r="C37" s="99">
        <v>10651</v>
      </c>
      <c r="D37" s="99">
        <v>12286</v>
      </c>
      <c r="E37" s="99">
        <v>11134</v>
      </c>
      <c r="F37" s="99">
        <v>12897</v>
      </c>
      <c r="G37" s="99"/>
      <c r="H37" s="248">
        <v>0.09</v>
      </c>
      <c r="I37" s="248">
        <v>0.1</v>
      </c>
      <c r="J37" s="99"/>
      <c r="K37" s="99">
        <v>847</v>
      </c>
      <c r="L37" s="99">
        <v>858</v>
      </c>
      <c r="M37" s="99">
        <v>1032</v>
      </c>
      <c r="N37" s="99">
        <v>1035</v>
      </c>
      <c r="O37" s="77"/>
    </row>
    <row r="38" spans="1:15" ht="18" customHeight="1">
      <c r="A38" s="64" t="s">
        <v>47</v>
      </c>
      <c r="B38" s="93">
        <v>31</v>
      </c>
      <c r="C38" s="99">
        <v>11963</v>
      </c>
      <c r="D38" s="99"/>
      <c r="E38" s="99">
        <v>12913</v>
      </c>
      <c r="F38" s="99"/>
      <c r="G38" s="99"/>
      <c r="H38" s="248">
        <v>0.07</v>
      </c>
      <c r="I38" s="248">
        <v>0.08</v>
      </c>
      <c r="J38" s="99"/>
      <c r="K38" s="99">
        <v>1141</v>
      </c>
      <c r="L38" s="99">
        <v>1279</v>
      </c>
      <c r="M38" s="99">
        <v>1147</v>
      </c>
      <c r="N38" s="99">
        <v>1240</v>
      </c>
      <c r="O38" s="77"/>
    </row>
    <row r="39" spans="1:15" ht="18" customHeight="1">
      <c r="A39" s="64" t="s">
        <v>44</v>
      </c>
      <c r="B39" s="93">
        <v>32</v>
      </c>
      <c r="C39" s="99">
        <v>22055</v>
      </c>
      <c r="D39" s="99">
        <v>23277</v>
      </c>
      <c r="E39" s="99">
        <v>23392</v>
      </c>
      <c r="F39" s="99">
        <v>24629</v>
      </c>
      <c r="G39" s="99"/>
      <c r="H39" s="248">
        <v>0.06</v>
      </c>
      <c r="I39" s="248">
        <v>0.07</v>
      </c>
      <c r="J39" s="99"/>
      <c r="K39" s="99">
        <v>1771</v>
      </c>
      <c r="L39" s="99">
        <v>1926</v>
      </c>
      <c r="M39" s="99">
        <v>2008</v>
      </c>
      <c r="N39" s="99">
        <v>2108</v>
      </c>
      <c r="O39" s="77"/>
    </row>
    <row r="40" spans="1:15" ht="18" customHeight="1">
      <c r="A40" s="64" t="s">
        <v>39</v>
      </c>
      <c r="B40" s="93">
        <v>33</v>
      </c>
      <c r="C40" s="99">
        <v>1694</v>
      </c>
      <c r="D40" s="99">
        <v>2375</v>
      </c>
      <c r="E40" s="99">
        <v>1718</v>
      </c>
      <c r="F40" s="99">
        <v>2320</v>
      </c>
      <c r="G40" s="99"/>
      <c r="H40" s="248">
        <v>0.08</v>
      </c>
      <c r="I40" s="248">
        <v>0.1</v>
      </c>
      <c r="J40" s="99"/>
      <c r="K40" s="99">
        <v>191</v>
      </c>
      <c r="L40" s="99">
        <v>194</v>
      </c>
      <c r="M40" s="99">
        <v>205</v>
      </c>
      <c r="N40" s="99">
        <v>203</v>
      </c>
      <c r="O40" s="77"/>
    </row>
    <row r="41" spans="1:15" ht="16.5" customHeight="1">
      <c r="A41" s="86" t="s">
        <v>37</v>
      </c>
      <c r="B41" s="93">
        <v>34</v>
      </c>
      <c r="C41" s="99">
        <v>4613</v>
      </c>
      <c r="D41" s="99">
        <v>4648</v>
      </c>
      <c r="E41" s="99">
        <v>4953</v>
      </c>
      <c r="F41" s="99">
        <v>4992</v>
      </c>
      <c r="G41" s="99"/>
      <c r="H41" s="248">
        <v>0.08499999999999999</v>
      </c>
      <c r="I41" s="248">
        <v>0.095</v>
      </c>
      <c r="J41" s="99"/>
      <c r="K41" s="99">
        <v>363</v>
      </c>
      <c r="L41" s="99">
        <v>390</v>
      </c>
      <c r="M41" s="99">
        <v>450</v>
      </c>
      <c r="N41" s="99">
        <v>474</v>
      </c>
      <c r="O41" s="93"/>
    </row>
    <row r="42" spans="1:15" ht="16.5" customHeight="1">
      <c r="A42" s="86" t="s">
        <v>215</v>
      </c>
      <c r="B42" s="93">
        <v>35</v>
      </c>
      <c r="C42" s="99">
        <v>78624</v>
      </c>
      <c r="D42" s="99"/>
      <c r="E42" s="99">
        <v>85149</v>
      </c>
      <c r="F42" s="99"/>
      <c r="G42" s="99"/>
      <c r="H42" s="248">
        <v>0.11499999999999999</v>
      </c>
      <c r="I42" s="248">
        <v>0.13</v>
      </c>
      <c r="J42" s="99"/>
      <c r="K42" s="99">
        <v>6486</v>
      </c>
      <c r="L42" s="99">
        <v>7048</v>
      </c>
      <c r="M42" s="99">
        <v>6877</v>
      </c>
      <c r="N42" s="99">
        <v>7231</v>
      </c>
      <c r="O42" s="93"/>
    </row>
    <row r="43" spans="1:15" ht="16.5" customHeight="1">
      <c r="A43" s="86" t="s">
        <v>214</v>
      </c>
      <c r="B43" s="93">
        <v>36</v>
      </c>
      <c r="C43" s="100">
        <v>77257</v>
      </c>
      <c r="D43" s="100">
        <v>77257</v>
      </c>
      <c r="E43" s="100">
        <v>63406</v>
      </c>
      <c r="F43" s="100">
        <v>83134</v>
      </c>
      <c r="G43" s="100"/>
      <c r="H43" s="248">
        <v>0.255</v>
      </c>
      <c r="I43" s="248">
        <v>0.27</v>
      </c>
      <c r="J43" s="100"/>
      <c r="K43" s="100">
        <v>4896</v>
      </c>
      <c r="L43" s="100">
        <v>5309</v>
      </c>
      <c r="M43" s="100">
        <v>5165</v>
      </c>
      <c r="N43" s="100">
        <v>5475</v>
      </c>
      <c r="O43" s="93"/>
    </row>
    <row r="44" spans="1:15" ht="16.5" customHeight="1">
      <c r="A44" s="141" t="s">
        <v>213</v>
      </c>
      <c r="B44" s="142">
        <v>37</v>
      </c>
      <c r="C44" s="145">
        <v>40198</v>
      </c>
      <c r="D44" s="145">
        <v>40198</v>
      </c>
      <c r="E44" s="145">
        <v>31748</v>
      </c>
      <c r="F44" s="145">
        <v>41836</v>
      </c>
      <c r="G44" s="145"/>
      <c r="H44" s="249"/>
      <c r="I44" s="249"/>
      <c r="J44" s="145"/>
      <c r="K44" s="145">
        <v>2221</v>
      </c>
      <c r="L44" s="145">
        <v>2252</v>
      </c>
      <c r="M44" s="145">
        <v>2433</v>
      </c>
      <c r="N44" s="145">
        <v>2447</v>
      </c>
      <c r="O44" s="93"/>
    </row>
    <row r="45" s="155" customFormat="1" ht="18" customHeight="1">
      <c r="A45" s="152" t="s">
        <v>234</v>
      </c>
    </row>
    <row r="46" s="155" customFormat="1" ht="12.75">
      <c r="A46" s="152" t="s">
        <v>112</v>
      </c>
    </row>
    <row r="47" s="155" customFormat="1" ht="12.75">
      <c r="A47" s="152" t="s">
        <v>246</v>
      </c>
    </row>
    <row r="48" s="155" customFormat="1" ht="12.75">
      <c r="A48" s="152" t="s">
        <v>212</v>
      </c>
    </row>
  </sheetData>
  <sheetProtection/>
  <mergeCells count="9">
    <mergeCell ref="H3:I3"/>
    <mergeCell ref="H4:I4"/>
    <mergeCell ref="K5:L5"/>
    <mergeCell ref="M5:N5"/>
    <mergeCell ref="K3:N3"/>
    <mergeCell ref="C5:D5"/>
    <mergeCell ref="E5:F5"/>
    <mergeCell ref="C3:F3"/>
    <mergeCell ref="C4:F4"/>
  </mergeCells>
  <printOptions/>
  <pageMargins left="0.75" right="0.75" top="1" bottom="1" header="0.5" footer="0.5"/>
  <pageSetup fitToHeight="1" fitToWidth="1" horizontalDpi="96" verticalDpi="96" orientation="portrait" paperSize="9" scale="66" r:id="rId1"/>
  <headerFooter alignWithMargins="0">
    <oddHeader>&amp;R&amp;"Arial,Bold"&amp;16ROAD TRAFFIC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="85" zoomScaleNormal="85" zoomScalePageLayoutView="0" workbookViewId="0" topLeftCell="A10">
      <selection activeCell="Q35" sqref="Q35"/>
    </sheetView>
  </sheetViews>
  <sheetFormatPr defaultColWidth="9.140625" defaultRowHeight="12.75"/>
  <cols>
    <col min="1" max="1" width="26.57421875" style="42" customWidth="1"/>
    <col min="2" max="2" width="9.140625" style="30" customWidth="1"/>
    <col min="3" max="6" width="10.28125" style="30" hidden="1" customWidth="1"/>
    <col min="7" max="7" width="10.57421875" style="30" hidden="1" customWidth="1"/>
    <col min="8" max="8" width="9.57421875" style="30" hidden="1" customWidth="1"/>
    <col min="9" max="9" width="10.140625" style="30" hidden="1" customWidth="1"/>
    <col min="10" max="10" width="9.57421875" style="30" hidden="1" customWidth="1"/>
    <col min="11" max="11" width="9.28125" style="30" hidden="1" customWidth="1"/>
    <col min="12" max="12" width="8.8515625" style="30" customWidth="1"/>
    <col min="13" max="13" width="8.28125" style="30" customWidth="1"/>
    <col min="14" max="14" width="9.00390625" style="30" customWidth="1"/>
    <col min="15" max="15" width="9.7109375" style="30" customWidth="1"/>
    <col min="16" max="16" width="9.140625" style="30" customWidth="1"/>
    <col min="17" max="17" width="10.00390625" style="30" customWidth="1"/>
    <col min="18" max="16384" width="9.140625" style="30" customWidth="1"/>
  </cols>
  <sheetData>
    <row r="1" s="26" customFormat="1" ht="18.75">
      <c r="A1" s="137" t="s">
        <v>263</v>
      </c>
    </row>
    <row r="2" spans="1:21" ht="18">
      <c r="A2" s="138" t="s">
        <v>256</v>
      </c>
      <c r="B2" s="193"/>
      <c r="C2" s="193"/>
      <c r="D2" s="193"/>
      <c r="E2" s="193"/>
      <c r="F2" s="193"/>
      <c r="G2" s="139"/>
      <c r="H2" s="140" t="s">
        <v>232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3" spans="1:21" s="36" customFormat="1" ht="39">
      <c r="A3" s="135" t="s">
        <v>86</v>
      </c>
      <c r="B3" s="196" t="s">
        <v>307</v>
      </c>
      <c r="C3" s="136">
        <v>1997</v>
      </c>
      <c r="D3" s="136">
        <v>1998</v>
      </c>
      <c r="E3" s="136">
        <v>1999</v>
      </c>
      <c r="F3" s="136">
        <v>2000</v>
      </c>
      <c r="G3" s="136">
        <v>2001</v>
      </c>
      <c r="H3" s="136">
        <v>2002</v>
      </c>
      <c r="I3" s="136">
        <v>2003</v>
      </c>
      <c r="J3" s="136">
        <v>2004</v>
      </c>
      <c r="K3" s="136">
        <v>2005</v>
      </c>
      <c r="L3" s="136">
        <v>2006</v>
      </c>
      <c r="M3" s="136">
        <v>2007</v>
      </c>
      <c r="N3" s="136">
        <v>2008</v>
      </c>
      <c r="O3" s="136">
        <v>2009</v>
      </c>
      <c r="P3" s="136">
        <v>2010</v>
      </c>
      <c r="Q3" s="136">
        <v>2011</v>
      </c>
      <c r="R3" s="136">
        <v>2012</v>
      </c>
      <c r="S3" s="136">
        <v>2013</v>
      </c>
      <c r="T3" s="136">
        <v>2014</v>
      </c>
      <c r="U3" s="136">
        <v>2015</v>
      </c>
    </row>
    <row r="4" spans="1:17" s="36" customFormat="1" ht="7.5" customHeight="1">
      <c r="A4" s="40"/>
      <c r="B4" s="28"/>
      <c r="C4" s="28"/>
      <c r="D4" s="28"/>
      <c r="E4" s="28"/>
      <c r="F4" s="28"/>
      <c r="G4" s="28"/>
      <c r="H4" s="41"/>
      <c r="I4" s="41"/>
      <c r="J4" s="41"/>
      <c r="K4" s="41"/>
      <c r="L4" s="41"/>
      <c r="M4" s="41"/>
      <c r="N4" s="41"/>
      <c r="O4" s="41"/>
      <c r="P4" s="41"/>
      <c r="Q4" s="29"/>
    </row>
    <row r="5" spans="1:21" ht="18" customHeight="1">
      <c r="A5" s="64" t="s">
        <v>228</v>
      </c>
      <c r="B5" s="93">
        <v>1</v>
      </c>
      <c r="C5" s="98" t="s">
        <v>85</v>
      </c>
      <c r="D5" s="97">
        <v>31446</v>
      </c>
      <c r="E5" s="97">
        <v>30455</v>
      </c>
      <c r="F5" s="97">
        <v>30606</v>
      </c>
      <c r="G5" s="97">
        <v>30998</v>
      </c>
      <c r="H5" s="47">
        <v>31304</v>
      </c>
      <c r="I5" s="97">
        <v>31462</v>
      </c>
      <c r="J5" s="97">
        <v>31831</v>
      </c>
      <c r="K5" s="99">
        <v>31793</v>
      </c>
      <c r="L5" s="97">
        <v>32156</v>
      </c>
      <c r="M5" s="97">
        <v>33066</v>
      </c>
      <c r="N5" s="99">
        <v>31870</v>
      </c>
      <c r="O5" s="99">
        <v>31910</v>
      </c>
      <c r="P5" s="99">
        <v>31047</v>
      </c>
      <c r="Q5" s="99">
        <v>31164</v>
      </c>
      <c r="R5" s="99">
        <v>30902</v>
      </c>
      <c r="S5" s="99">
        <v>31410</v>
      </c>
      <c r="T5" s="99">
        <v>32906</v>
      </c>
      <c r="U5" s="99">
        <v>33313</v>
      </c>
    </row>
    <row r="6" spans="1:21" ht="18" customHeight="1">
      <c r="A6" s="64" t="s">
        <v>36</v>
      </c>
      <c r="B6" s="93">
        <v>2</v>
      </c>
      <c r="C6" s="97">
        <v>23425</v>
      </c>
      <c r="D6" s="97">
        <v>25587</v>
      </c>
      <c r="E6" s="97">
        <v>23956</v>
      </c>
      <c r="F6" s="97">
        <v>22601</v>
      </c>
      <c r="G6" s="97">
        <v>23212</v>
      </c>
      <c r="H6" s="47">
        <v>22936</v>
      </c>
      <c r="I6" s="97">
        <v>22505</v>
      </c>
      <c r="J6" s="97">
        <v>25091</v>
      </c>
      <c r="K6" s="99">
        <v>24684</v>
      </c>
      <c r="L6" s="97">
        <v>24845</v>
      </c>
      <c r="M6" s="97">
        <v>27800</v>
      </c>
      <c r="N6" s="99">
        <v>25357</v>
      </c>
      <c r="O6" s="99">
        <v>24838</v>
      </c>
      <c r="P6" s="99">
        <v>24563</v>
      </c>
      <c r="Q6" s="99">
        <v>24186</v>
      </c>
      <c r="R6" s="99">
        <v>24059</v>
      </c>
      <c r="S6" s="99">
        <v>25318</v>
      </c>
      <c r="T6" s="99">
        <v>25475</v>
      </c>
      <c r="U6" s="100" t="s">
        <v>85</v>
      </c>
    </row>
    <row r="7" spans="1:21" ht="18" customHeight="1">
      <c r="A7" s="64" t="s">
        <v>29</v>
      </c>
      <c r="B7" s="93">
        <v>3</v>
      </c>
      <c r="C7" s="98" t="s">
        <v>85</v>
      </c>
      <c r="D7" s="98" t="s">
        <v>85</v>
      </c>
      <c r="E7" s="98" t="s">
        <v>85</v>
      </c>
      <c r="F7" s="98" t="s">
        <v>85</v>
      </c>
      <c r="G7" s="98" t="s">
        <v>85</v>
      </c>
      <c r="H7" s="98" t="s">
        <v>85</v>
      </c>
      <c r="I7" s="97">
        <v>51105</v>
      </c>
      <c r="J7" s="97">
        <v>51557</v>
      </c>
      <c r="K7" s="99">
        <v>52566</v>
      </c>
      <c r="L7" s="97">
        <v>51567</v>
      </c>
      <c r="M7" s="97">
        <v>51628</v>
      </c>
      <c r="N7" s="99">
        <v>54463</v>
      </c>
      <c r="O7" s="99">
        <v>55589</v>
      </c>
      <c r="P7" s="99">
        <v>55911</v>
      </c>
      <c r="Q7" s="99">
        <v>53629</v>
      </c>
      <c r="R7" s="99">
        <v>50170</v>
      </c>
      <c r="S7" s="99">
        <v>40526</v>
      </c>
      <c r="T7" s="100" t="s">
        <v>85</v>
      </c>
      <c r="U7" s="100">
        <v>53566</v>
      </c>
    </row>
    <row r="8" spans="1:21" ht="18" customHeight="1">
      <c r="A8" s="64" t="s">
        <v>88</v>
      </c>
      <c r="B8" s="93">
        <v>4</v>
      </c>
      <c r="C8" s="97">
        <v>31465</v>
      </c>
      <c r="D8" s="98" t="s">
        <v>85</v>
      </c>
      <c r="E8" s="97">
        <v>31896</v>
      </c>
      <c r="F8" s="97">
        <v>34705</v>
      </c>
      <c r="G8" s="98" t="s">
        <v>85</v>
      </c>
      <c r="H8" s="47">
        <v>38896</v>
      </c>
      <c r="I8" s="97">
        <v>39595</v>
      </c>
      <c r="J8" s="97">
        <v>39238</v>
      </c>
      <c r="K8" s="99">
        <v>41064</v>
      </c>
      <c r="L8" s="97">
        <v>41117</v>
      </c>
      <c r="M8" s="98" t="s">
        <v>85</v>
      </c>
      <c r="N8" s="100">
        <v>30324</v>
      </c>
      <c r="O8" s="100">
        <v>26070</v>
      </c>
      <c r="P8" s="100">
        <v>28706</v>
      </c>
      <c r="Q8" s="100" t="s">
        <v>85</v>
      </c>
      <c r="R8" s="99">
        <v>28190</v>
      </c>
      <c r="S8" s="99">
        <v>24853</v>
      </c>
      <c r="T8" s="100" t="s">
        <v>85</v>
      </c>
      <c r="U8" s="100" t="s">
        <v>85</v>
      </c>
    </row>
    <row r="9" spans="1:21" ht="18" customHeight="1">
      <c r="A9" s="64" t="s">
        <v>40</v>
      </c>
      <c r="B9" s="93">
        <v>5</v>
      </c>
      <c r="C9" s="46" t="s">
        <v>85</v>
      </c>
      <c r="D9" s="46" t="s">
        <v>85</v>
      </c>
      <c r="E9" s="46" t="s">
        <v>85</v>
      </c>
      <c r="F9" s="46">
        <v>32929</v>
      </c>
      <c r="G9" s="46">
        <v>34112</v>
      </c>
      <c r="H9" s="85">
        <v>34131</v>
      </c>
      <c r="I9" s="97">
        <v>36044</v>
      </c>
      <c r="J9" s="97">
        <v>36417</v>
      </c>
      <c r="K9" s="99">
        <v>30347</v>
      </c>
      <c r="L9" s="97">
        <v>39480</v>
      </c>
      <c r="M9" s="97">
        <v>41711</v>
      </c>
      <c r="N9" s="99">
        <v>39042</v>
      </c>
      <c r="O9" s="99">
        <v>38597</v>
      </c>
      <c r="P9" s="99">
        <v>35666</v>
      </c>
      <c r="Q9" s="99">
        <v>36786</v>
      </c>
      <c r="R9" s="99">
        <v>41685</v>
      </c>
      <c r="S9" s="99">
        <v>43330</v>
      </c>
      <c r="T9" s="99">
        <v>45500</v>
      </c>
      <c r="U9" s="99">
        <v>43588</v>
      </c>
    </row>
    <row r="10" spans="1:21" ht="18" customHeight="1">
      <c r="A10" s="64" t="s">
        <v>32</v>
      </c>
      <c r="B10" s="93">
        <v>6</v>
      </c>
      <c r="C10" s="98" t="s">
        <v>85</v>
      </c>
      <c r="D10" s="98" t="s">
        <v>85</v>
      </c>
      <c r="E10" s="98">
        <v>16940</v>
      </c>
      <c r="F10" s="98">
        <v>16220</v>
      </c>
      <c r="G10" s="98">
        <v>16788</v>
      </c>
      <c r="H10" s="85">
        <v>16102</v>
      </c>
      <c r="I10" s="46">
        <v>15656</v>
      </c>
      <c r="J10" s="98" t="s">
        <v>85</v>
      </c>
      <c r="K10" s="100" t="s">
        <v>85</v>
      </c>
      <c r="L10" s="98" t="s">
        <v>85</v>
      </c>
      <c r="M10" s="98" t="s">
        <v>85</v>
      </c>
      <c r="N10" s="98" t="s">
        <v>85</v>
      </c>
      <c r="O10" s="98" t="s">
        <v>85</v>
      </c>
      <c r="P10" s="100" t="s">
        <v>85</v>
      </c>
      <c r="Q10" s="100" t="s">
        <v>85</v>
      </c>
      <c r="R10" s="99">
        <v>33758</v>
      </c>
      <c r="S10" s="99">
        <v>35386</v>
      </c>
      <c r="T10" s="100" t="s">
        <v>85</v>
      </c>
      <c r="U10" s="100" t="s">
        <v>85</v>
      </c>
    </row>
    <row r="11" spans="1:21" ht="18" customHeight="1">
      <c r="A11" s="64" t="s">
        <v>200</v>
      </c>
      <c r="B11" s="93">
        <v>7</v>
      </c>
      <c r="C11" s="97">
        <v>21680</v>
      </c>
      <c r="D11" s="97">
        <v>26066</v>
      </c>
      <c r="E11" s="97">
        <v>27048</v>
      </c>
      <c r="F11" s="97">
        <v>27364</v>
      </c>
      <c r="G11" s="97">
        <v>28536</v>
      </c>
      <c r="H11" s="47">
        <v>29141</v>
      </c>
      <c r="I11" s="97">
        <v>29749</v>
      </c>
      <c r="J11" s="97">
        <v>29585</v>
      </c>
      <c r="K11" s="99">
        <v>30703</v>
      </c>
      <c r="L11" s="97">
        <v>26511</v>
      </c>
      <c r="M11" s="98" t="s">
        <v>85</v>
      </c>
      <c r="N11" s="100">
        <v>30787</v>
      </c>
      <c r="O11" s="100">
        <v>32832</v>
      </c>
      <c r="P11" s="100">
        <v>32304</v>
      </c>
      <c r="Q11" s="100">
        <v>29572</v>
      </c>
      <c r="R11" s="99">
        <v>31286</v>
      </c>
      <c r="S11" s="99">
        <v>31117</v>
      </c>
      <c r="T11" s="99">
        <v>32224</v>
      </c>
      <c r="U11" s="99">
        <v>31787</v>
      </c>
    </row>
    <row r="12" spans="1:21" ht="18" customHeight="1">
      <c r="A12" s="64" t="s">
        <v>22</v>
      </c>
      <c r="B12" s="93">
        <v>8</v>
      </c>
      <c r="C12" s="97">
        <v>6321</v>
      </c>
      <c r="D12" s="97">
        <v>6589</v>
      </c>
      <c r="E12" s="97">
        <v>6507</v>
      </c>
      <c r="F12" s="97">
        <v>6459</v>
      </c>
      <c r="G12" s="97">
        <v>6754</v>
      </c>
      <c r="H12" s="47">
        <v>7038</v>
      </c>
      <c r="I12" s="97">
        <v>7756</v>
      </c>
      <c r="J12" s="97">
        <v>7994</v>
      </c>
      <c r="K12" s="99">
        <v>8255</v>
      </c>
      <c r="L12" s="97">
        <v>8554</v>
      </c>
      <c r="M12" s="97">
        <v>8989</v>
      </c>
      <c r="N12" s="99">
        <v>8659</v>
      </c>
      <c r="O12" s="99">
        <v>8845</v>
      </c>
      <c r="P12" s="99">
        <v>8616</v>
      </c>
      <c r="Q12" s="99">
        <v>8446</v>
      </c>
      <c r="R12" s="99">
        <v>8284</v>
      </c>
      <c r="S12" s="99">
        <v>8427</v>
      </c>
      <c r="T12" s="99">
        <v>7063</v>
      </c>
      <c r="U12" s="99">
        <v>8047</v>
      </c>
    </row>
    <row r="13" spans="1:21" ht="18" customHeight="1">
      <c r="A13" s="64" t="s">
        <v>28</v>
      </c>
      <c r="B13" s="93">
        <v>9</v>
      </c>
      <c r="C13" s="97">
        <v>3409</v>
      </c>
      <c r="D13" s="97">
        <v>3246</v>
      </c>
      <c r="E13" s="97">
        <v>3483</v>
      </c>
      <c r="F13" s="97">
        <v>3407</v>
      </c>
      <c r="G13" s="97">
        <v>3399</v>
      </c>
      <c r="H13" s="47">
        <v>3478</v>
      </c>
      <c r="I13" s="97">
        <v>3542</v>
      </c>
      <c r="J13" s="97">
        <v>3577</v>
      </c>
      <c r="K13" s="99">
        <v>3576</v>
      </c>
      <c r="L13" s="97">
        <v>3604</v>
      </c>
      <c r="M13" s="97">
        <v>3573</v>
      </c>
      <c r="N13" s="99">
        <v>3456</v>
      </c>
      <c r="O13" s="99">
        <v>3336</v>
      </c>
      <c r="P13" s="99">
        <v>3434</v>
      </c>
      <c r="Q13" s="99">
        <v>3434</v>
      </c>
      <c r="R13" s="99">
        <v>3426</v>
      </c>
      <c r="S13" s="99">
        <v>3487</v>
      </c>
      <c r="T13" s="99">
        <v>3576</v>
      </c>
      <c r="U13" s="99">
        <v>3614</v>
      </c>
    </row>
    <row r="14" spans="1:21" ht="18" customHeight="1">
      <c r="A14" s="64" t="s">
        <v>26</v>
      </c>
      <c r="B14" s="93">
        <v>10</v>
      </c>
      <c r="C14" s="97">
        <v>1546</v>
      </c>
      <c r="D14" s="97">
        <v>1550</v>
      </c>
      <c r="E14" s="97">
        <v>1580</v>
      </c>
      <c r="F14" s="97">
        <v>1560</v>
      </c>
      <c r="G14" s="97">
        <v>1609</v>
      </c>
      <c r="H14" s="47">
        <v>1665</v>
      </c>
      <c r="I14" s="97">
        <v>1838</v>
      </c>
      <c r="J14" s="97">
        <v>2044</v>
      </c>
      <c r="K14" s="99">
        <v>1950</v>
      </c>
      <c r="L14" s="97">
        <v>1967</v>
      </c>
      <c r="M14" s="97">
        <v>2193</v>
      </c>
      <c r="N14" s="99">
        <v>1947</v>
      </c>
      <c r="O14" s="99">
        <v>2089</v>
      </c>
      <c r="P14" s="99">
        <v>1938</v>
      </c>
      <c r="Q14" s="99">
        <v>1603</v>
      </c>
      <c r="R14" s="99">
        <v>1806</v>
      </c>
      <c r="S14" s="99">
        <v>1714</v>
      </c>
      <c r="T14" s="100" t="s">
        <v>85</v>
      </c>
      <c r="U14" s="100" t="s">
        <v>85</v>
      </c>
    </row>
    <row r="15" spans="1:21" ht="18" customHeight="1">
      <c r="A15" s="64" t="s">
        <v>23</v>
      </c>
      <c r="B15" s="93">
        <v>11</v>
      </c>
      <c r="C15" s="98" t="s">
        <v>85</v>
      </c>
      <c r="D15" s="98" t="s">
        <v>85</v>
      </c>
      <c r="E15" s="97">
        <v>15742</v>
      </c>
      <c r="F15" s="97">
        <v>22765</v>
      </c>
      <c r="G15" s="97">
        <v>22680</v>
      </c>
      <c r="H15" s="47">
        <v>24945</v>
      </c>
      <c r="I15" s="97">
        <v>25356</v>
      </c>
      <c r="J15" s="97">
        <v>27494</v>
      </c>
      <c r="K15" s="99">
        <v>25356</v>
      </c>
      <c r="L15" s="97">
        <v>25870</v>
      </c>
      <c r="M15" s="97">
        <v>26888</v>
      </c>
      <c r="N15" s="99">
        <v>25901</v>
      </c>
      <c r="O15" s="99">
        <v>24690</v>
      </c>
      <c r="P15" s="99">
        <v>23671</v>
      </c>
      <c r="Q15" s="99">
        <v>24098</v>
      </c>
      <c r="R15" s="99">
        <v>24672</v>
      </c>
      <c r="S15" s="99">
        <v>25667</v>
      </c>
      <c r="T15" s="99">
        <v>24456</v>
      </c>
      <c r="U15" s="99">
        <v>26338</v>
      </c>
    </row>
    <row r="16" spans="1:21" ht="18" customHeight="1">
      <c r="A16" s="64" t="s">
        <v>25</v>
      </c>
      <c r="B16" s="93">
        <v>12</v>
      </c>
      <c r="C16" s="97">
        <v>4329</v>
      </c>
      <c r="D16" s="97">
        <v>4374</v>
      </c>
      <c r="E16" s="97">
        <v>4499</v>
      </c>
      <c r="F16" s="97">
        <v>4546</v>
      </c>
      <c r="G16" s="97">
        <v>4528</v>
      </c>
      <c r="H16" s="47">
        <v>4922</v>
      </c>
      <c r="I16" s="97">
        <v>5113</v>
      </c>
      <c r="J16" s="97">
        <v>5648</v>
      </c>
      <c r="K16" s="99">
        <v>5461</v>
      </c>
      <c r="L16" s="97">
        <v>5499</v>
      </c>
      <c r="M16" s="97">
        <v>5766</v>
      </c>
      <c r="N16" s="99">
        <v>5633</v>
      </c>
      <c r="O16" s="99">
        <v>5743</v>
      </c>
      <c r="P16" s="99">
        <v>5721</v>
      </c>
      <c r="Q16" s="99">
        <v>5922</v>
      </c>
      <c r="R16" s="99">
        <v>5863</v>
      </c>
      <c r="S16" s="99">
        <v>5934</v>
      </c>
      <c r="T16" s="99">
        <v>6100</v>
      </c>
      <c r="U16" s="99">
        <v>6211</v>
      </c>
    </row>
    <row r="17" spans="1:21" ht="18" customHeight="1">
      <c r="A17" s="64" t="s">
        <v>24</v>
      </c>
      <c r="B17" s="93">
        <v>13</v>
      </c>
      <c r="C17" s="98" t="s">
        <v>85</v>
      </c>
      <c r="D17" s="98" t="s">
        <v>85</v>
      </c>
      <c r="E17" s="98" t="s">
        <v>85</v>
      </c>
      <c r="F17" s="98" t="s">
        <v>85</v>
      </c>
      <c r="G17" s="97">
        <v>7600</v>
      </c>
      <c r="H17" s="47">
        <v>7868</v>
      </c>
      <c r="I17" s="97">
        <v>7917</v>
      </c>
      <c r="J17" s="97">
        <v>7287</v>
      </c>
      <c r="K17" s="99">
        <v>7840</v>
      </c>
      <c r="L17" s="97">
        <v>8717</v>
      </c>
      <c r="M17" s="97">
        <v>9110</v>
      </c>
      <c r="N17" s="99">
        <v>9043</v>
      </c>
      <c r="O17" s="99">
        <v>8987</v>
      </c>
      <c r="P17" s="99">
        <v>8850</v>
      </c>
      <c r="Q17" s="99">
        <v>8725</v>
      </c>
      <c r="R17" s="99">
        <v>8453</v>
      </c>
      <c r="S17" s="99">
        <v>8749</v>
      </c>
      <c r="T17" s="99">
        <v>10314</v>
      </c>
      <c r="U17" s="99">
        <v>9307</v>
      </c>
    </row>
    <row r="18" spans="1:21" ht="18" customHeight="1">
      <c r="A18" s="64" t="s">
        <v>46</v>
      </c>
      <c r="B18" s="93">
        <v>14</v>
      </c>
      <c r="C18" s="98" t="s">
        <v>85</v>
      </c>
      <c r="D18" s="97">
        <v>6456</v>
      </c>
      <c r="E18" s="97">
        <v>7216</v>
      </c>
      <c r="F18" s="97">
        <v>4646</v>
      </c>
      <c r="G18" s="98" t="s">
        <v>85</v>
      </c>
      <c r="H18" s="47">
        <v>7054</v>
      </c>
      <c r="I18" s="97">
        <v>6977</v>
      </c>
      <c r="J18" s="97">
        <v>7202</v>
      </c>
      <c r="K18" s="99">
        <v>6900</v>
      </c>
      <c r="L18" s="97">
        <v>6929</v>
      </c>
      <c r="M18" s="97">
        <v>7139</v>
      </c>
      <c r="N18" s="99">
        <v>5845</v>
      </c>
      <c r="O18" s="99">
        <v>5860</v>
      </c>
      <c r="P18" s="99">
        <v>5530</v>
      </c>
      <c r="Q18" s="99">
        <v>5668</v>
      </c>
      <c r="R18" s="99">
        <v>5882</v>
      </c>
      <c r="S18" s="99">
        <v>5574</v>
      </c>
      <c r="T18" s="99">
        <v>5493</v>
      </c>
      <c r="U18" s="99">
        <v>5437</v>
      </c>
    </row>
    <row r="19" spans="1:21" ht="18" customHeight="1">
      <c r="A19" s="64" t="s">
        <v>34</v>
      </c>
      <c r="B19" s="93">
        <v>15</v>
      </c>
      <c r="C19" s="98" t="s">
        <v>85</v>
      </c>
      <c r="D19" s="98" t="s">
        <v>85</v>
      </c>
      <c r="E19" s="98" t="s">
        <v>85</v>
      </c>
      <c r="F19" s="98" t="s">
        <v>85</v>
      </c>
      <c r="G19" s="98" t="s">
        <v>85</v>
      </c>
      <c r="H19" s="47">
        <v>9844</v>
      </c>
      <c r="I19" s="97">
        <v>10864</v>
      </c>
      <c r="J19" s="97">
        <v>11772</v>
      </c>
      <c r="K19" s="99">
        <v>11732</v>
      </c>
      <c r="L19" s="97">
        <v>10932</v>
      </c>
      <c r="M19" s="97">
        <v>11927</v>
      </c>
      <c r="N19" s="99">
        <v>8888</v>
      </c>
      <c r="O19" s="99">
        <v>8919</v>
      </c>
      <c r="P19" s="99">
        <v>8354</v>
      </c>
      <c r="Q19" s="99">
        <v>9204</v>
      </c>
      <c r="R19" s="99">
        <v>9362</v>
      </c>
      <c r="S19" s="99">
        <v>8931</v>
      </c>
      <c r="T19" s="100" t="s">
        <v>85</v>
      </c>
      <c r="U19" s="100">
        <v>10022</v>
      </c>
    </row>
    <row r="20" spans="1:21" ht="18" customHeight="1">
      <c r="A20" s="64" t="s">
        <v>30</v>
      </c>
      <c r="B20" s="93">
        <v>16</v>
      </c>
      <c r="C20" s="97">
        <v>4520</v>
      </c>
      <c r="D20" s="97">
        <v>4316</v>
      </c>
      <c r="E20" s="98" t="s">
        <v>85</v>
      </c>
      <c r="F20" s="97">
        <v>4299</v>
      </c>
      <c r="G20" s="97">
        <v>4007</v>
      </c>
      <c r="H20" s="47">
        <v>4434</v>
      </c>
      <c r="I20" s="97">
        <v>4560</v>
      </c>
      <c r="J20" s="97">
        <v>4745</v>
      </c>
      <c r="K20" s="99">
        <v>4820</v>
      </c>
      <c r="L20" s="97">
        <v>4827</v>
      </c>
      <c r="M20" s="97">
        <v>4924</v>
      </c>
      <c r="N20" s="99">
        <v>4771</v>
      </c>
      <c r="O20" s="99">
        <v>4849</v>
      </c>
      <c r="P20" s="99">
        <v>4724</v>
      </c>
      <c r="Q20" s="99">
        <v>4658</v>
      </c>
      <c r="R20" s="99">
        <v>4598</v>
      </c>
      <c r="S20" s="99">
        <v>4244</v>
      </c>
      <c r="T20" s="99">
        <v>5302</v>
      </c>
      <c r="U20" s="99">
        <v>4714</v>
      </c>
    </row>
    <row r="21" spans="1:21" ht="18" customHeight="1">
      <c r="A21" s="64" t="s">
        <v>113</v>
      </c>
      <c r="B21" s="93">
        <v>17</v>
      </c>
      <c r="C21" s="98" t="s">
        <v>85</v>
      </c>
      <c r="D21" s="98" t="s">
        <v>85</v>
      </c>
      <c r="E21" s="98" t="s">
        <v>85</v>
      </c>
      <c r="F21" s="97">
        <v>6010</v>
      </c>
      <c r="G21" s="97">
        <v>5987</v>
      </c>
      <c r="H21" s="47">
        <v>5956</v>
      </c>
      <c r="I21" s="97">
        <v>6212</v>
      </c>
      <c r="J21" s="97">
        <v>6618</v>
      </c>
      <c r="K21" s="99">
        <v>6256</v>
      </c>
      <c r="L21" s="97">
        <v>6620</v>
      </c>
      <c r="M21" s="97">
        <v>6904</v>
      </c>
      <c r="N21" s="99">
        <v>6830</v>
      </c>
      <c r="O21" s="99">
        <v>6770</v>
      </c>
      <c r="P21" s="99">
        <v>6792</v>
      </c>
      <c r="Q21" s="99">
        <v>6830</v>
      </c>
      <c r="R21" s="99">
        <v>6712</v>
      </c>
      <c r="S21" s="99">
        <v>6752</v>
      </c>
      <c r="T21" s="99">
        <v>6734</v>
      </c>
      <c r="U21" s="99">
        <v>6600</v>
      </c>
    </row>
    <row r="22" spans="1:21" ht="18" customHeight="1">
      <c r="A22" s="64" t="s">
        <v>35</v>
      </c>
      <c r="B22" s="93">
        <v>18</v>
      </c>
      <c r="C22" s="97">
        <v>3128</v>
      </c>
      <c r="D22" s="97">
        <v>3388</v>
      </c>
      <c r="E22" s="97">
        <v>3165</v>
      </c>
      <c r="F22" s="97">
        <v>3004</v>
      </c>
      <c r="G22" s="97">
        <v>2886</v>
      </c>
      <c r="H22" s="47">
        <v>2861</v>
      </c>
      <c r="I22" s="97">
        <v>3074</v>
      </c>
      <c r="J22" s="97">
        <v>3255</v>
      </c>
      <c r="K22" s="99">
        <v>3136</v>
      </c>
      <c r="L22" s="97">
        <v>3108</v>
      </c>
      <c r="M22" s="97">
        <v>3166</v>
      </c>
      <c r="N22" s="99">
        <v>3324</v>
      </c>
      <c r="O22" s="99">
        <v>3147</v>
      </c>
      <c r="P22" s="99">
        <v>3054</v>
      </c>
      <c r="Q22" s="99">
        <v>2947</v>
      </c>
      <c r="R22" s="99">
        <v>2891</v>
      </c>
      <c r="S22" s="99">
        <v>2900</v>
      </c>
      <c r="T22" s="99">
        <v>2871</v>
      </c>
      <c r="U22" s="100" t="s">
        <v>85</v>
      </c>
    </row>
    <row r="23" spans="1:21" ht="18" customHeight="1">
      <c r="A23" s="64" t="s">
        <v>45</v>
      </c>
      <c r="B23" s="93">
        <v>19</v>
      </c>
      <c r="C23" s="97">
        <v>2992</v>
      </c>
      <c r="D23" s="97">
        <v>3384</v>
      </c>
      <c r="E23" s="97">
        <v>2969</v>
      </c>
      <c r="F23" s="97">
        <v>2895</v>
      </c>
      <c r="G23" s="97">
        <v>2937</v>
      </c>
      <c r="H23" s="47">
        <v>3029</v>
      </c>
      <c r="I23" s="97">
        <v>2968</v>
      </c>
      <c r="J23" s="97">
        <v>3017</v>
      </c>
      <c r="K23" s="99">
        <v>3170</v>
      </c>
      <c r="L23" s="97">
        <v>3076</v>
      </c>
      <c r="M23" s="97">
        <v>3579</v>
      </c>
      <c r="N23" s="99">
        <v>3027</v>
      </c>
      <c r="O23" s="99">
        <v>2805</v>
      </c>
      <c r="P23" s="99">
        <v>3520</v>
      </c>
      <c r="Q23" s="99">
        <v>3423</v>
      </c>
      <c r="R23" s="99">
        <v>3483</v>
      </c>
      <c r="S23" s="99">
        <v>3537</v>
      </c>
      <c r="T23" s="100" t="s">
        <v>85</v>
      </c>
      <c r="U23" s="100" t="s">
        <v>85</v>
      </c>
    </row>
    <row r="24" spans="1:21" ht="18" customHeight="1">
      <c r="A24" s="64" t="s">
        <v>31</v>
      </c>
      <c r="B24" s="93">
        <v>20</v>
      </c>
      <c r="C24" s="97">
        <v>20914</v>
      </c>
      <c r="D24" s="97">
        <v>21791</v>
      </c>
      <c r="E24" s="97">
        <v>22761</v>
      </c>
      <c r="F24" s="97">
        <v>22722</v>
      </c>
      <c r="G24" s="97">
        <v>23961</v>
      </c>
      <c r="H24" s="47">
        <v>24566</v>
      </c>
      <c r="I24" s="97">
        <v>24904</v>
      </c>
      <c r="J24" s="97">
        <v>24656</v>
      </c>
      <c r="K24" s="99">
        <v>24690</v>
      </c>
      <c r="L24" s="97">
        <v>27470</v>
      </c>
      <c r="M24" s="97">
        <v>27984</v>
      </c>
      <c r="N24" s="99">
        <v>27520</v>
      </c>
      <c r="O24" s="99">
        <v>27069</v>
      </c>
      <c r="P24" s="99">
        <v>26763</v>
      </c>
      <c r="Q24" s="99">
        <v>26172</v>
      </c>
      <c r="R24" s="99">
        <v>25876</v>
      </c>
      <c r="S24" s="99">
        <v>25062</v>
      </c>
      <c r="T24" s="99">
        <v>26843</v>
      </c>
      <c r="U24" s="99">
        <v>27340</v>
      </c>
    </row>
    <row r="25" spans="1:21" ht="18" customHeight="1">
      <c r="A25" s="64" t="s">
        <v>48</v>
      </c>
      <c r="B25" s="93">
        <v>21</v>
      </c>
      <c r="C25" s="98" t="s">
        <v>85</v>
      </c>
      <c r="D25" s="98" t="s">
        <v>85</v>
      </c>
      <c r="E25" s="98" t="s">
        <v>85</v>
      </c>
      <c r="F25" s="97">
        <v>15006</v>
      </c>
      <c r="G25" s="97">
        <v>14969</v>
      </c>
      <c r="H25" s="47">
        <v>14983</v>
      </c>
      <c r="I25" s="97">
        <v>15473</v>
      </c>
      <c r="J25" s="97">
        <v>16532</v>
      </c>
      <c r="K25" s="99">
        <v>16566</v>
      </c>
      <c r="L25" s="97">
        <v>15682</v>
      </c>
      <c r="M25" s="97">
        <v>16093</v>
      </c>
      <c r="N25" s="99">
        <v>15767</v>
      </c>
      <c r="O25" s="99">
        <v>15295</v>
      </c>
      <c r="P25" s="99">
        <v>15074</v>
      </c>
      <c r="Q25" s="99">
        <v>14542</v>
      </c>
      <c r="R25" s="99">
        <v>13873</v>
      </c>
      <c r="S25" s="99">
        <v>13096</v>
      </c>
      <c r="T25" s="99">
        <v>13619</v>
      </c>
      <c r="U25" s="99">
        <v>14378</v>
      </c>
    </row>
    <row r="26" spans="1:21" ht="18" customHeight="1">
      <c r="A26" s="64" t="s">
        <v>201</v>
      </c>
      <c r="B26" s="93">
        <v>22</v>
      </c>
      <c r="C26" s="97">
        <v>4429</v>
      </c>
      <c r="D26" s="97">
        <v>4273</v>
      </c>
      <c r="E26" s="98" t="s">
        <v>85</v>
      </c>
      <c r="F26" s="97">
        <v>4759</v>
      </c>
      <c r="G26" s="97">
        <v>4334</v>
      </c>
      <c r="H26" s="47">
        <v>4449</v>
      </c>
      <c r="I26" s="97">
        <v>4800</v>
      </c>
      <c r="J26" s="97">
        <v>6093</v>
      </c>
      <c r="K26" s="99">
        <v>4879</v>
      </c>
      <c r="L26" s="97">
        <v>4581</v>
      </c>
      <c r="M26" s="97">
        <v>4696</v>
      </c>
      <c r="N26" s="99">
        <v>4609</v>
      </c>
      <c r="O26" s="99">
        <v>4772</v>
      </c>
      <c r="P26" s="99">
        <v>4625</v>
      </c>
      <c r="Q26" s="99">
        <v>4504</v>
      </c>
      <c r="R26" s="99">
        <v>4461</v>
      </c>
      <c r="S26" s="99">
        <v>4631</v>
      </c>
      <c r="T26" s="99">
        <v>6426</v>
      </c>
      <c r="U26" s="99">
        <v>5208</v>
      </c>
    </row>
    <row r="27" spans="1:21" ht="18" customHeight="1">
      <c r="A27" s="64" t="s">
        <v>27</v>
      </c>
      <c r="B27" s="93">
        <v>23</v>
      </c>
      <c r="C27" s="98" t="s">
        <v>85</v>
      </c>
      <c r="D27" s="98" t="s">
        <v>85</v>
      </c>
      <c r="E27" s="97">
        <v>3232</v>
      </c>
      <c r="F27" s="97">
        <v>3145</v>
      </c>
      <c r="G27" s="97">
        <v>3615</v>
      </c>
      <c r="H27" s="47">
        <v>3299</v>
      </c>
      <c r="I27" s="97">
        <v>3456</v>
      </c>
      <c r="J27" s="97">
        <v>3564</v>
      </c>
      <c r="K27" s="99">
        <v>3493</v>
      </c>
      <c r="L27" s="97">
        <v>3436</v>
      </c>
      <c r="M27" s="97">
        <v>3524</v>
      </c>
      <c r="N27" s="99">
        <v>3185</v>
      </c>
      <c r="O27" s="99">
        <v>3629</v>
      </c>
      <c r="P27" s="99">
        <v>3351</v>
      </c>
      <c r="Q27" s="99">
        <v>3289</v>
      </c>
      <c r="R27" s="99">
        <v>3084</v>
      </c>
      <c r="S27" s="99">
        <v>4103</v>
      </c>
      <c r="T27" s="99">
        <v>1729</v>
      </c>
      <c r="U27" s="100" t="s">
        <v>85</v>
      </c>
    </row>
    <row r="28" spans="1:21" ht="18" customHeight="1">
      <c r="A28" s="64" t="s">
        <v>43</v>
      </c>
      <c r="B28" s="93">
        <v>24</v>
      </c>
      <c r="C28" s="97">
        <v>2552</v>
      </c>
      <c r="D28" s="97">
        <v>2522</v>
      </c>
      <c r="E28" s="97">
        <v>2480</v>
      </c>
      <c r="F28" s="97">
        <v>2447</v>
      </c>
      <c r="G28" s="97">
        <v>2288</v>
      </c>
      <c r="H28" s="47">
        <v>2761</v>
      </c>
      <c r="I28" s="97">
        <v>2772</v>
      </c>
      <c r="J28" s="97">
        <v>2833</v>
      </c>
      <c r="K28" s="99">
        <v>2805</v>
      </c>
      <c r="L28" s="97">
        <v>2779</v>
      </c>
      <c r="M28" s="97">
        <v>2792</v>
      </c>
      <c r="N28" s="100" t="s">
        <v>85</v>
      </c>
      <c r="O28" s="100" t="s">
        <v>85</v>
      </c>
      <c r="P28" s="100" t="s">
        <v>85</v>
      </c>
      <c r="Q28" s="100" t="s">
        <v>85</v>
      </c>
      <c r="R28" s="99">
        <v>2638</v>
      </c>
      <c r="S28" s="99">
        <v>2629</v>
      </c>
      <c r="T28" s="100" t="s">
        <v>85</v>
      </c>
      <c r="U28" s="100">
        <v>2857</v>
      </c>
    </row>
    <row r="29" spans="1:21" ht="18" customHeight="1">
      <c r="A29" s="64" t="s">
        <v>42</v>
      </c>
      <c r="B29" s="93">
        <v>25</v>
      </c>
      <c r="C29" s="97">
        <v>15872</v>
      </c>
      <c r="D29" s="97">
        <v>17198</v>
      </c>
      <c r="E29" s="97">
        <v>17088</v>
      </c>
      <c r="F29" s="97">
        <v>15724</v>
      </c>
      <c r="G29" s="97">
        <v>16297</v>
      </c>
      <c r="H29" s="47">
        <v>17268</v>
      </c>
      <c r="I29" s="97">
        <v>18052</v>
      </c>
      <c r="J29" s="97">
        <v>19335</v>
      </c>
      <c r="K29" s="99">
        <v>18904</v>
      </c>
      <c r="L29" s="97">
        <v>18921</v>
      </c>
      <c r="M29" s="97">
        <v>18854</v>
      </c>
      <c r="N29" s="99">
        <v>18299</v>
      </c>
      <c r="O29" s="99">
        <v>17581</v>
      </c>
      <c r="P29" s="99">
        <v>16129</v>
      </c>
      <c r="Q29" s="99">
        <v>16992</v>
      </c>
      <c r="R29" s="99">
        <v>15430</v>
      </c>
      <c r="S29" s="99">
        <v>15279</v>
      </c>
      <c r="T29" s="100" t="s">
        <v>85</v>
      </c>
      <c r="U29" s="100" t="s">
        <v>85</v>
      </c>
    </row>
    <row r="30" spans="1:21" ht="18" customHeight="1">
      <c r="A30" s="64" t="s">
        <v>41</v>
      </c>
      <c r="B30" s="93">
        <v>26</v>
      </c>
      <c r="C30" s="97" t="s">
        <v>85</v>
      </c>
      <c r="D30" s="97">
        <v>1330</v>
      </c>
      <c r="E30" s="97">
        <v>2088</v>
      </c>
      <c r="F30" s="97">
        <v>2028</v>
      </c>
      <c r="G30" s="97">
        <v>1880</v>
      </c>
      <c r="H30" s="47">
        <v>2170</v>
      </c>
      <c r="I30" s="97">
        <v>2311</v>
      </c>
      <c r="J30" s="97">
        <v>2525</v>
      </c>
      <c r="K30" s="99">
        <v>3088</v>
      </c>
      <c r="L30" s="97">
        <v>3066</v>
      </c>
      <c r="M30" s="97">
        <v>1610</v>
      </c>
      <c r="N30" s="99">
        <v>2188</v>
      </c>
      <c r="O30" s="99">
        <v>3417</v>
      </c>
      <c r="P30" s="99">
        <v>3227</v>
      </c>
      <c r="Q30" s="99">
        <v>3235</v>
      </c>
      <c r="R30" s="99">
        <v>3148</v>
      </c>
      <c r="S30" s="99">
        <v>2083</v>
      </c>
      <c r="T30" s="100" t="s">
        <v>85</v>
      </c>
      <c r="U30" s="100" t="s">
        <v>85</v>
      </c>
    </row>
    <row r="31" spans="1:21" ht="18" customHeight="1">
      <c r="A31" s="64" t="s">
        <v>38</v>
      </c>
      <c r="B31" s="93">
        <v>27</v>
      </c>
      <c r="C31" s="97">
        <v>3034</v>
      </c>
      <c r="D31" s="97">
        <v>2984</v>
      </c>
      <c r="E31" s="97">
        <v>2817</v>
      </c>
      <c r="F31" s="97">
        <v>2709</v>
      </c>
      <c r="G31" s="97">
        <v>3751</v>
      </c>
      <c r="H31" s="47">
        <v>3287</v>
      </c>
      <c r="I31" s="97">
        <v>3100</v>
      </c>
      <c r="J31" s="97">
        <v>4106</v>
      </c>
      <c r="K31" s="99">
        <v>3383</v>
      </c>
      <c r="L31" s="97">
        <v>3396</v>
      </c>
      <c r="M31" s="97">
        <v>3678</v>
      </c>
      <c r="N31" s="99">
        <v>3437</v>
      </c>
      <c r="O31" s="99">
        <v>3577</v>
      </c>
      <c r="P31" s="99">
        <v>3367</v>
      </c>
      <c r="Q31" s="99">
        <v>3088</v>
      </c>
      <c r="R31" s="99">
        <v>3307</v>
      </c>
      <c r="S31" s="99">
        <v>3418</v>
      </c>
      <c r="T31" s="99">
        <v>3581</v>
      </c>
      <c r="U31" s="99">
        <v>3947</v>
      </c>
    </row>
    <row r="32" spans="1:21" ht="18" customHeight="1">
      <c r="A32" s="64" t="s">
        <v>87</v>
      </c>
      <c r="B32" s="93">
        <v>28</v>
      </c>
      <c r="C32" s="98" t="s">
        <v>85</v>
      </c>
      <c r="D32" s="97">
        <v>23109</v>
      </c>
      <c r="E32" s="97">
        <v>22507</v>
      </c>
      <c r="F32" s="97">
        <v>22407</v>
      </c>
      <c r="G32" s="97">
        <v>22969</v>
      </c>
      <c r="H32" s="47">
        <v>24065</v>
      </c>
      <c r="I32" s="97">
        <v>24088</v>
      </c>
      <c r="J32" s="97">
        <v>24904</v>
      </c>
      <c r="K32" s="99">
        <v>24743</v>
      </c>
      <c r="L32" s="97">
        <v>24921</v>
      </c>
      <c r="M32" s="97">
        <v>26045</v>
      </c>
      <c r="N32" s="99">
        <v>26427</v>
      </c>
      <c r="O32" s="99">
        <v>26778</v>
      </c>
      <c r="P32" s="99">
        <v>26907</v>
      </c>
      <c r="Q32" s="99">
        <v>26704</v>
      </c>
      <c r="R32" s="99">
        <v>25796</v>
      </c>
      <c r="S32" s="99">
        <v>33486</v>
      </c>
      <c r="T32" s="99">
        <v>39205</v>
      </c>
      <c r="U32" s="99">
        <v>26650</v>
      </c>
    </row>
    <row r="33" spans="1:21" ht="18" customHeight="1">
      <c r="A33" s="64" t="s">
        <v>238</v>
      </c>
      <c r="B33" s="93">
        <v>29</v>
      </c>
      <c r="C33" s="98" t="s">
        <v>85</v>
      </c>
      <c r="D33" s="97">
        <v>16024</v>
      </c>
      <c r="E33" s="97">
        <v>13765</v>
      </c>
      <c r="F33" s="97">
        <v>15506</v>
      </c>
      <c r="G33" s="98" t="s">
        <v>85</v>
      </c>
      <c r="H33" s="47">
        <v>17169</v>
      </c>
      <c r="I33" s="97">
        <v>17246</v>
      </c>
      <c r="J33" s="97">
        <v>16964</v>
      </c>
      <c r="K33" s="99">
        <v>16750</v>
      </c>
      <c r="L33" s="97">
        <v>17291</v>
      </c>
      <c r="M33" s="97">
        <v>17686</v>
      </c>
      <c r="N33" s="99">
        <v>17339</v>
      </c>
      <c r="O33" s="99">
        <v>17308</v>
      </c>
      <c r="P33" s="99">
        <v>17860</v>
      </c>
      <c r="Q33" s="99">
        <v>16875</v>
      </c>
      <c r="R33" s="99">
        <v>17143</v>
      </c>
      <c r="S33" s="99">
        <v>17412</v>
      </c>
      <c r="T33" s="99">
        <v>17773</v>
      </c>
      <c r="U33" s="99">
        <v>18157</v>
      </c>
    </row>
    <row r="34" spans="1:21" ht="18" customHeight="1">
      <c r="A34" s="64" t="s">
        <v>33</v>
      </c>
      <c r="B34" s="93">
        <v>30</v>
      </c>
      <c r="C34" s="98" t="s">
        <v>85</v>
      </c>
      <c r="D34" s="97">
        <v>9956</v>
      </c>
      <c r="E34" s="97">
        <v>9202</v>
      </c>
      <c r="F34" s="97">
        <v>10102</v>
      </c>
      <c r="G34" s="97">
        <v>9910</v>
      </c>
      <c r="H34" s="47">
        <v>10370</v>
      </c>
      <c r="I34" s="97">
        <v>10541</v>
      </c>
      <c r="J34" s="97">
        <v>11342</v>
      </c>
      <c r="K34" s="99">
        <v>11047</v>
      </c>
      <c r="L34" s="97">
        <v>11276</v>
      </c>
      <c r="M34" s="97">
        <v>11317</v>
      </c>
      <c r="N34" s="99">
        <v>11277</v>
      </c>
      <c r="O34" s="99">
        <v>11309</v>
      </c>
      <c r="P34" s="99">
        <v>11416</v>
      </c>
      <c r="Q34" s="99">
        <v>11075</v>
      </c>
      <c r="R34" s="99">
        <v>11097</v>
      </c>
      <c r="S34" s="99">
        <v>10244</v>
      </c>
      <c r="T34" s="99">
        <v>10820</v>
      </c>
      <c r="U34" s="99">
        <v>10651</v>
      </c>
    </row>
    <row r="35" spans="1:21" ht="18" customHeight="1">
      <c r="A35" s="64" t="s">
        <v>47</v>
      </c>
      <c r="B35" s="93">
        <v>31</v>
      </c>
      <c r="C35" s="97">
        <v>8321</v>
      </c>
      <c r="D35" s="97">
        <v>8191</v>
      </c>
      <c r="E35" s="97">
        <v>8607</v>
      </c>
      <c r="F35" s="97">
        <v>8933</v>
      </c>
      <c r="G35" s="97">
        <v>8404</v>
      </c>
      <c r="H35" s="47">
        <v>10041</v>
      </c>
      <c r="I35" s="97">
        <v>9781</v>
      </c>
      <c r="J35" s="97">
        <v>10495</v>
      </c>
      <c r="K35" s="99">
        <v>9901</v>
      </c>
      <c r="L35" s="97">
        <v>10479</v>
      </c>
      <c r="M35" s="97">
        <v>10939</v>
      </c>
      <c r="N35" s="99">
        <v>11875</v>
      </c>
      <c r="O35" s="99">
        <v>11295</v>
      </c>
      <c r="P35" s="99">
        <v>10334</v>
      </c>
      <c r="Q35" s="100" t="s">
        <v>85</v>
      </c>
      <c r="R35" s="99">
        <v>11146</v>
      </c>
      <c r="S35" s="99">
        <v>10181</v>
      </c>
      <c r="T35" s="99">
        <v>13786</v>
      </c>
      <c r="U35" s="99">
        <v>11963</v>
      </c>
    </row>
    <row r="36" spans="1:21" ht="18" customHeight="1">
      <c r="A36" s="64" t="s">
        <v>44</v>
      </c>
      <c r="B36" s="93">
        <v>32</v>
      </c>
      <c r="C36" s="97">
        <v>18308</v>
      </c>
      <c r="D36" s="97">
        <v>19038</v>
      </c>
      <c r="E36" s="97">
        <v>11379</v>
      </c>
      <c r="F36" s="97">
        <v>18931</v>
      </c>
      <c r="G36" s="97">
        <v>20827</v>
      </c>
      <c r="H36" s="47">
        <v>21557</v>
      </c>
      <c r="I36" s="97">
        <v>22276</v>
      </c>
      <c r="J36" s="97">
        <v>23189</v>
      </c>
      <c r="K36" s="99">
        <v>22638</v>
      </c>
      <c r="L36" s="97">
        <v>20469</v>
      </c>
      <c r="M36" s="97">
        <v>21439</v>
      </c>
      <c r="N36" s="99">
        <v>21764</v>
      </c>
      <c r="O36" s="99">
        <v>21755</v>
      </c>
      <c r="P36" s="99">
        <v>21528</v>
      </c>
      <c r="Q36" s="99">
        <v>21199</v>
      </c>
      <c r="R36" s="99">
        <v>20512</v>
      </c>
      <c r="S36" s="99">
        <v>20311</v>
      </c>
      <c r="T36" s="99">
        <v>20787</v>
      </c>
      <c r="U36" s="99">
        <v>22055</v>
      </c>
    </row>
    <row r="37" spans="1:21" ht="18" customHeight="1">
      <c r="A37" s="64" t="s">
        <v>39</v>
      </c>
      <c r="B37" s="93">
        <v>33</v>
      </c>
      <c r="C37" s="97">
        <v>1573</v>
      </c>
      <c r="D37" s="97">
        <v>1591</v>
      </c>
      <c r="E37" s="97">
        <v>1368</v>
      </c>
      <c r="F37" s="97">
        <v>1331</v>
      </c>
      <c r="G37" s="97">
        <v>1351</v>
      </c>
      <c r="H37" s="47">
        <v>1391</v>
      </c>
      <c r="I37" s="97">
        <v>1515</v>
      </c>
      <c r="J37" s="97">
        <v>1689</v>
      </c>
      <c r="K37" s="99">
        <v>1610</v>
      </c>
      <c r="L37" s="97">
        <v>1596</v>
      </c>
      <c r="M37" s="97">
        <v>1623</v>
      </c>
      <c r="N37" s="99">
        <v>1545</v>
      </c>
      <c r="O37" s="99">
        <v>1628</v>
      </c>
      <c r="P37" s="99">
        <v>1246</v>
      </c>
      <c r="Q37" s="99">
        <v>1788</v>
      </c>
      <c r="R37" s="99">
        <v>1749</v>
      </c>
      <c r="S37" s="99">
        <v>1048</v>
      </c>
      <c r="T37" s="99">
        <v>1767</v>
      </c>
      <c r="U37" s="99">
        <v>1694</v>
      </c>
    </row>
    <row r="38" spans="1:21" ht="16.5" customHeight="1">
      <c r="A38" s="86" t="s">
        <v>37</v>
      </c>
      <c r="B38" s="93">
        <v>34</v>
      </c>
      <c r="C38" s="97">
        <v>14598</v>
      </c>
      <c r="D38" s="97">
        <v>14535</v>
      </c>
      <c r="E38" s="97">
        <v>14160</v>
      </c>
      <c r="F38" s="97">
        <v>14960</v>
      </c>
      <c r="G38" s="97">
        <v>15116</v>
      </c>
      <c r="H38" s="47">
        <v>14747</v>
      </c>
      <c r="I38" s="97">
        <v>14973</v>
      </c>
      <c r="J38" s="101">
        <v>15163</v>
      </c>
      <c r="K38" s="99">
        <v>15184</v>
      </c>
      <c r="L38" s="97">
        <v>15870</v>
      </c>
      <c r="M38" s="97">
        <v>15264</v>
      </c>
      <c r="N38" s="99">
        <v>13723</v>
      </c>
      <c r="O38" s="99">
        <v>4583</v>
      </c>
      <c r="P38" s="99">
        <v>4370</v>
      </c>
      <c r="Q38" s="99">
        <v>4436</v>
      </c>
      <c r="R38" s="99">
        <v>4536</v>
      </c>
      <c r="S38" s="99">
        <v>4532</v>
      </c>
      <c r="T38" s="99">
        <v>4405</v>
      </c>
      <c r="U38" s="99">
        <v>4613</v>
      </c>
    </row>
    <row r="39" spans="1:21" ht="16.5" customHeight="1">
      <c r="A39" s="86" t="s">
        <v>215</v>
      </c>
      <c r="B39" s="93">
        <v>35</v>
      </c>
      <c r="C39" s="98" t="s">
        <v>85</v>
      </c>
      <c r="D39" s="98" t="s">
        <v>85</v>
      </c>
      <c r="E39" s="97">
        <v>60364</v>
      </c>
      <c r="F39" s="97">
        <v>61700</v>
      </c>
      <c r="G39" s="97">
        <v>67062</v>
      </c>
      <c r="H39" s="47">
        <v>67940</v>
      </c>
      <c r="I39" s="98" t="s">
        <v>85</v>
      </c>
      <c r="J39" s="101">
        <v>76551</v>
      </c>
      <c r="K39" s="99">
        <v>76308</v>
      </c>
      <c r="L39" s="97">
        <v>78386</v>
      </c>
      <c r="M39" s="97">
        <v>80448</v>
      </c>
      <c r="N39" s="99">
        <v>78179</v>
      </c>
      <c r="O39" s="99">
        <v>79936</v>
      </c>
      <c r="P39" s="99">
        <v>77735</v>
      </c>
      <c r="Q39" s="99">
        <v>74858</v>
      </c>
      <c r="R39" s="99">
        <v>75697</v>
      </c>
      <c r="S39" s="99">
        <v>76704</v>
      </c>
      <c r="T39" s="99">
        <v>78110</v>
      </c>
      <c r="U39" s="99">
        <v>78624</v>
      </c>
    </row>
    <row r="40" spans="1:21" ht="16.5" customHeight="1">
      <c r="A40" s="86" t="s">
        <v>214</v>
      </c>
      <c r="B40" s="93">
        <v>36</v>
      </c>
      <c r="C40" s="98" t="s">
        <v>85</v>
      </c>
      <c r="D40" s="98" t="s">
        <v>85</v>
      </c>
      <c r="E40" s="98" t="s">
        <v>85</v>
      </c>
      <c r="F40" s="98" t="s">
        <v>85</v>
      </c>
      <c r="G40" s="98" t="s">
        <v>85</v>
      </c>
      <c r="H40" s="98" t="s">
        <v>85</v>
      </c>
      <c r="I40" s="98" t="s">
        <v>85</v>
      </c>
      <c r="J40" s="101">
        <v>60897</v>
      </c>
      <c r="K40" s="99">
        <v>61936</v>
      </c>
      <c r="L40" s="97">
        <v>64599</v>
      </c>
      <c r="M40" s="97">
        <v>65409</v>
      </c>
      <c r="N40" s="99">
        <v>64885</v>
      </c>
      <c r="O40" s="99">
        <v>63830</v>
      </c>
      <c r="P40" s="100" t="s">
        <v>85</v>
      </c>
      <c r="Q40" s="100" t="s">
        <v>85</v>
      </c>
      <c r="R40" s="99">
        <v>67416</v>
      </c>
      <c r="S40" s="99">
        <v>69314</v>
      </c>
      <c r="T40" s="99">
        <v>71242</v>
      </c>
      <c r="U40" s="99">
        <v>71740</v>
      </c>
    </row>
    <row r="41" spans="1:21" ht="16.5" customHeight="1">
      <c r="A41" s="141" t="s">
        <v>213</v>
      </c>
      <c r="B41" s="142">
        <v>37</v>
      </c>
      <c r="C41" s="143" t="s">
        <v>85</v>
      </c>
      <c r="D41" s="143" t="s">
        <v>85</v>
      </c>
      <c r="E41" s="143" t="s">
        <v>85</v>
      </c>
      <c r="F41" s="143" t="s">
        <v>85</v>
      </c>
      <c r="G41" s="143" t="s">
        <v>85</v>
      </c>
      <c r="H41" s="143" t="s">
        <v>85</v>
      </c>
      <c r="I41" s="143" t="s">
        <v>85</v>
      </c>
      <c r="J41" s="144">
        <v>33402</v>
      </c>
      <c r="K41" s="145">
        <v>33977</v>
      </c>
      <c r="L41" s="144">
        <v>33490</v>
      </c>
      <c r="M41" s="144">
        <v>35065</v>
      </c>
      <c r="N41" s="145">
        <v>33716</v>
      </c>
      <c r="O41" s="145">
        <v>28620</v>
      </c>
      <c r="P41" s="145">
        <v>34060</v>
      </c>
      <c r="Q41" s="145">
        <v>33020</v>
      </c>
      <c r="R41" s="145">
        <v>29454</v>
      </c>
      <c r="S41" s="145">
        <v>33302</v>
      </c>
      <c r="T41" s="214" t="s">
        <v>85</v>
      </c>
      <c r="U41" s="214">
        <v>35795</v>
      </c>
    </row>
    <row r="42" s="155" customFormat="1" ht="19.5" customHeight="1">
      <c r="A42" s="152" t="s">
        <v>234</v>
      </c>
    </row>
    <row r="43" s="155" customFormat="1" ht="12.75">
      <c r="A43" s="152" t="s">
        <v>233</v>
      </c>
    </row>
    <row r="44" s="155" customFormat="1" ht="12.75">
      <c r="A44" s="152" t="s">
        <v>246</v>
      </c>
    </row>
    <row r="45" s="155" customFormat="1" ht="12.75">
      <c r="A45" s="152" t="s">
        <v>212</v>
      </c>
    </row>
  </sheetData>
  <sheetProtection/>
  <printOptions/>
  <pageMargins left="0.75" right="0.75" top="1" bottom="1" header="0.5" footer="0.5"/>
  <pageSetup fitToHeight="1" fitToWidth="1" horizontalDpi="96" verticalDpi="96" orientation="portrait" paperSize="9" scale="69" r:id="rId1"/>
  <headerFooter alignWithMargins="0">
    <oddHeader>&amp;R&amp;"Arial,Bold"&amp;16ROAD TRAFFIC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u016789</cp:lastModifiedBy>
  <cp:lastPrinted>2016-10-14T10:42:20Z</cp:lastPrinted>
  <dcterms:created xsi:type="dcterms:W3CDTF">1999-02-18T14:58:15Z</dcterms:created>
  <dcterms:modified xsi:type="dcterms:W3CDTF">2016-10-14T10:47:20Z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A13651611</vt:lpwstr>
  </property>
  <property fmtid="{D5CDD505-2E9C-101B-9397-08002B2CF9AE}" pid="3" name="Objective-Comment">
    <vt:lpwstr/>
  </property>
  <property fmtid="{D5CDD505-2E9C-101B-9397-08002B2CF9AE}" pid="4" name="Objective-CreationStamp">
    <vt:filetime>2016-03-08T11:51:25Z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2016-10-14T11:47:27Z</vt:filetime>
  </property>
  <property fmtid="{D5CDD505-2E9C-101B-9397-08002B2CF9AE}" pid="8" name="Objective-ModificationStamp">
    <vt:filetime>2016-10-14T11:47:31Z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2016: Research and analysis: Transport: 2016-2021:</vt:lpwstr>
  </property>
  <property fmtid="{D5CDD505-2E9C-101B-9397-08002B2CF9AE}" pid="11" name="Objective-Parent">
    <vt:lpwstr>Transport Statistics: Scottish Transport Statistics: 2016: Research and analysis: Transport: 2016-2021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chapter05 - road traffic</vt:lpwstr>
  </property>
  <property fmtid="{D5CDD505-2E9C-101B-9397-08002B2CF9AE}" pid="14" name="Objective-Version">
    <vt:lpwstr>7.0</vt:lpwstr>
  </property>
  <property fmtid="{D5CDD505-2E9C-101B-9397-08002B2CF9AE}" pid="15" name="Objective-VersionComment">
    <vt:lpwstr/>
  </property>
  <property fmtid="{D5CDD505-2E9C-101B-9397-08002B2CF9AE}" pid="16" name="Objective-VersionNumber">
    <vt:i4>8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