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840"/>
  </bookViews>
  <sheets>
    <sheet name="Table Ib" sheetId="1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Fill" hidden="1">#REF!</definedName>
    <definedName name="_Order1" hidden="1">255</definedName>
    <definedName name="compnum">#REF!</definedName>
    <definedName name="KEYA">'[2]Table A'!$AC$26</definedName>
    <definedName name="MACROS">[3]Table!$M$1:$IG$8163</definedName>
    <definedName name="MACROS2">#REF!</definedName>
    <definedName name="new" hidden="1">#REF!</definedName>
    <definedName name="_new2">#REF!</definedName>
    <definedName name="_xlnm.Print_Area" localSheetId="0">'Table Ib'!$A$1:$K$100</definedName>
    <definedName name="SHEETA">#REF!</definedName>
    <definedName name="SHEETB">#REF!</definedName>
    <definedName name="SHEETC">#REF!</definedName>
    <definedName name="SHEETE">#REF!</definedName>
    <definedName name="SHEETF">#REF!</definedName>
    <definedName name="SHEETG">#REF!</definedName>
    <definedName name="TIME">[3]Table!$E$1:$IG$8163</definedName>
    <definedName name="TIME2">#REF!</definedName>
    <definedName name="WHOLE">[3]Table!$BZ$371</definedName>
    <definedName name="WHOLE2">#REF!</definedName>
  </definedNames>
  <calcPr calcId="145621"/>
</workbook>
</file>

<file path=xl/calcChain.xml><?xml version="1.0" encoding="utf-8"?>
<calcChain xmlns="http://schemas.openxmlformats.org/spreadsheetml/2006/main">
  <c r="B15" i="1" l="1"/>
  <c r="C15" i="1"/>
  <c r="D15" i="1"/>
  <c r="E15" i="1"/>
  <c r="F15" i="1"/>
  <c r="G15" i="1"/>
  <c r="H15" i="1"/>
  <c r="I15" i="1"/>
  <c r="B18" i="1"/>
  <c r="C18" i="1"/>
  <c r="D18" i="1"/>
  <c r="E18" i="1"/>
  <c r="F18" i="1"/>
  <c r="G18" i="1"/>
  <c r="H18" i="1"/>
  <c r="I18" i="1"/>
  <c r="B19" i="1"/>
  <c r="C19" i="1"/>
  <c r="D19" i="1"/>
  <c r="E19" i="1"/>
  <c r="F19" i="1"/>
  <c r="G19" i="1"/>
  <c r="H19" i="1"/>
  <c r="I19" i="1"/>
  <c r="B34" i="1"/>
  <c r="C34" i="1"/>
  <c r="D34" i="1"/>
  <c r="E34" i="1"/>
  <c r="F34" i="1"/>
  <c r="G34" i="1"/>
  <c r="H34" i="1"/>
  <c r="I34" i="1"/>
  <c r="B37" i="1"/>
  <c r="C37" i="1"/>
  <c r="D37" i="1"/>
  <c r="E37" i="1"/>
  <c r="F37" i="1"/>
  <c r="G37" i="1"/>
  <c r="H37" i="1"/>
  <c r="I37" i="1"/>
  <c r="B38" i="1"/>
  <c r="C38" i="1"/>
  <c r="D38" i="1"/>
  <c r="E38" i="1"/>
  <c r="F38" i="1"/>
  <c r="G38" i="1"/>
  <c r="H38" i="1"/>
  <c r="I38" i="1"/>
  <c r="B53" i="1"/>
  <c r="C53" i="1"/>
  <c r="D53" i="1"/>
  <c r="E53" i="1"/>
  <c r="F53" i="1"/>
  <c r="G53" i="1"/>
  <c r="H53" i="1"/>
  <c r="I53" i="1"/>
  <c r="B54" i="1"/>
  <c r="C54" i="1"/>
  <c r="D54" i="1"/>
  <c r="E54" i="1"/>
  <c r="F54" i="1"/>
  <c r="G54" i="1"/>
  <c r="H54" i="1"/>
  <c r="I54" i="1"/>
  <c r="B57" i="1"/>
  <c r="C57" i="1"/>
  <c r="D57" i="1"/>
  <c r="E57" i="1"/>
  <c r="F57" i="1"/>
  <c r="G57" i="1"/>
  <c r="H57" i="1"/>
  <c r="I57" i="1"/>
  <c r="B72" i="1"/>
  <c r="C72" i="1"/>
  <c r="D72" i="1"/>
  <c r="E72" i="1"/>
  <c r="F72" i="1"/>
  <c r="G72" i="1"/>
  <c r="H72" i="1"/>
  <c r="I72" i="1"/>
  <c r="B75" i="1"/>
  <c r="C75" i="1"/>
  <c r="D75" i="1"/>
  <c r="E75" i="1"/>
  <c r="F75" i="1"/>
  <c r="G75" i="1"/>
  <c r="H75" i="1"/>
  <c r="I75" i="1"/>
  <c r="B76" i="1"/>
  <c r="C76" i="1"/>
  <c r="D76" i="1"/>
  <c r="E76" i="1"/>
  <c r="F76" i="1"/>
  <c r="G76" i="1"/>
  <c r="H76" i="1"/>
  <c r="I76" i="1"/>
  <c r="K82" i="1"/>
  <c r="K83" i="1"/>
  <c r="K84" i="1"/>
  <c r="K85" i="1"/>
  <c r="K86" i="1"/>
  <c r="K87" i="1"/>
  <c r="K88" i="1"/>
  <c r="K89" i="1"/>
  <c r="K90" i="1"/>
  <c r="J91" i="1"/>
  <c r="K91" i="1" s="1"/>
  <c r="K92" i="1"/>
  <c r="B95" i="1"/>
  <c r="C95" i="1"/>
  <c r="D95" i="1"/>
  <c r="E95" i="1"/>
  <c r="F95" i="1"/>
  <c r="G95" i="1"/>
  <c r="H95" i="1"/>
  <c r="I95" i="1"/>
  <c r="J95" i="1"/>
  <c r="K95" i="1"/>
  <c r="B96" i="1"/>
  <c r="C96" i="1"/>
  <c r="D96" i="1"/>
  <c r="E96" i="1"/>
  <c r="F96" i="1"/>
  <c r="G96" i="1"/>
  <c r="H96" i="1"/>
  <c r="I96" i="1"/>
  <c r="J96" i="1"/>
  <c r="K96" i="1"/>
</calcChain>
</file>

<file path=xl/sharedStrings.xml><?xml version="1.0" encoding="utf-8"?>
<sst xmlns="http://schemas.openxmlformats.org/spreadsheetml/2006/main" count="107" uniqueCount="37">
  <si>
    <t>*</t>
  </si>
  <si>
    <t>Symbol</t>
  </si>
  <si>
    <t>Threshold</t>
  </si>
  <si>
    <t>* Indicates that a percentage change is not shown because the denominator is 50 or fewer.</t>
  </si>
  <si>
    <t>2. Taxis, minibuses and other modes of transport</t>
  </si>
  <si>
    <t>1. Light goods vehicles and heavy goods vehicles.</t>
  </si>
  <si>
    <t>2013 on 2004-08 average</t>
  </si>
  <si>
    <t>2013 on 2012</t>
  </si>
  <si>
    <t>Percent changes:</t>
  </si>
  <si>
    <t>2020 target</t>
  </si>
  <si>
    <t>09-13 ave</t>
  </si>
  <si>
    <t>2004-08 average</t>
  </si>
  <si>
    <t>per 100 mill veh-km</t>
  </si>
  <si>
    <t>mill veh-km</t>
  </si>
  <si>
    <t>numbers</t>
  </si>
  <si>
    <t>casualty rate</t>
  </si>
  <si>
    <t>road users</t>
  </si>
  <si>
    <t>coach</t>
  </si>
  <si>
    <t>cycle</t>
  </si>
  <si>
    <t xml:space="preserve"> cycle</t>
  </si>
  <si>
    <t>Slight</t>
  </si>
  <si>
    <t>Traffic</t>
  </si>
  <si>
    <t xml:space="preserve">All </t>
  </si>
  <si>
    <r>
      <t>Other</t>
    </r>
    <r>
      <rPr>
        <b/>
        <vertAlign val="superscript"/>
        <sz val="12"/>
        <rFont val="Arial"/>
        <family val="2"/>
      </rPr>
      <t>2</t>
    </r>
  </si>
  <si>
    <r>
      <t>Goods</t>
    </r>
    <r>
      <rPr>
        <b/>
        <vertAlign val="superscript"/>
        <sz val="12"/>
        <rFont val="Arial"/>
        <family val="2"/>
      </rPr>
      <t>1</t>
    </r>
  </si>
  <si>
    <t>Bus/</t>
  </si>
  <si>
    <t>Car</t>
  </si>
  <si>
    <t>Motor</t>
  </si>
  <si>
    <t>Pedal</t>
  </si>
  <si>
    <t>Pedestrian</t>
  </si>
  <si>
    <t>Reported slight casualties by mode of transport</t>
  </si>
  <si>
    <t>Reported child (0-15) seriously injured casualties by mode of transport</t>
  </si>
  <si>
    <t>11-2013 on 2004-08 average</t>
  </si>
  <si>
    <t>11-13 ave</t>
  </si>
  <si>
    <t>Reported children (0-15) killed by mode of transport</t>
  </si>
  <si>
    <t>Reported seriously injured casualties by mode of transport</t>
  </si>
  <si>
    <r>
      <t xml:space="preserve">Table Ib: </t>
    </r>
    <r>
      <rPr>
        <sz val="14"/>
        <rFont val="Arial"/>
        <family val="2"/>
      </rPr>
      <t>Reported killed casualties by mode of transport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</si>
</sst>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22">
    <font>
      <sz val="10"/>
      <name val="Arial"/>
    </font>
    <font>
      <sz val="10"/>
      <color theme="1"/>
      <name val="Arial"/>
      <family val="2"/>
    </font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2"/>
      <name val="Arial MT"/>
    </font>
    <font>
      <sz val="12"/>
      <color indexed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i/>
      <sz val="12"/>
      <color indexed="12"/>
      <name val="Arial"/>
      <family val="2"/>
    </font>
    <font>
      <b/>
      <sz val="10"/>
      <name val="Arial"/>
      <family val="2"/>
    </font>
    <font>
      <b/>
      <sz val="12"/>
      <color indexed="12"/>
      <name val="Arial"/>
      <family val="2"/>
    </font>
    <font>
      <b/>
      <vertAlign val="superscript"/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color rgb="FF0000FF"/>
      <name val="Arial"/>
      <family val="2"/>
    </font>
    <font>
      <sz val="14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>
      <alignment vertical="top"/>
    </xf>
    <xf numFmtId="43" fontId="2" fillId="0" borderId="0" applyFont="0" applyFill="0" applyBorder="0" applyAlignment="0" applyProtection="0"/>
    <xf numFmtId="164" fontId="5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3" fillId="0" borderId="0">
      <alignment vertical="top"/>
    </xf>
    <xf numFmtId="0" fontId="1" fillId="2" borderId="1" applyNumberFormat="0" applyFont="0" applyAlignment="0" applyProtection="0"/>
  </cellStyleXfs>
  <cellXfs count="54">
    <xf numFmtId="0" fontId="0" fillId="0" borderId="0" xfId="0">
      <alignment vertical="top"/>
    </xf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4" fontId="4" fillId="0" borderId="0" xfId="2" quotePrefix="1" applyFont="1" applyAlignment="1">
      <alignment horizontal="right"/>
    </xf>
    <xf numFmtId="164" fontId="4" fillId="0" borderId="0" xfId="2" applyFont="1"/>
    <xf numFmtId="1" fontId="6" fillId="0" borderId="2" xfId="1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1" fontId="6" fillId="0" borderId="0" xfId="1" applyNumberFormat="1" applyFont="1" applyAlignment="1">
      <alignment horizontal="right"/>
    </xf>
    <xf numFmtId="1" fontId="4" fillId="0" borderId="0" xfId="0" applyNumberFormat="1" applyFont="1" applyAlignment="1"/>
    <xf numFmtId="1" fontId="4" fillId="0" borderId="0" xfId="0" applyNumberFormat="1" applyFont="1" applyAlignment="1">
      <alignment horizontal="right"/>
    </xf>
    <xf numFmtId="1" fontId="4" fillId="0" borderId="0" xfId="1" applyNumberFormat="1" applyFont="1"/>
    <xf numFmtId="0" fontId="7" fillId="0" borderId="0" xfId="0" applyFont="1" applyAlignment="1"/>
    <xf numFmtId="0" fontId="8" fillId="0" borderId="0" xfId="0" applyFont="1" applyAlignment="1"/>
    <xf numFmtId="3" fontId="9" fillId="0" borderId="0" xfId="0" applyNumberFormat="1" applyFont="1" applyBorder="1" applyAlignment="1"/>
    <xf numFmtId="2" fontId="10" fillId="0" borderId="0" xfId="0" applyNumberFormat="1" applyFont="1" applyBorder="1" applyAlignment="1"/>
    <xf numFmtId="1" fontId="9" fillId="0" borderId="0" xfId="0" applyNumberFormat="1" applyFont="1" applyBorder="1" applyAlignment="1"/>
    <xf numFmtId="1" fontId="9" fillId="0" borderId="0" xfId="1" applyNumberFormat="1" applyFont="1"/>
    <xf numFmtId="0" fontId="4" fillId="0" borderId="0" xfId="0" applyFont="1" applyAlignment="1"/>
    <xf numFmtId="0" fontId="9" fillId="0" borderId="0" xfId="0" applyFont="1" applyAlignment="1">
      <alignment horizontal="right"/>
    </xf>
    <xf numFmtId="0" fontId="11" fillId="0" borderId="0" xfId="0" applyFont="1" applyAlignment="1"/>
    <xf numFmtId="2" fontId="12" fillId="0" borderId="0" xfId="1" applyNumberFormat="1" applyFont="1"/>
    <xf numFmtId="165" fontId="12" fillId="0" borderId="0" xfId="1" applyNumberFormat="1" applyFont="1"/>
    <xf numFmtId="165" fontId="7" fillId="0" borderId="0" xfId="1" applyNumberFormat="1" applyFont="1"/>
    <xf numFmtId="0" fontId="7" fillId="0" borderId="0" xfId="0" applyFont="1" applyAlignment="1">
      <alignment horizontal="right"/>
    </xf>
    <xf numFmtId="2" fontId="6" fillId="0" borderId="0" xfId="1" applyNumberFormat="1" applyFont="1"/>
    <xf numFmtId="165" fontId="4" fillId="0" borderId="0" xfId="1" applyNumberFormat="1" applyFont="1" applyAlignment="1">
      <alignment horizontal="right"/>
    </xf>
    <xf numFmtId="165" fontId="4" fillId="0" borderId="0" xfId="1" applyNumberFormat="1" applyFont="1"/>
    <xf numFmtId="165" fontId="7" fillId="0" borderId="0" xfId="1" applyNumberFormat="1" applyFont="1" applyAlignment="1">
      <alignment horizontal="right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/>
    <xf numFmtId="0" fontId="7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4" fillId="0" borderId="2" xfId="0" applyFont="1" applyBorder="1" applyAlignment="1"/>
    <xf numFmtId="41" fontId="10" fillId="0" borderId="0" xfId="1" applyNumberFormat="1" applyFont="1"/>
    <xf numFmtId="41" fontId="7" fillId="0" borderId="0" xfId="1" applyNumberFormat="1" applyFont="1"/>
    <xf numFmtId="41" fontId="4" fillId="0" borderId="0" xfId="1" applyNumberFormat="1" applyFont="1"/>
    <xf numFmtId="0" fontId="4" fillId="0" borderId="2" xfId="0" applyFont="1" applyBorder="1" applyAlignment="1"/>
    <xf numFmtId="0" fontId="15" fillId="0" borderId="2" xfId="0" applyFont="1" applyBorder="1" applyAlignment="1">
      <alignment horizontal="right"/>
    </xf>
    <xf numFmtId="41" fontId="16" fillId="0" borderId="0" xfId="1" applyNumberFormat="1" applyFont="1"/>
    <xf numFmtId="1" fontId="6" fillId="0" borderId="0" xfId="1" applyNumberFormat="1" applyFont="1" applyBorder="1"/>
    <xf numFmtId="0" fontId="4" fillId="0" borderId="0" xfId="0" applyFont="1" applyBorder="1" applyAlignment="1">
      <alignment horizontal="right"/>
    </xf>
    <xf numFmtId="165" fontId="10" fillId="0" borderId="0" xfId="1" applyNumberFormat="1" applyFont="1"/>
    <xf numFmtId="1" fontId="6" fillId="0" borderId="2" xfId="1" applyNumberFormat="1" applyFont="1" applyBorder="1"/>
    <xf numFmtId="0" fontId="14" fillId="0" borderId="0" xfId="0" applyFont="1" applyBorder="1" applyAlignment="1"/>
  </cellXfs>
  <cellStyles count="10">
    <cellStyle name="Comma" xfId="1" builtinId="3"/>
    <cellStyle name="Followed Hyperlink 2" xfId="3"/>
    <cellStyle name="Followed Hyperlink 3" xfId="4"/>
    <cellStyle name="Hyperlink 2" xfId="5"/>
    <cellStyle name="Hyperlink 3" xfId="6"/>
    <cellStyle name="Normal" xfId="0" builtinId="0"/>
    <cellStyle name="Normal 2" xfId="7"/>
    <cellStyle name="Normal 3" xfId="8"/>
    <cellStyle name="Normal_A" xfId="2"/>
    <cellStyle name="Not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dited%20Reported%20Road%20Casualties%20Scotland%202013%20-%20tab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A-B-%20Summary%20of%20Accident%20and%20Casualt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 for Article 2"/>
      <sheetName val="Table G working"/>
      <sheetName val="Table g2_h working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0913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102"/>
      <sheetData sheetId="103"/>
      <sheetData sheetId="104"/>
      <sheetData sheetId="105"/>
      <sheetData sheetId="10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A"/>
      <sheetName val="Table B"/>
      <sheetName val="Table B(2)"/>
    </sheetNames>
    <sheetDataSet>
      <sheetData sheetId="0">
        <row r="70">
          <cell r="C70">
            <v>17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2"/>
      <sheetName val="population"/>
      <sheetName val="Figures"/>
      <sheetName val="chart"/>
      <sheetName val="other data"/>
    </sheetNames>
    <sheetDataSet>
      <sheetData sheetId="0" refreshError="1"/>
      <sheetData sheetId="1">
        <row r="1">
          <cell r="A1" t="str">
            <v>Mid year population estimates</v>
          </cell>
        </row>
      </sheetData>
      <sheetData sheetId="2">
        <row r="1">
          <cell r="A1" t="str">
            <v>Car drivers involved in accidents by age and sex, built-up and non built-up roads, 1981-85 average, 1994 to 1998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220"/>
  <sheetViews>
    <sheetView tabSelected="1" zoomScale="85" zoomScaleNormal="85" workbookViewId="0"/>
  </sheetViews>
  <sheetFormatPr defaultRowHeight="12.75"/>
  <cols>
    <col min="1" max="1" width="28.28515625" style="1" customWidth="1"/>
    <col min="2" max="2" width="13.42578125" style="1" customWidth="1"/>
    <col min="3" max="3" width="9.28515625" style="1" customWidth="1"/>
    <col min="4" max="4" width="9.7109375" style="1" customWidth="1"/>
    <col min="5" max="5" width="10.140625" style="1" customWidth="1"/>
    <col min="6" max="6" width="8.7109375" style="1" customWidth="1"/>
    <col min="7" max="7" width="9.85546875" style="1" customWidth="1"/>
    <col min="8" max="8" width="10.5703125" style="1" customWidth="1"/>
    <col min="9" max="9" width="11.140625" style="1" customWidth="1"/>
    <col min="10" max="10" width="12.42578125" style="1" customWidth="1"/>
    <col min="11" max="11" width="16.85546875" style="1" customWidth="1"/>
    <col min="12" max="12" width="9.140625" style="1"/>
    <col min="13" max="13" width="13.28515625" style="1" customWidth="1"/>
    <col min="14" max="16384" width="9.140625" style="1"/>
  </cols>
  <sheetData>
    <row r="1" spans="1:10" ht="18">
      <c r="A1" s="53" t="s">
        <v>36</v>
      </c>
      <c r="B1" s="2"/>
      <c r="C1" s="2"/>
      <c r="D1" s="2"/>
      <c r="E1" s="2"/>
      <c r="F1" s="2"/>
      <c r="G1" s="2"/>
      <c r="H1" s="2"/>
      <c r="I1" s="2"/>
    </row>
    <row r="2" spans="1:10" ht="12" customHeight="1" thickBot="1">
      <c r="A2" s="42"/>
      <c r="B2" s="39"/>
      <c r="C2" s="39"/>
      <c r="D2" s="39"/>
      <c r="E2" s="39"/>
      <c r="F2" s="39"/>
      <c r="G2" s="39"/>
      <c r="H2" s="39"/>
      <c r="I2" s="39"/>
      <c r="J2" s="2"/>
    </row>
    <row r="3" spans="1:10" ht="18.75">
      <c r="A3" s="24"/>
      <c r="B3" s="40" t="s">
        <v>29</v>
      </c>
      <c r="C3" s="40" t="s">
        <v>28</v>
      </c>
      <c r="D3" s="40" t="s">
        <v>27</v>
      </c>
      <c r="E3" s="41" t="s">
        <v>26</v>
      </c>
      <c r="F3" s="40" t="s">
        <v>25</v>
      </c>
      <c r="G3" s="41" t="s">
        <v>24</v>
      </c>
      <c r="H3" s="41" t="s">
        <v>23</v>
      </c>
      <c r="I3" s="40" t="s">
        <v>22</v>
      </c>
      <c r="J3" s="41"/>
    </row>
    <row r="4" spans="1:10" ht="16.5" thickBot="1">
      <c r="A4" s="46"/>
      <c r="B4" s="37"/>
      <c r="C4" s="37" t="s">
        <v>19</v>
      </c>
      <c r="D4" s="37" t="s">
        <v>18</v>
      </c>
      <c r="E4" s="38"/>
      <c r="F4" s="37" t="s">
        <v>17</v>
      </c>
      <c r="G4" s="38"/>
      <c r="H4" s="38"/>
      <c r="I4" s="37" t="s">
        <v>16</v>
      </c>
      <c r="J4" s="41"/>
    </row>
    <row r="5" spans="1:10" s="26" customFormat="1" ht="18.75" customHeight="1">
      <c r="A5" s="30" t="s">
        <v>11</v>
      </c>
      <c r="B5" s="29">
        <v>64.599999999999994</v>
      </c>
      <c r="C5" s="29">
        <v>9.1999999999999993</v>
      </c>
      <c r="D5" s="29">
        <v>41.6</v>
      </c>
      <c r="E5" s="29">
        <v>161.6</v>
      </c>
      <c r="F5" s="29">
        <v>0.8</v>
      </c>
      <c r="G5" s="29">
        <v>11.6</v>
      </c>
      <c r="H5" s="29">
        <v>2.4</v>
      </c>
      <c r="I5" s="29">
        <v>291.8</v>
      </c>
    </row>
    <row r="6" spans="1:10" ht="15">
      <c r="A6" s="24">
        <v>2006</v>
      </c>
      <c r="B6" s="33">
        <v>61</v>
      </c>
      <c r="C6" s="33">
        <v>10</v>
      </c>
      <c r="D6" s="33">
        <v>58</v>
      </c>
      <c r="E6" s="33">
        <v>175</v>
      </c>
      <c r="F6" s="33">
        <v>0</v>
      </c>
      <c r="G6" s="33">
        <v>8</v>
      </c>
      <c r="H6" s="33">
        <v>2</v>
      </c>
      <c r="I6" s="33">
        <v>314</v>
      </c>
    </row>
    <row r="7" spans="1:10" ht="15">
      <c r="A7" s="24">
        <v>2007</v>
      </c>
      <c r="B7" s="33">
        <v>60</v>
      </c>
      <c r="C7" s="33">
        <v>4</v>
      </c>
      <c r="D7" s="33">
        <v>40</v>
      </c>
      <c r="E7" s="33">
        <v>160</v>
      </c>
      <c r="F7" s="33">
        <v>0</v>
      </c>
      <c r="G7" s="33">
        <v>15</v>
      </c>
      <c r="H7" s="33">
        <v>2</v>
      </c>
      <c r="I7" s="33">
        <v>281</v>
      </c>
    </row>
    <row r="8" spans="1:10" ht="15">
      <c r="A8" s="24">
        <v>2008</v>
      </c>
      <c r="B8" s="33">
        <v>60</v>
      </c>
      <c r="C8" s="33">
        <v>9</v>
      </c>
      <c r="D8" s="33">
        <v>34</v>
      </c>
      <c r="E8" s="33">
        <v>153</v>
      </c>
      <c r="F8" s="33">
        <v>1</v>
      </c>
      <c r="G8" s="33">
        <v>8</v>
      </c>
      <c r="H8" s="33">
        <v>5</v>
      </c>
      <c r="I8" s="33">
        <v>270</v>
      </c>
    </row>
    <row r="9" spans="1:10" ht="15">
      <c r="A9" s="24">
        <v>2009</v>
      </c>
      <c r="B9" s="33">
        <v>47</v>
      </c>
      <c r="C9" s="33">
        <v>5</v>
      </c>
      <c r="D9" s="33">
        <v>43</v>
      </c>
      <c r="E9" s="33">
        <v>116</v>
      </c>
      <c r="F9" s="33">
        <v>0</v>
      </c>
      <c r="G9" s="33">
        <v>5</v>
      </c>
      <c r="H9" s="33">
        <v>0</v>
      </c>
      <c r="I9" s="33">
        <v>216</v>
      </c>
    </row>
    <row r="10" spans="1:10" ht="15">
      <c r="A10" s="24">
        <v>2010</v>
      </c>
      <c r="B10" s="33">
        <v>47</v>
      </c>
      <c r="C10" s="33">
        <v>7</v>
      </c>
      <c r="D10" s="33">
        <v>35</v>
      </c>
      <c r="E10" s="33">
        <v>105</v>
      </c>
      <c r="F10" s="33">
        <v>1</v>
      </c>
      <c r="G10" s="33">
        <v>8</v>
      </c>
      <c r="H10" s="33">
        <v>5</v>
      </c>
      <c r="I10" s="33">
        <v>208</v>
      </c>
    </row>
    <row r="11" spans="1:10" ht="15">
      <c r="A11" s="24">
        <v>2011</v>
      </c>
      <c r="B11" s="33">
        <v>43</v>
      </c>
      <c r="C11" s="33">
        <v>7</v>
      </c>
      <c r="D11" s="33">
        <v>33</v>
      </c>
      <c r="E11" s="33">
        <v>89</v>
      </c>
      <c r="F11" s="33">
        <v>1</v>
      </c>
      <c r="G11" s="33">
        <v>9</v>
      </c>
      <c r="H11" s="33">
        <v>3</v>
      </c>
      <c r="I11" s="33">
        <v>185</v>
      </c>
    </row>
    <row r="12" spans="1:10" ht="15">
      <c r="A12" s="24">
        <v>2012</v>
      </c>
      <c r="B12" s="33">
        <v>60</v>
      </c>
      <c r="C12" s="33">
        <v>9</v>
      </c>
      <c r="D12" s="33">
        <v>21</v>
      </c>
      <c r="E12" s="33">
        <v>74</v>
      </c>
      <c r="F12" s="33">
        <v>1</v>
      </c>
      <c r="G12" s="33">
        <v>13</v>
      </c>
      <c r="H12" s="33">
        <v>0</v>
      </c>
      <c r="I12" s="33">
        <v>178</v>
      </c>
    </row>
    <row r="13" spans="1:10" ht="15">
      <c r="A13" s="24">
        <v>2013</v>
      </c>
      <c r="B13" s="33">
        <v>38</v>
      </c>
      <c r="C13" s="33">
        <v>13</v>
      </c>
      <c r="D13" s="33">
        <v>23</v>
      </c>
      <c r="E13" s="33">
        <v>89</v>
      </c>
      <c r="F13" s="33">
        <v>2</v>
      </c>
      <c r="G13" s="33">
        <v>5</v>
      </c>
      <c r="H13" s="33">
        <v>2</v>
      </c>
      <c r="I13" s="33">
        <v>172</v>
      </c>
    </row>
    <row r="14" spans="1:10" s="26" customFormat="1" ht="15.75">
      <c r="A14" s="30" t="s">
        <v>10</v>
      </c>
      <c r="B14" s="29">
        <v>47</v>
      </c>
      <c r="C14" s="29">
        <v>8.1999999999999993</v>
      </c>
      <c r="D14" s="29">
        <v>31</v>
      </c>
      <c r="E14" s="29">
        <v>94.6</v>
      </c>
      <c r="F14" s="29">
        <v>1</v>
      </c>
      <c r="G14" s="29">
        <v>8</v>
      </c>
      <c r="H14" s="29">
        <v>2</v>
      </c>
      <c r="I14" s="29">
        <v>191.8</v>
      </c>
    </row>
    <row r="15" spans="1:10" s="19" customFormat="1" ht="15">
      <c r="A15" s="25" t="s">
        <v>9</v>
      </c>
      <c r="B15" s="51">
        <f>(B5/100*60)</f>
        <v>38.759999999999991</v>
      </c>
      <c r="C15" s="51">
        <f>(C5/100*60)</f>
        <v>5.52</v>
      </c>
      <c r="D15" s="51">
        <f>(D5/100*60)</f>
        <v>24.96</v>
      </c>
      <c r="E15" s="51">
        <f>(E5/100*60)</f>
        <v>96.96</v>
      </c>
      <c r="F15" s="51">
        <f>(F5/100*60)</f>
        <v>0.48</v>
      </c>
      <c r="G15" s="51">
        <f>(G5/100*60)</f>
        <v>6.9599999999999991</v>
      </c>
      <c r="H15" s="51">
        <f>(H5/100*60)</f>
        <v>1.44</v>
      </c>
      <c r="I15" s="51">
        <f>(I5/100*60)</f>
        <v>175.08</v>
      </c>
    </row>
    <row r="16" spans="1:10" ht="8.25" customHeight="1">
      <c r="A16" s="24"/>
      <c r="C16" s="33"/>
      <c r="D16" s="33"/>
      <c r="E16" s="33"/>
      <c r="F16" s="33"/>
      <c r="G16" s="33"/>
      <c r="H16" s="33"/>
      <c r="I16" s="33"/>
    </row>
    <row r="17" spans="1:9" ht="15.75">
      <c r="A17" s="18" t="s">
        <v>8</v>
      </c>
      <c r="B17" s="33"/>
      <c r="C17" s="51"/>
      <c r="D17" s="33"/>
      <c r="E17" s="33"/>
      <c r="F17" s="33"/>
      <c r="G17" s="33"/>
      <c r="H17" s="33"/>
      <c r="I17" s="33"/>
    </row>
    <row r="18" spans="1:9" ht="15">
      <c r="A18" s="9" t="s">
        <v>7</v>
      </c>
      <c r="B18" s="14">
        <f>IF(B12&gt;$B$102,(B13-B12)/B12*100,$B$103)</f>
        <v>-36.666666666666664</v>
      </c>
      <c r="C18" s="14" t="str">
        <f>IF(C12&gt;$B$102,(C13-C12)/C12*100,$B$103)</f>
        <v>*</v>
      </c>
      <c r="D18" s="14" t="str">
        <f>IF(D12&gt;$B$102,(D13-D12)/D12*100,$B$103)</f>
        <v>*</v>
      </c>
      <c r="E18" s="14">
        <f>IF(E12&gt;$B$102,(E13-E12)/E12*100,$B$103)</f>
        <v>20.27027027027027</v>
      </c>
      <c r="F18" s="14" t="str">
        <f>IF(F12&gt;$B$102,(F13-F12)/F12*100,$B$103)</f>
        <v>*</v>
      </c>
      <c r="G18" s="14" t="str">
        <f>IF(G12&gt;$B$102,(G13-G12)/G12*100,$B$103)</f>
        <v>*</v>
      </c>
      <c r="H18" s="14" t="str">
        <f>IF(H12&gt;$B$102,(H13-H12)/H12*100,$B$103)</f>
        <v>*</v>
      </c>
      <c r="I18" s="14">
        <f>IF(I12&gt;$B$102,(I13-I12)/I12*100,$B$103)</f>
        <v>-3.3707865168539324</v>
      </c>
    </row>
    <row r="19" spans="1:9" ht="15.75" thickBot="1">
      <c r="A19" s="13" t="s">
        <v>6</v>
      </c>
      <c r="B19" s="12">
        <f>IF(B5&gt;$B$102,(B13-B5)/B5*100,$B$103)</f>
        <v>-41.17647058823529</v>
      </c>
      <c r="C19" s="12" t="str">
        <f>IF(C5&gt;$B$102,(C13-C5)/C5*100,$B$103)</f>
        <v>*</v>
      </c>
      <c r="D19" s="12" t="str">
        <f>IF(D5&gt;$B$102,(D13-D5)/D5*100,$B$103)</f>
        <v>*</v>
      </c>
      <c r="E19" s="12">
        <f>IF(E5&gt;$B$102,(E13-E5)/E5*100,$B$103)</f>
        <v>-44.92574257425742</v>
      </c>
      <c r="F19" s="12" t="str">
        <f>IF(F5&gt;$B$102,(F13-F5)/F5*100,$B$103)</f>
        <v>*</v>
      </c>
      <c r="G19" s="12" t="str">
        <f>IF(G5&gt;$B$102,(G13-G5)/G5*100,$B$103)</f>
        <v>*</v>
      </c>
      <c r="H19" s="12" t="str">
        <f>IF(H5&gt;$B$102,(H13-H5)/H5*100,$B$103)</f>
        <v>*</v>
      </c>
      <c r="I19" s="12">
        <f>IF(I5&gt;$B$102,(I13-I5)/I5*100,$B$103)</f>
        <v>-41.055517477724472</v>
      </c>
    </row>
    <row r="20" spans="1:9" ht="15">
      <c r="A20" s="50"/>
      <c r="B20" s="49"/>
      <c r="C20" s="49"/>
      <c r="D20" s="49"/>
      <c r="E20" s="49"/>
      <c r="F20" s="49"/>
      <c r="G20" s="49"/>
      <c r="H20" s="49"/>
      <c r="I20" s="49"/>
    </row>
    <row r="21" spans="1:9" ht="18.75" thickBot="1">
      <c r="A21" s="42" t="s">
        <v>35</v>
      </c>
      <c r="B21" s="52"/>
      <c r="C21" s="52"/>
      <c r="D21" s="52"/>
      <c r="E21" s="52"/>
      <c r="F21" s="52"/>
      <c r="G21" s="52"/>
      <c r="H21" s="52"/>
      <c r="I21" s="52"/>
    </row>
    <row r="22" spans="1:9" ht="18.75">
      <c r="A22" s="24"/>
      <c r="B22" s="40" t="s">
        <v>29</v>
      </c>
      <c r="C22" s="40" t="s">
        <v>28</v>
      </c>
      <c r="D22" s="40" t="s">
        <v>27</v>
      </c>
      <c r="E22" s="41" t="s">
        <v>26</v>
      </c>
      <c r="F22" s="40" t="s">
        <v>25</v>
      </c>
      <c r="G22" s="41" t="s">
        <v>24</v>
      </c>
      <c r="H22" s="41" t="s">
        <v>23</v>
      </c>
      <c r="I22" s="40" t="s">
        <v>22</v>
      </c>
    </row>
    <row r="23" spans="1:9" ht="16.5" thickBot="1">
      <c r="A23" s="46"/>
      <c r="B23" s="37"/>
      <c r="C23" s="37" t="s">
        <v>19</v>
      </c>
      <c r="D23" s="37" t="s">
        <v>18</v>
      </c>
      <c r="E23" s="38"/>
      <c r="F23" s="37" t="s">
        <v>17</v>
      </c>
      <c r="G23" s="38"/>
      <c r="H23" s="38"/>
      <c r="I23" s="37" t="s">
        <v>16</v>
      </c>
    </row>
    <row r="24" spans="1:9" ht="15.75">
      <c r="A24" s="30" t="s">
        <v>11</v>
      </c>
      <c r="B24" s="29">
        <v>655.6</v>
      </c>
      <c r="C24" s="29">
        <v>134</v>
      </c>
      <c r="D24" s="29">
        <v>370.6</v>
      </c>
      <c r="E24" s="29">
        <v>1257.8</v>
      </c>
      <c r="F24" s="29">
        <v>55</v>
      </c>
      <c r="G24" s="29">
        <v>81.8</v>
      </c>
      <c r="H24" s="29">
        <v>50.6</v>
      </c>
      <c r="I24" s="29">
        <v>2605.4</v>
      </c>
    </row>
    <row r="25" spans="1:9" ht="15">
      <c r="A25" s="24">
        <v>2006</v>
      </c>
      <c r="B25" s="33">
        <v>688</v>
      </c>
      <c r="C25" s="33">
        <v>131</v>
      </c>
      <c r="D25" s="33">
        <v>352</v>
      </c>
      <c r="E25" s="33">
        <v>1258</v>
      </c>
      <c r="F25" s="33">
        <v>57</v>
      </c>
      <c r="G25" s="33">
        <v>91</v>
      </c>
      <c r="H25" s="33">
        <v>58</v>
      </c>
      <c r="I25" s="33">
        <v>2635</v>
      </c>
    </row>
    <row r="26" spans="1:9" ht="15">
      <c r="A26" s="24">
        <v>2007</v>
      </c>
      <c r="B26" s="33">
        <v>594</v>
      </c>
      <c r="C26" s="33">
        <v>147</v>
      </c>
      <c r="D26" s="33">
        <v>381</v>
      </c>
      <c r="E26" s="33">
        <v>1110</v>
      </c>
      <c r="F26" s="33">
        <v>33</v>
      </c>
      <c r="G26" s="33">
        <v>87</v>
      </c>
      <c r="H26" s="33">
        <v>33</v>
      </c>
      <c r="I26" s="33">
        <v>2385</v>
      </c>
    </row>
    <row r="27" spans="1:9" ht="15">
      <c r="A27" s="24">
        <v>2008</v>
      </c>
      <c r="B27" s="33">
        <v>645</v>
      </c>
      <c r="C27" s="33">
        <v>155</v>
      </c>
      <c r="D27" s="33">
        <v>396</v>
      </c>
      <c r="E27" s="33">
        <v>1203</v>
      </c>
      <c r="F27" s="33">
        <v>59</v>
      </c>
      <c r="G27" s="33">
        <v>65</v>
      </c>
      <c r="H27" s="33">
        <v>52</v>
      </c>
      <c r="I27" s="33">
        <v>2575</v>
      </c>
    </row>
    <row r="28" spans="1:9" ht="15">
      <c r="A28" s="24">
        <v>2009</v>
      </c>
      <c r="B28" s="33">
        <v>509</v>
      </c>
      <c r="C28" s="33">
        <v>152</v>
      </c>
      <c r="D28" s="33">
        <v>332</v>
      </c>
      <c r="E28" s="33">
        <v>1135</v>
      </c>
      <c r="F28" s="33">
        <v>36</v>
      </c>
      <c r="G28" s="33">
        <v>73</v>
      </c>
      <c r="H28" s="33">
        <v>50</v>
      </c>
      <c r="I28" s="33">
        <v>2287</v>
      </c>
    </row>
    <row r="29" spans="1:9" ht="15">
      <c r="A29" s="24">
        <v>2010</v>
      </c>
      <c r="B29" s="33">
        <v>457</v>
      </c>
      <c r="C29" s="33">
        <v>138</v>
      </c>
      <c r="D29" s="33">
        <v>319</v>
      </c>
      <c r="E29" s="33">
        <v>903</v>
      </c>
      <c r="F29" s="33">
        <v>52</v>
      </c>
      <c r="G29" s="33">
        <v>60</v>
      </c>
      <c r="H29" s="33">
        <v>40</v>
      </c>
      <c r="I29" s="33">
        <v>1969</v>
      </c>
    </row>
    <row r="30" spans="1:9" ht="15">
      <c r="A30" s="24">
        <v>2011</v>
      </c>
      <c r="B30" s="33">
        <v>515</v>
      </c>
      <c r="C30" s="33">
        <v>156</v>
      </c>
      <c r="D30" s="33">
        <v>293</v>
      </c>
      <c r="E30" s="33">
        <v>758</v>
      </c>
      <c r="F30" s="33">
        <v>51</v>
      </c>
      <c r="G30" s="33">
        <v>63</v>
      </c>
      <c r="H30" s="33">
        <v>44</v>
      </c>
      <c r="I30" s="33">
        <v>1880</v>
      </c>
    </row>
    <row r="31" spans="1:9" ht="15">
      <c r="A31" s="24">
        <v>2012</v>
      </c>
      <c r="B31" s="33">
        <v>461</v>
      </c>
      <c r="C31" s="33">
        <v>168</v>
      </c>
      <c r="D31" s="33">
        <v>342</v>
      </c>
      <c r="E31" s="33">
        <v>848</v>
      </c>
      <c r="F31" s="33">
        <v>44</v>
      </c>
      <c r="G31" s="33">
        <v>68</v>
      </c>
      <c r="H31" s="33">
        <v>49</v>
      </c>
      <c r="I31" s="33">
        <v>1980</v>
      </c>
    </row>
    <row r="32" spans="1:9" ht="15">
      <c r="A32" s="24">
        <v>2013</v>
      </c>
      <c r="B32" s="33">
        <v>404</v>
      </c>
      <c r="C32" s="33">
        <v>148</v>
      </c>
      <c r="D32" s="33">
        <v>280</v>
      </c>
      <c r="E32" s="33">
        <v>722</v>
      </c>
      <c r="F32" s="33">
        <v>34</v>
      </c>
      <c r="G32" s="33">
        <v>45</v>
      </c>
      <c r="H32" s="33">
        <v>39</v>
      </c>
      <c r="I32" s="33">
        <v>1672</v>
      </c>
    </row>
    <row r="33" spans="1:9" ht="15.75">
      <c r="A33" s="30" t="s">
        <v>10</v>
      </c>
      <c r="B33" s="29">
        <v>469.2</v>
      </c>
      <c r="C33" s="29">
        <v>152.4</v>
      </c>
      <c r="D33" s="29">
        <v>313.2</v>
      </c>
      <c r="E33" s="29">
        <v>873.2</v>
      </c>
      <c r="F33" s="29">
        <v>43.4</v>
      </c>
      <c r="G33" s="29">
        <v>61.8</v>
      </c>
      <c r="H33" s="29">
        <v>44.4</v>
      </c>
      <c r="I33" s="29">
        <v>1957.6</v>
      </c>
    </row>
    <row r="34" spans="1:9" ht="15">
      <c r="A34" s="25" t="s">
        <v>9</v>
      </c>
      <c r="B34" s="51">
        <f>(B24/100*45)</f>
        <v>295.02</v>
      </c>
      <c r="C34" s="51">
        <f>(C24/100*45)</f>
        <v>60.300000000000004</v>
      </c>
      <c r="D34" s="51">
        <f>(D24/100*45)</f>
        <v>166.77</v>
      </c>
      <c r="E34" s="51">
        <f>(E24/100*45)</f>
        <v>566.01</v>
      </c>
      <c r="F34" s="51">
        <f>(F24/100*45)</f>
        <v>24.750000000000004</v>
      </c>
      <c r="G34" s="51">
        <f>(G24/100*45)</f>
        <v>36.809999999999995</v>
      </c>
      <c r="H34" s="51">
        <f>(H24/100*45)</f>
        <v>22.77</v>
      </c>
      <c r="I34" s="51">
        <f>(I24/100*45)</f>
        <v>1172.43</v>
      </c>
    </row>
    <row r="35" spans="1:9" ht="15">
      <c r="A35" s="24"/>
      <c r="C35" s="33"/>
      <c r="D35" s="33"/>
      <c r="E35" s="33"/>
      <c r="F35" s="33"/>
      <c r="G35" s="33"/>
      <c r="H35" s="33"/>
      <c r="I35" s="33"/>
    </row>
    <row r="36" spans="1:9" ht="15.75">
      <c r="A36" s="18" t="s">
        <v>8</v>
      </c>
      <c r="B36" s="33"/>
      <c r="C36" s="33"/>
      <c r="D36" s="33"/>
      <c r="E36" s="33"/>
      <c r="F36" s="33"/>
      <c r="G36" s="33"/>
      <c r="H36" s="33"/>
      <c r="I36" s="33"/>
    </row>
    <row r="37" spans="1:9" ht="15">
      <c r="A37" s="9" t="s">
        <v>7</v>
      </c>
      <c r="B37" s="14">
        <f>IF(B31&gt;$B$102,(B32-B31)/B31*100,$B$103)</f>
        <v>-12.364425162689804</v>
      </c>
      <c r="C37" s="14">
        <f>IF(C31&gt;$B$102,(C32-C31)/C31*100,$B$103)</f>
        <v>-11.904761904761903</v>
      </c>
      <c r="D37" s="14">
        <f>IF(D31&gt;$B$102,(D32-D31)/D31*100,$B$103)</f>
        <v>-18.128654970760234</v>
      </c>
      <c r="E37" s="14">
        <f>IF(E31&gt;$B$102,(E32-E31)/E31*100,$B$103)</f>
        <v>-14.858490566037736</v>
      </c>
      <c r="F37" s="14" t="str">
        <f>IF(F31&gt;$B$102,(F32-F31)/F31*100,$B$103)</f>
        <v>*</v>
      </c>
      <c r="G37" s="14">
        <f>IF(G31&gt;$B$102,(G32-G31)/G31*100,$B$103)</f>
        <v>-33.82352941176471</v>
      </c>
      <c r="H37" s="14" t="str">
        <f>IF(H31&gt;$B$102,(H32-H31)/H31*100,$B$103)</f>
        <v>*</v>
      </c>
      <c r="I37" s="14">
        <f>IF(I31&gt;$B$102,(I32-I31)/I31*100,$B$103)</f>
        <v>-15.555555555555555</v>
      </c>
    </row>
    <row r="38" spans="1:9" ht="15.75" thickBot="1">
      <c r="A38" s="13" t="s">
        <v>6</v>
      </c>
      <c r="B38" s="12">
        <f>IF(B24&gt;$B$102,(B32-B24)/B24*100,$B$103)</f>
        <v>-38.377059182428312</v>
      </c>
      <c r="C38" s="12">
        <f>IF(C24&gt;$B$102,(C32-C24)/C24*100,$B$103)</f>
        <v>10.44776119402985</v>
      </c>
      <c r="D38" s="12">
        <f>IF(D24&gt;$B$102,(D32-D24)/D24*100,$B$103)</f>
        <v>-24.446842957366439</v>
      </c>
      <c r="E38" s="12">
        <f>IF(E24&gt;$B$102,(E32-E24)/E24*100,$B$103)</f>
        <v>-42.598187311178251</v>
      </c>
      <c r="F38" s="12">
        <f>IF(F24&gt;$B$102,(F32-F24)/F24*100,$B$103)</f>
        <v>-38.181818181818187</v>
      </c>
      <c r="G38" s="12">
        <f>IF(G24&gt;$B$102,(G32-G24)/G24*100,$B$103)</f>
        <v>-44.987775061124694</v>
      </c>
      <c r="H38" s="12">
        <f>IF(H24&gt;$B$102,(H32-H24)/H24*100,$B$103)</f>
        <v>-22.92490118577075</v>
      </c>
      <c r="I38" s="12">
        <f>IF(I24&gt;$B$102,(I32-I24)/I24*100,$B$103)</f>
        <v>-35.825592999155603</v>
      </c>
    </row>
    <row r="39" spans="1:9" ht="15">
      <c r="A39" s="50"/>
      <c r="B39" s="49"/>
      <c r="C39" s="49"/>
      <c r="D39" s="49"/>
      <c r="E39" s="49"/>
      <c r="F39" s="49"/>
      <c r="G39" s="49"/>
      <c r="H39" s="49"/>
      <c r="I39" s="49"/>
    </row>
    <row r="40" spans="1:9" ht="18.75" thickBot="1">
      <c r="A40" s="42" t="s">
        <v>34</v>
      </c>
      <c r="B40" s="39"/>
      <c r="C40" s="39"/>
      <c r="D40" s="39"/>
      <c r="E40" s="39"/>
      <c r="F40" s="39"/>
      <c r="G40" s="39"/>
      <c r="H40" s="39"/>
      <c r="I40" s="39"/>
    </row>
    <row r="41" spans="1:9" ht="18.75">
      <c r="A41" s="24"/>
      <c r="B41" s="40" t="s">
        <v>29</v>
      </c>
      <c r="C41" s="40" t="s">
        <v>28</v>
      </c>
      <c r="D41" s="40" t="s">
        <v>27</v>
      </c>
      <c r="E41" s="41" t="s">
        <v>26</v>
      </c>
      <c r="F41" s="40" t="s">
        <v>25</v>
      </c>
      <c r="G41" s="41" t="s">
        <v>24</v>
      </c>
      <c r="H41" s="41" t="s">
        <v>23</v>
      </c>
      <c r="I41" s="40" t="s">
        <v>22</v>
      </c>
    </row>
    <row r="42" spans="1:9" ht="16.5" thickBot="1">
      <c r="A42" s="46"/>
      <c r="B42" s="37"/>
      <c r="C42" s="37" t="s">
        <v>19</v>
      </c>
      <c r="D42" s="37" t="s">
        <v>18</v>
      </c>
      <c r="E42" s="38"/>
      <c r="F42" s="37" t="s">
        <v>17</v>
      </c>
      <c r="G42" s="38"/>
      <c r="H42" s="38"/>
      <c r="I42" s="37" t="s">
        <v>16</v>
      </c>
    </row>
    <row r="43" spans="1:9" s="26" customFormat="1" ht="20.25" customHeight="1">
      <c r="A43" s="30" t="s">
        <v>11</v>
      </c>
      <c r="B43" s="44">
        <v>6</v>
      </c>
      <c r="C43" s="44">
        <v>2.4</v>
      </c>
      <c r="D43" s="44">
        <v>0.4</v>
      </c>
      <c r="E43" s="44">
        <v>6.2</v>
      </c>
      <c r="F43" s="44">
        <v>0</v>
      </c>
      <c r="G43" s="44">
        <v>0.2</v>
      </c>
      <c r="H43" s="44">
        <v>0.2</v>
      </c>
      <c r="I43" s="44">
        <v>15.4</v>
      </c>
    </row>
    <row r="44" spans="1:9" ht="15">
      <c r="A44" s="24">
        <v>2006</v>
      </c>
      <c r="B44" s="45">
        <v>9</v>
      </c>
      <c r="C44" s="45">
        <v>5</v>
      </c>
      <c r="D44" s="45">
        <v>0</v>
      </c>
      <c r="E44" s="45">
        <v>10</v>
      </c>
      <c r="F44" s="45">
        <v>0</v>
      </c>
      <c r="G44" s="45">
        <v>1</v>
      </c>
      <c r="H44" s="45">
        <v>0</v>
      </c>
      <c r="I44" s="45">
        <v>25</v>
      </c>
    </row>
    <row r="45" spans="1:9" ht="15">
      <c r="A45" s="24">
        <v>2007</v>
      </c>
      <c r="B45" s="45">
        <v>4</v>
      </c>
      <c r="C45" s="45">
        <v>1</v>
      </c>
      <c r="D45" s="45">
        <v>0</v>
      </c>
      <c r="E45" s="45">
        <v>4</v>
      </c>
      <c r="F45" s="45">
        <v>0</v>
      </c>
      <c r="G45" s="45">
        <v>0</v>
      </c>
      <c r="H45" s="45">
        <v>0</v>
      </c>
      <c r="I45" s="45">
        <v>9</v>
      </c>
    </row>
    <row r="46" spans="1:9" ht="15">
      <c r="A46" s="24">
        <v>2008</v>
      </c>
      <c r="B46" s="45">
        <v>4</v>
      </c>
      <c r="C46" s="45">
        <v>2</v>
      </c>
      <c r="D46" s="45">
        <v>1</v>
      </c>
      <c r="E46" s="45">
        <v>13</v>
      </c>
      <c r="F46" s="45">
        <v>0</v>
      </c>
      <c r="G46" s="45">
        <v>0</v>
      </c>
      <c r="H46" s="45">
        <v>0</v>
      </c>
      <c r="I46" s="45">
        <v>20</v>
      </c>
    </row>
    <row r="47" spans="1:9" ht="15">
      <c r="A47" s="24">
        <v>2009</v>
      </c>
      <c r="B47" s="45">
        <v>1</v>
      </c>
      <c r="C47" s="45">
        <v>1</v>
      </c>
      <c r="D47" s="45">
        <v>0</v>
      </c>
      <c r="E47" s="45">
        <v>3</v>
      </c>
      <c r="F47" s="45">
        <v>0</v>
      </c>
      <c r="G47" s="45">
        <v>0</v>
      </c>
      <c r="H47" s="45">
        <v>0</v>
      </c>
      <c r="I47" s="45">
        <v>5</v>
      </c>
    </row>
    <row r="48" spans="1:9" ht="15">
      <c r="A48" s="24">
        <v>2010</v>
      </c>
      <c r="B48" s="45">
        <v>1</v>
      </c>
      <c r="C48" s="45">
        <v>1</v>
      </c>
      <c r="D48" s="45">
        <v>1</v>
      </c>
      <c r="E48" s="45">
        <v>1</v>
      </c>
      <c r="F48" s="45">
        <v>0</v>
      </c>
      <c r="G48" s="45">
        <v>0</v>
      </c>
      <c r="H48" s="45">
        <v>0</v>
      </c>
      <c r="I48" s="45">
        <v>4</v>
      </c>
    </row>
    <row r="49" spans="1:9" ht="15">
      <c r="A49" s="24">
        <v>2011</v>
      </c>
      <c r="B49" s="45">
        <v>2</v>
      </c>
      <c r="C49" s="45">
        <v>0</v>
      </c>
      <c r="D49" s="45">
        <v>0</v>
      </c>
      <c r="E49" s="45">
        <v>5</v>
      </c>
      <c r="F49" s="45">
        <v>0</v>
      </c>
      <c r="G49" s="45">
        <v>0</v>
      </c>
      <c r="H49" s="45">
        <v>0</v>
      </c>
      <c r="I49" s="45">
        <v>7</v>
      </c>
    </row>
    <row r="50" spans="1:9" ht="15">
      <c r="A50" s="24">
        <v>2012</v>
      </c>
      <c r="B50" s="45">
        <v>1</v>
      </c>
      <c r="C50" s="45">
        <v>1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2</v>
      </c>
    </row>
    <row r="51" spans="1:9" ht="15">
      <c r="A51" s="24">
        <v>2013</v>
      </c>
      <c r="B51" s="45">
        <v>5</v>
      </c>
      <c r="C51" s="45">
        <v>2</v>
      </c>
      <c r="D51" s="45">
        <v>0</v>
      </c>
      <c r="E51" s="45">
        <v>2</v>
      </c>
      <c r="F51" s="45">
        <v>0</v>
      </c>
      <c r="G51" s="45">
        <v>0</v>
      </c>
      <c r="H51" s="45">
        <v>0</v>
      </c>
      <c r="I51" s="45">
        <v>9</v>
      </c>
    </row>
    <row r="52" spans="1:9" s="26" customFormat="1" ht="15.75">
      <c r="A52" s="30" t="s">
        <v>10</v>
      </c>
      <c r="B52" s="44">
        <v>2</v>
      </c>
      <c r="C52" s="44">
        <v>1</v>
      </c>
      <c r="D52" s="44">
        <v>0.2</v>
      </c>
      <c r="E52" s="44">
        <v>2.2000000000000002</v>
      </c>
      <c r="F52" s="44">
        <v>0</v>
      </c>
      <c r="G52" s="44">
        <v>0</v>
      </c>
      <c r="H52" s="44">
        <v>0</v>
      </c>
      <c r="I52" s="44">
        <v>5.4</v>
      </c>
    </row>
    <row r="53" spans="1:9" s="19" customFormat="1" ht="15">
      <c r="A53" s="25" t="s">
        <v>9</v>
      </c>
      <c r="B53" s="43">
        <f>(B43/100*50)</f>
        <v>3</v>
      </c>
      <c r="C53" s="43">
        <f>(C43/100*50)</f>
        <v>1.2</v>
      </c>
      <c r="D53" s="43">
        <f>(D43/100*50)</f>
        <v>0.2</v>
      </c>
      <c r="E53" s="43">
        <f>(E43/100*50)</f>
        <v>3.1</v>
      </c>
      <c r="F53" s="43">
        <f>(F43/100*50)</f>
        <v>0</v>
      </c>
      <c r="G53" s="43">
        <f>(G43/100*50)</f>
        <v>0.1</v>
      </c>
      <c r="H53" s="43">
        <f>(H43/100*50)</f>
        <v>0.1</v>
      </c>
      <c r="I53" s="43">
        <f>(I43/100*50)</f>
        <v>7.7</v>
      </c>
    </row>
    <row r="54" spans="1:9" s="19" customFormat="1" ht="15.75">
      <c r="A54" s="30" t="s">
        <v>33</v>
      </c>
      <c r="B54" s="48">
        <f>AVERAGE(B49:B51)</f>
        <v>2.6666666666666665</v>
      </c>
      <c r="C54" s="48">
        <f>AVERAGE(C49:C51)</f>
        <v>1</v>
      </c>
      <c r="D54" s="48">
        <f>AVERAGE(D49:D51)</f>
        <v>0</v>
      </c>
      <c r="E54" s="48">
        <f>AVERAGE(E49:E51)</f>
        <v>2.3333333333333335</v>
      </c>
      <c r="F54" s="48">
        <f>AVERAGE(F49:F51)</f>
        <v>0</v>
      </c>
      <c r="G54" s="48">
        <f>AVERAGE(G49:G51)</f>
        <v>0</v>
      </c>
      <c r="H54" s="48">
        <f>AVERAGE(H49:H51)</f>
        <v>0</v>
      </c>
      <c r="I54" s="48">
        <f>AVERAGE(I49:I51)</f>
        <v>6</v>
      </c>
    </row>
    <row r="55" spans="1:9" ht="8.25" customHeight="1">
      <c r="A55" s="24"/>
      <c r="B55" s="33"/>
      <c r="C55" s="33"/>
      <c r="D55" s="33"/>
      <c r="E55" s="33"/>
      <c r="F55" s="33"/>
      <c r="G55" s="33"/>
      <c r="H55" s="33"/>
      <c r="I55" s="33"/>
    </row>
    <row r="56" spans="1:9" ht="15.75">
      <c r="A56" s="18" t="s">
        <v>8</v>
      </c>
      <c r="B56" s="33"/>
      <c r="C56" s="33"/>
      <c r="D56" s="33"/>
      <c r="E56" s="33"/>
      <c r="F56" s="33"/>
      <c r="G56" s="33"/>
      <c r="H56" s="33"/>
      <c r="I56" s="33"/>
    </row>
    <row r="57" spans="1:9" ht="15.75" thickBot="1">
      <c r="A57" s="47" t="s">
        <v>32</v>
      </c>
      <c r="B57" s="12" t="str">
        <f>IF(B52&gt;$B$102,(B54-B43)/B43*100,$B$103)</f>
        <v>*</v>
      </c>
      <c r="C57" s="12" t="str">
        <f>IF(C52&gt;$B$102,(C54-C43)/C43*100,$B$103)</f>
        <v>*</v>
      </c>
      <c r="D57" s="12" t="str">
        <f>IF(D52&gt;$B$102,(D54-D43)/D43*100,$B$103)</f>
        <v>*</v>
      </c>
      <c r="E57" s="12" t="str">
        <f>IF(E52&gt;$B$102,(E54-E43)/E43*100,$B$103)</f>
        <v>*</v>
      </c>
      <c r="F57" s="12" t="str">
        <f>IF(F52&gt;$B$102,(F54-F43)/F43*100,$B$103)</f>
        <v>*</v>
      </c>
      <c r="G57" s="12" t="str">
        <f>IF(G52&gt;$B$102,(G54-G43)/G43*100,$B$103)</f>
        <v>*</v>
      </c>
      <c r="H57" s="12" t="str">
        <f>IF(H52&gt;$B$102,(H54-H43)/H43*100,$B$103)</f>
        <v>*</v>
      </c>
      <c r="I57" s="12" t="str">
        <f>IF(I52&gt;$B$102,(I54-I43)/I43*100,$B$103)</f>
        <v>*</v>
      </c>
    </row>
    <row r="59" spans="1:9" ht="18.75" thickBot="1">
      <c r="A59" s="42" t="s">
        <v>31</v>
      </c>
      <c r="B59" s="39"/>
      <c r="C59" s="39"/>
      <c r="D59" s="39"/>
      <c r="E59" s="39"/>
      <c r="F59" s="39"/>
      <c r="G59" s="39"/>
      <c r="H59" s="39"/>
      <c r="I59" s="39"/>
    </row>
    <row r="60" spans="1:9" ht="18.75">
      <c r="A60" s="24"/>
      <c r="B60" s="40" t="s">
        <v>29</v>
      </c>
      <c r="C60" s="40" t="s">
        <v>28</v>
      </c>
      <c r="D60" s="40" t="s">
        <v>27</v>
      </c>
      <c r="E60" s="41" t="s">
        <v>26</v>
      </c>
      <c r="F60" s="40" t="s">
        <v>25</v>
      </c>
      <c r="G60" s="41" t="s">
        <v>24</v>
      </c>
      <c r="H60" s="41" t="s">
        <v>23</v>
      </c>
      <c r="I60" s="40" t="s">
        <v>22</v>
      </c>
    </row>
    <row r="61" spans="1:9" ht="16.5" thickBot="1">
      <c r="A61" s="46"/>
      <c r="B61" s="37"/>
      <c r="C61" s="37" t="s">
        <v>19</v>
      </c>
      <c r="D61" s="37" t="s">
        <v>18</v>
      </c>
      <c r="E61" s="38"/>
      <c r="F61" s="37" t="s">
        <v>17</v>
      </c>
      <c r="G61" s="38"/>
      <c r="H61" s="38"/>
      <c r="I61" s="37" t="s">
        <v>16</v>
      </c>
    </row>
    <row r="62" spans="1:9" ht="15.75">
      <c r="A62" s="30" t="s">
        <v>11</v>
      </c>
      <c r="B62" s="44">
        <v>218.4</v>
      </c>
      <c r="C62" s="44">
        <v>29.4</v>
      </c>
      <c r="D62" s="44">
        <v>7.8</v>
      </c>
      <c r="E62" s="44">
        <v>61.8</v>
      </c>
      <c r="F62" s="44">
        <v>3.2</v>
      </c>
      <c r="G62" s="44">
        <v>1.4</v>
      </c>
      <c r="H62" s="44">
        <v>3.4</v>
      </c>
      <c r="I62" s="44">
        <v>325.39999999999998</v>
      </c>
    </row>
    <row r="63" spans="1:9" ht="15">
      <c r="A63" s="24">
        <v>2006</v>
      </c>
      <c r="B63" s="45">
        <v>239</v>
      </c>
      <c r="C63" s="45">
        <v>35</v>
      </c>
      <c r="D63" s="45">
        <v>10</v>
      </c>
      <c r="E63" s="45">
        <v>60</v>
      </c>
      <c r="F63" s="45">
        <v>4</v>
      </c>
      <c r="G63" s="45">
        <v>0</v>
      </c>
      <c r="H63" s="45">
        <v>2</v>
      </c>
      <c r="I63" s="45">
        <v>350</v>
      </c>
    </row>
    <row r="64" spans="1:9" ht="15">
      <c r="A64" s="24">
        <v>2007</v>
      </c>
      <c r="B64" s="45">
        <v>181</v>
      </c>
      <c r="C64" s="45">
        <v>28</v>
      </c>
      <c r="D64" s="45">
        <v>4</v>
      </c>
      <c r="E64" s="45">
        <v>51</v>
      </c>
      <c r="F64" s="45">
        <v>1</v>
      </c>
      <c r="G64" s="45">
        <v>1</v>
      </c>
      <c r="H64" s="45">
        <v>3</v>
      </c>
      <c r="I64" s="45">
        <v>269</v>
      </c>
    </row>
    <row r="65" spans="1:11" ht="15">
      <c r="A65" s="24">
        <v>2008</v>
      </c>
      <c r="B65" s="45">
        <v>194</v>
      </c>
      <c r="C65" s="45">
        <v>18</v>
      </c>
      <c r="D65" s="45">
        <v>5</v>
      </c>
      <c r="E65" s="45">
        <v>56</v>
      </c>
      <c r="F65" s="45">
        <v>2</v>
      </c>
      <c r="G65" s="45">
        <v>1</v>
      </c>
      <c r="H65" s="45">
        <v>3</v>
      </c>
      <c r="I65" s="45">
        <v>279</v>
      </c>
    </row>
    <row r="66" spans="1:11" ht="15">
      <c r="A66" s="24">
        <v>2009</v>
      </c>
      <c r="B66" s="45">
        <v>155</v>
      </c>
      <c r="C66" s="45">
        <v>26</v>
      </c>
      <c r="D66" s="45">
        <v>2</v>
      </c>
      <c r="E66" s="45">
        <v>62</v>
      </c>
      <c r="F66" s="45">
        <v>2</v>
      </c>
      <c r="G66" s="45">
        <v>1</v>
      </c>
      <c r="H66" s="45">
        <v>5</v>
      </c>
      <c r="I66" s="45">
        <v>253</v>
      </c>
    </row>
    <row r="67" spans="1:11" ht="15">
      <c r="A67" s="24">
        <v>2010</v>
      </c>
      <c r="B67" s="45">
        <v>150</v>
      </c>
      <c r="C67" s="45">
        <v>23</v>
      </c>
      <c r="D67" s="45">
        <v>3</v>
      </c>
      <c r="E67" s="45">
        <v>40</v>
      </c>
      <c r="F67" s="45">
        <v>7</v>
      </c>
      <c r="G67" s="45">
        <v>0</v>
      </c>
      <c r="H67" s="45">
        <v>0</v>
      </c>
      <c r="I67" s="45">
        <v>223</v>
      </c>
    </row>
    <row r="68" spans="1:11" ht="15">
      <c r="A68" s="24">
        <v>2011</v>
      </c>
      <c r="B68" s="45">
        <v>139</v>
      </c>
      <c r="C68" s="45">
        <v>23</v>
      </c>
      <c r="D68" s="45">
        <v>2</v>
      </c>
      <c r="E68" s="45">
        <v>34</v>
      </c>
      <c r="F68" s="45">
        <v>4</v>
      </c>
      <c r="G68" s="45">
        <v>0</v>
      </c>
      <c r="H68" s="45">
        <v>1</v>
      </c>
      <c r="I68" s="45">
        <v>203</v>
      </c>
    </row>
    <row r="69" spans="1:11" ht="15">
      <c r="A69" s="24">
        <v>2012</v>
      </c>
      <c r="B69" s="45">
        <v>132</v>
      </c>
      <c r="C69" s="45">
        <v>21</v>
      </c>
      <c r="D69" s="45">
        <v>1</v>
      </c>
      <c r="E69" s="45">
        <v>34</v>
      </c>
      <c r="F69" s="45">
        <v>1</v>
      </c>
      <c r="G69" s="45">
        <v>5</v>
      </c>
      <c r="H69" s="45">
        <v>0</v>
      </c>
      <c r="I69" s="45">
        <v>194</v>
      </c>
    </row>
    <row r="70" spans="1:11" ht="15">
      <c r="A70" s="24">
        <v>2013</v>
      </c>
      <c r="B70" s="45">
        <v>92</v>
      </c>
      <c r="C70" s="45">
        <v>11</v>
      </c>
      <c r="D70" s="45">
        <v>1</v>
      </c>
      <c r="E70" s="45">
        <v>34</v>
      </c>
      <c r="F70" s="45">
        <v>3</v>
      </c>
      <c r="G70" s="45">
        <v>0</v>
      </c>
      <c r="H70" s="45">
        <v>2</v>
      </c>
      <c r="I70" s="45">
        <v>143</v>
      </c>
    </row>
    <row r="71" spans="1:11" ht="15.75">
      <c r="A71" s="30" t="s">
        <v>10</v>
      </c>
      <c r="B71" s="44">
        <v>133.6</v>
      </c>
      <c r="C71" s="44">
        <v>20.8</v>
      </c>
      <c r="D71" s="44">
        <v>1.8</v>
      </c>
      <c r="E71" s="44">
        <v>40.799999999999997</v>
      </c>
      <c r="F71" s="44">
        <v>3.4</v>
      </c>
      <c r="G71" s="44">
        <v>1.2</v>
      </c>
      <c r="H71" s="44">
        <v>1.6</v>
      </c>
      <c r="I71" s="44">
        <v>203.2</v>
      </c>
    </row>
    <row r="72" spans="1:11" ht="15">
      <c r="A72" s="25" t="s">
        <v>9</v>
      </c>
      <c r="B72" s="43">
        <f>(B62/100*35)</f>
        <v>76.440000000000012</v>
      </c>
      <c r="C72" s="43">
        <f>(C62/100*35)</f>
        <v>10.29</v>
      </c>
      <c r="D72" s="43">
        <f>(D62/100*35)</f>
        <v>2.73</v>
      </c>
      <c r="E72" s="43">
        <f>(E62/100*35)</f>
        <v>21.63</v>
      </c>
      <c r="F72" s="43">
        <f>(F62/100*35)</f>
        <v>1.1200000000000001</v>
      </c>
      <c r="G72" s="43">
        <f>(G62/100*35)</f>
        <v>0.48999999999999994</v>
      </c>
      <c r="H72" s="43">
        <f>(H62/100*35)</f>
        <v>1.1900000000000002</v>
      </c>
      <c r="I72" s="43">
        <f>(I62/100*35)</f>
        <v>113.88999999999999</v>
      </c>
    </row>
    <row r="73" spans="1:11" ht="15">
      <c r="A73" s="24"/>
      <c r="B73" s="33"/>
      <c r="C73" s="33"/>
      <c r="D73" s="33"/>
      <c r="E73" s="33"/>
      <c r="F73" s="33"/>
      <c r="G73" s="33"/>
      <c r="H73" s="33"/>
      <c r="I73" s="33"/>
    </row>
    <row r="74" spans="1:11" ht="15.75">
      <c r="A74" s="18" t="s">
        <v>8</v>
      </c>
      <c r="B74" s="33"/>
      <c r="C74" s="33"/>
      <c r="D74" s="33"/>
      <c r="E74" s="33"/>
      <c r="F74" s="33"/>
      <c r="G74" s="33"/>
      <c r="H74" s="33"/>
      <c r="I74" s="33"/>
    </row>
    <row r="75" spans="1:11" ht="15" customHeight="1">
      <c r="A75" s="9" t="s">
        <v>7</v>
      </c>
      <c r="B75" s="14">
        <f>IF(B69&gt;$B$102,(B70-B69)/B69*100,$B$103)</f>
        <v>-30.303030303030305</v>
      </c>
      <c r="C75" s="14" t="str">
        <f>IF(C69&gt;$B$102,(C70-C69)/C69*100,$B$103)</f>
        <v>*</v>
      </c>
      <c r="D75" s="14" t="str">
        <f>IF(D69&gt;$B$102,(D70-D69)/D69*100,$B$103)</f>
        <v>*</v>
      </c>
      <c r="E75" s="14" t="str">
        <f>IF(E69&gt;$B$102,(E70-E69)/E69*100,$B$103)</f>
        <v>*</v>
      </c>
      <c r="F75" s="14" t="str">
        <f>IF(F69&gt;$B$102,(F70-F69)/F69*100,$B$103)</f>
        <v>*</v>
      </c>
      <c r="G75" s="14" t="str">
        <f>IF(G69&gt;$B$102,(G70-G69)/G69*100,$B$103)</f>
        <v>*</v>
      </c>
      <c r="H75" s="14" t="str">
        <f>IF(H69&gt;$B$102,(H70-H69)/H69*100,$B$103)</f>
        <v>*</v>
      </c>
      <c r="I75" s="14">
        <f>IF(I69&gt;$B$102,(I70-I69)/I69*100,$B$103)</f>
        <v>-26.288659793814436</v>
      </c>
    </row>
    <row r="76" spans="1:11" ht="15" customHeight="1" thickBot="1">
      <c r="A76" s="13" t="s">
        <v>6</v>
      </c>
      <c r="B76" s="12">
        <f>IF(B62&gt;$B$102,(B70-B62)/B62*100,$B$103)</f>
        <v>-57.875457875457883</v>
      </c>
      <c r="C76" s="12" t="str">
        <f>IF(C62&gt;$B$102,(C70-C62)/C62*100,$B$103)</f>
        <v>*</v>
      </c>
      <c r="D76" s="12" t="str">
        <f>IF(D62&gt;$B$102,(D70-D62)/D62*100,$B$103)</f>
        <v>*</v>
      </c>
      <c r="E76" s="12">
        <f>IF(E62&gt;$B$102,(E70-E62)/E62*100,$B$103)</f>
        <v>-44.983818770226534</v>
      </c>
      <c r="F76" s="12" t="str">
        <f>IF(F62&gt;$B$102,(F70-F62)/F62*100,$B$103)</f>
        <v>*</v>
      </c>
      <c r="G76" s="12" t="str">
        <f>IF(G62&gt;$B$102,(G70-G62)/G62*100,$B$103)</f>
        <v>*</v>
      </c>
      <c r="H76" s="12" t="str">
        <f>IF(H62&gt;$B$102,(H70-H62)/H62*100,$B$103)</f>
        <v>*</v>
      </c>
      <c r="I76" s="12">
        <f>IF(I62&gt;$B$102,(I70-I62)/I62*100,$B$103)</f>
        <v>-56.054087277197297</v>
      </c>
    </row>
    <row r="77" spans="1:11" ht="15" customHeight="1"/>
    <row r="78" spans="1:11" ht="18.75" thickBot="1">
      <c r="A78" s="42" t="s">
        <v>30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</row>
    <row r="79" spans="1:11" ht="18.75">
      <c r="B79" s="40" t="s">
        <v>29</v>
      </c>
      <c r="C79" s="40" t="s">
        <v>28</v>
      </c>
      <c r="D79" s="40" t="s">
        <v>27</v>
      </c>
      <c r="E79" s="41" t="s">
        <v>26</v>
      </c>
      <c r="F79" s="40" t="s">
        <v>25</v>
      </c>
      <c r="G79" s="41" t="s">
        <v>24</v>
      </c>
      <c r="H79" s="41" t="s">
        <v>23</v>
      </c>
      <c r="I79" s="40" t="s">
        <v>22</v>
      </c>
      <c r="J79" s="40" t="s">
        <v>21</v>
      </c>
      <c r="K79" s="40" t="s">
        <v>20</v>
      </c>
    </row>
    <row r="80" spans="1:11" ht="16.5" thickBot="1">
      <c r="A80" s="39"/>
      <c r="B80" s="37"/>
      <c r="C80" s="37" t="s">
        <v>19</v>
      </c>
      <c r="D80" s="37" t="s">
        <v>18</v>
      </c>
      <c r="E80" s="38"/>
      <c r="F80" s="37" t="s">
        <v>17</v>
      </c>
      <c r="G80" s="38"/>
      <c r="H80" s="38"/>
      <c r="I80" s="37" t="s">
        <v>16</v>
      </c>
      <c r="J80" s="37"/>
      <c r="K80" s="37" t="s">
        <v>15</v>
      </c>
    </row>
    <row r="81" spans="1:13" ht="15.75">
      <c r="A81" s="2"/>
      <c r="B81" s="36"/>
      <c r="C81" s="36"/>
      <c r="D81" s="36"/>
      <c r="E81" s="36"/>
      <c r="F81" s="36"/>
      <c r="G81" s="36"/>
      <c r="H81" s="36"/>
      <c r="I81" s="35" t="s">
        <v>14</v>
      </c>
      <c r="J81" s="35" t="s">
        <v>13</v>
      </c>
      <c r="K81" s="35" t="s">
        <v>12</v>
      </c>
    </row>
    <row r="82" spans="1:13" ht="15.75">
      <c r="A82" s="30" t="s">
        <v>11</v>
      </c>
      <c r="B82" s="29">
        <v>2135.1999999999998</v>
      </c>
      <c r="C82" s="29">
        <v>613.20000000000005</v>
      </c>
      <c r="D82" s="29">
        <v>637.20000000000005</v>
      </c>
      <c r="E82" s="29">
        <v>9187</v>
      </c>
      <c r="F82" s="29">
        <v>693.2</v>
      </c>
      <c r="G82" s="29">
        <v>502.6</v>
      </c>
      <c r="H82" s="29">
        <v>431.4</v>
      </c>
      <c r="I82" s="29">
        <v>14199.8</v>
      </c>
      <c r="J82" s="34">
        <v>43735.8</v>
      </c>
      <c r="K82" s="27">
        <f>I82/J82*100</f>
        <v>32.467223647446708</v>
      </c>
      <c r="M82" s="32"/>
    </row>
    <row r="83" spans="1:13" ht="15">
      <c r="A83" s="24">
        <v>2006</v>
      </c>
      <c r="B83" s="33">
        <v>2104</v>
      </c>
      <c r="C83" s="33">
        <v>640</v>
      </c>
      <c r="D83" s="33">
        <v>658</v>
      </c>
      <c r="E83" s="33">
        <v>9272</v>
      </c>
      <c r="F83" s="33">
        <v>706</v>
      </c>
      <c r="G83" s="33">
        <v>484</v>
      </c>
      <c r="H83" s="33">
        <v>456</v>
      </c>
      <c r="I83" s="33">
        <v>14320</v>
      </c>
      <c r="J83" s="32">
        <v>44119</v>
      </c>
      <c r="K83" s="31">
        <f>I83/J83*100</f>
        <v>32.457671298080193</v>
      </c>
    </row>
    <row r="84" spans="1:13" ht="15">
      <c r="A84" s="24">
        <v>2007</v>
      </c>
      <c r="B84" s="33">
        <v>2050</v>
      </c>
      <c r="C84" s="33">
        <v>563</v>
      </c>
      <c r="D84" s="33">
        <v>640</v>
      </c>
      <c r="E84" s="33">
        <v>8793</v>
      </c>
      <c r="F84" s="33">
        <v>590</v>
      </c>
      <c r="G84" s="33">
        <v>506</v>
      </c>
      <c r="H84" s="33">
        <v>431</v>
      </c>
      <c r="I84" s="33">
        <v>13573</v>
      </c>
      <c r="J84" s="32">
        <v>44666</v>
      </c>
      <c r="K84" s="31">
        <f>I84/J84*100</f>
        <v>30.387766981596741</v>
      </c>
    </row>
    <row r="85" spans="1:13" ht="15">
      <c r="A85" s="24">
        <v>2008</v>
      </c>
      <c r="B85" s="33">
        <v>1888</v>
      </c>
      <c r="C85" s="33">
        <v>566</v>
      </c>
      <c r="D85" s="33">
        <v>612</v>
      </c>
      <c r="E85" s="33">
        <v>8314</v>
      </c>
      <c r="F85" s="33">
        <v>527</v>
      </c>
      <c r="G85" s="33">
        <v>467</v>
      </c>
      <c r="H85" s="33">
        <v>373</v>
      </c>
      <c r="I85" s="33">
        <v>12747</v>
      </c>
      <c r="J85" s="32">
        <v>44470</v>
      </c>
      <c r="K85" s="31">
        <f>I85/J85*100</f>
        <v>28.664268045873627</v>
      </c>
    </row>
    <row r="86" spans="1:13" ht="15">
      <c r="A86" s="24">
        <v>2009</v>
      </c>
      <c r="B86" s="33">
        <v>1643</v>
      </c>
      <c r="C86" s="33">
        <v>647</v>
      </c>
      <c r="D86" s="33">
        <v>646</v>
      </c>
      <c r="E86" s="33">
        <v>8328</v>
      </c>
      <c r="F86" s="33">
        <v>437</v>
      </c>
      <c r="G86" s="33">
        <v>423</v>
      </c>
      <c r="H86" s="33">
        <v>416</v>
      </c>
      <c r="I86" s="33">
        <v>12540</v>
      </c>
      <c r="J86" s="32">
        <v>44219</v>
      </c>
      <c r="K86" s="31">
        <f>I86/J86*100</f>
        <v>28.358850267984348</v>
      </c>
    </row>
    <row r="87" spans="1:13" ht="15">
      <c r="A87" s="24">
        <v>2010</v>
      </c>
      <c r="B87" s="33">
        <v>1509</v>
      </c>
      <c r="C87" s="33">
        <v>636</v>
      </c>
      <c r="D87" s="33">
        <v>491</v>
      </c>
      <c r="E87" s="33">
        <v>7293</v>
      </c>
      <c r="F87" s="33">
        <v>487</v>
      </c>
      <c r="G87" s="33">
        <v>386</v>
      </c>
      <c r="H87" s="33">
        <v>359</v>
      </c>
      <c r="I87" s="33">
        <v>11161</v>
      </c>
      <c r="J87" s="32">
        <v>43488</v>
      </c>
      <c r="K87" s="31">
        <f>I87/J87*100</f>
        <v>25.664551140544518</v>
      </c>
    </row>
    <row r="88" spans="1:13" ht="15">
      <c r="A88" s="24">
        <v>2011</v>
      </c>
      <c r="B88" s="33">
        <v>1506</v>
      </c>
      <c r="C88" s="33">
        <v>661</v>
      </c>
      <c r="D88" s="33">
        <v>482</v>
      </c>
      <c r="E88" s="33">
        <v>6933</v>
      </c>
      <c r="F88" s="33">
        <v>454</v>
      </c>
      <c r="G88" s="33">
        <v>382</v>
      </c>
      <c r="H88" s="33">
        <v>305</v>
      </c>
      <c r="I88" s="33">
        <v>10723</v>
      </c>
      <c r="J88" s="32">
        <v>43390</v>
      </c>
      <c r="K88" s="31">
        <f>I88/J88*100</f>
        <v>24.713067527079971</v>
      </c>
    </row>
    <row r="89" spans="1:13" ht="15">
      <c r="A89" s="24">
        <v>2012</v>
      </c>
      <c r="B89" s="32">
        <v>1465</v>
      </c>
      <c r="C89" s="32">
        <v>729</v>
      </c>
      <c r="D89" s="32">
        <v>504</v>
      </c>
      <c r="E89" s="32">
        <v>6744</v>
      </c>
      <c r="F89" s="32">
        <v>396</v>
      </c>
      <c r="G89" s="32">
        <v>411</v>
      </c>
      <c r="H89" s="32">
        <v>314</v>
      </c>
      <c r="I89" s="32">
        <v>10563</v>
      </c>
      <c r="J89" s="32">
        <v>43549</v>
      </c>
      <c r="K89" s="31">
        <f>I89/J89*100</f>
        <v>24.255436404969117</v>
      </c>
    </row>
    <row r="90" spans="1:13" ht="15">
      <c r="A90" s="24">
        <v>2013</v>
      </c>
      <c r="B90" s="32">
        <v>1305</v>
      </c>
      <c r="C90" s="32">
        <v>722</v>
      </c>
      <c r="D90" s="32">
        <v>470</v>
      </c>
      <c r="E90" s="32">
        <v>6150</v>
      </c>
      <c r="F90" s="32">
        <v>358</v>
      </c>
      <c r="G90" s="32">
        <v>387</v>
      </c>
      <c r="H90" s="32">
        <v>262</v>
      </c>
      <c r="I90" s="32">
        <v>9654</v>
      </c>
      <c r="J90" s="32">
        <v>43840</v>
      </c>
      <c r="K90" s="31">
        <f>I90/J90*100</f>
        <v>22.020985401459853</v>
      </c>
    </row>
    <row r="91" spans="1:13" s="26" customFormat="1" ht="15.75">
      <c r="A91" s="30" t="s">
        <v>10</v>
      </c>
      <c r="B91" s="29">
        <v>1485.6</v>
      </c>
      <c r="C91" s="29">
        <v>679</v>
      </c>
      <c r="D91" s="29">
        <v>518.6</v>
      </c>
      <c r="E91" s="29">
        <v>7089.6</v>
      </c>
      <c r="F91" s="29">
        <v>426.4</v>
      </c>
      <c r="G91" s="29">
        <v>397.8</v>
      </c>
      <c r="H91" s="29">
        <v>331.2</v>
      </c>
      <c r="I91" s="29">
        <v>10928.2</v>
      </c>
      <c r="J91" s="28">
        <f>AVERAGE(J86:J90)</f>
        <v>43697.2</v>
      </c>
      <c r="K91" s="27">
        <f>I91/J91*100</f>
        <v>25.00892505698306</v>
      </c>
    </row>
    <row r="92" spans="1:13" s="19" customFormat="1" ht="15.75" customHeight="1">
      <c r="A92" s="25" t="s">
        <v>9</v>
      </c>
      <c r="B92" s="23"/>
      <c r="C92" s="23"/>
      <c r="D92" s="23"/>
      <c r="E92" s="23"/>
      <c r="F92" s="23"/>
      <c r="G92" s="23"/>
      <c r="H92" s="23"/>
      <c r="I92" s="23"/>
      <c r="J92" s="22"/>
      <c r="K92" s="21">
        <f>SUM(K82/100*90)</f>
        <v>29.220501282702038</v>
      </c>
      <c r="L92" s="20"/>
    </row>
    <row r="93" spans="1:13" s="19" customFormat="1" ht="7.5" customHeight="1">
      <c r="A93" s="24"/>
      <c r="B93" s="23"/>
      <c r="C93" s="23"/>
      <c r="D93" s="23"/>
      <c r="E93" s="23"/>
      <c r="F93" s="23"/>
      <c r="G93" s="23"/>
      <c r="H93" s="23"/>
      <c r="I93" s="23"/>
      <c r="J93" s="22"/>
      <c r="K93" s="21"/>
      <c r="L93" s="20"/>
    </row>
    <row r="94" spans="1:13" ht="15.75">
      <c r="A94" s="18" t="s">
        <v>8</v>
      </c>
      <c r="B94" s="17"/>
      <c r="C94" s="17"/>
      <c r="D94" s="17"/>
      <c r="E94" s="17"/>
      <c r="F94" s="17"/>
      <c r="G94" s="17"/>
      <c r="H94" s="17"/>
      <c r="I94" s="17"/>
      <c r="J94" s="16"/>
      <c r="K94" s="15"/>
    </row>
    <row r="95" spans="1:13" s="2" customFormat="1" ht="15">
      <c r="A95" s="9" t="s">
        <v>7</v>
      </c>
      <c r="B95" s="14">
        <f>IF(B89&gt;$B$102,(B90-B89)/B89*100,$B$103)</f>
        <v>-10.921501706484642</v>
      </c>
      <c r="C95" s="14">
        <f>IF(C89&gt;$B$102,(C90-C89)/C89*100,$B$103)</f>
        <v>-0.96021947873799729</v>
      </c>
      <c r="D95" s="14">
        <f>IF(D89&gt;$B$102,(D90-D89)/D89*100,$B$103)</f>
        <v>-6.746031746031746</v>
      </c>
      <c r="E95" s="14">
        <f>IF(E89&gt;$B$102,(E90-E89)/E89*100,$B$103)</f>
        <v>-8.807829181494661</v>
      </c>
      <c r="F95" s="14">
        <f>IF(F89&gt;$B$102,(F90-F89)/F89*100,$B$103)</f>
        <v>-9.5959595959595951</v>
      </c>
      <c r="G95" s="14">
        <f>IF(G89&gt;$B$102,(G90-G89)/G89*100,$B$103)</f>
        <v>-5.8394160583941606</v>
      </c>
      <c r="H95" s="14">
        <f>IF(H89&gt;$B$102,(H90-H89)/H89*100,$B$103)</f>
        <v>-16.560509554140125</v>
      </c>
      <c r="I95" s="14">
        <f>IF(I89&gt;$B$102,(I90-I89)/I89*100,$B$103)</f>
        <v>-8.6055097983527418</v>
      </c>
      <c r="J95" s="14">
        <f>IF(J89&gt;$B$102,(J90-J89)/J89*100,$B$103)</f>
        <v>0.66821281774552799</v>
      </c>
      <c r="K95" s="14">
        <f>(K90-K89)/K89*100</f>
        <v>-9.2121657438062048</v>
      </c>
    </row>
    <row r="96" spans="1:13" ht="15.75" thickBot="1">
      <c r="A96" s="13" t="s">
        <v>6</v>
      </c>
      <c r="B96" s="12">
        <f>IF(B82&gt;$B$102,(B90-B82)/B82*100,$B$103)</f>
        <v>-38.881603596852749</v>
      </c>
      <c r="C96" s="12">
        <f>IF(C82&gt;$B$102,(C90-C82)/C82*100,$B$103)</f>
        <v>17.742987606001297</v>
      </c>
      <c r="D96" s="12">
        <f>IF(D82&gt;$B$102,(D90-D82)/D82*100,$B$103)</f>
        <v>-26.239799121155059</v>
      </c>
      <c r="E96" s="12">
        <f>IF(E82&gt;$B$102,(E90-E82)/E82*100,$B$103)</f>
        <v>-33.057581364972243</v>
      </c>
      <c r="F96" s="12">
        <f>IF(F82&gt;$B$102,(F90-F82)/F82*100,$B$103)</f>
        <v>-48.355452971725335</v>
      </c>
      <c r="G96" s="12">
        <f>IF(G82&gt;$B$102,(G90-G82)/G82*100,$B$103)</f>
        <v>-23.000397930760052</v>
      </c>
      <c r="H96" s="12">
        <f>IF(H82&gt;$B$102,(H90-H82)/H82*100,$B$103)</f>
        <v>-39.267501159017151</v>
      </c>
      <c r="I96" s="12">
        <f>IF(I82&gt;$B$102,(I90-I82)/I82*100,$B$103)</f>
        <v>-32.013126945449933</v>
      </c>
      <c r="J96" s="12">
        <f>IF(J82&gt;$B$102,(J90-J82)/J82*100,$B$103)</f>
        <v>0.23824875731093767</v>
      </c>
      <c r="K96" s="12">
        <f>(K90-K82)/K82*100</f>
        <v>-32.174719832591443</v>
      </c>
    </row>
    <row r="97" spans="1:2" ht="5.25" customHeight="1"/>
    <row r="98" spans="1:2">
      <c r="A98" s="1" t="s">
        <v>5</v>
      </c>
    </row>
    <row r="99" spans="1:2">
      <c r="A99" s="1" t="s">
        <v>4</v>
      </c>
    </row>
    <row r="100" spans="1:2">
      <c r="A100" s="1" t="s">
        <v>3</v>
      </c>
    </row>
    <row r="102" spans="1:2" ht="15">
      <c r="A102" s="11" t="s">
        <v>2</v>
      </c>
      <c r="B102" s="11">
        <v>50</v>
      </c>
    </row>
    <row r="103" spans="1:2" ht="15">
      <c r="A103" s="11" t="s">
        <v>1</v>
      </c>
      <c r="B103" s="10" t="s">
        <v>0</v>
      </c>
    </row>
    <row r="107" spans="1:2" ht="15">
      <c r="A107" s="9"/>
    </row>
    <row r="114" spans="1:9">
      <c r="A114" s="8"/>
      <c r="B114" s="8"/>
      <c r="C114" s="8"/>
      <c r="D114" s="8"/>
      <c r="E114" s="8"/>
      <c r="F114" s="8"/>
      <c r="G114" s="8"/>
      <c r="H114" s="8"/>
      <c r="I114" s="8"/>
    </row>
    <row r="115" spans="1:9">
      <c r="A115" s="4"/>
      <c r="B115" s="3"/>
      <c r="C115" s="3"/>
      <c r="D115" s="3"/>
      <c r="E115" s="3"/>
      <c r="F115" s="3"/>
      <c r="G115" s="3"/>
      <c r="H115" s="3"/>
      <c r="I115" s="3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7"/>
      <c r="B118" s="7"/>
      <c r="C118" s="7"/>
      <c r="D118" s="7"/>
      <c r="E118" s="7"/>
      <c r="F118" s="7"/>
      <c r="G118" s="7"/>
      <c r="H118" s="7"/>
      <c r="I118" s="7"/>
    </row>
    <row r="119" spans="1:9">
      <c r="A119" s="5"/>
      <c r="B119" s="4"/>
      <c r="C119" s="4"/>
      <c r="D119" s="4"/>
      <c r="E119" s="4"/>
      <c r="F119" s="4"/>
      <c r="G119" s="4"/>
      <c r="H119" s="4"/>
      <c r="I119" s="4"/>
    </row>
    <row r="120" spans="1:9">
      <c r="A120" s="6"/>
      <c r="B120" s="4"/>
      <c r="C120" s="4"/>
      <c r="D120" s="4"/>
      <c r="E120" s="4"/>
      <c r="F120" s="4"/>
      <c r="G120" s="4"/>
      <c r="H120" s="4"/>
      <c r="I120" s="4"/>
    </row>
    <row r="121" spans="1:9">
      <c r="A121" s="6"/>
      <c r="B121" s="4"/>
      <c r="C121" s="4"/>
      <c r="D121" s="4"/>
      <c r="E121" s="4"/>
      <c r="F121" s="4"/>
      <c r="G121" s="4"/>
      <c r="H121" s="4"/>
      <c r="I121" s="4"/>
    </row>
    <row r="122" spans="1:9">
      <c r="A122" s="6"/>
      <c r="B122" s="4"/>
      <c r="C122" s="4"/>
      <c r="D122" s="4"/>
      <c r="E122" s="4"/>
      <c r="F122" s="4"/>
      <c r="G122" s="4"/>
      <c r="H122" s="4"/>
      <c r="I122" s="4"/>
    </row>
    <row r="123" spans="1:9">
      <c r="A123" s="6"/>
      <c r="B123" s="4"/>
      <c r="C123" s="4"/>
      <c r="D123" s="4"/>
      <c r="E123" s="4"/>
      <c r="F123" s="4"/>
      <c r="G123" s="4"/>
      <c r="H123" s="4"/>
      <c r="I123" s="4"/>
    </row>
    <row r="124" spans="1:9">
      <c r="A124" s="6"/>
      <c r="B124" s="4"/>
      <c r="C124" s="4"/>
      <c r="D124" s="4"/>
      <c r="E124" s="4"/>
      <c r="F124" s="4"/>
      <c r="G124" s="4"/>
      <c r="H124" s="4"/>
      <c r="I124" s="4"/>
    </row>
    <row r="125" spans="1:9">
      <c r="A125" s="6"/>
      <c r="B125" s="4"/>
      <c r="C125" s="4"/>
      <c r="D125" s="4"/>
      <c r="E125" s="4"/>
      <c r="F125" s="4"/>
      <c r="G125" s="4"/>
      <c r="H125" s="4"/>
      <c r="I125" s="4"/>
    </row>
    <row r="126" spans="1:9">
      <c r="A126" s="6"/>
      <c r="B126" s="4"/>
      <c r="C126" s="4"/>
      <c r="D126" s="4"/>
      <c r="E126" s="4"/>
      <c r="F126" s="4"/>
      <c r="G126" s="4"/>
      <c r="H126" s="4"/>
      <c r="I126" s="4"/>
    </row>
    <row r="127" spans="1:9">
      <c r="A127" s="6"/>
      <c r="B127" s="4"/>
      <c r="C127" s="4"/>
      <c r="D127" s="4"/>
      <c r="E127" s="4"/>
      <c r="F127" s="4"/>
      <c r="G127" s="4"/>
      <c r="H127" s="4"/>
      <c r="I127" s="4"/>
    </row>
    <row r="128" spans="1:9">
      <c r="A128" s="6"/>
      <c r="B128" s="4"/>
      <c r="C128" s="4"/>
      <c r="D128" s="4"/>
      <c r="E128" s="4"/>
      <c r="F128" s="4"/>
      <c r="G128" s="4"/>
      <c r="H128" s="4"/>
      <c r="I128" s="4"/>
    </row>
    <row r="129" spans="1:9">
      <c r="A129" s="6"/>
      <c r="B129" s="4"/>
      <c r="C129" s="4"/>
      <c r="D129" s="4"/>
      <c r="E129" s="4"/>
      <c r="F129" s="4"/>
      <c r="G129" s="4"/>
      <c r="H129" s="4"/>
      <c r="I129" s="4"/>
    </row>
    <row r="130" spans="1:9">
      <c r="A130" s="6"/>
      <c r="B130" s="4"/>
      <c r="C130" s="4"/>
      <c r="D130" s="4"/>
      <c r="E130" s="4"/>
      <c r="F130" s="4"/>
      <c r="G130" s="4"/>
      <c r="H130" s="4"/>
      <c r="I130" s="4"/>
    </row>
    <row r="131" spans="1:9">
      <c r="A131" s="6"/>
      <c r="B131" s="4"/>
      <c r="C131" s="4"/>
      <c r="D131" s="4"/>
      <c r="E131" s="4"/>
      <c r="F131" s="4"/>
      <c r="G131" s="4"/>
      <c r="H131" s="4"/>
      <c r="I131" s="4"/>
    </row>
    <row r="132" spans="1:9">
      <c r="A132" s="5"/>
      <c r="B132" s="4"/>
      <c r="C132" s="4"/>
      <c r="D132" s="4"/>
      <c r="E132" s="4"/>
      <c r="F132" s="4"/>
      <c r="G132" s="4"/>
      <c r="H132" s="4"/>
      <c r="I132" s="4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4"/>
      <c r="B134" s="3"/>
      <c r="C134" s="3"/>
      <c r="D134" s="3"/>
      <c r="E134" s="3"/>
      <c r="F134" s="3"/>
      <c r="G134" s="3"/>
      <c r="H134" s="3"/>
      <c r="I134" s="3"/>
    </row>
    <row r="135" spans="1:9">
      <c r="A135" s="3"/>
      <c r="B135" s="3"/>
      <c r="C135" s="3"/>
      <c r="D135" s="3"/>
      <c r="E135" s="3"/>
      <c r="F135" s="3"/>
      <c r="G135" s="3"/>
      <c r="H135" s="3"/>
      <c r="I135" s="3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3"/>
      <c r="B137" s="3"/>
      <c r="C137" s="3"/>
      <c r="D137" s="3"/>
      <c r="E137" s="3"/>
      <c r="F137" s="3"/>
      <c r="G137" s="3"/>
      <c r="H137" s="3"/>
      <c r="I137" s="3"/>
    </row>
    <row r="138" spans="1:9">
      <c r="A138" s="4"/>
      <c r="B138" s="3"/>
      <c r="C138" s="3"/>
      <c r="D138" s="3"/>
      <c r="E138" s="3"/>
      <c r="F138" s="3"/>
      <c r="G138" s="3"/>
      <c r="H138" s="3"/>
      <c r="I138" s="3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7"/>
      <c r="B141" s="7"/>
      <c r="C141" s="7"/>
      <c r="D141" s="7"/>
      <c r="E141" s="7"/>
      <c r="F141" s="7"/>
      <c r="G141" s="7"/>
      <c r="H141" s="7"/>
      <c r="I141" s="7"/>
    </row>
    <row r="142" spans="1:9">
      <c r="A142" s="5"/>
      <c r="B142" s="4"/>
      <c r="C142" s="4"/>
      <c r="D142" s="4"/>
      <c r="E142" s="4"/>
      <c r="F142" s="4"/>
      <c r="G142" s="4"/>
      <c r="H142" s="4"/>
      <c r="I142" s="4"/>
    </row>
    <row r="143" spans="1:9">
      <c r="A143" s="6"/>
      <c r="B143" s="4"/>
      <c r="C143" s="4"/>
      <c r="D143" s="4"/>
      <c r="E143" s="4"/>
      <c r="F143" s="4"/>
      <c r="G143" s="4"/>
      <c r="H143" s="4"/>
      <c r="I143" s="4"/>
    </row>
    <row r="144" spans="1:9">
      <c r="A144" s="6"/>
      <c r="B144" s="4"/>
      <c r="C144" s="4"/>
      <c r="D144" s="4"/>
      <c r="E144" s="4"/>
      <c r="F144" s="4"/>
      <c r="G144" s="4"/>
      <c r="H144" s="4"/>
      <c r="I144" s="4"/>
    </row>
    <row r="145" spans="1:9">
      <c r="A145" s="6"/>
      <c r="B145" s="4"/>
      <c r="C145" s="4"/>
      <c r="D145" s="4"/>
      <c r="E145" s="4"/>
      <c r="F145" s="4"/>
      <c r="G145" s="4"/>
      <c r="H145" s="4"/>
      <c r="I145" s="4"/>
    </row>
    <row r="146" spans="1:9">
      <c r="A146" s="6"/>
      <c r="B146" s="4"/>
      <c r="C146" s="4"/>
      <c r="D146" s="4"/>
      <c r="E146" s="4"/>
      <c r="F146" s="4"/>
      <c r="G146" s="4"/>
      <c r="H146" s="4"/>
      <c r="I146" s="4"/>
    </row>
    <row r="147" spans="1:9">
      <c r="A147" s="6"/>
      <c r="B147" s="4"/>
      <c r="C147" s="4"/>
      <c r="D147" s="4"/>
      <c r="E147" s="4"/>
      <c r="F147" s="4"/>
      <c r="G147" s="4"/>
      <c r="H147" s="4"/>
      <c r="I147" s="4"/>
    </row>
    <row r="148" spans="1:9">
      <c r="A148" s="6"/>
      <c r="B148" s="4"/>
      <c r="C148" s="4"/>
      <c r="D148" s="4"/>
      <c r="E148" s="4"/>
      <c r="F148" s="4"/>
      <c r="G148" s="4"/>
      <c r="H148" s="4"/>
      <c r="I148" s="4"/>
    </row>
    <row r="149" spans="1:9">
      <c r="A149" s="6"/>
      <c r="B149" s="4"/>
      <c r="C149" s="4"/>
      <c r="D149" s="4"/>
      <c r="E149" s="4"/>
      <c r="F149" s="4"/>
      <c r="G149" s="4"/>
      <c r="H149" s="4"/>
      <c r="I149" s="4"/>
    </row>
    <row r="150" spans="1:9">
      <c r="A150" s="6"/>
      <c r="B150" s="4"/>
      <c r="C150" s="4"/>
      <c r="D150" s="4"/>
      <c r="E150" s="4"/>
      <c r="F150" s="4"/>
      <c r="G150" s="4"/>
      <c r="H150" s="4"/>
      <c r="I150" s="4"/>
    </row>
    <row r="151" spans="1:9">
      <c r="A151" s="6"/>
      <c r="B151" s="4"/>
      <c r="C151" s="4"/>
      <c r="D151" s="4"/>
      <c r="E151" s="4"/>
      <c r="F151" s="4"/>
      <c r="G151" s="4"/>
      <c r="H151" s="4"/>
      <c r="I151" s="4"/>
    </row>
    <row r="152" spans="1:9">
      <c r="A152" s="6"/>
      <c r="B152" s="4"/>
      <c r="C152" s="4"/>
      <c r="D152" s="4"/>
      <c r="E152" s="4"/>
      <c r="F152" s="4"/>
      <c r="G152" s="4"/>
      <c r="H152" s="4"/>
      <c r="I152" s="4"/>
    </row>
    <row r="153" spans="1:9">
      <c r="A153" s="6"/>
      <c r="B153" s="4"/>
      <c r="C153" s="4"/>
      <c r="D153" s="4"/>
      <c r="E153" s="4"/>
      <c r="F153" s="4"/>
      <c r="G153" s="4"/>
      <c r="H153" s="4"/>
      <c r="I153" s="4"/>
    </row>
    <row r="154" spans="1:9">
      <c r="A154" s="6"/>
      <c r="B154" s="4"/>
      <c r="C154" s="4"/>
      <c r="D154" s="4"/>
      <c r="E154" s="4"/>
      <c r="F154" s="4"/>
      <c r="G154" s="4"/>
      <c r="H154" s="4"/>
      <c r="I154" s="4"/>
    </row>
    <row r="155" spans="1:9">
      <c r="A155" s="5"/>
      <c r="B155" s="4"/>
      <c r="C155" s="4"/>
      <c r="D155" s="4"/>
      <c r="E155" s="4"/>
      <c r="F155" s="4"/>
      <c r="G155" s="4"/>
      <c r="H155" s="4"/>
      <c r="I155" s="4"/>
    </row>
    <row r="156" spans="1:9">
      <c r="A156" s="2"/>
      <c r="B156" s="2"/>
      <c r="C156" s="2"/>
      <c r="D156" s="2"/>
      <c r="E156" s="2"/>
      <c r="F156" s="2"/>
      <c r="G156" s="2"/>
      <c r="H156" s="2"/>
      <c r="I156" s="2"/>
    </row>
    <row r="157" spans="1:9">
      <c r="A157" s="4"/>
      <c r="B157" s="3"/>
      <c r="C157" s="3"/>
      <c r="D157" s="3"/>
      <c r="E157" s="3"/>
      <c r="F157" s="3"/>
      <c r="G157" s="3"/>
      <c r="H157" s="3"/>
      <c r="I157" s="3"/>
    </row>
    <row r="158" spans="1:9">
      <c r="A158" s="3"/>
      <c r="B158" s="3"/>
      <c r="C158" s="3"/>
      <c r="D158" s="3"/>
      <c r="E158" s="3"/>
      <c r="F158" s="3"/>
      <c r="G158" s="3"/>
      <c r="H158" s="3"/>
      <c r="I158" s="3"/>
    </row>
    <row r="159" spans="1:9">
      <c r="A159" s="2"/>
      <c r="B159" s="2"/>
      <c r="C159" s="2"/>
      <c r="D159" s="2"/>
      <c r="E159" s="2"/>
      <c r="F159" s="2"/>
      <c r="G159" s="2"/>
      <c r="H159" s="2"/>
      <c r="I159" s="2"/>
    </row>
    <row r="160" spans="1:9">
      <c r="A160" s="3"/>
      <c r="B160" s="3"/>
      <c r="C160" s="3"/>
      <c r="D160" s="3"/>
      <c r="E160" s="3"/>
      <c r="F160" s="3"/>
      <c r="G160" s="3"/>
      <c r="H160" s="3"/>
      <c r="I160" s="3"/>
    </row>
    <row r="161" spans="1:9">
      <c r="A161" s="4"/>
      <c r="B161" s="3"/>
      <c r="C161" s="3"/>
      <c r="D161" s="3"/>
      <c r="E161" s="3"/>
      <c r="F161" s="3"/>
      <c r="G161" s="3"/>
      <c r="H161" s="3"/>
      <c r="I161" s="3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2"/>
      <c r="B163" s="2"/>
      <c r="C163" s="2"/>
      <c r="D163" s="2"/>
      <c r="E163" s="2"/>
      <c r="F163" s="2"/>
      <c r="G163" s="2"/>
      <c r="H163" s="2"/>
      <c r="I163" s="2"/>
    </row>
    <row r="164" spans="1:9">
      <c r="A164" s="7"/>
      <c r="B164" s="7"/>
      <c r="C164" s="7"/>
      <c r="D164" s="7"/>
      <c r="E164" s="7"/>
      <c r="F164" s="7"/>
      <c r="G164" s="7"/>
      <c r="H164" s="7"/>
      <c r="I164" s="7"/>
    </row>
    <row r="165" spans="1:9">
      <c r="A165" s="5"/>
      <c r="B165" s="4"/>
      <c r="C165" s="4"/>
      <c r="D165" s="4"/>
      <c r="E165" s="4"/>
      <c r="F165" s="4"/>
      <c r="G165" s="4"/>
      <c r="H165" s="4"/>
      <c r="I165" s="4"/>
    </row>
    <row r="166" spans="1:9">
      <c r="A166" s="6"/>
      <c r="B166" s="4"/>
      <c r="C166" s="4"/>
      <c r="D166" s="4"/>
      <c r="E166" s="4"/>
      <c r="F166" s="4"/>
      <c r="G166" s="4"/>
      <c r="H166" s="4"/>
      <c r="I166" s="4"/>
    </row>
    <row r="167" spans="1:9">
      <c r="A167" s="6"/>
      <c r="B167" s="4"/>
      <c r="C167" s="4"/>
      <c r="D167" s="4"/>
      <c r="E167" s="4"/>
      <c r="F167" s="4"/>
      <c r="G167" s="4"/>
      <c r="H167" s="4"/>
      <c r="I167" s="4"/>
    </row>
    <row r="168" spans="1:9">
      <c r="A168" s="6"/>
      <c r="B168" s="4"/>
      <c r="C168" s="4"/>
      <c r="D168" s="4"/>
      <c r="E168" s="4"/>
      <c r="F168" s="4"/>
      <c r="G168" s="4"/>
      <c r="H168" s="4"/>
      <c r="I168" s="4"/>
    </row>
    <row r="169" spans="1:9">
      <c r="A169" s="6"/>
      <c r="B169" s="4"/>
      <c r="C169" s="4"/>
      <c r="D169" s="4"/>
      <c r="E169" s="4"/>
      <c r="F169" s="4"/>
      <c r="G169" s="4"/>
      <c r="H169" s="4"/>
      <c r="I169" s="4"/>
    </row>
    <row r="170" spans="1:9">
      <c r="A170" s="6"/>
      <c r="B170" s="4"/>
      <c r="C170" s="4"/>
      <c r="D170" s="4"/>
      <c r="E170" s="4"/>
      <c r="F170" s="4"/>
      <c r="G170" s="4"/>
      <c r="H170" s="4"/>
      <c r="I170" s="4"/>
    </row>
    <row r="171" spans="1:9">
      <c r="A171" s="6"/>
      <c r="B171" s="4"/>
      <c r="C171" s="4"/>
      <c r="D171" s="4"/>
      <c r="E171" s="4"/>
      <c r="F171" s="4"/>
      <c r="G171" s="4"/>
      <c r="H171" s="4"/>
      <c r="I171" s="4"/>
    </row>
    <row r="172" spans="1:9">
      <c r="A172" s="6"/>
      <c r="B172" s="4"/>
      <c r="C172" s="4"/>
      <c r="D172" s="4"/>
      <c r="E172" s="4"/>
      <c r="F172" s="4"/>
      <c r="G172" s="4"/>
      <c r="H172" s="4"/>
      <c r="I172" s="4"/>
    </row>
    <row r="173" spans="1:9">
      <c r="A173" s="6"/>
      <c r="B173" s="4"/>
      <c r="C173" s="4"/>
      <c r="D173" s="4"/>
      <c r="E173" s="4"/>
      <c r="F173" s="4"/>
      <c r="G173" s="4"/>
      <c r="H173" s="4"/>
      <c r="I173" s="4"/>
    </row>
    <row r="174" spans="1:9">
      <c r="A174" s="6"/>
      <c r="B174" s="4"/>
      <c r="C174" s="4"/>
      <c r="D174" s="4"/>
      <c r="E174" s="4"/>
      <c r="F174" s="4"/>
      <c r="G174" s="4"/>
      <c r="H174" s="4"/>
      <c r="I174" s="4"/>
    </row>
    <row r="175" spans="1:9">
      <c r="A175" s="6"/>
      <c r="B175" s="4"/>
      <c r="C175" s="4"/>
      <c r="D175" s="4"/>
      <c r="E175" s="4"/>
      <c r="F175" s="4"/>
      <c r="G175" s="4"/>
      <c r="H175" s="4"/>
      <c r="I175" s="4"/>
    </row>
    <row r="176" spans="1:9">
      <c r="A176" s="6"/>
      <c r="B176" s="4"/>
      <c r="C176" s="4"/>
      <c r="D176" s="4"/>
      <c r="E176" s="4"/>
      <c r="F176" s="4"/>
      <c r="G176" s="4"/>
      <c r="H176" s="4"/>
      <c r="I176" s="4"/>
    </row>
    <row r="177" spans="1:9">
      <c r="A177" s="6"/>
      <c r="B177" s="4"/>
      <c r="C177" s="4"/>
      <c r="D177" s="4"/>
      <c r="E177" s="4"/>
      <c r="F177" s="4"/>
      <c r="G177" s="4"/>
      <c r="H177" s="4"/>
      <c r="I177" s="4"/>
    </row>
    <row r="178" spans="1:9">
      <c r="A178" s="5"/>
      <c r="B178" s="4"/>
      <c r="C178" s="4"/>
      <c r="D178" s="4"/>
      <c r="E178" s="4"/>
      <c r="F178" s="4"/>
      <c r="G178" s="4"/>
      <c r="H178" s="4"/>
      <c r="I178" s="4"/>
    </row>
    <row r="179" spans="1:9">
      <c r="A179" s="2"/>
      <c r="B179" s="2"/>
      <c r="C179" s="2"/>
      <c r="D179" s="2"/>
      <c r="E179" s="2"/>
      <c r="F179" s="2"/>
      <c r="G179" s="2"/>
      <c r="H179" s="2"/>
      <c r="I179" s="2"/>
    </row>
    <row r="180" spans="1:9">
      <c r="A180" s="4"/>
      <c r="B180" s="3"/>
      <c r="C180" s="3"/>
      <c r="D180" s="3"/>
      <c r="E180" s="3"/>
      <c r="F180" s="3"/>
      <c r="G180" s="3"/>
      <c r="H180" s="3"/>
      <c r="I180" s="3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  <row r="220" spans="1:9">
      <c r="A220" s="2"/>
      <c r="B220" s="2"/>
      <c r="C220" s="2"/>
      <c r="D220" s="2"/>
      <c r="E220" s="2"/>
      <c r="F220" s="2"/>
      <c r="G220" s="2"/>
      <c r="H220" s="2"/>
      <c r="I220" s="2"/>
    </row>
  </sheetData>
  <pageMargins left="0.74803149606299213" right="0.74803149606299213" top="0.59055118110236227" bottom="0.59055118110236227" header="0.51181102362204722" footer="0.51181102362204722"/>
  <pageSetup paperSize="9" scale="5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Ib</vt:lpstr>
      <vt:lpstr>'Table Ib'!Print_Area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2014-10-15T14:52:16Z</dcterms:created>
  <dcterms:modified xsi:type="dcterms:W3CDTF">2014-10-15T14:52:51Z</dcterms:modified>
</cp:coreProperties>
</file>