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Fill" hidden="1">#REF!</definedName>
    <definedName name="_Order1" hidden="1">255</definedName>
    <definedName name="compnum" localSheetId="0">#REF!</definedName>
    <definedName name="compnum">#REF!</definedName>
    <definedName name="KEYA">'[3]Table A'!$AC$26</definedName>
    <definedName name="MACROS">[4]Table!$M$1:$IG$8163</definedName>
    <definedName name="MACROS2" localSheetId="0">#REF!</definedName>
    <definedName name="MACROS2">#REF!</definedName>
    <definedName name="new" hidden="1">#REF!</definedName>
    <definedName name="_new2">#REF!</definedName>
    <definedName name="_xlnm.Print_Area" localSheetId="0">'Table M - Accs'!$A$1:$M$116</definedName>
    <definedName name="_xlnm.Print_Area" localSheetId="3">'Table O - vehicles'!$A$1:$P$96</definedName>
    <definedName name="_xlnm.Print_Area" localSheetId="5">'Table Q - pairs - veh'!$A$1:$C$35</definedName>
    <definedName name="_xlnm.Print_Area" localSheetId="6">'Table R - cas'!$A$1:$K$87</definedName>
    <definedName name="_xlnm.Print_Area" localSheetId="7">'Table S - cas'!$A$1:$K$105</definedName>
    <definedName name="_xlnm.Print_Area" localSheetId="8">'Table T - Freq of factors'!$A$1:$I$86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IME">[4]Table!$E$1:$IG$8163</definedName>
    <definedName name="TIME2" localSheetId="0">#REF!</definedName>
    <definedName name="TIME2">#REF!</definedName>
    <definedName name="WHOLE">[4]Table!$BZ$371</definedName>
    <definedName name="WHOLE2" localSheetId="0">#REF!</definedName>
    <definedName name="WHOLE2">#REF!</definedName>
  </definedNames>
  <calcPr calcId="145621" fullCalcOnLoad="1"/>
</workbook>
</file>

<file path=xl/calcChain.xml><?xml version="1.0" encoding="utf-8"?>
<calcChain xmlns="http://schemas.openxmlformats.org/spreadsheetml/2006/main">
  <c r="H4" i="9" l="1"/>
  <c r="I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I80" i="9"/>
  <c r="I81" i="9"/>
  <c r="H82" i="9"/>
  <c r="I82" i="9"/>
  <c r="J6" i="8"/>
  <c r="J7" i="8"/>
  <c r="J8" i="8"/>
  <c r="J9" i="8"/>
  <c r="J10" i="8"/>
  <c r="J11" i="8"/>
  <c r="J12" i="8"/>
  <c r="J16" i="8"/>
  <c r="J17" i="8"/>
  <c r="J18" i="8"/>
  <c r="J19" i="8"/>
  <c r="J22" i="8"/>
  <c r="J23" i="8"/>
  <c r="J24" i="8"/>
  <c r="J25" i="8"/>
  <c r="J26" i="8"/>
  <c r="J27" i="8"/>
  <c r="J28" i="8"/>
  <c r="J29" i="8"/>
  <c r="J30" i="8"/>
  <c r="J31" i="8"/>
  <c r="J32" i="8"/>
  <c r="J34" i="8"/>
  <c r="J35" i="8"/>
  <c r="J36" i="8"/>
  <c r="J37" i="8"/>
  <c r="J38" i="8"/>
  <c r="J39" i="8"/>
  <c r="J40" i="8"/>
  <c r="J41" i="8"/>
  <c r="J42" i="8"/>
  <c r="J43" i="8"/>
  <c r="J46" i="8"/>
  <c r="J47" i="8"/>
  <c r="J48" i="8"/>
  <c r="J49" i="8"/>
  <c r="J50" i="8"/>
  <c r="J51" i="8"/>
  <c r="J52" i="8"/>
  <c r="J53" i="8"/>
  <c r="J54" i="8"/>
  <c r="J55" i="8"/>
  <c r="J56" i="8"/>
  <c r="J58" i="8"/>
  <c r="J59" i="8"/>
  <c r="J60" i="8"/>
  <c r="J61" i="8"/>
  <c r="J62" i="8"/>
  <c r="J63" i="8"/>
  <c r="J64" i="8"/>
  <c r="J66" i="8"/>
  <c r="J67" i="8"/>
  <c r="J68" i="8"/>
  <c r="J69" i="8"/>
  <c r="J70" i="8"/>
  <c r="J71" i="8"/>
  <c r="J72" i="8"/>
  <c r="J73" i="8"/>
  <c r="J74" i="8"/>
  <c r="J75" i="8"/>
  <c r="J76" i="8"/>
  <c r="J78" i="8"/>
  <c r="J79" i="8"/>
  <c r="J80" i="8"/>
  <c r="J81" i="8"/>
  <c r="J82" i="8"/>
  <c r="J83" i="8"/>
  <c r="J84" i="8"/>
  <c r="J85" i="8"/>
  <c r="J86" i="8"/>
  <c r="J87" i="8"/>
  <c r="J90" i="8"/>
  <c r="J91" i="8"/>
  <c r="J92" i="8"/>
  <c r="J93" i="8"/>
  <c r="J94" i="8"/>
  <c r="J96" i="8"/>
  <c r="C97" i="8"/>
  <c r="D97" i="8"/>
  <c r="E97" i="8"/>
  <c r="F97" i="8"/>
  <c r="G97" i="8"/>
  <c r="H97" i="8"/>
  <c r="J5" i="7"/>
  <c r="J6" i="7"/>
  <c r="J7" i="7"/>
  <c r="J8" i="7"/>
  <c r="J9" i="7"/>
  <c r="J10" i="7"/>
  <c r="J11" i="7"/>
  <c r="J14" i="7"/>
  <c r="J15" i="7"/>
  <c r="J18" i="7"/>
  <c r="J19" i="7"/>
  <c r="J20" i="7"/>
  <c r="J21" i="7"/>
  <c r="J22" i="7"/>
  <c r="J23" i="7"/>
  <c r="J26" i="7"/>
  <c r="J27" i="7"/>
  <c r="J28" i="7"/>
  <c r="J29" i="7"/>
  <c r="J30" i="7"/>
  <c r="J31" i="7"/>
  <c r="J32" i="7"/>
  <c r="J33" i="7"/>
  <c r="J34" i="7"/>
  <c r="J35" i="7"/>
  <c r="J38" i="7"/>
  <c r="J39" i="7"/>
  <c r="J40" i="7"/>
  <c r="J41" i="7"/>
  <c r="J42" i="7"/>
  <c r="J43" i="7"/>
  <c r="J44" i="7"/>
  <c r="J45" i="7"/>
  <c r="J48" i="7"/>
  <c r="J49" i="7"/>
  <c r="J50" i="7"/>
  <c r="J51" i="7"/>
  <c r="J52" i="7"/>
  <c r="J55" i="7"/>
  <c r="J56" i="7"/>
  <c r="J57" i="7"/>
  <c r="J58" i="7"/>
  <c r="J59" i="7"/>
  <c r="J60" i="7"/>
  <c r="J61" i="7"/>
  <c r="J64" i="7"/>
  <c r="J65" i="7"/>
  <c r="J66" i="7"/>
  <c r="J67" i="7"/>
  <c r="J68" i="7"/>
  <c r="J69" i="7"/>
  <c r="J70" i="7"/>
  <c r="J71" i="7"/>
  <c r="J72" i="7"/>
  <c r="J75" i="7"/>
  <c r="J76" i="7"/>
  <c r="J77" i="7"/>
  <c r="D3" i="5"/>
  <c r="D4" i="5"/>
  <c r="D5" i="5"/>
  <c r="D6" i="5"/>
  <c r="D7" i="5"/>
  <c r="D8" i="5"/>
  <c r="D9" i="5"/>
  <c r="D10" i="5"/>
  <c r="D11" i="5"/>
  <c r="D12" i="5"/>
  <c r="C14" i="5"/>
  <c r="C18" i="5" s="1"/>
  <c r="C4" i="4"/>
  <c r="E4" i="4"/>
  <c r="G4" i="4"/>
  <c r="I4" i="4"/>
  <c r="K4" i="4"/>
  <c r="M4" i="4"/>
  <c r="P4" i="4"/>
  <c r="C5" i="4"/>
  <c r="E5" i="4"/>
  <c r="G5" i="4"/>
  <c r="I5" i="4"/>
  <c r="K5" i="4"/>
  <c r="M5" i="4"/>
  <c r="P5" i="4"/>
  <c r="C6" i="4"/>
  <c r="E6" i="4"/>
  <c r="G6" i="4"/>
  <c r="I6" i="4"/>
  <c r="K6" i="4"/>
  <c r="M6" i="4"/>
  <c r="P6" i="4"/>
  <c r="C7" i="4"/>
  <c r="E7" i="4"/>
  <c r="G7" i="4"/>
  <c r="I7" i="4"/>
  <c r="K7" i="4"/>
  <c r="M7" i="4"/>
  <c r="P7" i="4"/>
  <c r="C8" i="4"/>
  <c r="E8" i="4"/>
  <c r="G8" i="4"/>
  <c r="I8" i="4"/>
  <c r="K8" i="4"/>
  <c r="M8" i="4"/>
  <c r="P8" i="4"/>
  <c r="C9" i="4"/>
  <c r="E9" i="4"/>
  <c r="G9" i="4"/>
  <c r="I9" i="4"/>
  <c r="K9" i="4"/>
  <c r="M9" i="4"/>
  <c r="P9" i="4"/>
  <c r="C10" i="4"/>
  <c r="E10" i="4"/>
  <c r="G10" i="4"/>
  <c r="I10" i="4"/>
  <c r="K10" i="4"/>
  <c r="M10" i="4"/>
  <c r="P10" i="4"/>
  <c r="C11" i="4"/>
  <c r="E11" i="4"/>
  <c r="G11" i="4"/>
  <c r="I11" i="4"/>
  <c r="K11" i="4"/>
  <c r="M11" i="4"/>
  <c r="P11" i="4"/>
  <c r="C12" i="4"/>
  <c r="E12" i="4"/>
  <c r="G12" i="4"/>
  <c r="I12" i="4"/>
  <c r="K12" i="4"/>
  <c r="M12" i="4"/>
  <c r="P12" i="4"/>
  <c r="C13" i="4"/>
  <c r="E13" i="4"/>
  <c r="G13" i="4"/>
  <c r="I13" i="4"/>
  <c r="K13" i="4"/>
  <c r="M13" i="4"/>
  <c r="P13" i="4"/>
  <c r="C14" i="4"/>
  <c r="E14" i="4"/>
  <c r="G14" i="4"/>
  <c r="I14" i="4"/>
  <c r="K14" i="4"/>
  <c r="M14" i="4"/>
  <c r="P14" i="4"/>
  <c r="C16" i="4"/>
  <c r="E16" i="4"/>
  <c r="G16" i="4"/>
  <c r="I16" i="4"/>
  <c r="K16" i="4"/>
  <c r="M16" i="4"/>
  <c r="P16" i="4"/>
  <c r="C17" i="4"/>
  <c r="E17" i="4"/>
  <c r="G17" i="4"/>
  <c r="I17" i="4"/>
  <c r="K17" i="4"/>
  <c r="M17" i="4"/>
  <c r="P17" i="4"/>
  <c r="C18" i="4"/>
  <c r="E18" i="4"/>
  <c r="G18" i="4"/>
  <c r="I18" i="4"/>
  <c r="K18" i="4"/>
  <c r="M18" i="4"/>
  <c r="P18" i="4"/>
  <c r="C19" i="4"/>
  <c r="E19" i="4"/>
  <c r="G19" i="4"/>
  <c r="I19" i="4"/>
  <c r="K19" i="4"/>
  <c r="M19" i="4"/>
  <c r="P19" i="4"/>
  <c r="C20" i="4"/>
  <c r="E20" i="4"/>
  <c r="G20" i="4"/>
  <c r="I20" i="4"/>
  <c r="K20" i="4"/>
  <c r="M20" i="4"/>
  <c r="P20" i="4"/>
  <c r="C22" i="4"/>
  <c r="E22" i="4"/>
  <c r="G22" i="4"/>
  <c r="I22" i="4"/>
  <c r="K22" i="4"/>
  <c r="M22" i="4"/>
  <c r="P22" i="4"/>
  <c r="C24" i="4"/>
  <c r="E24" i="4"/>
  <c r="G24" i="4"/>
  <c r="I24" i="4"/>
  <c r="K24" i="4"/>
  <c r="M24" i="4"/>
  <c r="P24" i="4"/>
  <c r="C25" i="4"/>
  <c r="E25" i="4"/>
  <c r="G25" i="4"/>
  <c r="I25" i="4"/>
  <c r="K25" i="4"/>
  <c r="M25" i="4"/>
  <c r="P25" i="4"/>
  <c r="C26" i="4"/>
  <c r="E26" i="4"/>
  <c r="G26" i="4"/>
  <c r="I26" i="4"/>
  <c r="K26" i="4"/>
  <c r="M26" i="4"/>
  <c r="P26" i="4"/>
  <c r="C27" i="4"/>
  <c r="E27" i="4"/>
  <c r="G27" i="4"/>
  <c r="I27" i="4"/>
  <c r="K27" i="4"/>
  <c r="M27" i="4"/>
  <c r="P27" i="4"/>
  <c r="C28" i="4"/>
  <c r="E28" i="4"/>
  <c r="G28" i="4"/>
  <c r="I28" i="4"/>
  <c r="K28" i="4"/>
  <c r="M28" i="4"/>
  <c r="P28" i="4"/>
  <c r="C29" i="4"/>
  <c r="E29" i="4"/>
  <c r="G29" i="4"/>
  <c r="I29" i="4"/>
  <c r="K29" i="4"/>
  <c r="M29" i="4"/>
  <c r="P29" i="4"/>
  <c r="C30" i="4"/>
  <c r="E30" i="4"/>
  <c r="G30" i="4"/>
  <c r="I30" i="4"/>
  <c r="K30" i="4"/>
  <c r="M30" i="4"/>
  <c r="P30" i="4"/>
  <c r="C31" i="4"/>
  <c r="E31" i="4"/>
  <c r="G31" i="4"/>
  <c r="I31" i="4"/>
  <c r="K31" i="4"/>
  <c r="M31" i="4"/>
  <c r="P31" i="4"/>
  <c r="C32" i="4"/>
  <c r="E32" i="4"/>
  <c r="G32" i="4"/>
  <c r="I32" i="4"/>
  <c r="K32" i="4"/>
  <c r="M32" i="4"/>
  <c r="P32" i="4"/>
  <c r="C33" i="4"/>
  <c r="E33" i="4"/>
  <c r="G33" i="4"/>
  <c r="I33" i="4"/>
  <c r="K33" i="4"/>
  <c r="M33" i="4"/>
  <c r="P33" i="4"/>
  <c r="C34" i="4"/>
  <c r="E34" i="4"/>
  <c r="G34" i="4"/>
  <c r="I34" i="4"/>
  <c r="K34" i="4"/>
  <c r="M34" i="4"/>
  <c r="P34" i="4"/>
  <c r="C36" i="4"/>
  <c r="E36" i="4"/>
  <c r="G36" i="4"/>
  <c r="I36" i="4"/>
  <c r="K36" i="4"/>
  <c r="M36" i="4"/>
  <c r="P36" i="4"/>
  <c r="C37" i="4"/>
  <c r="E37" i="4"/>
  <c r="G37" i="4"/>
  <c r="I37" i="4"/>
  <c r="K37" i="4"/>
  <c r="M37" i="4"/>
  <c r="P37" i="4"/>
  <c r="C38" i="4"/>
  <c r="E38" i="4"/>
  <c r="G38" i="4"/>
  <c r="I38" i="4"/>
  <c r="K38" i="4"/>
  <c r="M38" i="4"/>
  <c r="P38" i="4"/>
  <c r="C39" i="4"/>
  <c r="E39" i="4"/>
  <c r="G39" i="4"/>
  <c r="I39" i="4"/>
  <c r="K39" i="4"/>
  <c r="M39" i="4"/>
  <c r="P39" i="4"/>
  <c r="C40" i="4"/>
  <c r="E40" i="4"/>
  <c r="G40" i="4"/>
  <c r="I40" i="4"/>
  <c r="K40" i="4"/>
  <c r="M40" i="4"/>
  <c r="P40" i="4"/>
  <c r="C41" i="4"/>
  <c r="E41" i="4"/>
  <c r="G41" i="4"/>
  <c r="I41" i="4"/>
  <c r="K41" i="4"/>
  <c r="M41" i="4"/>
  <c r="P41" i="4"/>
  <c r="C42" i="4"/>
  <c r="E42" i="4"/>
  <c r="G42" i="4"/>
  <c r="I42" i="4"/>
  <c r="K42" i="4"/>
  <c r="M42" i="4"/>
  <c r="P42" i="4"/>
  <c r="C43" i="4"/>
  <c r="E43" i="4"/>
  <c r="G43" i="4"/>
  <c r="I43" i="4"/>
  <c r="K43" i="4"/>
  <c r="M43" i="4"/>
  <c r="P43" i="4"/>
  <c r="C44" i="4"/>
  <c r="E44" i="4"/>
  <c r="G44" i="4"/>
  <c r="I44" i="4"/>
  <c r="K44" i="4"/>
  <c r="M44" i="4"/>
  <c r="P44" i="4"/>
  <c r="C45" i="4"/>
  <c r="E45" i="4"/>
  <c r="G45" i="4"/>
  <c r="I45" i="4"/>
  <c r="K45" i="4"/>
  <c r="M45" i="4"/>
  <c r="P45" i="4"/>
  <c r="C46" i="4"/>
  <c r="E46" i="4"/>
  <c r="G46" i="4"/>
  <c r="I46" i="4"/>
  <c r="K46" i="4"/>
  <c r="M46" i="4"/>
  <c r="P46" i="4"/>
  <c r="C48" i="4"/>
  <c r="E48" i="4"/>
  <c r="G48" i="4"/>
  <c r="I48" i="4"/>
  <c r="K48" i="4"/>
  <c r="M48" i="4"/>
  <c r="P48" i="4"/>
  <c r="C49" i="4"/>
  <c r="E49" i="4"/>
  <c r="G49" i="4"/>
  <c r="I49" i="4"/>
  <c r="K49" i="4"/>
  <c r="M49" i="4"/>
  <c r="P49" i="4"/>
  <c r="C50" i="4"/>
  <c r="E50" i="4"/>
  <c r="G50" i="4"/>
  <c r="I50" i="4"/>
  <c r="K50" i="4"/>
  <c r="M50" i="4"/>
  <c r="P50" i="4"/>
  <c r="C51" i="4"/>
  <c r="E51" i="4"/>
  <c r="G51" i="4"/>
  <c r="I51" i="4"/>
  <c r="K51" i="4"/>
  <c r="M51" i="4"/>
  <c r="P51" i="4"/>
  <c r="C52" i="4"/>
  <c r="E52" i="4"/>
  <c r="G52" i="4"/>
  <c r="I52" i="4"/>
  <c r="K52" i="4"/>
  <c r="M52" i="4"/>
  <c r="P52" i="4"/>
  <c r="C53" i="4"/>
  <c r="E53" i="4"/>
  <c r="G53" i="4"/>
  <c r="I53" i="4"/>
  <c r="K53" i="4"/>
  <c r="M53" i="4"/>
  <c r="P53" i="4"/>
  <c r="C54" i="4"/>
  <c r="E54" i="4"/>
  <c r="G54" i="4"/>
  <c r="I54" i="4"/>
  <c r="K54" i="4"/>
  <c r="M54" i="4"/>
  <c r="P54" i="4"/>
  <c r="C55" i="4"/>
  <c r="E55" i="4"/>
  <c r="G55" i="4"/>
  <c r="I55" i="4"/>
  <c r="K55" i="4"/>
  <c r="M55" i="4"/>
  <c r="P55" i="4"/>
  <c r="C56" i="4"/>
  <c r="E56" i="4"/>
  <c r="G56" i="4"/>
  <c r="I56" i="4"/>
  <c r="K56" i="4"/>
  <c r="M56" i="4"/>
  <c r="P56" i="4"/>
  <c r="C57" i="4"/>
  <c r="E57" i="4"/>
  <c r="G57" i="4"/>
  <c r="I57" i="4"/>
  <c r="K57" i="4"/>
  <c r="M57" i="4"/>
  <c r="P57" i="4"/>
  <c r="C58" i="4"/>
  <c r="E58" i="4"/>
  <c r="G58" i="4"/>
  <c r="I58" i="4"/>
  <c r="K58" i="4"/>
  <c r="M58" i="4"/>
  <c r="P58" i="4"/>
  <c r="C60" i="4"/>
  <c r="E60" i="4"/>
  <c r="G60" i="4"/>
  <c r="I60" i="4"/>
  <c r="K60" i="4"/>
  <c r="M60" i="4"/>
  <c r="P60" i="4"/>
  <c r="C61" i="4"/>
  <c r="E61" i="4"/>
  <c r="G61" i="4"/>
  <c r="I61" i="4"/>
  <c r="K61" i="4"/>
  <c r="M61" i="4"/>
  <c r="P61" i="4"/>
  <c r="C62" i="4"/>
  <c r="E62" i="4"/>
  <c r="G62" i="4"/>
  <c r="I62" i="4"/>
  <c r="K62" i="4"/>
  <c r="M62" i="4"/>
  <c r="P62" i="4"/>
  <c r="C63" i="4"/>
  <c r="E63" i="4"/>
  <c r="G63" i="4"/>
  <c r="I63" i="4"/>
  <c r="K63" i="4"/>
  <c r="M63" i="4"/>
  <c r="P63" i="4"/>
  <c r="C64" i="4"/>
  <c r="E64" i="4"/>
  <c r="G64" i="4"/>
  <c r="I64" i="4"/>
  <c r="K64" i="4"/>
  <c r="M64" i="4"/>
  <c r="P64" i="4"/>
  <c r="C65" i="4"/>
  <c r="E65" i="4"/>
  <c r="G65" i="4"/>
  <c r="I65" i="4"/>
  <c r="K65" i="4"/>
  <c r="M65" i="4"/>
  <c r="P65" i="4"/>
  <c r="C66" i="4"/>
  <c r="E66" i="4"/>
  <c r="G66" i="4"/>
  <c r="I66" i="4"/>
  <c r="K66" i="4"/>
  <c r="M66" i="4"/>
  <c r="P66" i="4"/>
  <c r="C67" i="4"/>
  <c r="E67" i="4"/>
  <c r="G67" i="4"/>
  <c r="I67" i="4"/>
  <c r="K67" i="4"/>
  <c r="M67" i="4"/>
  <c r="P67" i="4"/>
  <c r="C69" i="4"/>
  <c r="E69" i="4"/>
  <c r="G69" i="4"/>
  <c r="I69" i="4"/>
  <c r="K69" i="4"/>
  <c r="M69" i="4"/>
  <c r="P69" i="4"/>
  <c r="C70" i="4"/>
  <c r="E70" i="4"/>
  <c r="G70" i="4"/>
  <c r="I70" i="4"/>
  <c r="K70" i="4"/>
  <c r="M70" i="4"/>
  <c r="P70" i="4"/>
  <c r="C71" i="4"/>
  <c r="E71" i="4"/>
  <c r="G71" i="4"/>
  <c r="I71" i="4"/>
  <c r="K71" i="4"/>
  <c r="M71" i="4"/>
  <c r="P71" i="4"/>
  <c r="C72" i="4"/>
  <c r="E72" i="4"/>
  <c r="G72" i="4"/>
  <c r="I72" i="4"/>
  <c r="K72" i="4"/>
  <c r="M72" i="4"/>
  <c r="P72" i="4"/>
  <c r="C73" i="4"/>
  <c r="E73" i="4"/>
  <c r="G73" i="4"/>
  <c r="I73" i="4"/>
  <c r="K73" i="4"/>
  <c r="M73" i="4"/>
  <c r="P73" i="4"/>
  <c r="C74" i="4"/>
  <c r="E74" i="4"/>
  <c r="G74" i="4"/>
  <c r="I74" i="4"/>
  <c r="K74" i="4"/>
  <c r="M74" i="4"/>
  <c r="P74" i="4"/>
  <c r="C75" i="4"/>
  <c r="E75" i="4"/>
  <c r="G75" i="4"/>
  <c r="I75" i="4"/>
  <c r="K75" i="4"/>
  <c r="M75" i="4"/>
  <c r="P75" i="4"/>
  <c r="C76" i="4"/>
  <c r="E76" i="4"/>
  <c r="G76" i="4"/>
  <c r="I76" i="4"/>
  <c r="K76" i="4"/>
  <c r="M76" i="4"/>
  <c r="P76" i="4"/>
  <c r="C77" i="4"/>
  <c r="E77" i="4"/>
  <c r="G77" i="4"/>
  <c r="I77" i="4"/>
  <c r="K77" i="4"/>
  <c r="M77" i="4"/>
  <c r="P77" i="4"/>
  <c r="C78" i="4"/>
  <c r="E78" i="4"/>
  <c r="G78" i="4"/>
  <c r="I78" i="4"/>
  <c r="K78" i="4"/>
  <c r="M78" i="4"/>
  <c r="P78" i="4"/>
  <c r="C79" i="4"/>
  <c r="E79" i="4"/>
  <c r="G79" i="4"/>
  <c r="I79" i="4"/>
  <c r="K79" i="4"/>
  <c r="M79" i="4"/>
  <c r="P79" i="4"/>
  <c r="C81" i="4"/>
  <c r="E81" i="4"/>
  <c r="G81" i="4"/>
  <c r="I81" i="4"/>
  <c r="K81" i="4"/>
  <c r="M81" i="4"/>
  <c r="P81" i="4"/>
  <c r="C82" i="4"/>
  <c r="E82" i="4"/>
  <c r="G82" i="4"/>
  <c r="I82" i="4"/>
  <c r="K82" i="4"/>
  <c r="M82" i="4"/>
  <c r="P82" i="4"/>
  <c r="C83" i="4"/>
  <c r="E83" i="4"/>
  <c r="G83" i="4"/>
  <c r="I83" i="4"/>
  <c r="K83" i="4"/>
  <c r="M83" i="4"/>
  <c r="P83" i="4"/>
  <c r="C84" i="4"/>
  <c r="E84" i="4"/>
  <c r="G84" i="4"/>
  <c r="I84" i="4"/>
  <c r="K84" i="4"/>
  <c r="M84" i="4"/>
  <c r="P84" i="4"/>
  <c r="C85" i="4"/>
  <c r="E85" i="4"/>
  <c r="G85" i="4"/>
  <c r="I85" i="4"/>
  <c r="K85" i="4"/>
  <c r="M85" i="4"/>
  <c r="P85" i="4"/>
  <c r="C86" i="4"/>
  <c r="E86" i="4"/>
  <c r="G86" i="4"/>
  <c r="I86" i="4"/>
  <c r="K86" i="4"/>
  <c r="M86" i="4"/>
  <c r="P86" i="4"/>
  <c r="P87" i="4"/>
  <c r="C91" i="4"/>
  <c r="E91" i="4"/>
  <c r="G91" i="4"/>
  <c r="I91" i="4"/>
  <c r="K91" i="4"/>
  <c r="M91" i="4"/>
  <c r="P91" i="4"/>
  <c r="B93" i="4"/>
  <c r="D93" i="4"/>
  <c r="F93" i="4"/>
  <c r="H93" i="4"/>
  <c r="J93" i="4"/>
  <c r="L93" i="4"/>
  <c r="O93" i="4"/>
  <c r="D5" i="3"/>
  <c r="G5" i="3"/>
  <c r="J5" i="3"/>
  <c r="M5" i="3"/>
  <c r="P5" i="3"/>
  <c r="D6" i="3"/>
  <c r="G6" i="3"/>
  <c r="J6" i="3"/>
  <c r="M6" i="3"/>
  <c r="P6" i="3"/>
  <c r="D7" i="3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G10" i="3"/>
  <c r="J10" i="3"/>
  <c r="M10" i="3"/>
  <c r="P10" i="3"/>
  <c r="D11" i="3"/>
  <c r="G11" i="3"/>
  <c r="J11" i="3"/>
  <c r="M11" i="3"/>
  <c r="P11" i="3"/>
  <c r="D12" i="3"/>
  <c r="G12" i="3"/>
  <c r="J12" i="3"/>
  <c r="M12" i="3"/>
  <c r="P12" i="3"/>
  <c r="D13" i="3"/>
  <c r="G13" i="3"/>
  <c r="J13" i="3"/>
  <c r="M13" i="3"/>
  <c r="P13" i="3"/>
  <c r="D14" i="3"/>
  <c r="G14" i="3"/>
  <c r="J14" i="3"/>
  <c r="M14" i="3"/>
  <c r="P14" i="3"/>
  <c r="D16" i="3"/>
  <c r="G16" i="3"/>
  <c r="J16" i="3"/>
  <c r="M16" i="3"/>
  <c r="P16" i="3"/>
  <c r="D6" i="2"/>
  <c r="G6" i="2"/>
  <c r="J6" i="2"/>
  <c r="M6" i="2"/>
  <c r="D7" i="2"/>
  <c r="G7" i="2"/>
  <c r="J7" i="2"/>
  <c r="M7" i="2"/>
  <c r="D8" i="2"/>
  <c r="G8" i="2"/>
  <c r="J8" i="2"/>
  <c r="M8" i="2"/>
  <c r="D9" i="2"/>
  <c r="G9" i="2"/>
  <c r="J9" i="2"/>
  <c r="M9" i="2"/>
  <c r="D10" i="2"/>
  <c r="G10" i="2"/>
  <c r="J10" i="2"/>
  <c r="M10" i="2"/>
  <c r="D11" i="2"/>
  <c r="G11" i="2"/>
  <c r="J11" i="2"/>
  <c r="M11" i="2"/>
  <c r="D12" i="2"/>
  <c r="G12" i="2"/>
  <c r="J12" i="2"/>
  <c r="M12" i="2"/>
  <c r="D13" i="2"/>
  <c r="G13" i="2"/>
  <c r="J13" i="2"/>
  <c r="M13" i="2"/>
  <c r="D14" i="2"/>
  <c r="G14" i="2"/>
  <c r="J14" i="2"/>
  <c r="M14" i="2"/>
  <c r="C24" i="2"/>
  <c r="F24" i="2"/>
  <c r="I24" i="2"/>
  <c r="L24" i="2"/>
  <c r="D5" i="1"/>
  <c r="G5" i="1"/>
  <c r="J5" i="1"/>
  <c r="M5" i="1"/>
  <c r="D6" i="1"/>
  <c r="G6" i="1"/>
  <c r="J6" i="1"/>
  <c r="M6" i="1"/>
  <c r="D7" i="1"/>
  <c r="G7" i="1"/>
  <c r="J7" i="1"/>
  <c r="M7" i="1"/>
  <c r="D8" i="1"/>
  <c r="G8" i="1"/>
  <c r="J8" i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3" i="1"/>
  <c r="G23" i="1"/>
  <c r="J23" i="1"/>
  <c r="M23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5" i="1"/>
  <c r="G35" i="1"/>
  <c r="J35" i="1"/>
  <c r="M35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7" i="1"/>
  <c r="G47" i="1"/>
  <c r="J47" i="1"/>
  <c r="M47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59" i="1"/>
  <c r="G59" i="1"/>
  <c r="J59" i="1"/>
  <c r="M59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8" i="1"/>
  <c r="G68" i="1"/>
  <c r="J68" i="1"/>
  <c r="M68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0" i="1"/>
  <c r="G80" i="1"/>
  <c r="J80" i="1"/>
  <c r="M80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2" i="1"/>
  <c r="G92" i="1"/>
  <c r="J92" i="1"/>
  <c r="M92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D98" i="1"/>
  <c r="G98" i="1"/>
  <c r="J98" i="1"/>
  <c r="M98" i="1"/>
  <c r="D99" i="1"/>
  <c r="G99" i="1"/>
  <c r="J99" i="1"/>
  <c r="M99" i="1"/>
  <c r="M101" i="1"/>
  <c r="E108" i="1"/>
  <c r="H108" i="1"/>
  <c r="K108" i="1"/>
  <c r="C110" i="1"/>
  <c r="F110" i="1"/>
  <c r="I110" i="1"/>
  <c r="L110" i="1"/>
</calcChain>
</file>

<file path=xl/sharedStrings.xml><?xml version="1.0" encoding="utf-8"?>
<sst xmlns="http://schemas.openxmlformats.org/spreadsheetml/2006/main" count="737" uniqueCount="274">
  <si>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</si>
  <si>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</si>
  <si>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</si>
  <si>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</si>
  <si>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</si>
  <si>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</si>
  <si>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</si>
  <si>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 xml:space="preserve">All accidents    </t>
  </si>
  <si>
    <t>Accidents for which no CFs were recorded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</si>
  <si>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</si>
  <si>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Other</t>
  </si>
  <si>
    <t>Vehicle door opened or closed negligently</t>
  </si>
  <si>
    <t>Emergency vehicle on call</t>
  </si>
  <si>
    <t>Vehicle in course of crime</t>
  </si>
  <si>
    <t>Stolen vehicle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</si>
  <si>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</si>
  <si>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Ped. disability or illness, mental/physical</t>
  </si>
  <si>
    <t>Pedestrian wearing dark clothing at night</t>
  </si>
  <si>
    <t>Ped. careless / reckless /in a hurry</t>
  </si>
  <si>
    <t>Ped. impaired by drugs (illicit/medicinal)</t>
  </si>
  <si>
    <t>Pedestrian impaired by alcohol</t>
  </si>
  <si>
    <t>Dangerous action in carriageway (e.g playing)</t>
  </si>
  <si>
    <t>Wrong use of pedestrian crossing facility</t>
  </si>
  <si>
    <t>Ped. failed to judge vehicles path or speed</t>
  </si>
  <si>
    <t>Pedestrian failed to look properly</t>
  </si>
  <si>
    <t>Crossed road masked by stationary/parked veh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</si>
  <si>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</si>
  <si>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Vehicle blind spot</t>
  </si>
  <si>
    <t>Visor or windscreen dirty or scratched</t>
  </si>
  <si>
    <t>Spray from other vehicles</t>
  </si>
  <si>
    <t>Rain, sleet, snow or fog</t>
  </si>
  <si>
    <t>Dazzling sun</t>
  </si>
  <si>
    <t>Dazzling headlights</t>
  </si>
  <si>
    <t>Buildings, road signs, street furniture</t>
  </si>
  <si>
    <t>Road layout (e.g bend, winding rd, hill crest</t>
  </si>
  <si>
    <t>Vegetation</t>
  </si>
  <si>
    <t>Stationary or parked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</si>
  <si>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</si>
  <si>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Inexperience with type of vehicle</t>
  </si>
  <si>
    <t>Inexperience of driving on the left</t>
  </si>
  <si>
    <t>Inexperienced or learner driver/rider</t>
  </si>
  <si>
    <t>Driving too slow for condits / slow vehicle</t>
  </si>
  <si>
    <t>Nervous / uncertain / panic</t>
  </si>
  <si>
    <t>Careless / reckless /in a hurry (D/R)</t>
  </si>
  <si>
    <t>Aggressive driving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</si>
  <si>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</si>
  <si>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Distraction outside vehicle</t>
  </si>
  <si>
    <t>Distraction in vehicle</t>
  </si>
  <si>
    <t>Driver using mobile phone</t>
  </si>
  <si>
    <t>Cyclist wearing dark clothing at night</t>
  </si>
  <si>
    <t>Not display lights at night / in poor visib</t>
  </si>
  <si>
    <t>Illness or disability (mental/physic) (D/R)</t>
  </si>
  <si>
    <t>Uncorrected defective eyesight</t>
  </si>
  <si>
    <t>Fatigue</t>
  </si>
  <si>
    <t>Impaired by drugs (illicit/medicinal) (D/R)</t>
  </si>
  <si>
    <t>Impaired by alcohol (D/R)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</si>
  <si>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</si>
  <si>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Loss of control</t>
  </si>
  <si>
    <t>Swerved</t>
  </si>
  <si>
    <t>Sudden braking</t>
  </si>
  <si>
    <t>Passing too close to cyclist/horse/pedestrian</t>
  </si>
  <si>
    <t>Failed to judge other pers path/speed (D/R)</t>
  </si>
  <si>
    <t>Failed to look properly (D/R)</t>
  </si>
  <si>
    <t>Failed to signal / misleading signal</t>
  </si>
  <si>
    <t>Poor turn or manoeuvre</t>
  </si>
  <si>
    <t>Junction restart</t>
  </si>
  <si>
    <t>Junction overshoot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</si>
  <si>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</si>
  <si>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Cyclist entering road from pavement</t>
  </si>
  <si>
    <t>Vehicle travelling along pavement</t>
  </si>
  <si>
    <t>Following too close</t>
  </si>
  <si>
    <t>Travelling too fast for the conditions</t>
  </si>
  <si>
    <t>Exceeding speed limit</t>
  </si>
  <si>
    <t>Illegal turn or direction of travel</t>
  </si>
  <si>
    <t>Disobeyed pedestrian crossing facility</t>
  </si>
  <si>
    <t>Disobeyed double white line</t>
  </si>
  <si>
    <t>Disobeyed Give Way or Stop sign or markings</t>
  </si>
  <si>
    <t>Disobeyed automatic traffic signal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</si>
  <si>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</si>
  <si>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Overloaded or poorly loaded vehicle/trailer</t>
  </si>
  <si>
    <t>Defective or missing mirrors</t>
  </si>
  <si>
    <t>Defective steering or suspension</t>
  </si>
  <si>
    <t>Defective brakes</t>
  </si>
  <si>
    <t>Defective lights or indicators</t>
  </si>
  <si>
    <t>Tyres illegal, defective or under-inflated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</si>
  <si>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</si>
  <si>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Animal or other object in carriageway</t>
  </si>
  <si>
    <t>Road layout (e.g bend, hill, narrow c-way)</t>
  </si>
  <si>
    <t>Temporary road layout (e.g contraflow)</t>
  </si>
  <si>
    <t>Traffic calming (e.g road humps, chicanes)</t>
  </si>
  <si>
    <t>Defective traffic signals</t>
  </si>
  <si>
    <t>Inadequate/masked signs or road markings</t>
  </si>
  <si>
    <t>Slippery road (due to weather)</t>
  </si>
  <si>
    <t>Deposit on road (e.g oil, mud, chippings)</t>
  </si>
  <si>
    <t>Poor or defective road surface</t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</si>
  <si>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</si>
  <si>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r>
      <t>Per cent</t>
    </r>
    <r>
      <rPr>
        <b/>
        <vertAlign val="superscript"/>
        <sz val="11"/>
        <rFont val="Arial"/>
        <family val="2"/>
      </rPr>
      <t>3</t>
    </r>
  </si>
  <si>
    <t>Number</t>
  </si>
  <si>
    <t>Contributory factor reported in accident</t>
  </si>
  <si>
    <t xml:space="preserve">All accidents </t>
  </si>
  <si>
    <t>Slight</t>
  </si>
  <si>
    <t>Serious</t>
  </si>
  <si>
    <t>Fatal</t>
  </si>
  <si>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2013</t>
    </r>
  </si>
  <si>
    <t>Figure 11: Contributory factor type: Reported accidents by severity, 2013</t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</si>
  <si>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</si>
  <si>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</si>
  <si>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</si>
  <si>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</si>
  <si>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</si>
  <si>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</si>
  <si>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Special codes</t>
  </si>
  <si>
    <t>Pedestrian only</t>
  </si>
  <si>
    <t>Vision affected</t>
  </si>
  <si>
    <t>Behaviour or inexperience (D/R)</t>
  </si>
  <si>
    <t>Impairment or distraction (D/R)</t>
  </si>
  <si>
    <t>Driver/rider error/reaction</t>
  </si>
  <si>
    <t>Injudicious action (D/R)</t>
  </si>
  <si>
    <t>Vehicle defects</t>
  </si>
  <si>
    <t>Road environment contributed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</si>
  <si>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</si>
  <si>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2013</t>
    </r>
  </si>
  <si>
    <t>3. Columns won't sum to 100 per cent as accidents can have more than one CF</t>
  </si>
  <si>
    <t>2. Includes only the ten most frequently reported contributory factor citied in 2013. Factors not shown may also have been reported.</t>
  </si>
  <si>
    <t>1. Includes only accidents where a police officer attended the scene and in which a contributory factor was reported.</t>
  </si>
  <si>
    <r>
      <t>Total reported accidents</t>
    </r>
    <r>
      <rPr>
        <b/>
        <vertAlign val="superscript"/>
        <sz val="9"/>
        <rFont val="Arial"/>
        <family val="2"/>
      </rPr>
      <t>1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</si>
  <si>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</si>
  <si>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</si>
  <si>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Table N: Contributory factors: Reported Accidents: 2009-2013 comparison</t>
    </r>
    <r>
      <rPr>
        <b/>
        <vertAlign val="superscript"/>
        <sz val="11"/>
        <rFont val="Arial"/>
        <family val="2"/>
      </rPr>
      <t>1</t>
    </r>
  </si>
  <si>
    <t>3. Vehicles with more than one CF in a category are only counted once in the category total.</t>
  </si>
  <si>
    <t>2. Excludes invalid codes or pedestrian only factors incorrectly assigned to a vehicle.</t>
  </si>
  <si>
    <t xml:space="preserve">Average number of CFs per vehicle </t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</si>
  <si>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</si>
  <si>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</si>
  <si>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</si>
  <si>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t>Road layout (eg bend, winding rd, hill crest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</si>
  <si>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</si>
  <si>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</si>
  <si>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</si>
  <si>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t>Passing too close to cyclist/horse/pedestri</t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</si>
  <si>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</si>
  <si>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</si>
  <si>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</si>
  <si>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t>Sunken,raised or slippery inspection cover</t>
  </si>
  <si>
    <t>Road layout (eg bend, hill, narrow c-way)</t>
  </si>
  <si>
    <t>Temporary road layout (eg contraflow)</t>
  </si>
  <si>
    <t>Traffic calming (eg road humps, chicanes)</t>
  </si>
  <si>
    <t>Deposit on road (eg oil, mud, chippings)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</si>
  <si>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</si>
  <si>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%</t>
  </si>
  <si>
    <t>All vehicles</t>
  </si>
  <si>
    <t xml:space="preserve">Other </t>
  </si>
  <si>
    <t>Goods</t>
  </si>
  <si>
    <t>Bus, coach &amp; minibus</t>
  </si>
  <si>
    <t>Car &amp; Taxis</t>
  </si>
  <si>
    <t>Motorcycle</t>
  </si>
  <si>
    <t>Pedal cycle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</si>
  <si>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2013</t>
    </r>
  </si>
  <si>
    <t>3. Excludes pedestrians incorrectly attributed a vehicle factor or special code</t>
  </si>
  <si>
    <t>2. Includes pedestrians injured and non injured in the accident</t>
  </si>
  <si>
    <t>Average number of CFs per pedestrian</t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</si>
  <si>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</si>
  <si>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</si>
  <si>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t>Dangerous action in carriageway (e.g. playing)</t>
  </si>
  <si>
    <t>Crossed road masked by stationary/parked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</si>
  <si>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2013 </t>
    </r>
  </si>
  <si>
    <t>101</t>
  </si>
  <si>
    <t>103</t>
  </si>
  <si>
    <t>104</t>
  </si>
  <si>
    <t>106</t>
  </si>
  <si>
    <t>109</t>
  </si>
  <si>
    <t>111</t>
  </si>
  <si>
    <t>112</t>
  </si>
  <si>
    <t>115</t>
  </si>
  <si>
    <t>120</t>
  </si>
  <si>
    <t>130</t>
  </si>
  <si>
    <t>133</t>
  </si>
  <si>
    <t>136</t>
  </si>
  <si>
    <t>137</t>
  </si>
  <si>
    <t>140</t>
  </si>
  <si>
    <t>147</t>
  </si>
  <si>
    <t>159</t>
  </si>
  <si>
    <t>194</t>
  </si>
  <si>
    <t>196</t>
  </si>
  <si>
    <t>201</t>
  </si>
  <si>
    <t>202</t>
  </si>
  <si>
    <t>205</t>
  </si>
  <si>
    <t>228</t>
  </si>
  <si>
    <t>234</t>
  </si>
  <si>
    <t>239</t>
  </si>
  <si>
    <t>253</t>
  </si>
  <si>
    <t>269</t>
  </si>
  <si>
    <t>290</t>
  </si>
  <si>
    <t>325</t>
  </si>
  <si>
    <t>387</t>
  </si>
  <si>
    <t>440</t>
  </si>
  <si>
    <t>475</t>
  </si>
  <si>
    <t>485</t>
  </si>
  <si>
    <t>519</t>
  </si>
  <si>
    <t>568</t>
  </si>
  <si>
    <t>606</t>
  </si>
  <si>
    <t>_FREQ_</t>
  </si>
  <si>
    <t>FactorY</t>
  </si>
  <si>
    <t>FactorX</t>
  </si>
  <si>
    <t>B failed to look ... + B failed to judge …</t>
  </si>
  <si>
    <t>A failed to look ... + A failed to judge …</t>
  </si>
  <si>
    <t>A defective brakes + A failed to judge …</t>
  </si>
  <si>
    <t>A defective brakes + A failed to look …</t>
  </si>
  <si>
    <t>The following combinations of CFs would be allocated to the same participant:</t>
  </si>
  <si>
    <t xml:space="preserve">the "failed to judge other person's path/speed" CF has been allocated to participants A, B and C, </t>
  </si>
  <si>
    <t>the "failed to look properly" CF has been allocated to two participants A and B, and</t>
  </si>
  <si>
    <t>Suppose that the "defective brakes" CF has been allocated to participant A,</t>
  </si>
  <si>
    <t>However, an additional example may be helpful.</t>
  </si>
  <si>
    <t>NOTE: the basis upon which the combinations are produced is described in the text.</t>
  </si>
  <si>
    <t>Disobeyed Give Way or Stop sign or marki</t>
  </si>
  <si>
    <t>Ped. failed to judge vehicles path or sp</t>
  </si>
  <si>
    <t>Factor with higher code</t>
  </si>
  <si>
    <t>Factor with lower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</si>
  <si>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2013</t>
    </r>
  </si>
  <si>
    <t xml:space="preserve">However, "repeats" are excluded: if the same CF applies to two different participants, each death will be counted only once against that CF. </t>
  </si>
  <si>
    <t>counted against the first CF, then against the second CF, and so on.  As a result, the percentages would total far more than 100%.</t>
  </si>
  <si>
    <t xml:space="preserve">For example, an accident with four different CFs and three deaths would be counted twelve times in this table - each death would be </t>
  </si>
  <si>
    <t>NB: As described in the text, an accident will be counted once for each combination of CF (excluding "repeats") and death.</t>
  </si>
  <si>
    <t>Total Road fatalities</t>
  </si>
  <si>
    <t>Total number of combinations counted</t>
  </si>
  <si>
    <t>Pedestrian wearing dark clothing at nigh</t>
  </si>
  <si>
    <t>Dangerous action in carriageway (eg playing)</t>
  </si>
  <si>
    <t>Road layout (eg bend, winding rd, hill c</t>
  </si>
  <si>
    <t>Behaviour or inexperience (driver/rider)</t>
  </si>
  <si>
    <t>Impairment or distraction (driver/rider)</t>
  </si>
  <si>
    <t>Too close to cyclist,horse or pedestrian</t>
  </si>
  <si>
    <t>Driver/rider error or reaction</t>
  </si>
  <si>
    <t>Injudicious action (driver/rider)</t>
  </si>
  <si>
    <t>Road layout (e.g. bend, hill, narrow c-way</t>
  </si>
  <si>
    <t>Temporary road layout (e.g. contraflow)</t>
  </si>
  <si>
    <t>Deposit on road (e.g. oil, mud, chippings)</t>
  </si>
  <si>
    <t>All</t>
  </si>
  <si>
    <t>Car/taxi user</t>
  </si>
  <si>
    <t>motorcyclist</t>
  </si>
  <si>
    <t>pedalcyclist</t>
  </si>
  <si>
    <t>Pedestrian</t>
  </si>
  <si>
    <t xml:space="preserve">as a % of all fatalities </t>
  </si>
  <si>
    <t>Person who was killed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</si>
  <si>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2013</t>
    </r>
  </si>
  <si>
    <t xml:space="preserve">However, "repeats" are excluded: if the same CF applies to two different participants, each serious injury will be counted only once against that CF. </t>
  </si>
  <si>
    <t xml:space="preserve">For example, an accident with four different CFs and three serious injury would be counted twelve times in this table - each serious injury would be </t>
  </si>
  <si>
    <t>NB: As described in the text, an accident will be counted once for each combination of CF (excluding "repeats") and serious injury.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</si>
  <si>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</si>
  <si>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</si>
  <si>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t>All serious injuries</t>
  </si>
  <si>
    <t>Vehicle door opened or closed negligentl</t>
  </si>
  <si>
    <t>Ped. impaired by drugs (illicit/medicina</t>
  </si>
  <si>
    <t>Visor/windscreen dirty/scratched/frosted</t>
  </si>
  <si>
    <t>Not display lights at night / in poor vi</t>
  </si>
  <si>
    <t>Overloaded or poorly loaded vehicle/trai</t>
  </si>
  <si>
    <t>Road layout (eg bend, hill, narrow c-way</t>
  </si>
  <si>
    <t>Traffic calming (eg road humps, chicanes</t>
  </si>
  <si>
    <t>as a % of all seriously injured casualties</t>
  </si>
  <si>
    <t>Person who was seriously injured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</si>
  <si>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2013</t>
    </r>
  </si>
  <si>
    <t>(D/R)  indicates Driver/Rider</t>
  </si>
  <si>
    <t>(i.e. to more than one particpant). Therefore the total differs from earlier tables.</t>
  </si>
  <si>
    <t xml:space="preserve">2. Includes all contributory factors reported, even where the same CF is assigned more than once to an accident  </t>
  </si>
  <si>
    <t>Driving too slow for conditions / slow vehicle</t>
  </si>
  <si>
    <t>Not display lights at night / in poor visibility</t>
  </si>
  <si>
    <t>Crossed road masked by stationary/parked vehicle</t>
  </si>
  <si>
    <t>% "very likely"</t>
  </si>
  <si>
    <t>Total</t>
  </si>
  <si>
    <t>Possible</t>
  </si>
  <si>
    <t>Very likely</t>
  </si>
  <si>
    <t>Contributory Factor reported in each accident</t>
  </si>
  <si>
    <t>Rank</t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</si>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</sst>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44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color indexed="12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1"/>
      <color indexed="12"/>
      <name val="Arial"/>
      <family val="2"/>
    </font>
    <font>
      <b/>
      <i/>
      <sz val="9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sz val="11"/>
      <name val="Arial Unicode MS"/>
      <family val="2"/>
    </font>
    <font>
      <b/>
      <i/>
      <sz val="11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 Unicode MS"/>
      <family val="2"/>
    </font>
    <font>
      <i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3"/>
      <color indexed="12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i/>
      <sz val="13"/>
      <color indexed="12"/>
      <name val="Arial"/>
      <family val="2"/>
    </font>
    <font>
      <b/>
      <u/>
      <sz val="13"/>
      <name val="Arial"/>
      <family val="2"/>
    </font>
    <font>
      <b/>
      <vertAlign val="superscript"/>
      <sz val="13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2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5" fillId="0" borderId="0">
      <alignment vertical="top"/>
    </xf>
    <xf numFmtId="0" fontId="1" fillId="0" borderId="0"/>
    <xf numFmtId="0" fontId="1" fillId="2" borderId="1" applyNumberFormat="0" applyFont="0" applyAlignment="0" applyProtection="0"/>
  </cellStyleXfs>
  <cellXfs count="234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3" fontId="3" fillId="0" borderId="0" xfId="0" applyNumberFormat="1" applyFont="1" applyAlignment="1"/>
    <xf numFmtId="3" fontId="6" fillId="0" borderId="0" xfId="3" applyNumberFormat="1" applyFont="1" applyAlignment="1">
      <alignment horizontal="right"/>
    </xf>
    <xf numFmtId="0" fontId="7" fillId="0" borderId="0" xfId="0" applyFont="1" applyAlignment="1"/>
    <xf numFmtId="0" fontId="4" fillId="0" borderId="2" xfId="0" applyFont="1" applyBorder="1" applyAlignment="1"/>
    <xf numFmtId="165" fontId="4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3" fontId="3" fillId="0" borderId="0" xfId="0" applyNumberFormat="1" applyFont="1" applyFill="1" applyAlignment="1"/>
    <xf numFmtId="3" fontId="8" fillId="0" borderId="0" xfId="0" applyNumberFormat="1" applyFont="1" applyAlignment="1"/>
    <xf numFmtId="0" fontId="9" fillId="0" borderId="2" xfId="0" applyFont="1" applyBorder="1" applyAlignment="1"/>
    <xf numFmtId="3" fontId="3" fillId="0" borderId="2" xfId="0" applyNumberFormat="1" applyFont="1" applyBorder="1" applyAlignment="1"/>
    <xf numFmtId="0" fontId="3" fillId="0" borderId="2" xfId="0" applyFont="1" applyBorder="1" applyAlignment="1"/>
    <xf numFmtId="0" fontId="8" fillId="0" borderId="2" xfId="0" applyFont="1" applyBorder="1" applyAlignment="1"/>
    <xf numFmtId="0" fontId="9" fillId="0" borderId="0" xfId="0" applyFont="1" applyAlignment="1"/>
    <xf numFmtId="1" fontId="9" fillId="0" borderId="0" xfId="0" applyNumberFormat="1" applyFont="1" applyAlignment="1"/>
    <xf numFmtId="0" fontId="8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/>
    <xf numFmtId="0" fontId="11" fillId="0" borderId="3" xfId="0" applyFont="1" applyBorder="1" applyAlignment="1"/>
    <xf numFmtId="0" fontId="11" fillId="0" borderId="0" xfId="0" applyFont="1" applyAlignment="1"/>
    <xf numFmtId="9" fontId="9" fillId="0" borderId="2" xfId="0" applyNumberFormat="1" applyFont="1" applyBorder="1" applyAlignment="1"/>
    <xf numFmtId="1" fontId="17" fillId="0" borderId="0" xfId="0" applyNumberFormat="1" applyFont="1" applyAlignment="1"/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vertical="top"/>
    </xf>
    <xf numFmtId="0" fontId="15" fillId="0" borderId="0" xfId="0" applyFont="1" applyAlignment="1">
      <alignment vertical="top"/>
    </xf>
    <xf numFmtId="3" fontId="18" fillId="0" borderId="2" xfId="0" applyNumberFormat="1" applyFont="1" applyBorder="1" applyAlignment="1">
      <alignment vertical="top"/>
    </xf>
    <xf numFmtId="3" fontId="19" fillId="0" borderId="2" xfId="0" applyNumberFormat="1" applyFont="1" applyBorder="1" applyAlignment="1">
      <alignment vertical="top"/>
    </xf>
    <xf numFmtId="0" fontId="19" fillId="0" borderId="2" xfId="0" applyFont="1" applyBorder="1" applyAlignment="1">
      <alignment vertical="top"/>
    </xf>
    <xf numFmtId="3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166" fontId="0" fillId="0" borderId="0" xfId="1" applyNumberFormat="1" applyFont="1" applyAlignment="1"/>
    <xf numFmtId="0" fontId="1" fillId="0" borderId="0" xfId="10"/>
    <xf numFmtId="0" fontId="22" fillId="0" borderId="0" xfId="0" applyFont="1" applyAlignment="1"/>
    <xf numFmtId="0" fontId="19" fillId="0" borderId="3" xfId="0" applyFont="1" applyBorder="1" applyAlignment="1">
      <alignment horizontal="right" wrapText="1"/>
    </xf>
    <xf numFmtId="0" fontId="19" fillId="0" borderId="3" xfId="0" applyFont="1" applyBorder="1" applyAlignment="1">
      <alignment horizontal="right"/>
    </xf>
    <xf numFmtId="0" fontId="19" fillId="0" borderId="3" xfId="0" applyFont="1" applyBorder="1" applyAlignment="1"/>
    <xf numFmtId="0" fontId="19" fillId="0" borderId="3" xfId="0" applyFont="1" applyBorder="1" applyAlignment="1">
      <alignment horizontal="center"/>
    </xf>
    <xf numFmtId="0" fontId="19" fillId="0" borderId="0" xfId="0" applyFont="1" applyBorder="1" applyAlignment="1"/>
    <xf numFmtId="0" fontId="19" fillId="0" borderId="3" xfId="0" applyFont="1" applyBorder="1" applyAlignment="1">
      <alignment horizontal="center"/>
    </xf>
    <xf numFmtId="0" fontId="15" fillId="0" borderId="2" xfId="0" applyFont="1" applyBorder="1" applyAlignment="1"/>
    <xf numFmtId="0" fontId="8" fillId="0" borderId="2" xfId="0" applyFont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/>
    <xf numFmtId="0" fontId="3" fillId="0" borderId="0" xfId="0" applyFont="1" applyFill="1" applyBorder="1" applyAlignment="1"/>
    <xf numFmtId="0" fontId="23" fillId="0" borderId="0" xfId="0" applyFont="1" applyBorder="1" applyAlignment="1">
      <alignment horizontal="left"/>
    </xf>
    <xf numFmtId="2" fontId="4" fillId="0" borderId="0" xfId="0" applyNumberFormat="1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4" fillId="0" borderId="2" xfId="0" applyNumberFormat="1" applyFont="1" applyBorder="1" applyAlignment="1"/>
    <xf numFmtId="2" fontId="4" fillId="0" borderId="2" xfId="0" applyNumberFormat="1" applyFont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8" fillId="0" borderId="0" xfId="0" applyFont="1" applyFill="1" applyBorder="1" applyAlignment="1"/>
    <xf numFmtId="1" fontId="17" fillId="0" borderId="0" xfId="2" applyNumberFormat="1" applyFont="1" applyBorder="1" applyAlignment="1">
      <alignment horizontal="center"/>
    </xf>
    <xf numFmtId="3" fontId="11" fillId="0" borderId="0" xfId="0" applyNumberFormat="1" applyFont="1" applyBorder="1" applyAlignment="1"/>
    <xf numFmtId="3" fontId="17" fillId="0" borderId="0" xfId="0" applyNumberFormat="1" applyFont="1" applyBorder="1" applyAlignment="1"/>
    <xf numFmtId="3" fontId="17" fillId="0" borderId="0" xfId="0" applyNumberFormat="1" applyFont="1" applyBorder="1" applyAlignment="1">
      <alignment horizontal="center"/>
    </xf>
    <xf numFmtId="1" fontId="17" fillId="0" borderId="2" xfId="2" applyNumberFormat="1" applyFont="1" applyBorder="1" applyAlignment="1">
      <alignment horizontal="center"/>
    </xf>
    <xf numFmtId="3" fontId="8" fillId="0" borderId="2" xfId="0" applyNumberFormat="1" applyFont="1" applyBorder="1" applyAlignment="1"/>
    <xf numFmtId="3" fontId="24" fillId="0" borderId="2" xfId="0" applyNumberFormat="1" applyFont="1" applyBorder="1" applyAlignment="1"/>
    <xf numFmtId="3" fontId="24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/>
    <xf numFmtId="1" fontId="9" fillId="0" borderId="0" xfId="2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/>
    </xf>
    <xf numFmtId="3" fontId="24" fillId="0" borderId="0" xfId="0" applyNumberFormat="1" applyFont="1" applyBorder="1" applyAlignment="1"/>
    <xf numFmtId="0" fontId="8" fillId="0" borderId="5" xfId="0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0" fillId="0" borderId="0" xfId="0" applyBorder="1" applyAlignment="1"/>
    <xf numFmtId="2" fontId="25" fillId="0" borderId="0" xfId="0" applyNumberFormat="1" applyFont="1" applyBorder="1" applyAlignment="1">
      <alignment horizontal="right"/>
    </xf>
    <xf numFmtId="0" fontId="0" fillId="0" borderId="2" xfId="0" applyBorder="1" applyAlignment="1"/>
    <xf numFmtId="2" fontId="25" fillId="0" borderId="2" xfId="0" applyNumberFormat="1" applyFont="1" applyBorder="1" applyAlignment="1">
      <alignment horizontal="right"/>
    </xf>
    <xf numFmtId="0" fontId="24" fillId="0" borderId="0" xfId="0" applyFont="1" applyAlignment="1"/>
    <xf numFmtId="0" fontId="8" fillId="0" borderId="0" xfId="0" applyFont="1" applyFill="1" applyAlignment="1"/>
    <xf numFmtId="1" fontId="26" fillId="0" borderId="0" xfId="0" applyNumberFormat="1" applyFont="1" applyBorder="1" applyAlignment="1"/>
    <xf numFmtId="3" fontId="25" fillId="0" borderId="0" xfId="0" applyNumberFormat="1" applyFont="1" applyBorder="1" applyAlignment="1"/>
    <xf numFmtId="1" fontId="26" fillId="0" borderId="2" xfId="0" applyNumberFormat="1" applyFont="1" applyBorder="1" applyAlignment="1"/>
    <xf numFmtId="1" fontId="26" fillId="0" borderId="0" xfId="0" applyNumberFormat="1" applyFont="1" applyAlignment="1">
      <alignment horizontal="center"/>
    </xf>
    <xf numFmtId="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/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0" xfId="0" applyFont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Fill="1" applyBorder="1" applyAlignment="1"/>
    <xf numFmtId="0" fontId="28" fillId="0" borderId="6" xfId="0" applyFont="1" applyBorder="1" applyAlignment="1">
      <alignment horizontal="center"/>
    </xf>
    <xf numFmtId="0" fontId="28" fillId="0" borderId="3" xfId="0" applyFont="1" applyFill="1" applyBorder="1" applyAlignment="1"/>
    <xf numFmtId="0" fontId="28" fillId="0" borderId="7" xfId="0" applyFont="1" applyFill="1" applyBorder="1" applyAlignment="1"/>
    <xf numFmtId="0" fontId="28" fillId="0" borderId="8" xfId="0" applyFont="1" applyBorder="1" applyAlignment="1">
      <alignment horizontal="center"/>
    </xf>
    <xf numFmtId="0" fontId="28" fillId="0" borderId="0" xfId="0" applyFont="1" applyFill="1" applyBorder="1" applyAlignment="1"/>
    <xf numFmtId="0" fontId="28" fillId="0" borderId="9" xfId="0" applyFont="1" applyFill="1" applyBorder="1" applyAlignment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/>
    <xf numFmtId="0" fontId="28" fillId="0" borderId="12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9" fillId="0" borderId="0" xfId="0" applyFont="1" applyBorder="1" applyAlignment="1"/>
    <xf numFmtId="0" fontId="29" fillId="0" borderId="4" xfId="0" applyFont="1" applyBorder="1" applyAlignment="1"/>
    <xf numFmtId="0" fontId="29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0" fillId="0" borderId="2" xfId="0" applyFont="1" applyBorder="1" applyAlignment="1"/>
    <xf numFmtId="0" fontId="2" fillId="0" borderId="2" xfId="0" applyFont="1" applyBorder="1" applyAlignment="1"/>
    <xf numFmtId="0" fontId="29" fillId="0" borderId="2" xfId="0" applyFont="1" applyBorder="1" applyAlignment="1"/>
    <xf numFmtId="0" fontId="32" fillId="0" borderId="0" xfId="0" applyFont="1" applyAlignment="1"/>
    <xf numFmtId="0" fontId="33" fillId="0" borderId="0" xfId="0" applyFont="1" applyAlignment="1"/>
    <xf numFmtId="0" fontId="32" fillId="0" borderId="0" xfId="0" applyFont="1" applyFill="1" applyBorder="1" applyAlignment="1"/>
    <xf numFmtId="0" fontId="34" fillId="0" borderId="6" xfId="0" applyFont="1" applyFill="1" applyBorder="1" applyAlignment="1"/>
    <xf numFmtId="0" fontId="34" fillId="0" borderId="3" xfId="0" applyFont="1" applyFill="1" applyBorder="1" applyAlignment="1"/>
    <xf numFmtId="0" fontId="34" fillId="0" borderId="7" xfId="0" applyFont="1" applyFill="1" applyBorder="1" applyAlignment="1"/>
    <xf numFmtId="0" fontId="34" fillId="0" borderId="8" xfId="0" applyFont="1" applyFill="1" applyBorder="1" applyAlignment="1"/>
    <xf numFmtId="0" fontId="34" fillId="0" borderId="0" xfId="0" applyFont="1" applyFill="1" applyBorder="1" applyAlignment="1"/>
    <xf numFmtId="0" fontId="34" fillId="0" borderId="9" xfId="0" applyFont="1" applyFill="1" applyBorder="1" applyAlignment="1"/>
    <xf numFmtId="0" fontId="34" fillId="0" borderId="10" xfId="0" applyFont="1" applyFill="1" applyBorder="1" applyAlignment="1"/>
    <xf numFmtId="0" fontId="34" fillId="0" borderId="11" xfId="0" applyFont="1" applyFill="1" applyBorder="1" applyAlignment="1"/>
    <xf numFmtId="0" fontId="34" fillId="0" borderId="12" xfId="0" applyFont="1" applyFill="1" applyBorder="1" applyAlignment="1"/>
    <xf numFmtId="9" fontId="32" fillId="0" borderId="0" xfId="2" applyNumberFormat="1" applyFont="1" applyFill="1"/>
    <xf numFmtId="0" fontId="32" fillId="0" borderId="0" xfId="0" applyFont="1" applyFill="1" applyAlignment="1"/>
    <xf numFmtId="9" fontId="33" fillId="0" borderId="0" xfId="2" applyNumberFormat="1" applyFont="1" applyFill="1" applyBorder="1" applyAlignment="1">
      <alignment horizontal="right"/>
    </xf>
    <xf numFmtId="0" fontId="35" fillId="0" borderId="0" xfId="0" applyFont="1" applyBorder="1" applyAlignment="1"/>
    <xf numFmtId="0" fontId="35" fillId="0" borderId="0" xfId="0" applyFont="1" applyFill="1" applyBorder="1" applyAlignment="1"/>
    <xf numFmtId="0" fontId="32" fillId="0" borderId="0" xfId="0" applyFont="1" applyBorder="1" applyAlignment="1"/>
    <xf numFmtId="9" fontId="33" fillId="0" borderId="2" xfId="2" applyNumberFormat="1" applyFont="1" applyFill="1" applyBorder="1" applyAlignment="1">
      <alignment horizontal="right"/>
    </xf>
    <xf numFmtId="0" fontId="35" fillId="0" borderId="2" xfId="0" applyFont="1" applyBorder="1" applyAlignment="1"/>
    <xf numFmtId="0" fontId="35" fillId="0" borderId="2" xfId="0" applyFont="1" applyFill="1" applyBorder="1" applyAlignment="1"/>
    <xf numFmtId="0" fontId="32" fillId="0" borderId="2" xfId="0" applyFont="1" applyBorder="1" applyAlignment="1"/>
    <xf numFmtId="167" fontId="32" fillId="0" borderId="0" xfId="2" applyNumberFormat="1" applyFont="1" applyFill="1"/>
    <xf numFmtId="0" fontId="35" fillId="0" borderId="0" xfId="0" applyFont="1" applyAlignment="1"/>
    <xf numFmtId="0" fontId="36" fillId="0" borderId="0" xfId="0" applyFont="1" applyFill="1" applyAlignment="1"/>
    <xf numFmtId="0" fontId="33" fillId="0" borderId="0" xfId="0" applyFont="1" applyFill="1" applyAlignment="1"/>
    <xf numFmtId="167" fontId="32" fillId="0" borderId="2" xfId="2" applyNumberFormat="1" applyFont="1" applyFill="1" applyBorder="1"/>
    <xf numFmtId="0" fontId="36" fillId="0" borderId="2" xfId="0" applyFont="1" applyFill="1" applyBorder="1" applyAlignment="1"/>
    <xf numFmtId="0" fontId="33" fillId="0" borderId="2" xfId="0" applyFont="1" applyFill="1" applyBorder="1" applyAlignment="1"/>
    <xf numFmtId="1" fontId="37" fillId="0" borderId="0" xfId="0" applyNumberFormat="1" applyFont="1" applyAlignment="1"/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35" fillId="0" borderId="4" xfId="0" applyFont="1" applyBorder="1" applyAlignment="1">
      <alignment horizontal="center"/>
    </xf>
    <xf numFmtId="0" fontId="38" fillId="0" borderId="2" xfId="0" applyFont="1" applyBorder="1" applyAlignment="1"/>
    <xf numFmtId="3" fontId="2" fillId="0" borderId="0" xfId="0" quotePrefix="1" applyNumberFormat="1" applyFont="1" applyAlignment="1">
      <alignment horizontal="left"/>
    </xf>
    <xf numFmtId="0" fontId="35" fillId="0" borderId="0" xfId="0" applyFont="1" applyFill="1" applyAlignment="1"/>
    <xf numFmtId="0" fontId="32" fillId="0" borderId="0" xfId="0" applyFont="1" applyAlignment="1">
      <alignment horizontal="right"/>
    </xf>
    <xf numFmtId="3" fontId="36" fillId="0" borderId="0" xfId="0" applyNumberFormat="1" applyFont="1" applyFill="1" applyAlignment="1"/>
    <xf numFmtId="3" fontId="33" fillId="0" borderId="0" xfId="0" applyNumberFormat="1" applyFont="1" applyFill="1" applyAlignment="1"/>
    <xf numFmtId="9" fontId="33" fillId="0" borderId="2" xfId="2" applyNumberFormat="1" applyFont="1" applyFill="1" applyBorder="1"/>
    <xf numFmtId="3" fontId="35" fillId="0" borderId="2" xfId="0" applyNumberFormat="1" applyFont="1" applyFill="1" applyBorder="1" applyAlignment="1"/>
    <xf numFmtId="3" fontId="32" fillId="0" borderId="2" xfId="0" applyNumberFormat="1" applyFont="1" applyFill="1" applyBorder="1" applyAlignment="1"/>
    <xf numFmtId="167" fontId="32" fillId="0" borderId="0" xfId="2" applyNumberFormat="1" applyFont="1" applyFill="1" applyBorder="1"/>
    <xf numFmtId="0" fontId="32" fillId="0" borderId="0" xfId="0" applyFont="1" applyBorder="1" applyAlignment="1">
      <alignment horizontal="right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right"/>
    </xf>
    <xf numFmtId="0" fontId="32" fillId="0" borderId="13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 vertical="top"/>
    </xf>
    <xf numFmtId="9" fontId="2" fillId="0" borderId="0" xfId="0" applyNumberFormat="1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167" fontId="2" fillId="0" borderId="0" xfId="2" applyNumberFormat="1" applyFont="1" applyBorder="1" applyAlignment="1">
      <alignment horizontal="left"/>
    </xf>
    <xf numFmtId="3" fontId="29" fillId="0" borderId="0" xfId="0" applyNumberFormat="1" applyFont="1" applyBorder="1" applyAlignment="1">
      <alignment horizontal="right"/>
    </xf>
    <xf numFmtId="9" fontId="2" fillId="0" borderId="0" xfId="2" applyNumberFormat="1" applyFont="1" applyBorder="1"/>
    <xf numFmtId="9" fontId="2" fillId="0" borderId="0" xfId="2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9" fontId="25" fillId="0" borderId="0" xfId="2" applyNumberFormat="1" applyFont="1" applyBorder="1"/>
    <xf numFmtId="9" fontId="25" fillId="0" borderId="0" xfId="2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9" fontId="25" fillId="0" borderId="2" xfId="2" applyNumberFormat="1" applyFont="1" applyBorder="1"/>
    <xf numFmtId="9" fontId="25" fillId="0" borderId="2" xfId="2" applyFont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9" fontId="25" fillId="0" borderId="14" xfId="2" applyNumberFormat="1" applyFont="1" applyFill="1" applyBorder="1"/>
    <xf numFmtId="9" fontId="25" fillId="0" borderId="14" xfId="2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9" fontId="25" fillId="0" borderId="0" xfId="2" applyNumberFormat="1" applyFont="1" applyFill="1" applyBorder="1"/>
    <xf numFmtId="9" fontId="25" fillId="0" borderId="0" xfId="2" applyFont="1" applyFill="1" applyBorder="1" applyAlignment="1">
      <alignment horizontal="right"/>
    </xf>
    <xf numFmtId="9" fontId="25" fillId="0" borderId="14" xfId="2" applyNumberFormat="1" applyFont="1" applyBorder="1"/>
    <xf numFmtId="9" fontId="25" fillId="0" borderId="14" xfId="2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0" fillId="0" borderId="14" xfId="0" applyFont="1" applyFill="1" applyBorder="1" applyAlignment="1"/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 vertical="top"/>
    </xf>
    <xf numFmtId="0" fontId="29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29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30" fillId="0" borderId="0" xfId="0" applyFont="1" applyBorder="1" applyAlignment="1"/>
    <xf numFmtId="0" fontId="30" fillId="0" borderId="2" xfId="0" applyFont="1" applyBorder="1" applyAlignment="1">
      <alignment horizontal="left"/>
    </xf>
    <xf numFmtId="0" fontId="42" fillId="0" borderId="2" xfId="0" applyFont="1" applyBorder="1" applyAlignment="1"/>
  </cellXfs>
  <cellStyles count="12">
    <cellStyle name="Comma" xfId="1" builtinId="3"/>
    <cellStyle name="Followed Hyperlink 2" xfId="4"/>
    <cellStyle name="Followed Hyperlink 3" xfId="5"/>
    <cellStyle name="Hyperlink 2" xfId="6"/>
    <cellStyle name="Hyperlink 3" xfId="7"/>
    <cellStyle name="Normal" xfId="0" builtinId="0"/>
    <cellStyle name="Normal 2" xfId="8"/>
    <cellStyle name="Normal 3" xfId="9"/>
    <cellStyle name="Normal_rassumnum" xfId="3"/>
    <cellStyle name="Normal_Sheet4" xfId="10"/>
    <cellStyle name="Note 2" xfId="1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78038824904664"/>
          <c:y val="0.16876595064294544"/>
          <c:w val="0.72684514113791843"/>
          <c:h val="0.62972369642890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13.461538461538462</c:v>
                </c:pt>
                <c:pt idx="1">
                  <c:v>1.2820512820512819</c:v>
                </c:pt>
                <c:pt idx="2">
                  <c:v>26.923076923076923</c:v>
                </c:pt>
                <c:pt idx="3">
                  <c:v>75</c:v>
                </c:pt>
                <c:pt idx="4">
                  <c:v>21.153846153846153</c:v>
                </c:pt>
                <c:pt idx="5">
                  <c:v>16.025641025641026</c:v>
                </c:pt>
                <c:pt idx="6">
                  <c:v>8.3333333333333321</c:v>
                </c:pt>
                <c:pt idx="7">
                  <c:v>16.666666666666664</c:v>
                </c:pt>
                <c:pt idx="8">
                  <c:v>3.8461538461538463</c:v>
                </c:pt>
              </c:numCache>
            </c:numRef>
          </c:val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16.079632465543643</c:v>
                </c:pt>
                <c:pt idx="1">
                  <c:v>0.84226646248085757</c:v>
                </c:pt>
                <c:pt idx="2">
                  <c:v>20.214395099540582</c:v>
                </c:pt>
                <c:pt idx="3">
                  <c:v>63.399693721286368</c:v>
                </c:pt>
                <c:pt idx="4">
                  <c:v>11.485451761102604</c:v>
                </c:pt>
                <c:pt idx="5">
                  <c:v>18.376722817764165</c:v>
                </c:pt>
                <c:pt idx="6">
                  <c:v>9.8774885145482383</c:v>
                </c:pt>
                <c:pt idx="7">
                  <c:v>21.516079632465544</c:v>
                </c:pt>
                <c:pt idx="8">
                  <c:v>5.5130168453292496</c:v>
                </c:pt>
              </c:numCache>
            </c:numRef>
          </c:val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19.301712779973649</c:v>
                </c:pt>
                <c:pt idx="1">
                  <c:v>1.745718050065876</c:v>
                </c:pt>
                <c:pt idx="2">
                  <c:v>20.454545454545457</c:v>
                </c:pt>
                <c:pt idx="3">
                  <c:v>69.186429512516469</c:v>
                </c:pt>
                <c:pt idx="4">
                  <c:v>9.1073781291172597</c:v>
                </c:pt>
                <c:pt idx="5">
                  <c:v>16.600790513833992</c:v>
                </c:pt>
                <c:pt idx="6">
                  <c:v>9.5685111989459806</c:v>
                </c:pt>
                <c:pt idx="7">
                  <c:v>12.088274044795783</c:v>
                </c:pt>
                <c:pt idx="8">
                  <c:v>3.6561264822134385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31936"/>
        <c:axId val="110641920"/>
      </c:barChart>
      <c:catAx>
        <c:axId val="1106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4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419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0.13657787282084244"/>
              <c:y val="0.161209332460646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31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104775</xdr:rowOff>
    </xdr:from>
    <xdr:to>
      <xdr:col>8</xdr:col>
      <xdr:colOff>333375</xdr:colOff>
      <xdr:row>53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1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C-D"/>
      <sheetName val="Table E-F"/>
      <sheetName val="Table G"/>
      <sheetName val="Table G2"/>
      <sheetName val="Table H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711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_Figur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913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93"/>
      <sheetData sheetId="94"/>
      <sheetData sheetId="95"/>
      <sheetData sheetId="96"/>
      <sheetData sheetId="9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17"/>
  <sheetViews>
    <sheetView tabSelected="1" zoomScale="75" zoomScaleNormal="75" workbookViewId="0"/>
  </sheetViews>
  <sheetFormatPr defaultRowHeight="14.25"/>
  <cols>
    <col min="1" max="1" width="9.140625" style="1"/>
    <col min="2" max="2" width="45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11.42578125" style="2" customWidth="1"/>
    <col min="14" max="16384" width="9.140625" style="1"/>
  </cols>
  <sheetData>
    <row r="1" spans="1:15" s="20" customFormat="1" ht="28.5" customHeight="1">
      <c r="A1" s="22" t="s">
        <v>103</v>
      </c>
      <c r="B1" s="22"/>
      <c r="C1" s="22"/>
      <c r="D1" s="27"/>
      <c r="E1" s="22"/>
      <c r="F1" s="22"/>
      <c r="G1" s="27"/>
      <c r="H1" s="22"/>
      <c r="I1" s="22"/>
      <c r="J1" s="27"/>
      <c r="K1" s="26"/>
      <c r="L1" s="22"/>
      <c r="M1" s="27"/>
    </row>
    <row r="2" spans="1:15" ht="45" customHeight="1">
      <c r="A2" s="26"/>
      <c r="B2" s="26"/>
      <c r="C2" s="25" t="s">
        <v>102</v>
      </c>
      <c r="D2" s="25"/>
      <c r="E2" s="24"/>
      <c r="F2" s="25" t="s">
        <v>101</v>
      </c>
      <c r="G2" s="25"/>
      <c r="H2" s="24"/>
      <c r="I2" s="25" t="s">
        <v>100</v>
      </c>
      <c r="J2" s="25"/>
      <c r="K2" s="24"/>
      <c r="L2" s="23" t="s">
        <v>99</v>
      </c>
      <c r="M2" s="23"/>
    </row>
    <row r="3" spans="1:15" ht="25.5" customHeight="1">
      <c r="A3" s="22" t="s">
        <v>98</v>
      </c>
      <c r="B3" s="22"/>
      <c r="C3" s="21" t="s">
        <v>97</v>
      </c>
      <c r="D3" s="21" t="s">
        <v>96</v>
      </c>
      <c r="E3" s="21"/>
      <c r="F3" s="21" t="s">
        <v>97</v>
      </c>
      <c r="G3" s="21" t="s">
        <v>96</v>
      </c>
      <c r="H3" s="21"/>
      <c r="I3" s="21" t="s">
        <v>97</v>
      </c>
      <c r="J3" s="21" t="s">
        <v>96</v>
      </c>
      <c r="K3" s="21"/>
      <c r="L3" s="21" t="s">
        <v>97</v>
      </c>
      <c r="M3" s="21" t="s">
        <v>96</v>
      </c>
    </row>
    <row r="4" spans="1:15">
      <c r="D4" s="18"/>
    </row>
    <row r="5" spans="1:15" s="20" customFormat="1" ht="17.25">
      <c r="A5" s="20" t="s">
        <v>95</v>
      </c>
      <c r="C5" s="20">
        <v>21</v>
      </c>
      <c r="D5" s="19">
        <f>C5/C$101*100</f>
        <v>13.461538461538462</v>
      </c>
      <c r="F5" s="20">
        <v>210</v>
      </c>
      <c r="G5" s="19">
        <f>F5/F$101*100</f>
        <v>16.079632465543643</v>
      </c>
      <c r="I5" s="13">
        <v>1172</v>
      </c>
      <c r="J5" s="19">
        <f>I5/I$101*100</f>
        <v>19.301712779973649</v>
      </c>
      <c r="L5" s="13">
        <v>1403</v>
      </c>
      <c r="M5" s="19">
        <f>L5/L$101*100</f>
        <v>18.622245818954074</v>
      </c>
      <c r="O5" s="13"/>
    </row>
    <row r="6" spans="1:15" ht="15">
      <c r="B6" s="1" t="s">
        <v>94</v>
      </c>
      <c r="C6" s="1">
        <v>2</v>
      </c>
      <c r="D6" s="19">
        <f>C6/C$101*100</f>
        <v>1.2820512820512819</v>
      </c>
      <c r="F6" s="1">
        <v>19</v>
      </c>
      <c r="G6" s="19">
        <f>F6/F$101*100</f>
        <v>1.454823889739663</v>
      </c>
      <c r="I6" s="1">
        <v>60</v>
      </c>
      <c r="J6" s="19">
        <f>I6/I$101*100</f>
        <v>0.98814229249011865</v>
      </c>
      <c r="L6" s="1">
        <v>81</v>
      </c>
      <c r="M6" s="19">
        <f>L6/L$101*100</f>
        <v>1.0751260950358377</v>
      </c>
      <c r="O6" s="13"/>
    </row>
    <row r="7" spans="1:15" ht="15">
      <c r="B7" s="1" t="s">
        <v>93</v>
      </c>
      <c r="C7" s="1">
        <v>1</v>
      </c>
      <c r="D7" s="19">
        <f>C7/C$101*100</f>
        <v>0.64102564102564097</v>
      </c>
      <c r="F7" s="1">
        <v>23</v>
      </c>
      <c r="G7" s="19">
        <f>F7/F$101*100</f>
        <v>1.761102603369066</v>
      </c>
      <c r="I7" s="1">
        <v>114</v>
      </c>
      <c r="J7" s="19">
        <f>I7/I$101*100</f>
        <v>1.8774703557312251</v>
      </c>
      <c r="L7" s="1">
        <v>138</v>
      </c>
      <c r="M7" s="19">
        <f>L7/L$101*100</f>
        <v>1.8316963100610568</v>
      </c>
      <c r="O7" s="13"/>
    </row>
    <row r="8" spans="1:15" ht="15">
      <c r="B8" s="1" t="s">
        <v>92</v>
      </c>
      <c r="C8" s="1">
        <v>10</v>
      </c>
      <c r="D8" s="19">
        <f>C8/C$101*100</f>
        <v>6.4102564102564097</v>
      </c>
      <c r="F8" s="1">
        <v>119</v>
      </c>
      <c r="G8" s="19">
        <f>F8/F$101*100</f>
        <v>9.1117917304747316</v>
      </c>
      <c r="I8" s="3">
        <v>769</v>
      </c>
      <c r="J8" s="19">
        <f>I8/I$101*100</f>
        <v>12.664690382081686</v>
      </c>
      <c r="L8" s="3">
        <v>898</v>
      </c>
      <c r="M8" s="19">
        <f>L8/L$101*100</f>
        <v>11.919299177063976</v>
      </c>
      <c r="O8" s="13"/>
    </row>
    <row r="9" spans="1:15" ht="15">
      <c r="B9" s="1" t="s">
        <v>91</v>
      </c>
      <c r="C9" s="1">
        <v>0</v>
      </c>
      <c r="D9" s="19">
        <f>C9/C$101*100</f>
        <v>0</v>
      </c>
      <c r="F9" s="1">
        <v>9</v>
      </c>
      <c r="G9" s="19">
        <f>F9/F$101*100</f>
        <v>0.6891271056661562</v>
      </c>
      <c r="I9" s="1">
        <v>38</v>
      </c>
      <c r="J9" s="19">
        <f>I9/I$101*100</f>
        <v>0.62582345191040845</v>
      </c>
      <c r="L9" s="1">
        <v>47</v>
      </c>
      <c r="M9" s="19">
        <f>L9/L$101*100</f>
        <v>0.62383859835412792</v>
      </c>
      <c r="O9" s="13"/>
    </row>
    <row r="10" spans="1:15" ht="15">
      <c r="B10" s="1" t="s">
        <v>90</v>
      </c>
      <c r="C10" s="1">
        <v>0</v>
      </c>
      <c r="D10" s="19">
        <f>C10/C$101*100</f>
        <v>0</v>
      </c>
      <c r="F10" s="1">
        <v>0</v>
      </c>
      <c r="G10" s="19">
        <f>F10/F$101*100</f>
        <v>0</v>
      </c>
      <c r="I10" s="1">
        <v>4</v>
      </c>
      <c r="J10" s="19">
        <f>I10/I$101*100</f>
        <v>6.5876152832674575E-2</v>
      </c>
      <c r="L10" s="1">
        <v>4</v>
      </c>
      <c r="M10" s="19">
        <f>L10/L$101*100</f>
        <v>5.3092646668436425E-2</v>
      </c>
      <c r="O10" s="13"/>
    </row>
    <row r="11" spans="1:15" ht="15">
      <c r="B11" s="1" t="s">
        <v>89</v>
      </c>
      <c r="C11" s="1">
        <v>0</v>
      </c>
      <c r="D11" s="19">
        <f>C11/C$101*100</f>
        <v>0</v>
      </c>
      <c r="F11" s="1">
        <v>3</v>
      </c>
      <c r="G11" s="19">
        <f>F11/F$101*100</f>
        <v>0.22970903522205208</v>
      </c>
      <c r="I11" s="1">
        <v>5</v>
      </c>
      <c r="J11" s="19">
        <f>I11/I$101*100</f>
        <v>8.2345191040843216E-2</v>
      </c>
      <c r="L11" s="1">
        <v>8</v>
      </c>
      <c r="M11" s="19">
        <f>L11/L$101*100</f>
        <v>0.10618529333687285</v>
      </c>
      <c r="O11" s="13"/>
    </row>
    <row r="12" spans="1:15" ht="15">
      <c r="B12" s="1" t="s">
        <v>88</v>
      </c>
      <c r="C12" s="1">
        <v>1</v>
      </c>
      <c r="D12" s="19">
        <f>C12/C$101*100</f>
        <v>0.64102564102564097</v>
      </c>
      <c r="F12" s="1">
        <v>0</v>
      </c>
      <c r="G12" s="19">
        <f>F12/F$101*100</f>
        <v>0</v>
      </c>
      <c r="I12" s="1">
        <v>15</v>
      </c>
      <c r="J12" s="19">
        <f>I12/I$101*100</f>
        <v>0.24703557312252966</v>
      </c>
      <c r="L12" s="1">
        <v>16</v>
      </c>
      <c r="M12" s="19">
        <f>L12/L$101*100</f>
        <v>0.2123705866737457</v>
      </c>
      <c r="O12" s="13"/>
    </row>
    <row r="13" spans="1:15" ht="15">
      <c r="B13" s="1" t="s">
        <v>87</v>
      </c>
      <c r="C13" s="1">
        <v>8</v>
      </c>
      <c r="D13" s="19">
        <f>C13/C$101*100</f>
        <v>5.1282051282051277</v>
      </c>
      <c r="F13" s="1">
        <v>33</v>
      </c>
      <c r="G13" s="19">
        <f>F13/F$101*100</f>
        <v>2.5267993874425727</v>
      </c>
      <c r="I13" s="1">
        <v>204</v>
      </c>
      <c r="J13" s="19">
        <f>I13/I$101*100</f>
        <v>3.3596837944664033</v>
      </c>
      <c r="L13" s="1">
        <v>245</v>
      </c>
      <c r="M13" s="19">
        <f>L13/L$101*100</f>
        <v>3.2519246084417306</v>
      </c>
      <c r="O13" s="13"/>
    </row>
    <row r="14" spans="1:15" ht="15">
      <c r="B14" s="1" t="s">
        <v>86</v>
      </c>
      <c r="C14" s="1">
        <v>1</v>
      </c>
      <c r="D14" s="19">
        <f>C14/C$101*100</f>
        <v>0.64102564102564097</v>
      </c>
      <c r="F14" s="1">
        <v>19</v>
      </c>
      <c r="G14" s="19">
        <f>F14/F$101*100</f>
        <v>1.454823889739663</v>
      </c>
      <c r="I14" s="1">
        <v>101</v>
      </c>
      <c r="J14" s="19">
        <f>I14/I$101*100</f>
        <v>1.6633728590250327</v>
      </c>
      <c r="L14" s="1">
        <v>121</v>
      </c>
      <c r="M14" s="19">
        <f>L14/L$101*100</f>
        <v>1.6060525617202017</v>
      </c>
      <c r="O14" s="13"/>
    </row>
    <row r="15" spans="1:15" ht="15">
      <c r="C15" s="1">
        <v>1</v>
      </c>
      <c r="D15" s="19"/>
      <c r="F15" s="1">
        <v>10</v>
      </c>
      <c r="G15" s="19"/>
      <c r="I15" s="1">
        <v>46</v>
      </c>
      <c r="J15" s="19"/>
      <c r="L15" s="1">
        <v>57</v>
      </c>
      <c r="M15" s="19"/>
      <c r="O15" s="13"/>
    </row>
    <row r="16" spans="1:15" ht="3.75" customHeight="1">
      <c r="D16" s="19"/>
      <c r="G16" s="19"/>
      <c r="J16" s="19"/>
      <c r="M16" s="19"/>
      <c r="O16" s="13"/>
    </row>
    <row r="17" spans="1:15" s="20" customFormat="1" ht="17.25">
      <c r="A17" s="20" t="s">
        <v>85</v>
      </c>
      <c r="C17" s="20">
        <v>2</v>
      </c>
      <c r="D17" s="19">
        <f>C17/C$101*100</f>
        <v>1.2820512820512819</v>
      </c>
      <c r="F17" s="20">
        <v>11</v>
      </c>
      <c r="G17" s="19">
        <f>F17/F$101*100</f>
        <v>0.84226646248085757</v>
      </c>
      <c r="I17" s="20">
        <v>106</v>
      </c>
      <c r="J17" s="19">
        <f>I17/I$101*100</f>
        <v>1.745718050065876</v>
      </c>
      <c r="L17" s="20">
        <v>119</v>
      </c>
      <c r="M17" s="19">
        <f>L17/L$101*100</f>
        <v>1.5795062383859835</v>
      </c>
      <c r="O17" s="13"/>
    </row>
    <row r="18" spans="1:15" ht="15">
      <c r="B18" s="1" t="s">
        <v>84</v>
      </c>
      <c r="C18" s="1">
        <v>0</v>
      </c>
      <c r="D18" s="19">
        <f>C18/C$101*100</f>
        <v>0</v>
      </c>
      <c r="F18" s="1">
        <v>5</v>
      </c>
      <c r="G18" s="19">
        <f>F18/F$101*100</f>
        <v>0.38284839203675347</v>
      </c>
      <c r="I18" s="1">
        <v>34</v>
      </c>
      <c r="J18" s="19">
        <f>I18/I$101*100</f>
        <v>0.55994729907773388</v>
      </c>
      <c r="L18" s="1">
        <v>39</v>
      </c>
      <c r="M18" s="19">
        <f>L18/L$101*100</f>
        <v>0.51765330501725515</v>
      </c>
      <c r="O18" s="13"/>
    </row>
    <row r="19" spans="1:15" ht="15">
      <c r="B19" s="1" t="s">
        <v>83</v>
      </c>
      <c r="C19" s="1">
        <v>0</v>
      </c>
      <c r="D19" s="19">
        <f>C19/C$101*100</f>
        <v>0</v>
      </c>
      <c r="F19" s="1">
        <v>0</v>
      </c>
      <c r="G19" s="19">
        <f>F19/F$101*100</f>
        <v>0</v>
      </c>
      <c r="I19" s="1">
        <v>6</v>
      </c>
      <c r="J19" s="19">
        <f>I19/I$101*100</f>
        <v>9.8814229249011856E-2</v>
      </c>
      <c r="L19" s="1">
        <v>6</v>
      </c>
      <c r="M19" s="19">
        <f>L19/L$101*100</f>
        <v>7.963897000265463E-2</v>
      </c>
      <c r="O19" s="13"/>
    </row>
    <row r="20" spans="1:15" ht="15">
      <c r="B20" s="1" t="s">
        <v>82</v>
      </c>
      <c r="C20" s="1">
        <v>1</v>
      </c>
      <c r="D20" s="19">
        <f>C20/C$101*100</f>
        <v>0.64102564102564097</v>
      </c>
      <c r="F20" s="1">
        <v>3</v>
      </c>
      <c r="G20" s="19">
        <f>F20/F$101*100</f>
        <v>0.22970903522205208</v>
      </c>
      <c r="I20" s="1">
        <v>41</v>
      </c>
      <c r="J20" s="19">
        <f>I20/I$101*100</f>
        <v>0.67523056653491442</v>
      </c>
      <c r="L20" s="1">
        <v>45</v>
      </c>
      <c r="M20" s="19">
        <f>L20/L$101*100</f>
        <v>0.59729227501990978</v>
      </c>
      <c r="O20" s="13"/>
    </row>
    <row r="21" spans="1:15" ht="15">
      <c r="B21" s="1" t="s">
        <v>81</v>
      </c>
      <c r="C21" s="1">
        <v>1</v>
      </c>
      <c r="D21" s="19">
        <f>C21/C$101*100</f>
        <v>0.64102564102564097</v>
      </c>
      <c r="F21" s="1">
        <v>1</v>
      </c>
      <c r="G21" s="19">
        <f>F21/F$101*100</f>
        <v>7.6569678407350697E-2</v>
      </c>
      <c r="I21" s="1">
        <v>15</v>
      </c>
      <c r="J21" s="19">
        <f>I21/I$101*100</f>
        <v>0.24703557312252966</v>
      </c>
      <c r="L21" s="1">
        <v>17</v>
      </c>
      <c r="M21" s="19">
        <f>L21/L$101*100</f>
        <v>0.22564374834085479</v>
      </c>
      <c r="O21" s="13"/>
    </row>
    <row r="22" spans="1:15" ht="15">
      <c r="B22" s="1" t="s">
        <v>80</v>
      </c>
      <c r="C22" s="1">
        <v>0</v>
      </c>
      <c r="D22" s="19"/>
      <c r="F22" s="1">
        <v>0</v>
      </c>
      <c r="G22" s="19"/>
      <c r="I22" s="1">
        <v>1</v>
      </c>
      <c r="J22" s="19"/>
      <c r="L22" s="1">
        <v>1</v>
      </c>
      <c r="M22" s="19"/>
      <c r="O22" s="13"/>
    </row>
    <row r="23" spans="1:15" ht="15">
      <c r="B23" s="1" t="s">
        <v>79</v>
      </c>
      <c r="C23" s="1">
        <v>0</v>
      </c>
      <c r="D23" s="19">
        <f>C23/C$101*100</f>
        <v>0</v>
      </c>
      <c r="F23" s="1">
        <v>2</v>
      </c>
      <c r="G23" s="19">
        <f>F23/F$101*100</f>
        <v>0.15313935681470139</v>
      </c>
      <c r="I23" s="1">
        <v>11</v>
      </c>
      <c r="J23" s="19">
        <f>I23/I$101*100</f>
        <v>0.18115942028985507</v>
      </c>
      <c r="L23" s="1">
        <v>13</v>
      </c>
      <c r="M23" s="19">
        <f>L23/L$101*100</f>
        <v>0.17255110167241838</v>
      </c>
      <c r="O23" s="13"/>
    </row>
    <row r="24" spans="1:15" ht="3.75" customHeight="1">
      <c r="D24" s="19"/>
      <c r="G24" s="19"/>
      <c r="J24" s="19"/>
      <c r="M24" s="19"/>
      <c r="O24" s="13"/>
    </row>
    <row r="25" spans="1:15" s="20" customFormat="1" ht="17.25">
      <c r="A25" s="20" t="s">
        <v>78</v>
      </c>
      <c r="C25" s="20">
        <v>42</v>
      </c>
      <c r="D25" s="19">
        <f>C25/C$101*100</f>
        <v>26.923076923076923</v>
      </c>
      <c r="F25" s="20">
        <v>264</v>
      </c>
      <c r="G25" s="19">
        <f>F25/F$101*100</f>
        <v>20.214395099540582</v>
      </c>
      <c r="I25" s="13">
        <v>1242</v>
      </c>
      <c r="J25" s="19">
        <f>I25/I$101*100</f>
        <v>20.454545454545457</v>
      </c>
      <c r="L25" s="13">
        <v>1548</v>
      </c>
      <c r="M25" s="19">
        <f>L25/L$101*100</f>
        <v>20.546854260684896</v>
      </c>
      <c r="O25" s="13"/>
    </row>
    <row r="26" spans="1:15" ht="15">
      <c r="B26" s="1" t="s">
        <v>77</v>
      </c>
      <c r="C26" s="1">
        <v>1</v>
      </c>
      <c r="D26" s="19">
        <f>C26/C$101*100</f>
        <v>0.64102564102564097</v>
      </c>
      <c r="F26" s="1">
        <v>22</v>
      </c>
      <c r="G26" s="19">
        <f>F26/F$101*100</f>
        <v>1.6845329249617151</v>
      </c>
      <c r="I26" s="1">
        <v>78</v>
      </c>
      <c r="J26" s="19">
        <f>I26/I$101*100</f>
        <v>1.2845849802371543</v>
      </c>
      <c r="L26" s="1">
        <v>101</v>
      </c>
      <c r="M26" s="19">
        <f>L26/L$101*100</f>
        <v>1.3405893283780195</v>
      </c>
      <c r="O26" s="13"/>
    </row>
    <row r="27" spans="1:15" ht="15">
      <c r="B27" s="1" t="s">
        <v>76</v>
      </c>
      <c r="C27" s="1">
        <v>0</v>
      </c>
      <c r="D27" s="19">
        <f>C27/C$101*100</f>
        <v>0</v>
      </c>
      <c r="F27" s="1">
        <v>34</v>
      </c>
      <c r="G27" s="19">
        <f>F27/F$101*100</f>
        <v>2.6033690658499236</v>
      </c>
      <c r="I27" s="1">
        <v>179</v>
      </c>
      <c r="J27" s="19">
        <f>I27/I$101*100</f>
        <v>2.947957839262187</v>
      </c>
      <c r="L27" s="1">
        <v>213</v>
      </c>
      <c r="M27" s="19">
        <f>L27/L$101*100</f>
        <v>2.8271834350942395</v>
      </c>
      <c r="O27" s="13"/>
    </row>
    <row r="28" spans="1:15" ht="15">
      <c r="B28" s="1" t="s">
        <v>75</v>
      </c>
      <c r="C28" s="1">
        <v>3</v>
      </c>
      <c r="D28" s="19">
        <f>C28/C$101*100</f>
        <v>1.9230769230769231</v>
      </c>
      <c r="F28" s="1">
        <v>3</v>
      </c>
      <c r="G28" s="19">
        <f>F28/F$101*100</f>
        <v>0.22970903522205208</v>
      </c>
      <c r="I28" s="1">
        <v>6</v>
      </c>
      <c r="J28" s="19">
        <f>I28/I$101*100</f>
        <v>9.8814229249011856E-2</v>
      </c>
      <c r="L28" s="1">
        <v>12</v>
      </c>
      <c r="M28" s="19">
        <f>L28/L$101*100</f>
        <v>0.15927794000530926</v>
      </c>
      <c r="O28" s="13"/>
    </row>
    <row r="29" spans="1:15" ht="15">
      <c r="B29" s="1" t="s">
        <v>74</v>
      </c>
      <c r="C29" s="1">
        <v>0</v>
      </c>
      <c r="D29" s="19">
        <f>C29/C$101*100</f>
        <v>0</v>
      </c>
      <c r="F29" s="1">
        <v>5</v>
      </c>
      <c r="G29" s="19">
        <f>F29/F$101*100</f>
        <v>0.38284839203675347</v>
      </c>
      <c r="I29" s="1">
        <v>22</v>
      </c>
      <c r="J29" s="19">
        <f>I29/I$101*100</f>
        <v>0.36231884057971014</v>
      </c>
      <c r="L29" s="1">
        <v>27</v>
      </c>
      <c r="M29" s="19">
        <f>L29/L$101*100</f>
        <v>0.35837536501194583</v>
      </c>
      <c r="O29" s="13"/>
    </row>
    <row r="30" spans="1:15" ht="15">
      <c r="B30" s="1" t="s">
        <v>73</v>
      </c>
      <c r="C30" s="1">
        <v>2</v>
      </c>
      <c r="D30" s="19">
        <f>C30/C$101*100</f>
        <v>1.2820512820512819</v>
      </c>
      <c r="F30" s="1">
        <v>10</v>
      </c>
      <c r="G30" s="19">
        <f>F30/F$101*100</f>
        <v>0.76569678407350694</v>
      </c>
      <c r="I30" s="1">
        <v>38</v>
      </c>
      <c r="J30" s="19">
        <f>I30/I$101*100</f>
        <v>0.62582345191040845</v>
      </c>
      <c r="L30" s="1">
        <v>50</v>
      </c>
      <c r="M30" s="19">
        <f>L30/L$101*100</f>
        <v>0.66365808335545529</v>
      </c>
      <c r="O30" s="13"/>
    </row>
    <row r="31" spans="1:15" ht="15">
      <c r="B31" s="1" t="s">
        <v>72</v>
      </c>
      <c r="C31" s="1">
        <v>22</v>
      </c>
      <c r="D31" s="19">
        <f>C31/C$101*100</f>
        <v>14.102564102564102</v>
      </c>
      <c r="F31" s="1">
        <v>56</v>
      </c>
      <c r="G31" s="19">
        <f>F31/F$101*100</f>
        <v>4.2879019908116387</v>
      </c>
      <c r="I31" s="1">
        <v>154</v>
      </c>
      <c r="J31" s="19">
        <f>I31/I$101*100</f>
        <v>2.5362318840579712</v>
      </c>
      <c r="L31" s="1">
        <v>232</v>
      </c>
      <c r="M31" s="19">
        <f>L31/L$101*100</f>
        <v>3.0793735067693127</v>
      </c>
      <c r="O31" s="13"/>
    </row>
    <row r="32" spans="1:15" ht="15">
      <c r="B32" s="1" t="s">
        <v>71</v>
      </c>
      <c r="C32" s="1">
        <v>23</v>
      </c>
      <c r="D32" s="19">
        <f>C32/C$101*100</f>
        <v>14.743589743589745</v>
      </c>
      <c r="F32" s="1">
        <v>127</v>
      </c>
      <c r="G32" s="19">
        <f>F32/F$101*100</f>
        <v>9.7243491577335384</v>
      </c>
      <c r="I32" s="1">
        <v>511</v>
      </c>
      <c r="J32" s="19">
        <f>I32/I$101*100</f>
        <v>8.4156785243741759</v>
      </c>
      <c r="L32" s="3">
        <v>661</v>
      </c>
      <c r="M32" s="19">
        <f>L32/L$101*100</f>
        <v>8.773559861959118</v>
      </c>
      <c r="O32" s="13"/>
    </row>
    <row r="33" spans="1:15" ht="15">
      <c r="B33" s="1" t="s">
        <v>70</v>
      </c>
      <c r="C33" s="1">
        <v>1</v>
      </c>
      <c r="D33" s="19">
        <f>C33/C$101*100</f>
        <v>0.64102564102564097</v>
      </c>
      <c r="F33" s="1">
        <v>26</v>
      </c>
      <c r="G33" s="19">
        <f>F33/F$101*100</f>
        <v>1.9908116385911179</v>
      </c>
      <c r="I33" s="1">
        <v>324</v>
      </c>
      <c r="J33" s="19">
        <f>I33/I$101*100</f>
        <v>5.3359683794466397</v>
      </c>
      <c r="L33" s="1">
        <v>351</v>
      </c>
      <c r="M33" s="19">
        <f>L33/L$101*100</f>
        <v>4.6588797451552963</v>
      </c>
      <c r="O33" s="13"/>
    </row>
    <row r="34" spans="1:15" ht="15">
      <c r="B34" s="1" t="s">
        <v>69</v>
      </c>
      <c r="C34" s="1">
        <v>0</v>
      </c>
      <c r="D34" s="19">
        <f>C34/C$101*100</f>
        <v>0</v>
      </c>
      <c r="F34" s="1">
        <v>2</v>
      </c>
      <c r="G34" s="19">
        <f>F34/F$101*100</f>
        <v>0.15313935681470139</v>
      </c>
      <c r="I34" s="1">
        <v>10</v>
      </c>
      <c r="J34" s="19">
        <f>I34/I$101*100</f>
        <v>0.16469038208168643</v>
      </c>
      <c r="L34" s="1">
        <v>12</v>
      </c>
      <c r="M34" s="19">
        <f>L34/L$101*100</f>
        <v>0.15927794000530926</v>
      </c>
      <c r="O34" s="13"/>
    </row>
    <row r="35" spans="1:15" ht="15">
      <c r="B35" s="1" t="s">
        <v>68</v>
      </c>
      <c r="C35" s="1">
        <v>0</v>
      </c>
      <c r="D35" s="19">
        <f>C35/C$101*100</f>
        <v>0</v>
      </c>
      <c r="F35" s="1">
        <v>9</v>
      </c>
      <c r="G35" s="19">
        <f>F35/F$101*100</f>
        <v>0.6891271056661562</v>
      </c>
      <c r="I35" s="1">
        <v>40</v>
      </c>
      <c r="J35" s="19">
        <f>I35/I$101*100</f>
        <v>0.65876152832674573</v>
      </c>
      <c r="L35" s="1">
        <v>49</v>
      </c>
      <c r="M35" s="19">
        <f>L35/L$101*100</f>
        <v>0.65038492168834616</v>
      </c>
      <c r="O35" s="13"/>
    </row>
    <row r="36" spans="1:15" ht="3.75" customHeight="1">
      <c r="D36" s="19"/>
      <c r="G36" s="19"/>
      <c r="J36" s="19"/>
      <c r="M36" s="19"/>
      <c r="O36" s="13"/>
    </row>
    <row r="37" spans="1:15" s="20" customFormat="1" ht="17.25">
      <c r="A37" s="20" t="s">
        <v>67</v>
      </c>
      <c r="C37" s="20">
        <v>117</v>
      </c>
      <c r="D37" s="19">
        <f>C37/C$101*100</f>
        <v>75</v>
      </c>
      <c r="F37" s="13">
        <v>828</v>
      </c>
      <c r="G37" s="19">
        <f>F37/F$101*100</f>
        <v>63.399693721286368</v>
      </c>
      <c r="I37" s="13">
        <v>4201</v>
      </c>
      <c r="J37" s="19">
        <f>I37/I$101*100</f>
        <v>69.186429512516469</v>
      </c>
      <c r="L37" s="13">
        <v>5146</v>
      </c>
      <c r="M37" s="19">
        <f>L37/L$101*100</f>
        <v>68.303689938943464</v>
      </c>
      <c r="O37" s="13"/>
    </row>
    <row r="38" spans="1:15" ht="15">
      <c r="B38" s="1" t="s">
        <v>66</v>
      </c>
      <c r="C38" s="1">
        <v>3</v>
      </c>
      <c r="D38" s="19">
        <f>C38/C$101*100</f>
        <v>1.9230769230769231</v>
      </c>
      <c r="F38" s="1">
        <v>29</v>
      </c>
      <c r="G38" s="19">
        <f>F38/F$101*100</f>
        <v>2.2205206738131702</v>
      </c>
      <c r="I38" s="1">
        <v>125</v>
      </c>
      <c r="J38" s="19">
        <f>I38/I$101*100</f>
        <v>2.0586297760210805</v>
      </c>
      <c r="L38" s="1">
        <v>157</v>
      </c>
      <c r="M38" s="19">
        <f>L38/L$101*100</f>
        <v>2.0838863817361295</v>
      </c>
      <c r="O38" s="13"/>
    </row>
    <row r="39" spans="1:15" ht="15">
      <c r="B39" s="1" t="s">
        <v>65</v>
      </c>
      <c r="C39" s="1">
        <v>1</v>
      </c>
      <c r="D39" s="19">
        <f>C39/C$101*100</f>
        <v>0.64102564102564097</v>
      </c>
      <c r="F39" s="1">
        <v>12</v>
      </c>
      <c r="G39" s="19">
        <f>F39/F$101*100</f>
        <v>0.91883614088820831</v>
      </c>
      <c r="I39" s="1">
        <v>47</v>
      </c>
      <c r="J39" s="19">
        <f>I39/I$101*100</f>
        <v>0.77404479578392615</v>
      </c>
      <c r="L39" s="1">
        <v>60</v>
      </c>
      <c r="M39" s="19">
        <f>L39/L$101*100</f>
        <v>0.79638970002654641</v>
      </c>
      <c r="O39" s="13"/>
    </row>
    <row r="40" spans="1:15" ht="15">
      <c r="B40" s="1" t="s">
        <v>64</v>
      </c>
      <c r="C40" s="1">
        <v>20</v>
      </c>
      <c r="D40" s="19">
        <f>C40/C$101*100</f>
        <v>12.820512820512819</v>
      </c>
      <c r="F40" s="1">
        <v>147</v>
      </c>
      <c r="G40" s="19">
        <f>F40/F$101*100</f>
        <v>11.25574272588055</v>
      </c>
      <c r="I40" s="3">
        <v>665</v>
      </c>
      <c r="J40" s="19">
        <f>I40/I$101*100</f>
        <v>10.951910408432147</v>
      </c>
      <c r="L40" s="3">
        <v>832</v>
      </c>
      <c r="M40" s="19">
        <f>L40/L$101*100</f>
        <v>11.043270507034777</v>
      </c>
      <c r="O40" s="13"/>
    </row>
    <row r="41" spans="1:15" ht="15">
      <c r="B41" s="1" t="s">
        <v>63</v>
      </c>
      <c r="C41" s="1">
        <v>1</v>
      </c>
      <c r="D41" s="19">
        <f>C41/C$101*100</f>
        <v>0.64102564102564097</v>
      </c>
      <c r="F41" s="1">
        <v>10</v>
      </c>
      <c r="G41" s="19">
        <f>F41/F$101*100</f>
        <v>0.76569678407350694</v>
      </c>
      <c r="I41" s="1">
        <v>77</v>
      </c>
      <c r="J41" s="19">
        <f>I41/I$101*100</f>
        <v>1.2681159420289856</v>
      </c>
      <c r="L41" s="1">
        <v>88</v>
      </c>
      <c r="M41" s="19">
        <f>L41/L$101*100</f>
        <v>1.1680382267056013</v>
      </c>
      <c r="O41" s="13"/>
    </row>
    <row r="42" spans="1:15" ht="15">
      <c r="B42" s="1" t="s">
        <v>62</v>
      </c>
      <c r="C42" s="1">
        <v>38</v>
      </c>
      <c r="D42" s="19">
        <f>C42/C$101*100</f>
        <v>24.358974358974358</v>
      </c>
      <c r="F42" s="1">
        <v>341</v>
      </c>
      <c r="G42" s="19">
        <f>F42/F$101*100</f>
        <v>26.110260336906588</v>
      </c>
      <c r="I42" s="3">
        <v>1798</v>
      </c>
      <c r="J42" s="19">
        <f>I42/I$101*100</f>
        <v>29.611330698287219</v>
      </c>
      <c r="L42" s="3">
        <v>2177</v>
      </c>
      <c r="M42" s="19">
        <f>L42/L$101*100</f>
        <v>28.895672949296525</v>
      </c>
      <c r="O42" s="13"/>
    </row>
    <row r="43" spans="1:15" ht="15">
      <c r="B43" s="1" t="s">
        <v>61</v>
      </c>
      <c r="C43" s="1">
        <v>21</v>
      </c>
      <c r="D43" s="19">
        <f>C43/C$101*100</f>
        <v>13.461538461538462</v>
      </c>
      <c r="F43" s="1">
        <v>181</v>
      </c>
      <c r="G43" s="19">
        <f>F43/F$101*100</f>
        <v>13.859111791730475</v>
      </c>
      <c r="I43" s="3">
        <v>1270</v>
      </c>
      <c r="J43" s="19">
        <f>I43/I$101*100</f>
        <v>20.915678524374176</v>
      </c>
      <c r="L43" s="3">
        <v>1472</v>
      </c>
      <c r="M43" s="19">
        <f>L43/L$101*100</f>
        <v>19.538093973984601</v>
      </c>
      <c r="O43" s="13"/>
    </row>
    <row r="44" spans="1:15" ht="15">
      <c r="B44" s="1" t="s">
        <v>60</v>
      </c>
      <c r="C44" s="1">
        <v>7</v>
      </c>
      <c r="D44" s="19">
        <f>C44/C$101*100</f>
        <v>4.4871794871794872</v>
      </c>
      <c r="F44" s="1">
        <v>18</v>
      </c>
      <c r="G44" s="19">
        <f>F44/F$101*100</f>
        <v>1.3782542113323124</v>
      </c>
      <c r="I44" s="1">
        <v>68</v>
      </c>
      <c r="J44" s="19">
        <f>I44/I$101*100</f>
        <v>1.1198945981554678</v>
      </c>
      <c r="L44" s="1">
        <v>93</v>
      </c>
      <c r="M44" s="19">
        <f>L44/L$101*100</f>
        <v>1.2344040350411467</v>
      </c>
      <c r="O44" s="13"/>
    </row>
    <row r="45" spans="1:15" ht="15">
      <c r="B45" s="1" t="s">
        <v>59</v>
      </c>
      <c r="C45" s="1">
        <v>5</v>
      </c>
      <c r="D45" s="19">
        <f>C45/C$101*100</f>
        <v>3.2051282051282048</v>
      </c>
      <c r="F45" s="1">
        <v>40</v>
      </c>
      <c r="G45" s="19">
        <f>F45/F$101*100</f>
        <v>3.0627871362940278</v>
      </c>
      <c r="I45" s="1">
        <v>326</v>
      </c>
      <c r="J45" s="19">
        <f>I45/I$101*100</f>
        <v>5.3689064558629775</v>
      </c>
      <c r="L45" s="1">
        <v>371</v>
      </c>
      <c r="M45" s="19">
        <f>L45/L$101*100</f>
        <v>4.9243429784974779</v>
      </c>
      <c r="O45" s="13"/>
    </row>
    <row r="46" spans="1:15" ht="15">
      <c r="B46" s="1" t="s">
        <v>58</v>
      </c>
      <c r="C46" s="1">
        <v>10</v>
      </c>
      <c r="D46" s="19">
        <f>C46/C$101*100</f>
        <v>6.4102564102564097</v>
      </c>
      <c r="F46" s="1">
        <v>52</v>
      </c>
      <c r="G46" s="19">
        <f>F46/F$101*100</f>
        <v>3.9816232771822357</v>
      </c>
      <c r="I46" s="1">
        <v>220</v>
      </c>
      <c r="J46" s="19">
        <f>I46/I$101*100</f>
        <v>3.6231884057971016</v>
      </c>
      <c r="L46" s="1">
        <v>282</v>
      </c>
      <c r="M46" s="19">
        <f>L46/L$101*100</f>
        <v>3.7430315901247679</v>
      </c>
      <c r="O46" s="13"/>
    </row>
    <row r="47" spans="1:15" ht="15">
      <c r="B47" s="1" t="s">
        <v>57</v>
      </c>
      <c r="C47" s="1">
        <v>62</v>
      </c>
      <c r="D47" s="19">
        <f>C47/C$101*100</f>
        <v>39.743589743589745</v>
      </c>
      <c r="F47" s="1">
        <v>302</v>
      </c>
      <c r="G47" s="19">
        <f>F47/F$101*100</f>
        <v>23.124042879019907</v>
      </c>
      <c r="I47" s="3">
        <v>1143</v>
      </c>
      <c r="J47" s="19">
        <f>I47/I$101*100</f>
        <v>18.824110671936758</v>
      </c>
      <c r="L47" s="3">
        <v>1507</v>
      </c>
      <c r="M47" s="19">
        <f>L47/L$101*100</f>
        <v>20.002654632333421</v>
      </c>
      <c r="O47" s="13"/>
    </row>
    <row r="48" spans="1:15" ht="3.75" customHeight="1">
      <c r="D48" s="19"/>
      <c r="G48" s="19"/>
      <c r="J48" s="19"/>
      <c r="M48" s="19"/>
      <c r="O48" s="13"/>
    </row>
    <row r="49" spans="1:15" s="20" customFormat="1" ht="17.25">
      <c r="A49" s="20" t="s">
        <v>56</v>
      </c>
      <c r="C49" s="20">
        <v>33</v>
      </c>
      <c r="D49" s="19">
        <f>C49/C$101*100</f>
        <v>21.153846153846153</v>
      </c>
      <c r="F49" s="20">
        <v>150</v>
      </c>
      <c r="G49" s="19">
        <f>F49/F$101*100</f>
        <v>11.485451761102604</v>
      </c>
      <c r="I49" s="20">
        <v>553</v>
      </c>
      <c r="J49" s="19">
        <f>I49/I$101*100</f>
        <v>9.1073781291172597</v>
      </c>
      <c r="L49" s="13">
        <v>736</v>
      </c>
      <c r="M49" s="19">
        <f>L49/L$101*100</f>
        <v>9.7690469869923007</v>
      </c>
      <c r="O49" s="13"/>
    </row>
    <row r="50" spans="1:15" ht="15">
      <c r="B50" s="1" t="s">
        <v>55</v>
      </c>
      <c r="C50" s="1">
        <v>8</v>
      </c>
      <c r="D50" s="19">
        <f>C50/C$101*100</f>
        <v>5.1282051282051277</v>
      </c>
      <c r="F50" s="1">
        <v>48</v>
      </c>
      <c r="G50" s="19">
        <f>F50/F$101*100</f>
        <v>3.6753445635528332</v>
      </c>
      <c r="I50" s="1">
        <v>154</v>
      </c>
      <c r="J50" s="19">
        <f>I50/I$101*100</f>
        <v>2.5362318840579712</v>
      </c>
      <c r="L50" s="1">
        <v>210</v>
      </c>
      <c r="M50" s="19">
        <f>L50/L$101*100</f>
        <v>2.7873639500929119</v>
      </c>
      <c r="O50" s="13"/>
    </row>
    <row r="51" spans="1:15" ht="15">
      <c r="B51" s="1" t="s">
        <v>54</v>
      </c>
      <c r="C51" s="1">
        <v>4</v>
      </c>
      <c r="D51" s="19">
        <f>C51/C$101*100</f>
        <v>2.5641025641025639</v>
      </c>
      <c r="F51" s="1">
        <v>10</v>
      </c>
      <c r="G51" s="19">
        <f>F51/F$101*100</f>
        <v>0.76569678407350694</v>
      </c>
      <c r="I51" s="1">
        <v>26</v>
      </c>
      <c r="J51" s="19">
        <f>I51/I$101*100</f>
        <v>0.42819499341238471</v>
      </c>
      <c r="L51" s="1">
        <v>40</v>
      </c>
      <c r="M51" s="19">
        <f>L51/L$101*100</f>
        <v>0.53092646668436416</v>
      </c>
      <c r="O51" s="13"/>
    </row>
    <row r="52" spans="1:15" ht="15">
      <c r="B52" s="1" t="s">
        <v>53</v>
      </c>
      <c r="C52" s="1">
        <v>7</v>
      </c>
      <c r="D52" s="19">
        <f>C52/C$101*100</f>
        <v>4.4871794871794872</v>
      </c>
      <c r="F52" s="1">
        <v>22</v>
      </c>
      <c r="G52" s="19">
        <f>F52/F$101*100</f>
        <v>1.6845329249617151</v>
      </c>
      <c r="I52" s="1">
        <v>78</v>
      </c>
      <c r="J52" s="19">
        <f>I52/I$101*100</f>
        <v>1.2845849802371543</v>
      </c>
      <c r="L52" s="1">
        <v>107</v>
      </c>
      <c r="M52" s="19">
        <f>L52/L$101*100</f>
        <v>1.4202282983806742</v>
      </c>
      <c r="O52" s="13"/>
    </row>
    <row r="53" spans="1:15" ht="15">
      <c r="B53" s="1" t="s">
        <v>52</v>
      </c>
      <c r="C53" s="1">
        <v>0</v>
      </c>
      <c r="D53" s="19">
        <f>C53/C$101*100</f>
        <v>0</v>
      </c>
      <c r="F53" s="1">
        <v>3</v>
      </c>
      <c r="G53" s="19">
        <f>F53/F$101*100</f>
        <v>0.22970903522205208</v>
      </c>
      <c r="I53" s="1">
        <v>5</v>
      </c>
      <c r="J53" s="19">
        <f>I53/I$101*100</f>
        <v>8.2345191040843216E-2</v>
      </c>
      <c r="L53" s="1">
        <v>8</v>
      </c>
      <c r="M53" s="19">
        <f>L53/L$101*100</f>
        <v>0.10618529333687285</v>
      </c>
      <c r="O53" s="13"/>
    </row>
    <row r="54" spans="1:15" ht="15">
      <c r="B54" s="1" t="s">
        <v>51</v>
      </c>
      <c r="C54" s="1">
        <v>11</v>
      </c>
      <c r="D54" s="19">
        <f>C54/C$101*100</f>
        <v>7.0512820512820511</v>
      </c>
      <c r="F54" s="1">
        <v>29</v>
      </c>
      <c r="G54" s="19">
        <f>F54/F$101*100</f>
        <v>2.2205206738131702</v>
      </c>
      <c r="I54" s="1">
        <v>89</v>
      </c>
      <c r="J54" s="19">
        <f>I54/I$101*100</f>
        <v>1.4657444005270093</v>
      </c>
      <c r="L54" s="1">
        <v>129</v>
      </c>
      <c r="M54" s="19">
        <f>L54/L$101*100</f>
        <v>1.7122378550570745</v>
      </c>
      <c r="O54" s="13"/>
    </row>
    <row r="55" spans="1:15" ht="15">
      <c r="B55" s="1" t="s">
        <v>50</v>
      </c>
      <c r="C55" s="1">
        <v>0</v>
      </c>
      <c r="D55" s="19">
        <f>C55/C$101*100</f>
        <v>0</v>
      </c>
      <c r="F55" s="1">
        <v>6</v>
      </c>
      <c r="G55" s="19">
        <f>F55/F$101*100</f>
        <v>0.45941807044410415</v>
      </c>
      <c r="I55" s="1">
        <v>15</v>
      </c>
      <c r="J55" s="19">
        <f>I55/I$101*100</f>
        <v>0.24703557312252966</v>
      </c>
      <c r="L55" s="1">
        <v>21</v>
      </c>
      <c r="M55" s="19">
        <f>L55/L$101*100</f>
        <v>0.2787363950092912</v>
      </c>
      <c r="O55" s="13"/>
    </row>
    <row r="56" spans="1:15" ht="15">
      <c r="B56" s="1" t="s">
        <v>49</v>
      </c>
      <c r="C56" s="1">
        <v>1</v>
      </c>
      <c r="D56" s="19">
        <f>C56/C$101*100</f>
        <v>0.64102564102564097</v>
      </c>
      <c r="F56" s="1">
        <v>9</v>
      </c>
      <c r="G56" s="19">
        <f>F56/F$101*100</f>
        <v>0.6891271056661562</v>
      </c>
      <c r="I56" s="1">
        <v>19</v>
      </c>
      <c r="J56" s="19">
        <f>I56/I$101*100</f>
        <v>0.31291172595520422</v>
      </c>
      <c r="L56" s="1">
        <v>29</v>
      </c>
      <c r="M56" s="19">
        <f>L56/L$101*100</f>
        <v>0.38492168834616408</v>
      </c>
      <c r="O56" s="13"/>
    </row>
    <row r="57" spans="1:15" ht="15">
      <c r="B57" s="1" t="s">
        <v>48</v>
      </c>
      <c r="C57" s="1">
        <v>3</v>
      </c>
      <c r="D57" s="19">
        <f>C57/C$101*100</f>
        <v>1.9230769230769231</v>
      </c>
      <c r="F57" s="1">
        <v>4</v>
      </c>
      <c r="G57" s="19">
        <f>F57/F$101*100</f>
        <v>0.30627871362940279</v>
      </c>
      <c r="I57" s="1">
        <v>12</v>
      </c>
      <c r="J57" s="19">
        <f>I57/I$101*100</f>
        <v>0.19762845849802371</v>
      </c>
      <c r="L57" s="1">
        <v>19</v>
      </c>
      <c r="M57" s="19">
        <f>L57/L$101*100</f>
        <v>0.25219007167507301</v>
      </c>
      <c r="O57" s="13"/>
    </row>
    <row r="58" spans="1:15" ht="15">
      <c r="B58" s="1" t="s">
        <v>47</v>
      </c>
      <c r="C58" s="1">
        <v>10</v>
      </c>
      <c r="D58" s="19">
        <f>C58/C$101*100</f>
        <v>6.4102564102564097</v>
      </c>
      <c r="F58" s="1">
        <v>32</v>
      </c>
      <c r="G58" s="19">
        <f>F58/F$101*100</f>
        <v>2.4502297090352223</v>
      </c>
      <c r="I58" s="1">
        <v>123</v>
      </c>
      <c r="J58" s="19">
        <f>I58/I$101*100</f>
        <v>2.0256916996047432</v>
      </c>
      <c r="L58" s="1">
        <v>165</v>
      </c>
      <c r="M58" s="19">
        <f>L58/L$101*100</f>
        <v>2.1900716750730025</v>
      </c>
      <c r="O58" s="13"/>
    </row>
    <row r="59" spans="1:15" ht="15">
      <c r="B59" s="1" t="s">
        <v>46</v>
      </c>
      <c r="C59" s="1">
        <v>4</v>
      </c>
      <c r="D59" s="19">
        <f>C59/C$101*100</f>
        <v>2.5641025641025639</v>
      </c>
      <c r="F59" s="1">
        <v>10</v>
      </c>
      <c r="G59" s="19">
        <f>F59/F$101*100</f>
        <v>0.76569678407350694</v>
      </c>
      <c r="I59" s="1">
        <v>84</v>
      </c>
      <c r="J59" s="19">
        <f>I59/I$101*100</f>
        <v>1.383399209486166</v>
      </c>
      <c r="L59" s="1">
        <v>98</v>
      </c>
      <c r="M59" s="19">
        <f>L59/L$101*100</f>
        <v>1.3007698433766923</v>
      </c>
      <c r="O59" s="13"/>
    </row>
    <row r="60" spans="1:15" ht="3.75" customHeight="1">
      <c r="D60" s="19"/>
      <c r="G60" s="19"/>
      <c r="J60" s="19"/>
      <c r="M60" s="19"/>
      <c r="O60" s="13"/>
    </row>
    <row r="61" spans="1:15" s="20" customFormat="1" ht="17.25">
      <c r="A61" s="20" t="s">
        <v>45</v>
      </c>
      <c r="C61" s="20">
        <v>25</v>
      </c>
      <c r="D61" s="19">
        <f>C61/C$101*100</f>
        <v>16.025641025641026</v>
      </c>
      <c r="F61" s="20">
        <v>240</v>
      </c>
      <c r="G61" s="19">
        <f>F61/F$101*100</f>
        <v>18.376722817764165</v>
      </c>
      <c r="I61" s="13">
        <v>1008</v>
      </c>
      <c r="J61" s="19">
        <f>I61/I$101*100</f>
        <v>16.600790513833992</v>
      </c>
      <c r="L61" s="13">
        <v>1273</v>
      </c>
      <c r="M61" s="19">
        <f>L61/L$101*100</f>
        <v>16.89673480222989</v>
      </c>
      <c r="O61" s="13"/>
    </row>
    <row r="62" spans="1:15" ht="15">
      <c r="B62" s="1" t="s">
        <v>44</v>
      </c>
      <c r="C62" s="1">
        <v>3</v>
      </c>
      <c r="D62" s="19">
        <f>C62/C$101*100</f>
        <v>1.9230769230769231</v>
      </c>
      <c r="F62" s="1">
        <v>29</v>
      </c>
      <c r="G62" s="19">
        <f>F62/F$101*100</f>
        <v>2.2205206738131702</v>
      </c>
      <c r="I62" s="1">
        <v>96</v>
      </c>
      <c r="J62" s="19">
        <f>I62/I$101*100</f>
        <v>1.5810276679841897</v>
      </c>
      <c r="L62" s="1">
        <v>128</v>
      </c>
      <c r="M62" s="19">
        <f>L62/L$101*100</f>
        <v>1.6989646933899656</v>
      </c>
      <c r="O62" s="13"/>
    </row>
    <row r="63" spans="1:15" ht="15">
      <c r="B63" s="1" t="s">
        <v>43</v>
      </c>
      <c r="C63" s="1">
        <v>14</v>
      </c>
      <c r="D63" s="19">
        <f>C63/C$101*100</f>
        <v>8.9743589743589745</v>
      </c>
      <c r="F63" s="1">
        <v>168</v>
      </c>
      <c r="G63" s="19">
        <f>F63/F$101*100</f>
        <v>12.863705972434916</v>
      </c>
      <c r="I63" s="3">
        <v>674</v>
      </c>
      <c r="J63" s="19">
        <f>I63/I$101*100</f>
        <v>11.100131752305666</v>
      </c>
      <c r="L63" s="3">
        <v>856</v>
      </c>
      <c r="M63" s="19">
        <f>L63/L$101*100</f>
        <v>11.361826387045394</v>
      </c>
      <c r="O63" s="13"/>
    </row>
    <row r="64" spans="1:15" ht="15">
      <c r="B64" s="1" t="s">
        <v>42</v>
      </c>
      <c r="C64" s="1">
        <v>1</v>
      </c>
      <c r="D64" s="19">
        <f>C64/C$101*100</f>
        <v>0.64102564102564097</v>
      </c>
      <c r="F64" s="1">
        <v>13</v>
      </c>
      <c r="G64" s="19">
        <f>F64/F$101*100</f>
        <v>0.99540581929555894</v>
      </c>
      <c r="I64" s="1">
        <v>93</v>
      </c>
      <c r="J64" s="19">
        <f>I64/I$101*100</f>
        <v>1.5316205533596838</v>
      </c>
      <c r="L64" s="1">
        <v>107</v>
      </c>
      <c r="M64" s="19">
        <f>L64/L$101*100</f>
        <v>1.4202282983806742</v>
      </c>
      <c r="O64" s="13"/>
    </row>
    <row r="65" spans="1:15" ht="15">
      <c r="B65" s="1" t="s">
        <v>41</v>
      </c>
      <c r="C65" s="1">
        <v>0</v>
      </c>
      <c r="D65" s="19">
        <f>C65/C$101*100</f>
        <v>0</v>
      </c>
      <c r="F65" s="1">
        <v>0</v>
      </c>
      <c r="G65" s="19">
        <f>F65/F$101*100</f>
        <v>0</v>
      </c>
      <c r="I65" s="1">
        <v>3</v>
      </c>
      <c r="J65" s="19">
        <f>I65/I$101*100</f>
        <v>4.9407114624505928E-2</v>
      </c>
      <c r="L65" s="1">
        <v>3</v>
      </c>
      <c r="M65" s="19">
        <f>L65/L$101*100</f>
        <v>3.9819485001327315E-2</v>
      </c>
      <c r="O65" s="13"/>
    </row>
    <row r="66" spans="1:15" ht="15">
      <c r="B66" s="1" t="s">
        <v>40</v>
      </c>
      <c r="C66" s="1">
        <v>8</v>
      </c>
      <c r="D66" s="19">
        <f>C66/C$101*100</f>
        <v>5.1282051282051277</v>
      </c>
      <c r="F66" s="1">
        <v>42</v>
      </c>
      <c r="G66" s="19">
        <f>F66/F$101*100</f>
        <v>3.215926493108729</v>
      </c>
      <c r="I66" s="1">
        <v>185</v>
      </c>
      <c r="J66" s="19">
        <f>I66/I$101*100</f>
        <v>3.0467720685111987</v>
      </c>
      <c r="L66" s="1">
        <v>235</v>
      </c>
      <c r="M66" s="19">
        <f>L66/L$101*100</f>
        <v>3.1191929917706398</v>
      </c>
      <c r="O66" s="13"/>
    </row>
    <row r="67" spans="1:15" ht="15">
      <c r="B67" s="1" t="s">
        <v>39</v>
      </c>
      <c r="C67" s="1">
        <v>0</v>
      </c>
      <c r="D67" s="19">
        <f>C67/C$101*100</f>
        <v>0</v>
      </c>
      <c r="F67" s="1">
        <v>14</v>
      </c>
      <c r="G67" s="19">
        <f>F67/F$101*100</f>
        <v>1.0719754977029097</v>
      </c>
      <c r="I67" s="1">
        <v>31</v>
      </c>
      <c r="J67" s="19">
        <f>I67/I$101*100</f>
        <v>0.51054018445322791</v>
      </c>
      <c r="L67" s="1">
        <v>45</v>
      </c>
      <c r="M67" s="19">
        <f>L67/L$101*100</f>
        <v>0.59729227501990978</v>
      </c>
      <c r="O67" s="13"/>
    </row>
    <row r="68" spans="1:15" ht="15">
      <c r="B68" s="1" t="s">
        <v>38</v>
      </c>
      <c r="C68" s="1">
        <v>3</v>
      </c>
      <c r="D68" s="19">
        <f>C68/C$101*100</f>
        <v>1.9230769230769231</v>
      </c>
      <c r="F68" s="1">
        <v>15</v>
      </c>
      <c r="G68" s="19">
        <f>F68/F$101*100</f>
        <v>1.1485451761102603</v>
      </c>
      <c r="I68" s="1">
        <v>37</v>
      </c>
      <c r="J68" s="19">
        <f>I68/I$101*100</f>
        <v>0.60935441370223975</v>
      </c>
      <c r="L68" s="1">
        <v>55</v>
      </c>
      <c r="M68" s="19">
        <f>L68/L$101*100</f>
        <v>0.73002389169100079</v>
      </c>
      <c r="O68" s="13"/>
    </row>
    <row r="69" spans="1:15" ht="3.75" customHeight="1">
      <c r="D69" s="19"/>
      <c r="G69" s="19"/>
      <c r="J69" s="19"/>
      <c r="M69" s="19"/>
      <c r="O69" s="13"/>
    </row>
    <row r="70" spans="1:15" s="20" customFormat="1" ht="17.25">
      <c r="A70" s="20" t="s">
        <v>37</v>
      </c>
      <c r="C70" s="20">
        <v>13</v>
      </c>
      <c r="D70" s="19">
        <f>C70/C$101*100</f>
        <v>8.3333333333333321</v>
      </c>
      <c r="F70" s="20">
        <v>129</v>
      </c>
      <c r="G70" s="19">
        <f>F70/F$101*100</f>
        <v>9.8774885145482383</v>
      </c>
      <c r="I70" s="20">
        <v>581</v>
      </c>
      <c r="J70" s="19">
        <f>I70/I$101*100</f>
        <v>9.5685111989459806</v>
      </c>
      <c r="L70" s="13">
        <v>723</v>
      </c>
      <c r="M70" s="19">
        <f>L70/L$101*100</f>
        <v>9.5964958853198841</v>
      </c>
      <c r="O70" s="13"/>
    </row>
    <row r="71" spans="1:15" ht="15">
      <c r="B71" s="1" t="s">
        <v>36</v>
      </c>
      <c r="C71" s="1">
        <v>1</v>
      </c>
      <c r="D71" s="19">
        <f>C71/C$101*100</f>
        <v>0.64102564102564097</v>
      </c>
      <c r="F71" s="1">
        <v>34</v>
      </c>
      <c r="G71" s="19">
        <f>F71/F$101*100</f>
        <v>2.6033690658499236</v>
      </c>
      <c r="I71" s="1">
        <v>121</v>
      </c>
      <c r="J71" s="19">
        <f>I71/I$101*100</f>
        <v>1.9927536231884055</v>
      </c>
      <c r="L71" s="1">
        <v>156</v>
      </c>
      <c r="M71" s="19">
        <f>L71/L$101*100</f>
        <v>2.0706132200690206</v>
      </c>
      <c r="O71" s="13"/>
    </row>
    <row r="72" spans="1:15" ht="15">
      <c r="B72" s="1" t="s">
        <v>35</v>
      </c>
      <c r="C72" s="1">
        <v>1</v>
      </c>
      <c r="D72" s="19">
        <f>C72/C$101*100</f>
        <v>0.64102564102564097</v>
      </c>
      <c r="F72" s="1">
        <v>3</v>
      </c>
      <c r="G72" s="19">
        <f>F72/F$101*100</f>
        <v>0.22970903522205208</v>
      </c>
      <c r="I72" s="1">
        <v>12</v>
      </c>
      <c r="J72" s="19">
        <f>I72/I$101*100</f>
        <v>0.19762845849802371</v>
      </c>
      <c r="L72" s="1">
        <v>16</v>
      </c>
      <c r="M72" s="19">
        <f>L72/L$101*100</f>
        <v>0.2123705866737457</v>
      </c>
      <c r="O72" s="13"/>
    </row>
    <row r="73" spans="1:15" ht="15">
      <c r="B73" s="1" t="s">
        <v>34</v>
      </c>
      <c r="C73" s="1">
        <v>4</v>
      </c>
      <c r="D73" s="19">
        <f>C73/C$101*100</f>
        <v>2.5641025641025639</v>
      </c>
      <c r="F73" s="1">
        <v>16</v>
      </c>
      <c r="G73" s="19">
        <f>F73/F$101*100</f>
        <v>1.2251148545176112</v>
      </c>
      <c r="I73" s="1">
        <v>77</v>
      </c>
      <c r="J73" s="19">
        <f>I73/I$101*100</f>
        <v>1.2681159420289856</v>
      </c>
      <c r="L73" s="1">
        <v>97</v>
      </c>
      <c r="M73" s="19">
        <f>L73/L$101*100</f>
        <v>1.2874966817095832</v>
      </c>
      <c r="O73" s="13"/>
    </row>
    <row r="74" spans="1:15" ht="15">
      <c r="B74" s="1" t="s">
        <v>33</v>
      </c>
      <c r="C74" s="1">
        <v>0</v>
      </c>
      <c r="D74" s="19">
        <f>C74/C$101*100</f>
        <v>0</v>
      </c>
      <c r="F74" s="1">
        <v>2</v>
      </c>
      <c r="G74" s="19">
        <f>F74/F$101*100</f>
        <v>0.15313935681470139</v>
      </c>
      <c r="I74" s="1">
        <v>11</v>
      </c>
      <c r="J74" s="19">
        <f>I74/I$101*100</f>
        <v>0.18115942028985507</v>
      </c>
      <c r="L74" s="1">
        <v>13</v>
      </c>
      <c r="M74" s="19">
        <f>L74/L$101*100</f>
        <v>0.17255110167241838</v>
      </c>
      <c r="O74" s="13"/>
    </row>
    <row r="75" spans="1:15" ht="15">
      <c r="B75" s="1" t="s">
        <v>32</v>
      </c>
      <c r="C75" s="1">
        <v>2</v>
      </c>
      <c r="D75" s="19">
        <f>C75/C$101*100</f>
        <v>1.2820512820512819</v>
      </c>
      <c r="F75" s="1">
        <v>8</v>
      </c>
      <c r="G75" s="19">
        <f>F75/F$101*100</f>
        <v>0.61255742725880558</v>
      </c>
      <c r="I75" s="1">
        <v>23</v>
      </c>
      <c r="J75" s="19">
        <f>I75/I$101*100</f>
        <v>0.37878787878787878</v>
      </c>
      <c r="L75" s="1">
        <v>33</v>
      </c>
      <c r="M75" s="19">
        <f>L75/L$101*100</f>
        <v>0.43801433501460046</v>
      </c>
      <c r="O75" s="13"/>
    </row>
    <row r="76" spans="1:15" ht="15">
      <c r="B76" s="1" t="s">
        <v>31</v>
      </c>
      <c r="C76" s="1">
        <v>3</v>
      </c>
      <c r="D76" s="19">
        <f>C76/C$101*100</f>
        <v>1.9230769230769231</v>
      </c>
      <c r="F76" s="1">
        <v>38</v>
      </c>
      <c r="G76" s="19">
        <f>F76/F$101*100</f>
        <v>2.9096477794793261</v>
      </c>
      <c r="I76" s="1">
        <v>181</v>
      </c>
      <c r="J76" s="19">
        <f>I76/I$101*100</f>
        <v>2.9808959156785244</v>
      </c>
      <c r="L76" s="1">
        <v>222</v>
      </c>
      <c r="M76" s="19">
        <f>L76/L$101*100</f>
        <v>2.9466418900982214</v>
      </c>
      <c r="O76" s="13"/>
    </row>
    <row r="77" spans="1:15" ht="15">
      <c r="B77" s="1" t="s">
        <v>30</v>
      </c>
      <c r="C77" s="1">
        <v>2</v>
      </c>
      <c r="D77" s="19">
        <f>C77/C$101*100</f>
        <v>1.2820512820512819</v>
      </c>
      <c r="F77" s="1">
        <v>25</v>
      </c>
      <c r="G77" s="19">
        <f>F77/F$101*100</f>
        <v>1.914241960183767</v>
      </c>
      <c r="I77" s="1">
        <v>132</v>
      </c>
      <c r="J77" s="19">
        <f>I77/I$101*100</f>
        <v>2.1739130434782608</v>
      </c>
      <c r="L77" s="1">
        <v>159</v>
      </c>
      <c r="M77" s="19">
        <f>L77/L$101*100</f>
        <v>2.1104327050703477</v>
      </c>
      <c r="O77" s="13"/>
    </row>
    <row r="78" spans="1:15" ht="15">
      <c r="B78" s="1" t="s">
        <v>29</v>
      </c>
      <c r="C78" s="1">
        <v>0</v>
      </c>
      <c r="D78" s="19">
        <f>C78/C$101*100</f>
        <v>0</v>
      </c>
      <c r="F78" s="1">
        <v>1</v>
      </c>
      <c r="G78" s="19">
        <f>F78/F$101*100</f>
        <v>7.6569678407350697E-2</v>
      </c>
      <c r="I78" s="1">
        <v>18</v>
      </c>
      <c r="J78" s="19">
        <f>I78/I$101*100</f>
        <v>0.29644268774703553</v>
      </c>
      <c r="L78" s="1">
        <v>19</v>
      </c>
      <c r="M78" s="19">
        <f>L78/L$101*100</f>
        <v>0.25219007167507301</v>
      </c>
      <c r="O78" s="13"/>
    </row>
    <row r="79" spans="1:15" ht="15">
      <c r="B79" s="1" t="s">
        <v>28</v>
      </c>
      <c r="C79" s="1">
        <v>0</v>
      </c>
      <c r="D79" s="19">
        <f>C79/C$101*100</f>
        <v>0</v>
      </c>
      <c r="F79" s="1">
        <v>1</v>
      </c>
      <c r="G79" s="19">
        <f>F79/F$101*100</f>
        <v>7.6569678407350697E-2</v>
      </c>
      <c r="I79" s="1">
        <v>4</v>
      </c>
      <c r="J79" s="19">
        <f>I79/I$101*100</f>
        <v>6.5876152832674575E-2</v>
      </c>
      <c r="L79" s="1">
        <v>5</v>
      </c>
      <c r="M79" s="19">
        <f>L79/L$101*100</f>
        <v>6.636580833554552E-2</v>
      </c>
      <c r="O79" s="13"/>
    </row>
    <row r="80" spans="1:15" ht="15">
      <c r="B80" s="1" t="s">
        <v>27</v>
      </c>
      <c r="C80" s="1">
        <v>1</v>
      </c>
      <c r="D80" s="19">
        <f>C80/C$101*100</f>
        <v>0.64102564102564097</v>
      </c>
      <c r="F80" s="1">
        <v>13</v>
      </c>
      <c r="G80" s="19">
        <f>F80/F$101*100</f>
        <v>0.99540581929555894</v>
      </c>
      <c r="I80" s="1">
        <v>60</v>
      </c>
      <c r="J80" s="19">
        <f>I80/I$101*100</f>
        <v>0.98814229249011865</v>
      </c>
      <c r="L80" s="1">
        <v>74</v>
      </c>
      <c r="M80" s="19">
        <f>L80/L$101*100</f>
        <v>0.98221396336607369</v>
      </c>
      <c r="O80" s="13"/>
    </row>
    <row r="81" spans="1:15" ht="3.75" customHeight="1">
      <c r="D81" s="19"/>
      <c r="G81" s="19"/>
      <c r="J81" s="19"/>
      <c r="M81" s="19"/>
      <c r="O81" s="13"/>
    </row>
    <row r="82" spans="1:15" s="20" customFormat="1" ht="17.25">
      <c r="A82" s="20" t="s">
        <v>26</v>
      </c>
      <c r="C82" s="20">
        <v>26</v>
      </c>
      <c r="D82" s="19">
        <f>C82/C$101*100</f>
        <v>16.666666666666664</v>
      </c>
      <c r="F82" s="20">
        <v>281</v>
      </c>
      <c r="G82" s="19">
        <f>F82/F$101*100</f>
        <v>21.516079632465544</v>
      </c>
      <c r="I82" s="13">
        <v>734</v>
      </c>
      <c r="J82" s="19">
        <f>I82/I$101*100</f>
        <v>12.088274044795783</v>
      </c>
      <c r="L82" s="13">
        <v>1041</v>
      </c>
      <c r="M82" s="19">
        <f>L82/L$101*100</f>
        <v>13.817361295460579</v>
      </c>
      <c r="O82" s="13"/>
    </row>
    <row r="83" spans="1:15" ht="15">
      <c r="B83" s="1" t="s">
        <v>25</v>
      </c>
      <c r="C83" s="1">
        <v>2</v>
      </c>
      <c r="D83" s="19">
        <f>C83/C$101*100</f>
        <v>1.2820512820512819</v>
      </c>
      <c r="F83" s="1">
        <v>45</v>
      </c>
      <c r="G83" s="19">
        <f>F83/F$101*100</f>
        <v>3.4456355283307807</v>
      </c>
      <c r="I83" s="1">
        <v>124</v>
      </c>
      <c r="J83" s="19">
        <f>I83/I$101*100</f>
        <v>2.0421607378129116</v>
      </c>
      <c r="L83" s="1">
        <v>171</v>
      </c>
      <c r="M83" s="19">
        <f>L83/L$101*100</f>
        <v>2.2697106450756568</v>
      </c>
      <c r="O83" s="13"/>
    </row>
    <row r="84" spans="1:15" ht="15">
      <c r="B84" s="1" t="s">
        <v>24</v>
      </c>
      <c r="C84" s="1">
        <v>13</v>
      </c>
      <c r="D84" s="19">
        <f>C84/C$101*100</f>
        <v>8.3333333333333321</v>
      </c>
      <c r="F84" s="1">
        <v>189</v>
      </c>
      <c r="G84" s="19">
        <f>F84/F$101*100</f>
        <v>14.47166921898928</v>
      </c>
      <c r="I84" s="1">
        <v>500</v>
      </c>
      <c r="J84" s="19">
        <f>I84/I$101*100</f>
        <v>8.2345191040843222</v>
      </c>
      <c r="L84" s="3">
        <v>702</v>
      </c>
      <c r="M84" s="19">
        <f>L84/L$101*100</f>
        <v>9.3177594903105927</v>
      </c>
      <c r="O84" s="13"/>
    </row>
    <row r="85" spans="1:15" ht="15">
      <c r="B85" s="1" t="s">
        <v>23</v>
      </c>
      <c r="C85" s="1">
        <v>8</v>
      </c>
      <c r="D85" s="19">
        <f>C85/C$101*100</f>
        <v>5.1282051282051277</v>
      </c>
      <c r="F85" s="1">
        <v>78</v>
      </c>
      <c r="G85" s="19">
        <f>F85/F$101*100</f>
        <v>5.9724349157733538</v>
      </c>
      <c r="I85" s="1">
        <v>153</v>
      </c>
      <c r="J85" s="19">
        <f>I85/I$101*100</f>
        <v>2.5197628458498023</v>
      </c>
      <c r="L85" s="1">
        <v>239</v>
      </c>
      <c r="M85" s="19">
        <f>L85/L$101*100</f>
        <v>3.1722856384390763</v>
      </c>
      <c r="O85" s="13"/>
    </row>
    <row r="86" spans="1:15" ht="15">
      <c r="B86" s="1" t="s">
        <v>22</v>
      </c>
      <c r="C86" s="1">
        <v>1</v>
      </c>
      <c r="D86" s="19">
        <f>C86/C$101*100</f>
        <v>0.64102564102564097</v>
      </c>
      <c r="F86" s="1">
        <v>21</v>
      </c>
      <c r="G86" s="19">
        <f>F86/F$101*100</f>
        <v>1.6079632465543645</v>
      </c>
      <c r="I86" s="1">
        <v>41</v>
      </c>
      <c r="J86" s="19">
        <f>I86/I$101*100</f>
        <v>0.67523056653491442</v>
      </c>
      <c r="L86" s="1">
        <v>63</v>
      </c>
      <c r="M86" s="19">
        <f>L86/L$101*100</f>
        <v>0.83620918502787367</v>
      </c>
      <c r="O86" s="13"/>
    </row>
    <row r="87" spans="1:15" ht="15">
      <c r="B87" s="1" t="s">
        <v>21</v>
      </c>
      <c r="C87" s="1">
        <v>5</v>
      </c>
      <c r="D87" s="19">
        <f>C87/C$101*100</f>
        <v>3.2051282051282048</v>
      </c>
      <c r="F87" s="1">
        <v>29</v>
      </c>
      <c r="G87" s="19">
        <f>F87/F$101*100</f>
        <v>2.2205206738131702</v>
      </c>
      <c r="I87" s="1">
        <v>56</v>
      </c>
      <c r="J87" s="19">
        <f>I87/I$101*100</f>
        <v>0.92226613965744397</v>
      </c>
      <c r="L87" s="1">
        <v>90</v>
      </c>
      <c r="M87" s="19">
        <f>L87/L$101*100</f>
        <v>1.1945845500398196</v>
      </c>
      <c r="O87" s="13"/>
    </row>
    <row r="88" spans="1:15" ht="15">
      <c r="B88" s="1" t="s">
        <v>20</v>
      </c>
      <c r="C88" s="1">
        <v>5</v>
      </c>
      <c r="D88" s="19">
        <f>C88/C$101*100</f>
        <v>3.2051282051282048</v>
      </c>
      <c r="F88" s="1">
        <v>56</v>
      </c>
      <c r="G88" s="19">
        <f>F88/F$101*100</f>
        <v>4.2879019908116387</v>
      </c>
      <c r="I88" s="1">
        <v>121</v>
      </c>
      <c r="J88" s="19">
        <f>I88/I$101*100</f>
        <v>1.9927536231884055</v>
      </c>
      <c r="L88" s="1">
        <v>182</v>
      </c>
      <c r="M88" s="19">
        <f>L88/L$101*100</f>
        <v>2.4157154234138574</v>
      </c>
      <c r="O88" s="13"/>
    </row>
    <row r="89" spans="1:15" ht="15">
      <c r="B89" s="1" t="s">
        <v>19</v>
      </c>
      <c r="C89" s="1">
        <v>0</v>
      </c>
      <c r="D89" s="19">
        <f>C89/C$101*100</f>
        <v>0</v>
      </c>
      <c r="F89" s="1">
        <v>9</v>
      </c>
      <c r="G89" s="19">
        <f>F89/F$101*100</f>
        <v>0.6891271056661562</v>
      </c>
      <c r="I89" s="1">
        <v>16</v>
      </c>
      <c r="J89" s="19">
        <f>I89/I$101*100</f>
        <v>0.2635046113306983</v>
      </c>
      <c r="L89" s="1">
        <v>25</v>
      </c>
      <c r="M89" s="19">
        <f>L89/L$101*100</f>
        <v>0.33182904167772764</v>
      </c>
      <c r="O89" s="13"/>
    </row>
    <row r="90" spans="1:15" ht="15">
      <c r="B90" s="1" t="s">
        <v>18</v>
      </c>
      <c r="C90" s="1">
        <v>5</v>
      </c>
      <c r="D90" s="19">
        <f>C90/C$101*100</f>
        <v>3.2051282051282048</v>
      </c>
      <c r="F90" s="1">
        <v>69</v>
      </c>
      <c r="G90" s="19">
        <f>F90/F$101*100</f>
        <v>5.283307810107198</v>
      </c>
      <c r="I90" s="1">
        <v>177</v>
      </c>
      <c r="J90" s="19">
        <f>I90/I$101*100</f>
        <v>2.9150197628458501</v>
      </c>
      <c r="L90" s="1">
        <v>251</v>
      </c>
      <c r="M90" s="19">
        <f>L90/L$101*100</f>
        <v>3.3315635784443853</v>
      </c>
      <c r="O90" s="13"/>
    </row>
    <row r="91" spans="1:15" ht="15">
      <c r="B91" s="1" t="s">
        <v>17</v>
      </c>
      <c r="C91" s="1">
        <v>9</v>
      </c>
      <c r="D91" s="19">
        <f>C91/C$101*100</f>
        <v>5.7692307692307692</v>
      </c>
      <c r="F91" s="1">
        <v>26</v>
      </c>
      <c r="G91" s="19">
        <f>F91/F$101*100</f>
        <v>1.9908116385911179</v>
      </c>
      <c r="I91" s="1">
        <v>39</v>
      </c>
      <c r="J91" s="19">
        <f>I91/I$101*100</f>
        <v>0.64229249011857714</v>
      </c>
      <c r="L91" s="1">
        <v>74</v>
      </c>
      <c r="M91" s="19">
        <f>L91/L$101*100</f>
        <v>0.98221396336607369</v>
      </c>
      <c r="O91" s="13"/>
    </row>
    <row r="92" spans="1:15" ht="15">
      <c r="B92" s="1" t="s">
        <v>16</v>
      </c>
      <c r="C92" s="1">
        <v>2</v>
      </c>
      <c r="D92" s="19">
        <f>C92/C$101*100</f>
        <v>1.2820512820512819</v>
      </c>
      <c r="F92" s="1">
        <v>15</v>
      </c>
      <c r="G92" s="19">
        <f>F92/F$101*100</f>
        <v>1.1485451761102603</v>
      </c>
      <c r="I92" s="1">
        <v>28</v>
      </c>
      <c r="J92" s="19">
        <f>I92/I$101*100</f>
        <v>0.46113306982872199</v>
      </c>
      <c r="L92" s="1">
        <v>45</v>
      </c>
      <c r="M92" s="19">
        <f>L92/L$101*100</f>
        <v>0.59729227501990978</v>
      </c>
      <c r="O92" s="13"/>
    </row>
    <row r="93" spans="1:15" ht="3.75" customHeight="1">
      <c r="D93" s="19"/>
      <c r="G93" s="19"/>
      <c r="J93" s="19"/>
      <c r="M93" s="19"/>
      <c r="O93" s="13"/>
    </row>
    <row r="94" spans="1:15" s="20" customFormat="1" ht="17.25">
      <c r="A94" s="20" t="s">
        <v>15</v>
      </c>
      <c r="C94" s="20">
        <v>6</v>
      </c>
      <c r="D94" s="19">
        <f>C94/C$101*100</f>
        <v>3.8461538461538463</v>
      </c>
      <c r="F94" s="20">
        <v>72</v>
      </c>
      <c r="G94" s="19">
        <f>F94/F$101*100</f>
        <v>5.5130168453292496</v>
      </c>
      <c r="I94" s="20">
        <v>222</v>
      </c>
      <c r="J94" s="19">
        <f>I94/I$101*100</f>
        <v>3.6561264822134385</v>
      </c>
      <c r="L94" s="20">
        <v>300</v>
      </c>
      <c r="M94" s="19">
        <f>L94/L$101*100</f>
        <v>3.9819485001327317</v>
      </c>
      <c r="O94" s="13"/>
    </row>
    <row r="95" spans="1:15" ht="15">
      <c r="B95" s="1" t="s">
        <v>14</v>
      </c>
      <c r="C95" s="1">
        <v>1</v>
      </c>
      <c r="D95" s="19">
        <f>C95/C$101*100</f>
        <v>0.64102564102564097</v>
      </c>
      <c r="F95" s="1">
        <v>11</v>
      </c>
      <c r="G95" s="19">
        <f>F95/F$101*100</f>
        <v>0.84226646248085757</v>
      </c>
      <c r="I95" s="1">
        <v>19</v>
      </c>
      <c r="J95" s="19">
        <f>I95/I$101*100</f>
        <v>0.31291172595520422</v>
      </c>
      <c r="L95" s="1">
        <v>31</v>
      </c>
      <c r="M95" s="19">
        <f>L95/L$101*100</f>
        <v>0.41146801168038227</v>
      </c>
      <c r="O95" s="13"/>
    </row>
    <row r="96" spans="1:15" ht="15">
      <c r="B96" s="1" t="s">
        <v>13</v>
      </c>
      <c r="C96" s="1">
        <v>1</v>
      </c>
      <c r="D96" s="19">
        <f>C96/C$101*100</f>
        <v>0.64102564102564097</v>
      </c>
      <c r="F96" s="1">
        <v>8</v>
      </c>
      <c r="G96" s="19">
        <f>F96/F$101*100</f>
        <v>0.61255742725880558</v>
      </c>
      <c r="I96" s="1">
        <v>18</v>
      </c>
      <c r="J96" s="19">
        <f>I96/I$101*100</f>
        <v>0.29644268774703553</v>
      </c>
      <c r="L96" s="1">
        <v>27</v>
      </c>
      <c r="M96" s="19">
        <f>L96/L$101*100</f>
        <v>0.35837536501194583</v>
      </c>
      <c r="O96" s="13"/>
    </row>
    <row r="97" spans="1:15" ht="15">
      <c r="B97" s="1" t="s">
        <v>12</v>
      </c>
      <c r="C97" s="1">
        <v>0</v>
      </c>
      <c r="D97" s="19">
        <f>C97/C$101*100</f>
        <v>0</v>
      </c>
      <c r="F97" s="1">
        <v>5</v>
      </c>
      <c r="G97" s="19">
        <f>F97/F$101*100</f>
        <v>0.38284839203675347</v>
      </c>
      <c r="I97" s="1">
        <v>14</v>
      </c>
      <c r="J97" s="19">
        <f>I97/I$101*100</f>
        <v>0.23056653491436099</v>
      </c>
      <c r="L97" s="1">
        <v>19</v>
      </c>
      <c r="M97" s="19">
        <f>L97/L$101*100</f>
        <v>0.25219007167507301</v>
      </c>
      <c r="O97" s="13"/>
    </row>
    <row r="98" spans="1:15" ht="15">
      <c r="B98" s="1" t="s">
        <v>11</v>
      </c>
      <c r="C98" s="1">
        <v>0</v>
      </c>
      <c r="D98" s="19">
        <f>C98/C$101*100</f>
        <v>0</v>
      </c>
      <c r="F98" s="1">
        <v>3</v>
      </c>
      <c r="G98" s="19">
        <f>F98/F$101*100</f>
        <v>0.22970903522205208</v>
      </c>
      <c r="I98" s="1">
        <v>14</v>
      </c>
      <c r="J98" s="19">
        <f>I98/I$101*100</f>
        <v>0.23056653491436099</v>
      </c>
      <c r="L98" s="1">
        <v>17</v>
      </c>
      <c r="M98" s="19">
        <f>L98/L$101*100</f>
        <v>0.22564374834085479</v>
      </c>
      <c r="O98" s="13"/>
    </row>
    <row r="99" spans="1:15" ht="15">
      <c r="B99" s="1" t="s">
        <v>10</v>
      </c>
      <c r="C99" s="1">
        <v>4</v>
      </c>
      <c r="D99" s="19">
        <f>C99/C$101*100</f>
        <v>2.5641025641025639</v>
      </c>
      <c r="F99" s="1">
        <v>48</v>
      </c>
      <c r="G99" s="19">
        <f>F99/F$101*100</f>
        <v>3.6753445635528332</v>
      </c>
      <c r="I99" s="1">
        <v>164</v>
      </c>
      <c r="J99" s="19">
        <f>I99/I$101*100</f>
        <v>2.7009222661396577</v>
      </c>
      <c r="L99" s="1">
        <v>216</v>
      </c>
      <c r="M99" s="19">
        <f>L99/L$101*100</f>
        <v>2.8670029200955667</v>
      </c>
      <c r="O99" s="13"/>
    </row>
    <row r="100" spans="1:15" ht="3.75" customHeight="1">
      <c r="D100" s="18"/>
      <c r="G100" s="18"/>
      <c r="J100" s="18"/>
      <c r="M100" s="18"/>
      <c r="O100" s="13"/>
    </row>
    <row r="101" spans="1:15" ht="18" thickBot="1">
      <c r="A101" s="17" t="s">
        <v>9</v>
      </c>
      <c r="B101" s="16"/>
      <c r="C101" s="16">
        <v>156</v>
      </c>
      <c r="D101" s="14"/>
      <c r="E101" s="16"/>
      <c r="F101" s="15">
        <v>1306</v>
      </c>
      <c r="G101" s="14"/>
      <c r="H101" s="16"/>
      <c r="I101" s="15">
        <v>6072</v>
      </c>
      <c r="J101" s="14"/>
      <c r="K101" s="16"/>
      <c r="L101" s="15">
        <v>7534</v>
      </c>
      <c r="M101" s="14">
        <f>L101/L$101*100</f>
        <v>100</v>
      </c>
      <c r="O101" s="13"/>
    </row>
    <row r="102" spans="1:15" hidden="1"/>
    <row r="103" spans="1:15" hidden="1">
      <c r="A103" s="1" t="s">
        <v>8</v>
      </c>
      <c r="C103" s="1">
        <v>1</v>
      </c>
      <c r="F103" s="1">
        <v>1</v>
      </c>
      <c r="I103" s="1">
        <v>17</v>
      </c>
      <c r="L103" s="1">
        <v>19</v>
      </c>
    </row>
    <row r="104" spans="1:15" hidden="1"/>
    <row r="105" spans="1:15" hidden="1">
      <c r="A105" s="1" t="s">
        <v>7</v>
      </c>
      <c r="C105" s="1">
        <v>196</v>
      </c>
      <c r="F105" s="3">
        <v>1980</v>
      </c>
      <c r="I105" s="3">
        <v>9371</v>
      </c>
      <c r="L105" s="3">
        <v>11547</v>
      </c>
    </row>
    <row r="106" spans="1:15" hidden="1"/>
    <row r="107" spans="1:15" ht="3.75" customHeight="1"/>
    <row r="108" spans="1:15" ht="16.5">
      <c r="A108" s="10" t="s">
        <v>6</v>
      </c>
      <c r="B108" s="10"/>
      <c r="C108" s="12">
        <v>395</v>
      </c>
      <c r="D108" s="12"/>
      <c r="E108" s="12">
        <f>E94++E82+E70+E61+E49+E37+E25+E17+E5</f>
        <v>0</v>
      </c>
      <c r="F108" s="12">
        <v>2941</v>
      </c>
      <c r="G108" s="12"/>
      <c r="H108" s="12">
        <f>H94++H82+H70+H61+H49+H37+H25+H17+H5</f>
        <v>0</v>
      </c>
      <c r="I108" s="12">
        <v>12773</v>
      </c>
      <c r="J108" s="12"/>
      <c r="K108" s="12">
        <f>K94++K82+K70+K61+K49+K37+K25+K17+K5</f>
        <v>0</v>
      </c>
      <c r="L108" s="12">
        <v>16109</v>
      </c>
    </row>
    <row r="109" spans="1:15" ht="3.75" customHeight="1">
      <c r="A109" s="10"/>
      <c r="B109" s="10"/>
      <c r="C109" s="10"/>
      <c r="D109" s="11"/>
      <c r="E109" s="10"/>
      <c r="F109" s="10"/>
      <c r="G109" s="11"/>
      <c r="H109" s="10"/>
      <c r="I109" s="10"/>
      <c r="J109" s="11"/>
      <c r="K109" s="10"/>
      <c r="L109" s="10"/>
    </row>
    <row r="110" spans="1:15" ht="17.25" thickBot="1">
      <c r="A110" s="8" t="s">
        <v>5</v>
      </c>
      <c r="B110" s="8"/>
      <c r="C110" s="7">
        <f>C108/C101</f>
        <v>2.5320512820512819</v>
      </c>
      <c r="D110" s="9"/>
      <c r="E110" s="8"/>
      <c r="F110" s="7">
        <f>F108/F101</f>
        <v>2.2519142419601836</v>
      </c>
      <c r="G110" s="9"/>
      <c r="H110" s="8"/>
      <c r="I110" s="7">
        <f>I108/I101</f>
        <v>2.1035902503293809</v>
      </c>
      <c r="J110" s="9"/>
      <c r="K110" s="8"/>
      <c r="L110" s="7">
        <f>L108/L101</f>
        <v>2.1381736129546058</v>
      </c>
      <c r="M110" s="6"/>
    </row>
    <row r="111" spans="1:15" ht="16.5">
      <c r="A111" s="5" t="s">
        <v>4</v>
      </c>
    </row>
    <row r="112" spans="1:15" ht="16.5">
      <c r="A112" s="5" t="s">
        <v>3</v>
      </c>
    </row>
    <row r="113" spans="1:16" ht="16.5">
      <c r="A113" s="5" t="s">
        <v>2</v>
      </c>
    </row>
    <row r="114" spans="1:16" ht="16.5">
      <c r="A114" s="5" t="s">
        <v>1</v>
      </c>
    </row>
    <row r="115" spans="1:16" ht="16.5">
      <c r="A115" s="5" t="s">
        <v>0</v>
      </c>
      <c r="O115" s="4"/>
      <c r="P115" s="4"/>
    </row>
    <row r="116" spans="1:16" ht="15">
      <c r="O116" s="4"/>
      <c r="P116" s="3"/>
    </row>
    <row r="117" spans="1:16" ht="15">
      <c r="O117" s="4"/>
      <c r="P117" s="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32"/>
  <sheetViews>
    <sheetView zoomScale="75" zoomScaleNormal="75" workbookViewId="0"/>
  </sheetViews>
  <sheetFormatPr defaultRowHeight="14.25"/>
  <cols>
    <col min="1" max="1" width="9.140625" style="1"/>
    <col min="2" max="2" width="40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9.28515625" style="2" bestFit="1" customWidth="1"/>
    <col min="14" max="16384" width="9.140625" style="1"/>
  </cols>
  <sheetData>
    <row r="1" spans="1:19" s="20" customFormat="1" ht="17.25">
      <c r="A1" s="20" t="s">
        <v>121</v>
      </c>
      <c r="D1" s="28"/>
      <c r="G1" s="28"/>
      <c r="J1" s="28"/>
      <c r="K1" s="1"/>
      <c r="M1" s="28"/>
    </row>
    <row r="2" spans="1:19" ht="15" thickBot="1">
      <c r="A2" s="16"/>
      <c r="B2" s="16"/>
      <c r="C2" s="16"/>
      <c r="D2" s="6"/>
      <c r="E2" s="16"/>
      <c r="F2" s="16"/>
      <c r="G2" s="6"/>
      <c r="H2" s="16"/>
      <c r="I2" s="16"/>
      <c r="J2" s="6"/>
      <c r="K2" s="16"/>
      <c r="L2" s="16"/>
      <c r="M2" s="6"/>
    </row>
    <row r="3" spans="1:19" ht="45" customHeight="1">
      <c r="C3" s="33" t="s">
        <v>102</v>
      </c>
      <c r="D3" s="33"/>
      <c r="E3" s="32"/>
      <c r="F3" s="33" t="s">
        <v>101</v>
      </c>
      <c r="G3" s="33"/>
      <c r="H3" s="32"/>
      <c r="I3" s="33" t="s">
        <v>100</v>
      </c>
      <c r="J3" s="33"/>
      <c r="K3" s="32"/>
      <c r="L3" s="31" t="s">
        <v>99</v>
      </c>
      <c r="M3" s="31"/>
    </row>
    <row r="4" spans="1:19" ht="25.5" customHeight="1">
      <c r="A4" s="22" t="s">
        <v>120</v>
      </c>
      <c r="B4" s="22"/>
      <c r="C4" s="21" t="s">
        <v>97</v>
      </c>
      <c r="D4" s="21" t="s">
        <v>96</v>
      </c>
      <c r="E4" s="21"/>
      <c r="F4" s="21" t="s">
        <v>97</v>
      </c>
      <c r="G4" s="21" t="s">
        <v>96</v>
      </c>
      <c r="H4" s="21"/>
      <c r="I4" s="21" t="s">
        <v>97</v>
      </c>
      <c r="J4" s="21" t="s">
        <v>96</v>
      </c>
      <c r="K4" s="21"/>
      <c r="L4" s="21" t="s">
        <v>97</v>
      </c>
      <c r="M4" s="21" t="s">
        <v>96</v>
      </c>
    </row>
    <row r="5" spans="1:19">
      <c r="D5" s="18"/>
    </row>
    <row r="6" spans="1:19" s="20" customFormat="1" ht="15">
      <c r="A6" s="20" t="s">
        <v>119</v>
      </c>
      <c r="C6" s="1">
        <v>21</v>
      </c>
      <c r="D6" s="19">
        <f>C6/C$15*100</f>
        <v>13.461538461538462</v>
      </c>
      <c r="E6" s="1"/>
      <c r="F6" s="1">
        <v>210</v>
      </c>
      <c r="G6" s="19">
        <f>F6/F$15*100</f>
        <v>16.079632465543643</v>
      </c>
      <c r="H6" s="1"/>
      <c r="I6" s="3">
        <v>1172</v>
      </c>
      <c r="J6" s="19">
        <f>I6/I$15*100</f>
        <v>19.301712779973649</v>
      </c>
      <c r="K6" s="1"/>
      <c r="L6" s="3">
        <v>1403</v>
      </c>
      <c r="M6" s="30">
        <f>L6/L$15*100</f>
        <v>18.622245818954074</v>
      </c>
      <c r="O6" s="1"/>
      <c r="P6" s="1"/>
      <c r="Q6" s="1"/>
      <c r="R6" s="1"/>
      <c r="S6" s="1"/>
    </row>
    <row r="7" spans="1:19" s="20" customFormat="1" ht="15">
      <c r="A7" s="20" t="s">
        <v>118</v>
      </c>
      <c r="C7" s="1">
        <v>2</v>
      </c>
      <c r="D7" s="19">
        <f>C7/C$15*100</f>
        <v>1.2820512820512819</v>
      </c>
      <c r="E7" s="1"/>
      <c r="F7" s="1">
        <v>11</v>
      </c>
      <c r="G7" s="19">
        <f>F7/F$15*100</f>
        <v>0.84226646248085757</v>
      </c>
      <c r="H7" s="1"/>
      <c r="I7" s="1">
        <v>106</v>
      </c>
      <c r="J7" s="19">
        <f>I7/I$15*100</f>
        <v>1.745718050065876</v>
      </c>
      <c r="K7" s="1"/>
      <c r="L7" s="1">
        <v>119</v>
      </c>
      <c r="M7" s="30">
        <f>L7/L$15*100</f>
        <v>1.5795062383859835</v>
      </c>
      <c r="O7" s="1"/>
      <c r="P7" s="1"/>
      <c r="Q7" s="1"/>
      <c r="R7" s="1"/>
      <c r="S7" s="1"/>
    </row>
    <row r="8" spans="1:19" s="20" customFormat="1" ht="15">
      <c r="A8" s="20" t="s">
        <v>117</v>
      </c>
      <c r="C8" s="1">
        <v>42</v>
      </c>
      <c r="D8" s="19">
        <f>C8/C$15*100</f>
        <v>26.923076923076923</v>
      </c>
      <c r="E8" s="1"/>
      <c r="F8" s="1">
        <v>264</v>
      </c>
      <c r="G8" s="19">
        <f>F8/F$15*100</f>
        <v>20.214395099540582</v>
      </c>
      <c r="H8" s="1"/>
      <c r="I8" s="3">
        <v>1242</v>
      </c>
      <c r="J8" s="19">
        <f>I8/I$15*100</f>
        <v>20.454545454545457</v>
      </c>
      <c r="K8" s="1"/>
      <c r="L8" s="3">
        <v>1548</v>
      </c>
      <c r="M8" s="30">
        <f>L8/L$15*100</f>
        <v>20.546854260684896</v>
      </c>
      <c r="O8" s="1"/>
      <c r="P8" s="1"/>
      <c r="Q8" s="1"/>
      <c r="R8" s="1"/>
      <c r="S8" s="1"/>
    </row>
    <row r="9" spans="1:19" s="20" customFormat="1" ht="15">
      <c r="A9" s="20" t="s">
        <v>116</v>
      </c>
      <c r="C9" s="1">
        <v>117</v>
      </c>
      <c r="D9" s="19">
        <f>C9/C$15*100</f>
        <v>75</v>
      </c>
      <c r="E9" s="1"/>
      <c r="F9" s="3">
        <v>828</v>
      </c>
      <c r="G9" s="19">
        <f>F9/F$15*100</f>
        <v>63.399693721286368</v>
      </c>
      <c r="H9" s="1"/>
      <c r="I9" s="3">
        <v>4201</v>
      </c>
      <c r="J9" s="19">
        <f>I9/I$15*100</f>
        <v>69.186429512516469</v>
      </c>
      <c r="K9" s="1"/>
      <c r="L9" s="3">
        <v>5146</v>
      </c>
      <c r="M9" s="30">
        <f>L9/L$15*100</f>
        <v>68.303689938943464</v>
      </c>
      <c r="O9" s="1"/>
      <c r="P9" s="1"/>
      <c r="Q9" s="1"/>
      <c r="R9" s="1"/>
      <c r="S9" s="1"/>
    </row>
    <row r="10" spans="1:19" s="20" customFormat="1" ht="15">
      <c r="A10" s="20" t="s">
        <v>115</v>
      </c>
      <c r="C10" s="1">
        <v>33</v>
      </c>
      <c r="D10" s="19">
        <f>C10/C$15*100</f>
        <v>21.153846153846153</v>
      </c>
      <c r="E10" s="1"/>
      <c r="F10" s="1">
        <v>150</v>
      </c>
      <c r="G10" s="19">
        <f>F10/F$15*100</f>
        <v>11.485451761102604</v>
      </c>
      <c r="H10" s="1"/>
      <c r="I10" s="1">
        <v>553</v>
      </c>
      <c r="J10" s="19">
        <f>I10/I$15*100</f>
        <v>9.1073781291172597</v>
      </c>
      <c r="K10" s="1"/>
      <c r="L10" s="3">
        <v>736</v>
      </c>
      <c r="M10" s="30">
        <f>L10/L$15*100</f>
        <v>9.7690469869923007</v>
      </c>
      <c r="O10" s="1"/>
      <c r="P10" s="1"/>
      <c r="Q10" s="1"/>
      <c r="R10" s="1"/>
      <c r="S10" s="1"/>
    </row>
    <row r="11" spans="1:19" s="20" customFormat="1" ht="15">
      <c r="A11" s="20" t="s">
        <v>114</v>
      </c>
      <c r="C11" s="1">
        <v>25</v>
      </c>
      <c r="D11" s="19">
        <f>C11/C$15*100</f>
        <v>16.025641025641026</v>
      </c>
      <c r="E11" s="1"/>
      <c r="F11" s="1">
        <v>240</v>
      </c>
      <c r="G11" s="19">
        <f>F11/F$15*100</f>
        <v>18.376722817764165</v>
      </c>
      <c r="H11" s="1"/>
      <c r="I11" s="3">
        <v>1008</v>
      </c>
      <c r="J11" s="19">
        <f>I11/I$15*100</f>
        <v>16.600790513833992</v>
      </c>
      <c r="K11" s="1"/>
      <c r="L11" s="3">
        <v>1273</v>
      </c>
      <c r="M11" s="30">
        <f>L11/L$15*100</f>
        <v>16.89673480222989</v>
      </c>
      <c r="O11" s="1"/>
      <c r="P11" s="1"/>
      <c r="Q11" s="1"/>
      <c r="R11" s="1"/>
      <c r="S11" s="1"/>
    </row>
    <row r="12" spans="1:19" s="20" customFormat="1" ht="15">
      <c r="A12" s="20" t="s">
        <v>113</v>
      </c>
      <c r="C12" s="1">
        <v>13</v>
      </c>
      <c r="D12" s="19">
        <f>C12/C$15*100</f>
        <v>8.3333333333333321</v>
      </c>
      <c r="E12" s="1"/>
      <c r="F12" s="1">
        <v>129</v>
      </c>
      <c r="G12" s="19">
        <f>F12/F$15*100</f>
        <v>9.8774885145482383</v>
      </c>
      <c r="H12" s="1"/>
      <c r="I12" s="1">
        <v>581</v>
      </c>
      <c r="J12" s="19">
        <f>I12/I$15*100</f>
        <v>9.5685111989459806</v>
      </c>
      <c r="K12" s="1"/>
      <c r="L12" s="3">
        <v>723</v>
      </c>
      <c r="M12" s="30">
        <f>L12/L$15*100</f>
        <v>9.5964958853198841</v>
      </c>
      <c r="O12" s="1"/>
      <c r="P12" s="1"/>
      <c r="Q12" s="1"/>
      <c r="R12" s="1"/>
      <c r="S12" s="1"/>
    </row>
    <row r="13" spans="1:19" s="20" customFormat="1" ht="15">
      <c r="A13" s="20" t="s">
        <v>112</v>
      </c>
      <c r="C13" s="1">
        <v>26</v>
      </c>
      <c r="D13" s="19">
        <f>C13/C$15*100</f>
        <v>16.666666666666664</v>
      </c>
      <c r="E13" s="1"/>
      <c r="F13" s="1">
        <v>281</v>
      </c>
      <c r="G13" s="19">
        <f>F13/F$15*100</f>
        <v>21.516079632465544</v>
      </c>
      <c r="H13" s="1"/>
      <c r="I13" s="3">
        <v>734</v>
      </c>
      <c r="J13" s="19">
        <f>I13/I$15*100</f>
        <v>12.088274044795783</v>
      </c>
      <c r="K13" s="1"/>
      <c r="L13" s="3">
        <v>1041</v>
      </c>
      <c r="M13" s="30">
        <f>L13/L$15*100</f>
        <v>13.817361295460579</v>
      </c>
      <c r="O13" s="1"/>
      <c r="P13" s="1"/>
      <c r="Q13" s="1"/>
      <c r="R13" s="1"/>
      <c r="S13" s="1"/>
    </row>
    <row r="14" spans="1:19" s="20" customFormat="1" ht="15">
      <c r="A14" s="20" t="s">
        <v>111</v>
      </c>
      <c r="C14" s="20">
        <v>6</v>
      </c>
      <c r="D14" s="30">
        <f>C14/C$15*100</f>
        <v>3.8461538461538463</v>
      </c>
      <c r="F14" s="20">
        <v>72</v>
      </c>
      <c r="G14" s="30">
        <f>F14/F$15*100</f>
        <v>5.5130168453292496</v>
      </c>
      <c r="I14" s="20">
        <v>222</v>
      </c>
      <c r="J14" s="30">
        <f>I14/I$15*100</f>
        <v>3.6561264822134385</v>
      </c>
      <c r="L14" s="20">
        <v>300</v>
      </c>
      <c r="M14" s="30">
        <f>L14/L$15*100</f>
        <v>3.9819485001327317</v>
      </c>
      <c r="O14" s="1"/>
      <c r="P14" s="1"/>
      <c r="Q14" s="1"/>
      <c r="R14" s="1"/>
      <c r="S14" s="1"/>
    </row>
    <row r="15" spans="1:19" ht="18" thickBot="1">
      <c r="A15" s="17" t="s">
        <v>9</v>
      </c>
      <c r="B15" s="16"/>
      <c r="C15" s="16">
        <v>156</v>
      </c>
      <c r="D15" s="29">
        <v>1</v>
      </c>
      <c r="E15" s="16"/>
      <c r="F15" s="15">
        <v>1306</v>
      </c>
      <c r="G15" s="29">
        <v>1</v>
      </c>
      <c r="H15" s="16"/>
      <c r="I15" s="15">
        <v>6072</v>
      </c>
      <c r="J15" s="29">
        <v>1</v>
      </c>
      <c r="K15" s="16"/>
      <c r="L15" s="15">
        <v>7534</v>
      </c>
      <c r="M15" s="29">
        <v>1</v>
      </c>
    </row>
    <row r="16" spans="1:19" hidden="1"/>
    <row r="17" spans="1:13" hidden="1">
      <c r="A17" s="1" t="s">
        <v>8</v>
      </c>
      <c r="C17" s="1">
        <v>1</v>
      </c>
      <c r="F17" s="1">
        <v>1</v>
      </c>
      <c r="I17" s="1">
        <v>17</v>
      </c>
      <c r="L17" s="1">
        <v>19</v>
      </c>
    </row>
    <row r="18" spans="1:13" hidden="1"/>
    <row r="19" spans="1:13" hidden="1">
      <c r="A19" s="1" t="s">
        <v>7</v>
      </c>
      <c r="C19" s="1">
        <v>196</v>
      </c>
      <c r="F19" s="3">
        <v>1980</v>
      </c>
      <c r="I19" s="3">
        <v>9371</v>
      </c>
      <c r="L19" s="3">
        <v>11547</v>
      </c>
    </row>
    <row r="20" spans="1:13" hidden="1"/>
    <row r="21" spans="1:13" ht="3.75" customHeight="1"/>
    <row r="22" spans="1:13" ht="16.5">
      <c r="A22" s="10" t="s">
        <v>110</v>
      </c>
      <c r="B22" s="10"/>
      <c r="C22" s="12">
        <v>393</v>
      </c>
      <c r="D22" s="12"/>
      <c r="E22" s="12">
        <v>0</v>
      </c>
      <c r="F22" s="12">
        <v>2879</v>
      </c>
      <c r="G22" s="12"/>
      <c r="H22" s="12">
        <v>0</v>
      </c>
      <c r="I22" s="12">
        <v>12412</v>
      </c>
      <c r="J22" s="12"/>
      <c r="K22" s="12">
        <v>0</v>
      </c>
      <c r="L22" s="12">
        <v>15684</v>
      </c>
    </row>
    <row r="23" spans="1:13" ht="3.75" customHeight="1">
      <c r="A23" s="10"/>
      <c r="B23" s="10"/>
      <c r="C23" s="10"/>
      <c r="D23" s="11"/>
      <c r="E23" s="10"/>
      <c r="F23" s="10"/>
      <c r="G23" s="11"/>
      <c r="H23" s="10"/>
      <c r="I23" s="10"/>
      <c r="J23" s="11"/>
      <c r="K23" s="10"/>
      <c r="L23" s="10"/>
    </row>
    <row r="24" spans="1:13" ht="17.25" thickBot="1">
      <c r="A24" s="8" t="s">
        <v>109</v>
      </c>
      <c r="B24" s="8"/>
      <c r="C24" s="7">
        <f>C22/C15</f>
        <v>2.5192307692307692</v>
      </c>
      <c r="D24" s="9"/>
      <c r="E24" s="8"/>
      <c r="F24" s="7">
        <f>F22/F15</f>
        <v>2.2044410413476263</v>
      </c>
      <c r="G24" s="9"/>
      <c r="H24" s="8"/>
      <c r="I24" s="7">
        <f>I22/I15</f>
        <v>2.0441370223978921</v>
      </c>
      <c r="J24" s="9"/>
      <c r="K24" s="8"/>
      <c r="L24" s="7">
        <f>L22/L15</f>
        <v>2.0817626758693919</v>
      </c>
      <c r="M24" s="6"/>
    </row>
    <row r="25" spans="1:13" ht="16.5">
      <c r="A25" s="5" t="s">
        <v>108</v>
      </c>
    </row>
    <row r="26" spans="1:13" ht="16.5">
      <c r="A26" s="5" t="s">
        <v>107</v>
      </c>
    </row>
    <row r="27" spans="1:13" ht="16.5">
      <c r="A27" s="5" t="s">
        <v>106</v>
      </c>
    </row>
    <row r="28" spans="1:13" ht="16.5">
      <c r="A28" s="5" t="s">
        <v>105</v>
      </c>
    </row>
    <row r="32" spans="1:13" ht="15">
      <c r="B32" s="28" t="s">
        <v>104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22"/>
  <sheetViews>
    <sheetView zoomScaleNormal="100" workbookViewId="0"/>
  </sheetViews>
  <sheetFormatPr defaultRowHeight="12.75"/>
  <cols>
    <col min="1" max="1" width="9.140625" style="34"/>
    <col min="2" max="2" width="30.7109375" style="34" customWidth="1"/>
    <col min="3" max="4" width="9.140625" style="34"/>
    <col min="5" max="5" width="1.85546875" style="34" customWidth="1"/>
    <col min="6" max="7" width="9.140625" style="34"/>
    <col min="8" max="8" width="1.28515625" style="34" customWidth="1"/>
    <col min="9" max="10" width="9.140625" style="34"/>
    <col min="11" max="11" width="1.42578125" style="34" customWidth="1"/>
    <col min="12" max="13" width="9.140625" style="34"/>
    <col min="14" max="14" width="1.140625" style="34" customWidth="1"/>
    <col min="15" max="16384" width="9.140625" style="34"/>
  </cols>
  <sheetData>
    <row r="1" spans="1:16" ht="18" thickBot="1">
      <c r="A1" s="55" t="s">
        <v>128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>
      <c r="A2" s="52"/>
      <c r="B2" s="52"/>
      <c r="C2" s="53">
        <v>2009</v>
      </c>
      <c r="D2" s="53"/>
      <c r="E2" s="52"/>
      <c r="F2" s="53">
        <v>2010</v>
      </c>
      <c r="G2" s="53"/>
      <c r="H2" s="52"/>
      <c r="I2" s="53">
        <v>2011</v>
      </c>
      <c r="J2" s="53"/>
      <c r="K2" s="52"/>
      <c r="L2" s="51">
        <v>2012</v>
      </c>
      <c r="M2" s="51"/>
      <c r="N2" s="52"/>
      <c r="O2" s="51">
        <v>2013</v>
      </c>
      <c r="P2" s="51"/>
    </row>
    <row r="3" spans="1:16" ht="13.5">
      <c r="A3" s="50" t="s">
        <v>127</v>
      </c>
      <c r="B3" s="50"/>
      <c r="C3" s="49" t="s">
        <v>97</v>
      </c>
      <c r="D3" s="48" t="s">
        <v>126</v>
      </c>
      <c r="E3" s="50"/>
      <c r="F3" s="49" t="s">
        <v>97</v>
      </c>
      <c r="G3" s="48" t="s">
        <v>126</v>
      </c>
      <c r="H3" s="50"/>
      <c r="I3" s="49" t="s">
        <v>97</v>
      </c>
      <c r="J3" s="48" t="s">
        <v>126</v>
      </c>
      <c r="K3" s="50"/>
      <c r="L3" s="49" t="s">
        <v>97</v>
      </c>
      <c r="M3" s="48" t="s">
        <v>126</v>
      </c>
      <c r="N3" s="50"/>
      <c r="O3" s="49" t="s">
        <v>97</v>
      </c>
      <c r="P3" s="48" t="s">
        <v>126</v>
      </c>
    </row>
    <row r="4" spans="1:16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>
      <c r="A5" s="46" t="s">
        <v>62</v>
      </c>
      <c r="B5" s="43"/>
      <c r="C5" s="45">
        <v>2582</v>
      </c>
      <c r="D5" s="41">
        <f>(C5/C$16)*100</f>
        <v>26.723245704823018</v>
      </c>
      <c r="E5" s="42"/>
      <c r="F5" s="45">
        <v>2338</v>
      </c>
      <c r="G5" s="41">
        <f>(F5/F$16)*100</f>
        <v>27.790324497801024</v>
      </c>
      <c r="H5" s="42"/>
      <c r="I5" s="45">
        <v>2454</v>
      </c>
      <c r="J5" s="41">
        <f>(I5/I$16)*100</f>
        <v>30.025694359476322</v>
      </c>
      <c r="K5" s="42"/>
      <c r="L5" s="45">
        <v>2574</v>
      </c>
      <c r="M5" s="41">
        <f>(L5/L$16)*100</f>
        <v>31.54025242004656</v>
      </c>
      <c r="N5" s="42"/>
      <c r="O5" s="42">
        <v>2177</v>
      </c>
      <c r="P5" s="41">
        <f>(O5/O$16)*100</f>
        <v>28.895672949296525</v>
      </c>
    </row>
    <row r="6" spans="1:16">
      <c r="A6" s="46" t="s">
        <v>57</v>
      </c>
      <c r="B6" s="43"/>
      <c r="C6" s="45">
        <v>2141</v>
      </c>
      <c r="D6" s="41">
        <f>(C6/C$16)*100</f>
        <v>22.158973297453944</v>
      </c>
      <c r="E6" s="42"/>
      <c r="F6" s="45">
        <v>1751</v>
      </c>
      <c r="G6" s="41">
        <f>(F6/F$16)*100</f>
        <v>20.813027457506237</v>
      </c>
      <c r="H6" s="42"/>
      <c r="I6" s="45">
        <v>1617</v>
      </c>
      <c r="J6" s="41">
        <f>(I6/I$16)*100</f>
        <v>19.784656796769852</v>
      </c>
      <c r="K6" s="42"/>
      <c r="L6" s="45">
        <v>1613</v>
      </c>
      <c r="M6" s="41">
        <f>(L6/L$16)*100</f>
        <v>19.764734713883104</v>
      </c>
      <c r="N6" s="42"/>
      <c r="O6" s="42">
        <v>1507</v>
      </c>
      <c r="P6" s="41">
        <f>(O6/O$16)*100</f>
        <v>20.002654632333421</v>
      </c>
    </row>
    <row r="7" spans="1:16">
      <c r="A7" s="46" t="s">
        <v>61</v>
      </c>
      <c r="B7" s="43"/>
      <c r="C7" s="45">
        <v>1526</v>
      </c>
      <c r="D7" s="41">
        <f>(C7/C$16)*100</f>
        <v>15.793831504864416</v>
      </c>
      <c r="E7" s="42"/>
      <c r="F7" s="45">
        <v>1335</v>
      </c>
      <c r="G7" s="41">
        <f>(F7/F$16)*100</f>
        <v>15.868299060977058</v>
      </c>
      <c r="H7" s="42"/>
      <c r="I7" s="45">
        <v>1229</v>
      </c>
      <c r="J7" s="41">
        <f>(I7/I$16)*100</f>
        <v>15.037317998287042</v>
      </c>
      <c r="K7" s="42"/>
      <c r="L7" s="45">
        <v>1376</v>
      </c>
      <c r="M7" s="41">
        <f>(L7/L$16)*100</f>
        <v>16.860678838377648</v>
      </c>
      <c r="N7" s="42"/>
      <c r="O7" s="42">
        <v>1472</v>
      </c>
      <c r="P7" s="41">
        <f>(O7/O$16)*100</f>
        <v>19.538093973984601</v>
      </c>
    </row>
    <row r="8" spans="1:16">
      <c r="A8" s="46" t="s">
        <v>92</v>
      </c>
      <c r="B8" s="43"/>
      <c r="C8" s="45">
        <v>1584</v>
      </c>
      <c r="D8" s="41">
        <f>(C8/C$16)*100</f>
        <v>16.3941212999379</v>
      </c>
      <c r="E8" s="42"/>
      <c r="F8" s="45">
        <v>1534</v>
      </c>
      <c r="G8" s="41">
        <f>(F8/F$16)*100</f>
        <v>18.233685962201353</v>
      </c>
      <c r="H8" s="42"/>
      <c r="I8" s="45">
        <v>1209</v>
      </c>
      <c r="J8" s="41">
        <f>(I8/I$16)*100</f>
        <v>14.792609812798238</v>
      </c>
      <c r="K8" s="42"/>
      <c r="L8" s="45">
        <v>1107</v>
      </c>
      <c r="M8" s="41">
        <f>(L8/L$16)*100</f>
        <v>13.564514152677368</v>
      </c>
      <c r="N8" s="42"/>
      <c r="O8" s="42">
        <v>898</v>
      </c>
      <c r="P8" s="41">
        <f>(O8/O$16)*100</f>
        <v>11.919299177063976</v>
      </c>
    </row>
    <row r="9" spans="1:16">
      <c r="A9" s="46" t="s">
        <v>43</v>
      </c>
      <c r="B9" s="43"/>
      <c r="C9" s="45">
        <v>1168</v>
      </c>
      <c r="D9" s="41">
        <f>(C9/C$16)*100</f>
        <v>12.088594493893604</v>
      </c>
      <c r="E9" s="42"/>
      <c r="F9" s="45">
        <v>917</v>
      </c>
      <c r="G9" s="41">
        <f>(F9/F$16)*100</f>
        <v>10.899797931772257</v>
      </c>
      <c r="H9" s="42"/>
      <c r="I9" s="45">
        <v>943</v>
      </c>
      <c r="J9" s="41">
        <f>(I9/I$16)*100</f>
        <v>11.537990945797137</v>
      </c>
      <c r="K9" s="42"/>
      <c r="L9" s="45">
        <v>947</v>
      </c>
      <c r="M9" s="41">
        <f>(L9/L$16)*100</f>
        <v>11.603970101703224</v>
      </c>
      <c r="N9" s="42"/>
      <c r="O9" s="42">
        <v>856</v>
      </c>
      <c r="P9" s="41">
        <f>(O9/O$16)*100</f>
        <v>11.361826387045394</v>
      </c>
    </row>
    <row r="10" spans="1:16">
      <c r="A10" s="46" t="s">
        <v>64</v>
      </c>
      <c r="B10" s="43"/>
      <c r="C10" s="45">
        <v>1146</v>
      </c>
      <c r="D10" s="41">
        <f>(C10/C$16)*100</f>
        <v>11.860898364727799</v>
      </c>
      <c r="E10" s="42"/>
      <c r="F10" s="45">
        <v>947</v>
      </c>
      <c r="G10" s="41">
        <f>(F10/F$16)*100</f>
        <v>11.256388921906574</v>
      </c>
      <c r="H10" s="42"/>
      <c r="I10" s="45">
        <v>878</v>
      </c>
      <c r="J10" s="41">
        <f>(I10/I$16)*100</f>
        <v>10.742689342958522</v>
      </c>
      <c r="K10" s="42"/>
      <c r="L10" s="45">
        <v>934</v>
      </c>
      <c r="M10" s="41">
        <f>(L10/L$16)*100</f>
        <v>11.444675897561574</v>
      </c>
      <c r="N10" s="42"/>
      <c r="O10" s="42">
        <v>832</v>
      </c>
      <c r="P10" s="41">
        <f>(O10/O$16)*100</f>
        <v>11.043270507034777</v>
      </c>
    </row>
    <row r="11" spans="1:16">
      <c r="A11" s="46" t="s">
        <v>24</v>
      </c>
      <c r="B11" s="43"/>
      <c r="C11" s="45">
        <v>945</v>
      </c>
      <c r="D11" s="41">
        <f>(C11/C$16)*100</f>
        <v>9.7805837300765894</v>
      </c>
      <c r="E11" s="42"/>
      <c r="F11" s="45">
        <v>862</v>
      </c>
      <c r="G11" s="41">
        <f>(F11/F$16)*100</f>
        <v>10.246047783192678</v>
      </c>
      <c r="H11" s="42"/>
      <c r="I11" s="45">
        <v>873</v>
      </c>
      <c r="J11" s="41">
        <f>(I11/I$16)*100</f>
        <v>10.681512296586321</v>
      </c>
      <c r="K11" s="42"/>
      <c r="L11" s="45">
        <v>853</v>
      </c>
      <c r="M11" s="41">
        <f>(L11/L$16)*100</f>
        <v>10.452150471755912</v>
      </c>
      <c r="N11" s="42"/>
      <c r="O11" s="42">
        <v>702</v>
      </c>
      <c r="P11" s="41">
        <f>(O11/O$16)*100</f>
        <v>9.3177594903105927</v>
      </c>
    </row>
    <row r="12" spans="1:16">
      <c r="A12" s="46" t="s">
        <v>71</v>
      </c>
      <c r="B12" s="43"/>
      <c r="C12" s="45">
        <v>1153</v>
      </c>
      <c r="D12" s="41">
        <f>(C12/C$16)*100</f>
        <v>11.933347133098737</v>
      </c>
      <c r="E12" s="42"/>
      <c r="F12" s="45">
        <v>981</v>
      </c>
      <c r="G12" s="41">
        <f>(F12/F$16)*100</f>
        <v>11.660525377392132</v>
      </c>
      <c r="H12" s="42"/>
      <c r="I12" s="45">
        <v>830</v>
      </c>
      <c r="J12" s="41">
        <f>(I12/I$16)*100</f>
        <v>10.155389697785392</v>
      </c>
      <c r="K12" s="42"/>
      <c r="L12" s="45">
        <v>822</v>
      </c>
      <c r="M12" s="41">
        <f>(L12/L$16)*100</f>
        <v>10.072295061879672</v>
      </c>
      <c r="N12" s="42"/>
      <c r="O12" s="42">
        <v>661</v>
      </c>
      <c r="P12" s="41">
        <f>(O12/O$16)*100</f>
        <v>8.773559861959118</v>
      </c>
    </row>
    <row r="13" spans="1:16">
      <c r="A13" s="46" t="s">
        <v>59</v>
      </c>
      <c r="B13" s="43"/>
      <c r="C13" s="45">
        <v>560</v>
      </c>
      <c r="D13" s="41">
        <f>(C13/C$16)*100</f>
        <v>5.7959014696750151</v>
      </c>
      <c r="E13" s="42"/>
      <c r="F13" s="45">
        <v>501</v>
      </c>
      <c r="G13" s="41">
        <f>(F13/F$16)*100</f>
        <v>5.9550695352430756</v>
      </c>
      <c r="H13" s="42"/>
      <c r="I13" s="45">
        <v>450</v>
      </c>
      <c r="J13" s="41">
        <f>(I13/I$16)*100</f>
        <v>5.5059341734981029</v>
      </c>
      <c r="K13" s="42"/>
      <c r="L13" s="45">
        <v>421</v>
      </c>
      <c r="M13" s="41">
        <f>(L13/L$16)*100</f>
        <v>5.1586815341257193</v>
      </c>
      <c r="N13" s="42"/>
      <c r="O13" s="42">
        <v>371</v>
      </c>
      <c r="P13" s="41">
        <f>(O13/O$16)*100</f>
        <v>4.9243429784974779</v>
      </c>
    </row>
    <row r="14" spans="1:16">
      <c r="A14" s="46" t="s">
        <v>70</v>
      </c>
      <c r="B14" s="43"/>
      <c r="C14" s="45">
        <v>493</v>
      </c>
      <c r="D14" s="41">
        <f>(C14/C$16)*100</f>
        <v>5.1024632581246117</v>
      </c>
      <c r="E14" s="42"/>
      <c r="F14" s="45">
        <v>458</v>
      </c>
      <c r="G14" s="41">
        <f>(F14/F$16)*100</f>
        <v>5.4439557827172234</v>
      </c>
      <c r="H14" s="42"/>
      <c r="I14" s="45">
        <v>440</v>
      </c>
      <c r="J14" s="41">
        <f>(I14/I$16)*100</f>
        <v>5.3835800807537009</v>
      </c>
      <c r="K14" s="42"/>
      <c r="L14" s="45">
        <v>413</v>
      </c>
      <c r="M14" s="41">
        <f>(L14/L$16)*100</f>
        <v>5.0606543315770125</v>
      </c>
      <c r="N14" s="42"/>
      <c r="O14" s="42">
        <v>351</v>
      </c>
      <c r="P14" s="41">
        <f>(O14/O$16)*100</f>
        <v>4.6588797451552963</v>
      </c>
    </row>
    <row r="15" spans="1:16">
      <c r="A15" s="44"/>
      <c r="B15" s="43"/>
      <c r="C15" s="42"/>
      <c r="D15" s="41"/>
      <c r="E15" s="42"/>
      <c r="F15" s="42"/>
      <c r="G15" s="41"/>
      <c r="H15" s="42"/>
      <c r="I15" s="42"/>
      <c r="J15" s="41"/>
      <c r="K15" s="42"/>
      <c r="L15" s="42"/>
      <c r="M15" s="41"/>
      <c r="N15" s="42"/>
      <c r="O15" s="42"/>
      <c r="P15" s="41"/>
    </row>
    <row r="16" spans="1:16" ht="14.25" thickBot="1">
      <c r="A16" s="40" t="s">
        <v>125</v>
      </c>
      <c r="B16" s="40"/>
      <c r="C16" s="39">
        <v>9662</v>
      </c>
      <c r="D16" s="38">
        <f>(C16/C$16)*100</f>
        <v>100</v>
      </c>
      <c r="E16" s="39"/>
      <c r="F16" s="39">
        <v>8413</v>
      </c>
      <c r="G16" s="38">
        <f>(F16/F$16)*100</f>
        <v>100</v>
      </c>
      <c r="H16" s="39"/>
      <c r="I16" s="39">
        <v>8173</v>
      </c>
      <c r="J16" s="38">
        <f>(I16/I$16)*100</f>
        <v>100</v>
      </c>
      <c r="K16" s="39"/>
      <c r="L16" s="39">
        <v>8161</v>
      </c>
      <c r="M16" s="38">
        <f>(L16/L$16)*100</f>
        <v>100</v>
      </c>
      <c r="N16" s="39"/>
      <c r="O16" s="39">
        <v>7534</v>
      </c>
      <c r="P16" s="38">
        <f>(O16/O$16)*100</f>
        <v>100</v>
      </c>
    </row>
    <row r="17" spans="1:18">
      <c r="A17" s="35" t="s">
        <v>124</v>
      </c>
      <c r="B17" s="36"/>
      <c r="C17" s="36"/>
      <c r="D17" s="36"/>
      <c r="E17" s="36"/>
      <c r="F17" s="36"/>
      <c r="G17" s="36"/>
      <c r="H17" s="37"/>
      <c r="I17" s="36"/>
      <c r="J17" s="36"/>
      <c r="K17" s="37"/>
      <c r="L17" s="36"/>
      <c r="M17" s="36"/>
      <c r="N17" s="37"/>
      <c r="O17" s="36"/>
      <c r="P17" s="36"/>
    </row>
    <row r="18" spans="1:18">
      <c r="A18" s="35" t="s">
        <v>123</v>
      </c>
      <c r="B18" s="36"/>
      <c r="C18" s="36"/>
      <c r="D18" s="36"/>
      <c r="E18" s="36"/>
      <c r="F18" s="36"/>
      <c r="G18" s="36"/>
      <c r="H18" s="37"/>
      <c r="I18" s="36"/>
      <c r="J18" s="36"/>
      <c r="K18" s="37"/>
      <c r="L18" s="36"/>
      <c r="M18" s="36"/>
      <c r="N18" s="37"/>
      <c r="O18" s="36"/>
      <c r="P18" s="36"/>
    </row>
    <row r="19" spans="1:18">
      <c r="A19" s="35" t="s">
        <v>122</v>
      </c>
    </row>
    <row r="22" spans="1:18" ht="15">
      <c r="P22" s="4"/>
      <c r="Q22" s="4"/>
      <c r="R22" s="4"/>
    </row>
  </sheetData>
  <mergeCells count="2">
    <mergeCell ref="O2:P2"/>
    <mergeCell ref="L2:M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111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58" customWidth="1"/>
    <col min="2" max="2" width="8.7109375" style="56" bestFit="1" customWidth="1"/>
    <col min="3" max="3" width="7.28515625" style="57" customWidth="1"/>
    <col min="4" max="4" width="8.7109375" style="56" bestFit="1" customWidth="1"/>
    <col min="5" max="5" width="7.140625" style="57" customWidth="1"/>
    <col min="6" max="6" width="9.5703125" style="56" bestFit="1" customWidth="1"/>
    <col min="7" max="7" width="7.42578125" style="57" customWidth="1"/>
    <col min="8" max="8" width="12.7109375" style="56" bestFit="1" customWidth="1"/>
    <col min="9" max="9" width="7.5703125" style="57" customWidth="1"/>
    <col min="10" max="10" width="8.7109375" style="56" bestFit="1" customWidth="1"/>
    <col min="11" max="11" width="7" style="57" customWidth="1"/>
    <col min="12" max="12" width="8.7109375" style="56" bestFit="1" customWidth="1"/>
    <col min="13" max="13" width="7.140625" style="57" customWidth="1"/>
    <col min="14" max="14" width="1" style="56" customWidth="1"/>
    <col min="15" max="15" width="9.85546875" style="56" bestFit="1" customWidth="1"/>
    <col min="16" max="16" width="7.28515625" style="57" customWidth="1"/>
    <col min="17" max="17" width="5.28515625" style="56" customWidth="1"/>
    <col min="18" max="16384" width="9.140625" style="56"/>
  </cols>
  <sheetData>
    <row r="1" spans="1:16" ht="18" thickBot="1">
      <c r="A1" s="17" t="s">
        <v>157</v>
      </c>
      <c r="B1" s="16"/>
      <c r="C1" s="69"/>
      <c r="D1" s="16"/>
      <c r="E1" s="69"/>
      <c r="F1" s="16"/>
      <c r="G1" s="69"/>
      <c r="H1" s="16"/>
      <c r="I1" s="69"/>
      <c r="J1" s="16"/>
      <c r="K1" s="69"/>
      <c r="L1" s="16"/>
      <c r="M1" s="69"/>
      <c r="N1" s="16"/>
      <c r="O1" s="16"/>
      <c r="P1" s="69"/>
    </row>
    <row r="2" spans="1:16" ht="42" customHeight="1">
      <c r="A2" s="93"/>
      <c r="B2" s="91" t="s">
        <v>156</v>
      </c>
      <c r="C2" s="91"/>
      <c r="D2" s="91" t="s">
        <v>155</v>
      </c>
      <c r="E2" s="91"/>
      <c r="F2" s="91" t="s">
        <v>154</v>
      </c>
      <c r="G2" s="91"/>
      <c r="H2" s="91" t="s">
        <v>153</v>
      </c>
      <c r="I2" s="91"/>
      <c r="J2" s="91" t="s">
        <v>152</v>
      </c>
      <c r="K2" s="91"/>
      <c r="L2" s="91" t="s">
        <v>151</v>
      </c>
      <c r="M2" s="91"/>
      <c r="N2" s="92"/>
      <c r="O2" s="91" t="s">
        <v>150</v>
      </c>
      <c r="P2" s="91"/>
    </row>
    <row r="3" spans="1:16" ht="12.75" customHeight="1">
      <c r="B3" s="89" t="s">
        <v>97</v>
      </c>
      <c r="C3" s="90" t="s">
        <v>149</v>
      </c>
      <c r="D3" s="89" t="s">
        <v>97</v>
      </c>
      <c r="E3" s="89" t="s">
        <v>149</v>
      </c>
      <c r="F3" s="89" t="s">
        <v>97</v>
      </c>
      <c r="G3" s="89" t="s">
        <v>149</v>
      </c>
      <c r="H3" s="89" t="s">
        <v>97</v>
      </c>
      <c r="I3" s="89" t="s">
        <v>149</v>
      </c>
      <c r="J3" s="89" t="s">
        <v>97</v>
      </c>
      <c r="K3" s="89" t="s">
        <v>149</v>
      </c>
      <c r="L3" s="89" t="s">
        <v>97</v>
      </c>
      <c r="M3" s="89" t="s">
        <v>149</v>
      </c>
      <c r="N3" s="24"/>
      <c r="O3" s="89" t="s">
        <v>97</v>
      </c>
      <c r="P3" s="89" t="s">
        <v>149</v>
      </c>
    </row>
    <row r="4" spans="1:16" ht="17.25">
      <c r="A4" s="87" t="s">
        <v>148</v>
      </c>
      <c r="B4" s="64">
        <v>12</v>
      </c>
      <c r="C4" s="77">
        <f>B4/B$91*100</f>
        <v>1.8838304552590266</v>
      </c>
      <c r="D4" s="64">
        <v>127</v>
      </c>
      <c r="E4" s="77">
        <f>D4/D$91*100</f>
        <v>18.142857142857142</v>
      </c>
      <c r="F4" s="64">
        <v>1098</v>
      </c>
      <c r="G4" s="77">
        <f>F4/F$91*100</f>
        <v>11.13251546182703</v>
      </c>
      <c r="H4" s="64">
        <v>16</v>
      </c>
      <c r="I4" s="77">
        <f>H4/H$91*100</f>
        <v>4.2895442359249332</v>
      </c>
      <c r="J4" s="64">
        <v>104</v>
      </c>
      <c r="K4" s="77">
        <f>J4/J$91*100</f>
        <v>9.4804010938924339</v>
      </c>
      <c r="L4" s="64">
        <v>26</v>
      </c>
      <c r="M4" s="77">
        <f>L4/L$91*100</f>
        <v>11.659192825112108</v>
      </c>
      <c r="O4" s="88">
        <v>1383</v>
      </c>
      <c r="P4" s="77">
        <f>O4/O$91*100</f>
        <v>10.726750950127977</v>
      </c>
    </row>
    <row r="5" spans="1:16">
      <c r="A5" s="86" t="s">
        <v>94</v>
      </c>
      <c r="B5" s="56">
        <v>5</v>
      </c>
      <c r="C5" s="84">
        <f>B5/B$91*100</f>
        <v>0.78492935635792771</v>
      </c>
      <c r="D5" s="56">
        <v>20</v>
      </c>
      <c r="E5" s="84">
        <f>D5/D$91*100</f>
        <v>2.8571428571428572</v>
      </c>
      <c r="F5" s="61">
        <v>53</v>
      </c>
      <c r="G5" s="84">
        <f>F5/F$91*100</f>
        <v>0.53736185744702425</v>
      </c>
      <c r="H5" s="56">
        <v>1</v>
      </c>
      <c r="I5" s="84">
        <f>H5/H$91*100</f>
        <v>0.26809651474530832</v>
      </c>
      <c r="J5" s="56">
        <v>3</v>
      </c>
      <c r="K5" s="84">
        <f>J5/J$91*100</f>
        <v>0.27347310847766637</v>
      </c>
      <c r="L5" s="56">
        <v>1</v>
      </c>
      <c r="M5" s="84">
        <f>L5/L$91*100</f>
        <v>0.44843049327354262</v>
      </c>
      <c r="N5" s="85"/>
      <c r="O5" s="61">
        <v>83</v>
      </c>
      <c r="P5" s="84">
        <f>O5/O$91*100</f>
        <v>0.64376017994260448</v>
      </c>
    </row>
    <row r="6" spans="1:16">
      <c r="A6" s="86" t="s">
        <v>147</v>
      </c>
      <c r="B6" s="56">
        <v>2</v>
      </c>
      <c r="C6" s="84">
        <f>B6/B$91*100</f>
        <v>0.31397174254317112</v>
      </c>
      <c r="D6" s="56">
        <v>30</v>
      </c>
      <c r="E6" s="84">
        <f>D6/D$91*100</f>
        <v>4.2857142857142856</v>
      </c>
      <c r="F6" s="61">
        <v>103</v>
      </c>
      <c r="G6" s="84">
        <f>F6/F$91*100</f>
        <v>1.0443070059819528</v>
      </c>
      <c r="H6" s="56">
        <v>0</v>
      </c>
      <c r="I6" s="84">
        <f>H6/H$91*100</f>
        <v>0</v>
      </c>
      <c r="J6" s="56">
        <v>4</v>
      </c>
      <c r="K6" s="84">
        <f>J6/J$91*100</f>
        <v>0.36463081130355512</v>
      </c>
      <c r="L6" s="56">
        <v>1</v>
      </c>
      <c r="M6" s="84">
        <f>L6/L$91*100</f>
        <v>0.44843049327354262</v>
      </c>
      <c r="N6" s="85"/>
      <c r="O6" s="61">
        <v>140</v>
      </c>
      <c r="P6" s="84">
        <f>O6/O$91*100</f>
        <v>1.0858605444815017</v>
      </c>
    </row>
    <row r="7" spans="1:16">
      <c r="A7" s="86" t="s">
        <v>92</v>
      </c>
      <c r="B7" s="56">
        <v>2</v>
      </c>
      <c r="C7" s="84">
        <f>B7/B$91*100</f>
        <v>0.31397174254317112</v>
      </c>
      <c r="D7" s="56">
        <v>58</v>
      </c>
      <c r="E7" s="84">
        <f>D7/D$91*100</f>
        <v>8.2857142857142847</v>
      </c>
      <c r="F7" s="61">
        <v>783</v>
      </c>
      <c r="G7" s="84">
        <f>F7/F$91*100</f>
        <v>7.938761026056981</v>
      </c>
      <c r="H7" s="56">
        <v>12</v>
      </c>
      <c r="I7" s="84">
        <f>H7/H$91*100</f>
        <v>3.2171581769436997</v>
      </c>
      <c r="J7" s="56">
        <v>71</v>
      </c>
      <c r="K7" s="84">
        <f>J7/J$91*100</f>
        <v>6.4721969006381039</v>
      </c>
      <c r="L7" s="56">
        <v>14</v>
      </c>
      <c r="M7" s="84">
        <f>L7/L$91*100</f>
        <v>6.2780269058295968</v>
      </c>
      <c r="N7" s="85"/>
      <c r="O7" s="61">
        <v>940</v>
      </c>
      <c r="P7" s="84">
        <f>O7/O$91*100</f>
        <v>7.2907779415186527</v>
      </c>
    </row>
    <row r="8" spans="1:16">
      <c r="A8" s="86" t="s">
        <v>91</v>
      </c>
      <c r="B8" s="56">
        <v>0</v>
      </c>
      <c r="C8" s="84">
        <f>B8/B$91*100</f>
        <v>0</v>
      </c>
      <c r="D8" s="56">
        <v>3</v>
      </c>
      <c r="E8" s="84">
        <f>D8/D$91*100</f>
        <v>0.4285714285714286</v>
      </c>
      <c r="F8" s="61">
        <v>40</v>
      </c>
      <c r="G8" s="84">
        <f>F8/F$91*100</f>
        <v>0.40555611882794285</v>
      </c>
      <c r="H8" s="56">
        <v>1</v>
      </c>
      <c r="I8" s="84">
        <f>H8/H$91*100</f>
        <v>0.26809651474530832</v>
      </c>
      <c r="J8" s="56">
        <v>3</v>
      </c>
      <c r="K8" s="84">
        <f>J8/J$91*100</f>
        <v>0.27347310847766637</v>
      </c>
      <c r="L8" s="56">
        <v>0</v>
      </c>
      <c r="M8" s="84">
        <f>L8/L$91*100</f>
        <v>0</v>
      </c>
      <c r="N8" s="85"/>
      <c r="O8" s="61">
        <v>47</v>
      </c>
      <c r="P8" s="84">
        <f>O8/O$91*100</f>
        <v>0.36453889707593268</v>
      </c>
    </row>
    <row r="9" spans="1:16">
      <c r="A9" s="86" t="s">
        <v>90</v>
      </c>
      <c r="B9" s="56">
        <v>0</v>
      </c>
      <c r="C9" s="84">
        <f>B9/B$91*100</f>
        <v>0</v>
      </c>
      <c r="D9" s="56">
        <v>0</v>
      </c>
      <c r="E9" s="84">
        <f>D9/D$91*100</f>
        <v>0</v>
      </c>
      <c r="F9" s="61">
        <v>2</v>
      </c>
      <c r="G9" s="84">
        <f>F9/F$91*100</f>
        <v>2.027780594139714E-2</v>
      </c>
      <c r="H9" s="56">
        <v>0</v>
      </c>
      <c r="I9" s="84">
        <f>H9/H$91*100</f>
        <v>0</v>
      </c>
      <c r="J9" s="56">
        <v>2</v>
      </c>
      <c r="K9" s="84">
        <f>J9/J$91*100</f>
        <v>0.18231540565177756</v>
      </c>
      <c r="L9" s="56">
        <v>0</v>
      </c>
      <c r="M9" s="84">
        <f>L9/L$91*100</f>
        <v>0</v>
      </c>
      <c r="N9" s="85"/>
      <c r="O9" s="61">
        <v>4</v>
      </c>
      <c r="P9" s="84">
        <f>O9/O$91*100</f>
        <v>3.1024586985185759E-2</v>
      </c>
    </row>
    <row r="10" spans="1:16">
      <c r="A10" s="86" t="s">
        <v>146</v>
      </c>
      <c r="B10" s="56">
        <v>0</v>
      </c>
      <c r="C10" s="84">
        <f>B10/B$91*100</f>
        <v>0</v>
      </c>
      <c r="D10" s="56">
        <v>2</v>
      </c>
      <c r="E10" s="84">
        <f>D10/D$91*100</f>
        <v>0.2857142857142857</v>
      </c>
      <c r="F10" s="61">
        <v>3</v>
      </c>
      <c r="G10" s="84">
        <f>F10/F$91*100</f>
        <v>3.0416708912095712E-2</v>
      </c>
      <c r="H10" s="56">
        <v>1</v>
      </c>
      <c r="I10" s="84">
        <f>H10/H$91*100</f>
        <v>0.26809651474530832</v>
      </c>
      <c r="J10" s="56">
        <v>1</v>
      </c>
      <c r="K10" s="84">
        <f>J10/J$91*100</f>
        <v>9.1157702825888781E-2</v>
      </c>
      <c r="L10" s="56">
        <v>0</v>
      </c>
      <c r="M10" s="84">
        <f>L10/L$91*100</f>
        <v>0</v>
      </c>
      <c r="N10" s="85"/>
      <c r="O10" s="61">
        <v>7</v>
      </c>
      <c r="P10" s="84">
        <f>O10/O$91*100</f>
        <v>5.4293027224075086E-2</v>
      </c>
    </row>
    <row r="11" spans="1:16">
      <c r="A11" s="86" t="s">
        <v>145</v>
      </c>
      <c r="B11" s="56">
        <v>0</v>
      </c>
      <c r="C11" s="84">
        <f>B11/B$91*100</f>
        <v>0</v>
      </c>
      <c r="D11" s="56">
        <v>0</v>
      </c>
      <c r="E11" s="84">
        <f>D11/D$91*100</f>
        <v>0</v>
      </c>
      <c r="F11" s="61">
        <v>13</v>
      </c>
      <c r="G11" s="84">
        <f>F11/F$91*100</f>
        <v>0.13180573861908143</v>
      </c>
      <c r="H11" s="56">
        <v>1</v>
      </c>
      <c r="I11" s="84">
        <f>H11/H$91*100</f>
        <v>0.26809651474530832</v>
      </c>
      <c r="J11" s="56">
        <v>1</v>
      </c>
      <c r="K11" s="84">
        <f>J11/J$91*100</f>
        <v>9.1157702825888781E-2</v>
      </c>
      <c r="L11" s="56">
        <v>0</v>
      </c>
      <c r="M11" s="84">
        <f>L11/L$91*100</f>
        <v>0</v>
      </c>
      <c r="N11" s="85"/>
      <c r="O11" s="61">
        <v>15</v>
      </c>
      <c r="P11" s="84">
        <f>O11/O$91*100</f>
        <v>0.11634220119444659</v>
      </c>
    </row>
    <row r="12" spans="1:16">
      <c r="A12" s="86" t="s">
        <v>144</v>
      </c>
      <c r="B12" s="56">
        <v>3</v>
      </c>
      <c r="C12" s="84">
        <f>B12/B$91*100</f>
        <v>0.47095761381475665</v>
      </c>
      <c r="D12" s="56">
        <v>20</v>
      </c>
      <c r="E12" s="84">
        <f>D12/D$91*100</f>
        <v>2.8571428571428572</v>
      </c>
      <c r="F12" s="61">
        <v>201</v>
      </c>
      <c r="G12" s="84">
        <f>F12/F$91*100</f>
        <v>2.0379194971104129</v>
      </c>
      <c r="H12" s="56">
        <v>4</v>
      </c>
      <c r="I12" s="84">
        <f>H12/H$91*100</f>
        <v>1.0723860589812333</v>
      </c>
      <c r="J12" s="56">
        <v>22</v>
      </c>
      <c r="K12" s="84">
        <f>J12/J$91*100</f>
        <v>2.0054694621695535</v>
      </c>
      <c r="L12" s="56">
        <v>10</v>
      </c>
      <c r="M12" s="84">
        <f>L12/L$91*100</f>
        <v>4.4843049327354256</v>
      </c>
      <c r="N12" s="85"/>
      <c r="O12" s="61">
        <v>260</v>
      </c>
      <c r="P12" s="84">
        <f>O12/O$91*100</f>
        <v>2.0165981540370743</v>
      </c>
    </row>
    <row r="13" spans="1:16">
      <c r="A13" s="86" t="s">
        <v>86</v>
      </c>
      <c r="B13" s="56">
        <v>1</v>
      </c>
      <c r="C13" s="84">
        <f>B13/B$91*100</f>
        <v>0.15698587127158556</v>
      </c>
      <c r="D13" s="56">
        <v>10</v>
      </c>
      <c r="E13" s="84">
        <f>D13/D$91*100</f>
        <v>1.4285714285714286</v>
      </c>
      <c r="F13" s="61">
        <v>100</v>
      </c>
      <c r="G13" s="84">
        <f>F13/F$91*100</f>
        <v>1.0138902970698571</v>
      </c>
      <c r="H13" s="56">
        <v>2</v>
      </c>
      <c r="I13" s="84">
        <f>H13/H$91*100</f>
        <v>0.53619302949061665</v>
      </c>
      <c r="J13" s="56">
        <v>13</v>
      </c>
      <c r="K13" s="84">
        <f>J13/J$91*100</f>
        <v>1.1850501367365542</v>
      </c>
      <c r="L13" s="56">
        <v>1</v>
      </c>
      <c r="M13" s="84">
        <f>L13/L$91*100</f>
        <v>0.44843049327354262</v>
      </c>
      <c r="N13" s="85"/>
      <c r="O13" s="61">
        <v>127</v>
      </c>
      <c r="P13" s="84">
        <f>O13/O$91*100</f>
        <v>0.98503063677964786</v>
      </c>
    </row>
    <row r="14" spans="1:16">
      <c r="A14" s="86" t="s">
        <v>143</v>
      </c>
      <c r="B14" s="56">
        <v>0</v>
      </c>
      <c r="C14" s="84">
        <f>B14/B$91*100</f>
        <v>0</v>
      </c>
      <c r="D14" s="56">
        <v>2</v>
      </c>
      <c r="E14" s="84">
        <f>D14/D$91*100</f>
        <v>0.2857142857142857</v>
      </c>
      <c r="F14" s="61">
        <v>49</v>
      </c>
      <c r="G14" s="84">
        <f>F14/F$91*100</f>
        <v>0.49680624556422998</v>
      </c>
      <c r="H14" s="56">
        <v>0</v>
      </c>
      <c r="I14" s="84">
        <f>H14/H$91*100</f>
        <v>0</v>
      </c>
      <c r="J14" s="56">
        <v>5</v>
      </c>
      <c r="K14" s="84">
        <f>J14/J$91*100</f>
        <v>0.45578851412944388</v>
      </c>
      <c r="L14" s="56">
        <v>1</v>
      </c>
      <c r="M14" s="84">
        <f>L14/L$91*100</f>
        <v>0.44843049327354262</v>
      </c>
      <c r="N14" s="85"/>
      <c r="O14" s="61">
        <v>57</v>
      </c>
      <c r="P14" s="84">
        <f>O14/O$91*100</f>
        <v>0.44210036453889712</v>
      </c>
    </row>
    <row r="15" spans="1:16" ht="3.75" customHeight="1">
      <c r="B15" s="61"/>
      <c r="C15" s="77"/>
      <c r="D15" s="61"/>
      <c r="E15" s="77"/>
      <c r="F15" s="61"/>
      <c r="G15" s="77"/>
      <c r="H15" s="61"/>
      <c r="I15" s="77"/>
      <c r="J15" s="61"/>
      <c r="K15" s="77"/>
      <c r="L15" s="61"/>
      <c r="M15" s="77"/>
      <c r="N15" s="76"/>
      <c r="O15" s="61"/>
      <c r="P15" s="77"/>
    </row>
    <row r="16" spans="1:16" ht="17.25">
      <c r="A16" s="87" t="s">
        <v>142</v>
      </c>
      <c r="B16" s="64">
        <v>18</v>
      </c>
      <c r="C16" s="77">
        <f>B16/B$91*100</f>
        <v>2.8257456828885403</v>
      </c>
      <c r="D16" s="64">
        <v>5</v>
      </c>
      <c r="E16" s="77">
        <f>D16/D$91*100</f>
        <v>0.7142857142857143</v>
      </c>
      <c r="F16" s="64">
        <v>77</v>
      </c>
      <c r="G16" s="77">
        <f>F16/F$91*100</f>
        <v>0.78069552874378989</v>
      </c>
      <c r="H16" s="64">
        <v>1</v>
      </c>
      <c r="I16" s="77">
        <f>H16/H$91*100</f>
        <v>0.26809651474530832</v>
      </c>
      <c r="J16" s="64">
        <v>14</v>
      </c>
      <c r="K16" s="77">
        <f>J16/J$91*100</f>
        <v>1.276207839562443</v>
      </c>
      <c r="L16" s="64">
        <v>4</v>
      </c>
      <c r="M16" s="77">
        <f>L16/L$91*100</f>
        <v>1.7937219730941705</v>
      </c>
      <c r="N16" s="76"/>
      <c r="O16" s="64">
        <v>119</v>
      </c>
      <c r="P16" s="77">
        <f>O16/O$91*100</f>
        <v>0.92298146280927629</v>
      </c>
    </row>
    <row r="17" spans="1:16">
      <c r="A17" s="86" t="s">
        <v>84</v>
      </c>
      <c r="B17" s="56">
        <v>0</v>
      </c>
      <c r="C17" s="84">
        <f>B17/B$91*100</f>
        <v>0</v>
      </c>
      <c r="D17" s="56">
        <v>1</v>
      </c>
      <c r="E17" s="84">
        <f>D17/D$91*100</f>
        <v>0.14285714285714285</v>
      </c>
      <c r="F17" s="56">
        <v>31</v>
      </c>
      <c r="G17" s="84">
        <f>F17/F$91*100</f>
        <v>0.31430599209165566</v>
      </c>
      <c r="H17" s="56">
        <v>0</v>
      </c>
      <c r="I17" s="84">
        <f>H17/H$91*100</f>
        <v>0</v>
      </c>
      <c r="J17" s="56">
        <v>6</v>
      </c>
      <c r="K17" s="84">
        <f>J17/J$91*100</f>
        <v>0.54694621695533274</v>
      </c>
      <c r="L17" s="56">
        <v>1</v>
      </c>
      <c r="M17" s="84">
        <f>L17/L$91*100</f>
        <v>0.44843049327354262</v>
      </c>
      <c r="N17" s="85"/>
      <c r="O17" s="56">
        <v>39</v>
      </c>
      <c r="P17" s="84">
        <f>O17/O$91*100</f>
        <v>0.30248972310556116</v>
      </c>
    </row>
    <row r="18" spans="1:16">
      <c r="A18" s="86" t="s">
        <v>83</v>
      </c>
      <c r="B18" s="56">
        <v>3</v>
      </c>
      <c r="C18" s="84">
        <f>B18/B$91*100</f>
        <v>0.47095761381475665</v>
      </c>
      <c r="D18" s="56">
        <v>0</v>
      </c>
      <c r="E18" s="84">
        <f>D18/D$91*100</f>
        <v>0</v>
      </c>
      <c r="F18" s="56">
        <v>2</v>
      </c>
      <c r="G18" s="84">
        <f>F18/F$91*100</f>
        <v>2.027780594139714E-2</v>
      </c>
      <c r="H18" s="56">
        <v>0</v>
      </c>
      <c r="I18" s="84">
        <f>H18/H$91*100</f>
        <v>0</v>
      </c>
      <c r="J18" s="56">
        <v>0</v>
      </c>
      <c r="K18" s="84">
        <f>J18/J$91*100</f>
        <v>0</v>
      </c>
      <c r="L18" s="56">
        <v>1</v>
      </c>
      <c r="M18" s="84">
        <f>L18/L$91*100</f>
        <v>0.44843049327354262</v>
      </c>
      <c r="N18" s="85"/>
      <c r="O18" s="56">
        <v>6</v>
      </c>
      <c r="P18" s="84">
        <f>O18/O$91*100</f>
        <v>4.6536880477778639E-2</v>
      </c>
    </row>
    <row r="19" spans="1:16">
      <c r="A19" s="86" t="s">
        <v>82</v>
      </c>
      <c r="B19" s="56">
        <v>13</v>
      </c>
      <c r="C19" s="84">
        <f>B19/B$91*100</f>
        <v>2.0408163265306123</v>
      </c>
      <c r="D19" s="56">
        <v>3</v>
      </c>
      <c r="E19" s="84">
        <f>D19/D$91*100</f>
        <v>0.4285714285714286</v>
      </c>
      <c r="F19" s="56">
        <v>25</v>
      </c>
      <c r="G19" s="84">
        <f>F19/F$91*100</f>
        <v>0.25347257426746428</v>
      </c>
      <c r="H19" s="56">
        <v>1</v>
      </c>
      <c r="I19" s="84">
        <f>H19/H$91*100</f>
        <v>0.26809651474530832</v>
      </c>
      <c r="J19" s="56">
        <v>3</v>
      </c>
      <c r="K19" s="84">
        <f>J19/J$91*100</f>
        <v>0.27347310847766637</v>
      </c>
      <c r="L19" s="56">
        <v>0</v>
      </c>
      <c r="M19" s="84">
        <f>L19/L$91*100</f>
        <v>0</v>
      </c>
      <c r="N19" s="85"/>
      <c r="O19" s="56">
        <v>45</v>
      </c>
      <c r="P19" s="84">
        <f>O19/O$91*100</f>
        <v>0.34902660358333981</v>
      </c>
    </row>
    <row r="20" spans="1:16">
      <c r="A20" s="86" t="s">
        <v>81</v>
      </c>
      <c r="B20" s="56">
        <v>1</v>
      </c>
      <c r="C20" s="84">
        <f>B20/B$91*100</f>
        <v>0.15698587127158556</v>
      </c>
      <c r="D20" s="56">
        <v>1</v>
      </c>
      <c r="E20" s="84">
        <f>D20/D$91*100</f>
        <v>0.14285714285714285</v>
      </c>
      <c r="F20" s="56">
        <v>15</v>
      </c>
      <c r="G20" s="84">
        <f>F20/F$91*100</f>
        <v>0.15208354456047857</v>
      </c>
      <c r="H20" s="56">
        <v>0</v>
      </c>
      <c r="I20" s="84">
        <f>H20/H$91*100</f>
        <v>0</v>
      </c>
      <c r="J20" s="56">
        <v>0</v>
      </c>
      <c r="K20" s="84">
        <f>J20/J$91*100</f>
        <v>0</v>
      </c>
      <c r="L20" s="56">
        <v>0</v>
      </c>
      <c r="M20" s="84">
        <f>L20/L$91*100</f>
        <v>0</v>
      </c>
      <c r="N20" s="85"/>
      <c r="O20" s="56">
        <v>17</v>
      </c>
      <c r="P20" s="84">
        <f>O20/O$91*100</f>
        <v>0.1318544946870395</v>
      </c>
    </row>
    <row r="21" spans="1:16">
      <c r="A21" s="86" t="s">
        <v>80</v>
      </c>
      <c r="B21" s="56">
        <v>0</v>
      </c>
      <c r="C21" s="84"/>
      <c r="D21" s="56">
        <v>0</v>
      </c>
      <c r="E21" s="84"/>
      <c r="F21" s="56">
        <v>0</v>
      </c>
      <c r="G21" s="84"/>
      <c r="H21" s="56">
        <v>0</v>
      </c>
      <c r="I21" s="84"/>
      <c r="J21" s="56">
        <v>1</v>
      </c>
      <c r="K21" s="84"/>
      <c r="L21" s="56">
        <v>0</v>
      </c>
      <c r="M21" s="84"/>
      <c r="N21" s="85"/>
      <c r="O21" s="56">
        <v>1</v>
      </c>
      <c r="P21" s="84"/>
    </row>
    <row r="22" spans="1:16">
      <c r="A22" s="86" t="s">
        <v>79</v>
      </c>
      <c r="B22" s="56">
        <v>1</v>
      </c>
      <c r="C22" s="84">
        <f>B22/B$91*100</f>
        <v>0.15698587127158556</v>
      </c>
      <c r="D22" s="56">
        <v>0</v>
      </c>
      <c r="E22" s="84">
        <f>D22/D$91*100</f>
        <v>0</v>
      </c>
      <c r="F22" s="56">
        <v>5</v>
      </c>
      <c r="G22" s="84">
        <f>F22/F$91*100</f>
        <v>5.0694514853492856E-2</v>
      </c>
      <c r="H22" s="56">
        <v>0</v>
      </c>
      <c r="I22" s="84">
        <f>H22/H$91*100</f>
        <v>0</v>
      </c>
      <c r="J22" s="56">
        <v>5</v>
      </c>
      <c r="K22" s="84">
        <f>J22/J$91*100</f>
        <v>0.45578851412944388</v>
      </c>
      <c r="L22" s="56">
        <v>2</v>
      </c>
      <c r="M22" s="84">
        <f>L22/L$91*100</f>
        <v>0.89686098654708524</v>
      </c>
      <c r="N22" s="85"/>
      <c r="O22" s="56">
        <v>13</v>
      </c>
      <c r="P22" s="84">
        <f>O22/O$91*100</f>
        <v>0.10082990770185372</v>
      </c>
    </row>
    <row r="23" spans="1:16" ht="4.5" customHeight="1">
      <c r="A23" s="56"/>
      <c r="B23" s="61"/>
      <c r="C23" s="77"/>
      <c r="D23" s="61"/>
      <c r="E23" s="77"/>
      <c r="F23" s="61"/>
      <c r="G23" s="77"/>
      <c r="H23" s="61"/>
      <c r="I23" s="77"/>
      <c r="J23" s="61"/>
      <c r="K23" s="77"/>
      <c r="L23" s="61"/>
      <c r="M23" s="77"/>
      <c r="N23" s="76"/>
      <c r="O23" s="61"/>
      <c r="P23" s="77"/>
    </row>
    <row r="24" spans="1:16" ht="17.25">
      <c r="A24" s="87" t="s">
        <v>141</v>
      </c>
      <c r="B24" s="64">
        <v>68</v>
      </c>
      <c r="C24" s="77">
        <f>B24/B$91*100</f>
        <v>10.675039246467819</v>
      </c>
      <c r="D24" s="64">
        <v>95</v>
      </c>
      <c r="E24" s="77">
        <f>D24/D$91*100</f>
        <v>13.571428571428571</v>
      </c>
      <c r="F24" s="64">
        <v>1225</v>
      </c>
      <c r="G24" s="77">
        <f>F24/F$91*100</f>
        <v>12.42015613910575</v>
      </c>
      <c r="H24" s="64">
        <v>16</v>
      </c>
      <c r="I24" s="77">
        <f>H24/H$91*100</f>
        <v>4.2895442359249332</v>
      </c>
      <c r="J24" s="64">
        <v>114</v>
      </c>
      <c r="K24" s="77">
        <f>J24/J$91*100</f>
        <v>10.391978122151322</v>
      </c>
      <c r="L24" s="64">
        <v>21</v>
      </c>
      <c r="M24" s="77">
        <f>L24/L$91*100</f>
        <v>9.4170403587443943</v>
      </c>
      <c r="N24" s="76"/>
      <c r="O24" s="64">
        <v>1539</v>
      </c>
      <c r="P24" s="77">
        <f>O24/O$91*100</f>
        <v>11.93670984255022</v>
      </c>
    </row>
    <row r="25" spans="1:16">
      <c r="A25" s="86" t="s">
        <v>77</v>
      </c>
      <c r="B25" s="61">
        <v>8</v>
      </c>
      <c r="C25" s="84">
        <f>B25/B$91*100</f>
        <v>1.2558869701726845</v>
      </c>
      <c r="D25" s="61">
        <v>2</v>
      </c>
      <c r="E25" s="84">
        <f>D25/D$91*100</f>
        <v>0.2857142857142857</v>
      </c>
      <c r="F25" s="61">
        <v>90</v>
      </c>
      <c r="G25" s="84">
        <f>F25/F$91*100</f>
        <v>0.9125012673628714</v>
      </c>
      <c r="H25" s="61">
        <v>1</v>
      </c>
      <c r="I25" s="84">
        <f>H25/H$91*100</f>
        <v>0.26809651474530832</v>
      </c>
      <c r="J25" s="61">
        <v>8</v>
      </c>
      <c r="K25" s="84">
        <f>J25/J$91*100</f>
        <v>0.72926162260711025</v>
      </c>
      <c r="L25" s="61">
        <v>2</v>
      </c>
      <c r="M25" s="84">
        <f>L25/L$91*100</f>
        <v>0.89686098654708524</v>
      </c>
      <c r="N25" s="85"/>
      <c r="O25" s="61">
        <v>111</v>
      </c>
      <c r="P25" s="84">
        <f>O25/O$91*100</f>
        <v>0.86093228883890494</v>
      </c>
    </row>
    <row r="26" spans="1:16">
      <c r="A26" s="86" t="s">
        <v>76</v>
      </c>
      <c r="B26" s="61">
        <v>5</v>
      </c>
      <c r="C26" s="84">
        <f>B26/B$91*100</f>
        <v>0.78492935635792771</v>
      </c>
      <c r="D26" s="61">
        <v>4</v>
      </c>
      <c r="E26" s="84">
        <f>D26/D$91*100</f>
        <v>0.5714285714285714</v>
      </c>
      <c r="F26" s="61">
        <v>179</v>
      </c>
      <c r="G26" s="84">
        <f>F26/F$91*100</f>
        <v>1.8148636317550439</v>
      </c>
      <c r="H26" s="61">
        <v>2</v>
      </c>
      <c r="I26" s="84">
        <f>H26/H$91*100</f>
        <v>0.53619302949061665</v>
      </c>
      <c r="J26" s="61">
        <v>20</v>
      </c>
      <c r="K26" s="84">
        <f>J26/J$91*100</f>
        <v>1.8231540565177755</v>
      </c>
      <c r="L26" s="61">
        <v>1</v>
      </c>
      <c r="M26" s="84">
        <f>L26/L$91*100</f>
        <v>0.44843049327354262</v>
      </c>
      <c r="N26" s="85"/>
      <c r="O26" s="61">
        <v>211</v>
      </c>
      <c r="P26" s="84">
        <f>O26/O$91*100</f>
        <v>1.6365469634685488</v>
      </c>
    </row>
    <row r="27" spans="1:16">
      <c r="A27" s="86" t="s">
        <v>75</v>
      </c>
      <c r="B27" s="56">
        <v>0</v>
      </c>
      <c r="C27" s="84">
        <f>B27/B$91*100</f>
        <v>0</v>
      </c>
      <c r="D27" s="61">
        <v>0</v>
      </c>
      <c r="E27" s="84">
        <f>D27/D$91*100</f>
        <v>0</v>
      </c>
      <c r="F27" s="61">
        <v>12</v>
      </c>
      <c r="G27" s="84">
        <f>F27/F$91*100</f>
        <v>0.12166683564838285</v>
      </c>
      <c r="H27" s="56">
        <v>0</v>
      </c>
      <c r="I27" s="84">
        <f>H27/H$91*100</f>
        <v>0</v>
      </c>
      <c r="J27" s="56">
        <v>0</v>
      </c>
      <c r="K27" s="84">
        <f>J27/J$91*100</f>
        <v>0</v>
      </c>
      <c r="L27" s="61">
        <v>0</v>
      </c>
      <c r="M27" s="84">
        <f>L27/L$91*100</f>
        <v>0</v>
      </c>
      <c r="N27" s="85"/>
      <c r="O27" s="61">
        <v>12</v>
      </c>
      <c r="P27" s="84">
        <f>O27/O$91*100</f>
        <v>9.3073760955557278E-2</v>
      </c>
    </row>
    <row r="28" spans="1:16">
      <c r="A28" s="86" t="s">
        <v>74</v>
      </c>
      <c r="B28" s="61">
        <v>2</v>
      </c>
      <c r="C28" s="84">
        <f>B28/B$91*100</f>
        <v>0.31397174254317112</v>
      </c>
      <c r="D28" s="56">
        <v>1</v>
      </c>
      <c r="E28" s="84">
        <f>D28/D$91*100</f>
        <v>0.14285714285714285</v>
      </c>
      <c r="F28" s="61">
        <v>23</v>
      </c>
      <c r="G28" s="84">
        <f>F28/F$91*100</f>
        <v>0.23319476832606711</v>
      </c>
      <c r="H28" s="56">
        <v>0</v>
      </c>
      <c r="I28" s="84">
        <f>H28/H$91*100</f>
        <v>0</v>
      </c>
      <c r="J28" s="56">
        <v>1</v>
      </c>
      <c r="K28" s="84">
        <f>J28/J$91*100</f>
        <v>9.1157702825888781E-2</v>
      </c>
      <c r="L28" s="56">
        <v>0</v>
      </c>
      <c r="M28" s="84">
        <f>L28/L$91*100</f>
        <v>0</v>
      </c>
      <c r="N28" s="85"/>
      <c r="O28" s="61">
        <v>27</v>
      </c>
      <c r="P28" s="84">
        <f>O28/O$91*100</f>
        <v>0.20941596215000388</v>
      </c>
    </row>
    <row r="29" spans="1:16">
      <c r="A29" s="86" t="s">
        <v>73</v>
      </c>
      <c r="B29" s="61">
        <v>3</v>
      </c>
      <c r="C29" s="84">
        <f>B29/B$91*100</f>
        <v>0.47095761381475665</v>
      </c>
      <c r="D29" s="61">
        <v>3</v>
      </c>
      <c r="E29" s="84">
        <f>D29/D$91*100</f>
        <v>0.4285714285714286</v>
      </c>
      <c r="F29" s="61">
        <v>37</v>
      </c>
      <c r="G29" s="84">
        <f>F29/F$91*100</f>
        <v>0.3751394099158471</v>
      </c>
      <c r="H29" s="56">
        <v>1</v>
      </c>
      <c r="I29" s="84">
        <f>H29/H$91*100</f>
        <v>0.26809651474530832</v>
      </c>
      <c r="J29" s="61">
        <v>4</v>
      </c>
      <c r="K29" s="84">
        <f>J29/J$91*100</f>
        <v>0.36463081130355512</v>
      </c>
      <c r="L29" s="61">
        <v>1</v>
      </c>
      <c r="M29" s="84">
        <f>L29/L$91*100</f>
        <v>0.44843049327354262</v>
      </c>
      <c r="N29" s="85"/>
      <c r="O29" s="61">
        <v>49</v>
      </c>
      <c r="P29" s="84">
        <f>O29/O$91*100</f>
        <v>0.38005119056852554</v>
      </c>
    </row>
    <row r="30" spans="1:16">
      <c r="A30" s="86" t="s">
        <v>72</v>
      </c>
      <c r="B30" s="56">
        <v>0</v>
      </c>
      <c r="C30" s="84">
        <f>B30/B$91*100</f>
        <v>0</v>
      </c>
      <c r="D30" s="61">
        <v>29</v>
      </c>
      <c r="E30" s="84">
        <f>D30/D$91*100</f>
        <v>4.1428571428571423</v>
      </c>
      <c r="F30" s="61">
        <v>193</v>
      </c>
      <c r="G30" s="84">
        <f>F30/F$91*100</f>
        <v>1.956808273344824</v>
      </c>
      <c r="H30" s="56">
        <v>2</v>
      </c>
      <c r="I30" s="84">
        <f>H30/H$91*100</f>
        <v>0.53619302949061665</v>
      </c>
      <c r="J30" s="61">
        <v>6</v>
      </c>
      <c r="K30" s="84">
        <f>J30/J$91*100</f>
        <v>0.54694621695533274</v>
      </c>
      <c r="L30" s="61">
        <v>4</v>
      </c>
      <c r="M30" s="84">
        <f>L30/L$91*100</f>
        <v>1.7937219730941705</v>
      </c>
      <c r="N30" s="85"/>
      <c r="O30" s="61">
        <v>234</v>
      </c>
      <c r="P30" s="84">
        <f>O30/O$91*100</f>
        <v>1.8149383386333668</v>
      </c>
    </row>
    <row r="31" spans="1:16">
      <c r="A31" s="86" t="s">
        <v>71</v>
      </c>
      <c r="B31" s="61">
        <v>12</v>
      </c>
      <c r="C31" s="84">
        <f>B31/B$91*100</f>
        <v>1.8838304552590266</v>
      </c>
      <c r="D31" s="61">
        <v>48</v>
      </c>
      <c r="E31" s="84">
        <f>D31/D$91*100</f>
        <v>6.8571428571428577</v>
      </c>
      <c r="F31" s="61">
        <v>547</v>
      </c>
      <c r="G31" s="84">
        <f>F31/F$91*100</f>
        <v>5.5459799249721176</v>
      </c>
      <c r="H31" s="61">
        <v>6</v>
      </c>
      <c r="I31" s="84">
        <f>H31/H$91*100</f>
        <v>1.6085790884718498</v>
      </c>
      <c r="J31" s="61">
        <v>47</v>
      </c>
      <c r="K31" s="84">
        <f>J31/J$91*100</f>
        <v>4.284412032816773</v>
      </c>
      <c r="L31" s="61">
        <v>7</v>
      </c>
      <c r="M31" s="84">
        <f>L31/L$91*100</f>
        <v>3.1390134529147984</v>
      </c>
      <c r="N31" s="85"/>
      <c r="O31" s="61">
        <v>667</v>
      </c>
      <c r="P31" s="84">
        <f>O31/O$91*100</f>
        <v>5.1733498797797255</v>
      </c>
    </row>
    <row r="32" spans="1:16">
      <c r="A32" s="86" t="s">
        <v>70</v>
      </c>
      <c r="B32" s="61">
        <v>2</v>
      </c>
      <c r="C32" s="84">
        <f>B32/B$91*100</f>
        <v>0.31397174254317112</v>
      </c>
      <c r="D32" s="61">
        <v>21</v>
      </c>
      <c r="E32" s="84">
        <f>D32/D$91*100</f>
        <v>3</v>
      </c>
      <c r="F32" s="61">
        <v>300</v>
      </c>
      <c r="G32" s="84">
        <f>F32/F$91*100</f>
        <v>3.0416708912095713</v>
      </c>
      <c r="H32" s="61">
        <v>7</v>
      </c>
      <c r="I32" s="84">
        <f>H32/H$91*100</f>
        <v>1.8766756032171581</v>
      </c>
      <c r="J32" s="61">
        <v>40</v>
      </c>
      <c r="K32" s="84">
        <f>J32/J$91*100</f>
        <v>3.646308113035551</v>
      </c>
      <c r="L32" s="61">
        <v>5</v>
      </c>
      <c r="M32" s="84">
        <f>L32/L$91*100</f>
        <v>2.2421524663677128</v>
      </c>
      <c r="N32" s="85"/>
      <c r="O32" s="61">
        <v>375</v>
      </c>
      <c r="P32" s="84">
        <f>O32/O$91*100</f>
        <v>2.9085550298611649</v>
      </c>
    </row>
    <row r="33" spans="1:16">
      <c r="A33" s="86" t="s">
        <v>69</v>
      </c>
      <c r="B33" s="61">
        <v>5</v>
      </c>
      <c r="C33" s="84">
        <f>B33/B$91*100</f>
        <v>0.78492935635792771</v>
      </c>
      <c r="D33" s="56">
        <v>1</v>
      </c>
      <c r="E33" s="84">
        <f>D33/D$91*100</f>
        <v>0.14285714285714285</v>
      </c>
      <c r="F33" s="61">
        <v>4</v>
      </c>
      <c r="G33" s="84">
        <f>F33/F$91*100</f>
        <v>4.055561188279428E-2</v>
      </c>
      <c r="H33" s="61">
        <v>0</v>
      </c>
      <c r="I33" s="84">
        <f>H33/H$91*100</f>
        <v>0</v>
      </c>
      <c r="J33" s="61">
        <v>0</v>
      </c>
      <c r="K33" s="84">
        <f>J33/J$91*100</f>
        <v>0</v>
      </c>
      <c r="L33" s="61">
        <v>2</v>
      </c>
      <c r="M33" s="84">
        <f>L33/L$91*100</f>
        <v>0.89686098654708524</v>
      </c>
      <c r="N33" s="85"/>
      <c r="O33" s="61">
        <v>12</v>
      </c>
      <c r="P33" s="84">
        <f>O33/O$91*100</f>
        <v>9.3073760955557278E-2</v>
      </c>
    </row>
    <row r="34" spans="1:16">
      <c r="A34" s="86" t="s">
        <v>68</v>
      </c>
      <c r="B34" s="61">
        <v>41</v>
      </c>
      <c r="C34" s="84">
        <f>B34/B$91*100</f>
        <v>6.4364207221350087</v>
      </c>
      <c r="D34" s="56">
        <v>0</v>
      </c>
      <c r="E34" s="84">
        <f>D34/D$91*100</f>
        <v>0</v>
      </c>
      <c r="F34" s="61">
        <v>3</v>
      </c>
      <c r="G34" s="84">
        <f>F34/F$91*100</f>
        <v>3.0416708912095712E-2</v>
      </c>
      <c r="H34" s="56">
        <v>0</v>
      </c>
      <c r="I34" s="84">
        <f>H34/H$91*100</f>
        <v>0</v>
      </c>
      <c r="J34" s="56">
        <v>0</v>
      </c>
      <c r="K34" s="84">
        <f>J34/J$91*100</f>
        <v>0</v>
      </c>
      <c r="L34" s="56">
        <v>1</v>
      </c>
      <c r="M34" s="84">
        <f>L34/L$91*100</f>
        <v>0.44843049327354262</v>
      </c>
      <c r="N34" s="85"/>
      <c r="O34" s="61">
        <v>45</v>
      </c>
      <c r="P34" s="84">
        <f>O34/O$91*100</f>
        <v>0.34902660358333981</v>
      </c>
    </row>
    <row r="35" spans="1:16" ht="5.25" customHeight="1">
      <c r="A35" s="56"/>
      <c r="B35" s="61"/>
      <c r="C35" s="77"/>
      <c r="D35" s="61"/>
      <c r="E35" s="77"/>
      <c r="F35" s="61"/>
      <c r="G35" s="77"/>
      <c r="H35" s="61"/>
      <c r="I35" s="77"/>
      <c r="J35" s="61"/>
      <c r="K35" s="77"/>
      <c r="L35" s="61"/>
      <c r="M35" s="77"/>
      <c r="N35" s="76"/>
      <c r="O35" s="61"/>
      <c r="P35" s="77"/>
    </row>
    <row r="36" spans="1:16" ht="17.25">
      <c r="A36" s="87" t="s">
        <v>140</v>
      </c>
      <c r="B36" s="64">
        <v>151</v>
      </c>
      <c r="C36" s="77">
        <f>B36/B$91*100</f>
        <v>23.704866562009418</v>
      </c>
      <c r="D36" s="64">
        <v>325</v>
      </c>
      <c r="E36" s="77">
        <f>D36/D$91*100</f>
        <v>46.428571428571431</v>
      </c>
      <c r="F36" s="64">
        <v>4020</v>
      </c>
      <c r="G36" s="77">
        <f>F36/F$91*100</f>
        <v>40.758389942208254</v>
      </c>
      <c r="H36" s="64">
        <v>109</v>
      </c>
      <c r="I36" s="77">
        <f>H36/H$91*100</f>
        <v>29.222520107238601</v>
      </c>
      <c r="J36" s="64">
        <v>445</v>
      </c>
      <c r="K36" s="77">
        <f>J36/J$91*100</f>
        <v>40.565177757520509</v>
      </c>
      <c r="L36" s="64">
        <v>81</v>
      </c>
      <c r="M36" s="77">
        <f>L36/L$91*100</f>
        <v>36.322869955156953</v>
      </c>
      <c r="N36" s="76"/>
      <c r="O36" s="64">
        <v>5131</v>
      </c>
      <c r="P36" s="77">
        <f>O36/O$91*100</f>
        <v>39.796788955247031</v>
      </c>
    </row>
    <row r="37" spans="1:16">
      <c r="A37" s="86" t="s">
        <v>66</v>
      </c>
      <c r="B37" s="61">
        <v>7</v>
      </c>
      <c r="C37" s="84">
        <f>B37/B$91*100</f>
        <v>1.098901098901099</v>
      </c>
      <c r="D37" s="61">
        <v>6</v>
      </c>
      <c r="E37" s="84">
        <f>D37/D$91*100</f>
        <v>0.85714285714285721</v>
      </c>
      <c r="F37" s="61">
        <v>125</v>
      </c>
      <c r="G37" s="84">
        <f>F37/F$91*100</f>
        <v>1.2673628713373213</v>
      </c>
      <c r="H37" s="61">
        <v>1</v>
      </c>
      <c r="I37" s="84">
        <f>H37/H$91*100</f>
        <v>0.26809651474530832</v>
      </c>
      <c r="J37" s="61">
        <v>14</v>
      </c>
      <c r="K37" s="84">
        <f>J37/J$91*100</f>
        <v>1.276207839562443</v>
      </c>
      <c r="L37" s="61">
        <v>3</v>
      </c>
      <c r="M37" s="84">
        <f>L37/L$91*100</f>
        <v>1.3452914798206279</v>
      </c>
      <c r="N37" s="85"/>
      <c r="O37" s="61">
        <v>156</v>
      </c>
      <c r="P37" s="84">
        <f>O37/O$91*100</f>
        <v>1.2099588924222446</v>
      </c>
    </row>
    <row r="38" spans="1:16">
      <c r="A38" s="86" t="s">
        <v>65</v>
      </c>
      <c r="B38" s="56">
        <v>0</v>
      </c>
      <c r="C38" s="84">
        <f>B38/B$91*100</f>
        <v>0</v>
      </c>
      <c r="D38" s="61">
        <v>5</v>
      </c>
      <c r="E38" s="84">
        <f>D38/D$91*100</f>
        <v>0.7142857142857143</v>
      </c>
      <c r="F38" s="61">
        <v>49</v>
      </c>
      <c r="G38" s="84">
        <f>F38/F$91*100</f>
        <v>0.49680624556422998</v>
      </c>
      <c r="H38" s="56">
        <v>0</v>
      </c>
      <c r="I38" s="84">
        <f>H38/H$91*100</f>
        <v>0</v>
      </c>
      <c r="J38" s="61">
        <v>4</v>
      </c>
      <c r="K38" s="84">
        <f>J38/J$91*100</f>
        <v>0.36463081130355512</v>
      </c>
      <c r="L38" s="56">
        <v>2</v>
      </c>
      <c r="M38" s="84">
        <f>L38/L$91*100</f>
        <v>0.89686098654708524</v>
      </c>
      <c r="N38" s="85"/>
      <c r="O38" s="61">
        <v>60</v>
      </c>
      <c r="P38" s="84">
        <f>O38/O$91*100</f>
        <v>0.46536880477778636</v>
      </c>
    </row>
    <row r="39" spans="1:16">
      <c r="A39" s="86" t="s">
        <v>64</v>
      </c>
      <c r="B39" s="61">
        <v>20</v>
      </c>
      <c r="C39" s="84">
        <f>B39/B$91*100</f>
        <v>3.1397174254317108</v>
      </c>
      <c r="D39" s="61">
        <v>65</v>
      </c>
      <c r="E39" s="84">
        <f>D39/D$91*100</f>
        <v>9.2857142857142865</v>
      </c>
      <c r="F39" s="61">
        <v>655</v>
      </c>
      <c r="G39" s="84">
        <f>F39/F$91*100</f>
        <v>6.6409814458075633</v>
      </c>
      <c r="H39" s="61">
        <v>20</v>
      </c>
      <c r="I39" s="84">
        <f>H39/H$91*100</f>
        <v>5.3619302949061662</v>
      </c>
      <c r="J39" s="61">
        <v>74</v>
      </c>
      <c r="K39" s="84">
        <f>J39/J$91*100</f>
        <v>6.74567000911577</v>
      </c>
      <c r="L39" s="61">
        <v>20</v>
      </c>
      <c r="M39" s="84">
        <f>L39/L$91*100</f>
        <v>8.9686098654708513</v>
      </c>
      <c r="N39" s="85"/>
      <c r="O39" s="61">
        <v>854</v>
      </c>
      <c r="P39" s="84">
        <f>O39/O$91*100</f>
        <v>6.6237493213371597</v>
      </c>
    </row>
    <row r="40" spans="1:16">
      <c r="A40" s="86" t="s">
        <v>63</v>
      </c>
      <c r="B40" s="61">
        <v>2</v>
      </c>
      <c r="C40" s="84">
        <f>B40/B$91*100</f>
        <v>0.31397174254317112</v>
      </c>
      <c r="D40" s="61">
        <v>2</v>
      </c>
      <c r="E40" s="84">
        <f>D40/D$91*100</f>
        <v>0.2857142857142857</v>
      </c>
      <c r="F40" s="61">
        <v>68</v>
      </c>
      <c r="G40" s="84">
        <f>F40/F$91*100</f>
        <v>0.68944540200750282</v>
      </c>
      <c r="H40" s="61">
        <v>0</v>
      </c>
      <c r="I40" s="84">
        <f>H40/H$91*100</f>
        <v>0</v>
      </c>
      <c r="J40" s="61">
        <v>12</v>
      </c>
      <c r="K40" s="84">
        <f>J40/J$91*100</f>
        <v>1.0938924339106655</v>
      </c>
      <c r="L40" s="61">
        <v>1</v>
      </c>
      <c r="M40" s="84">
        <f>L40/L$91*100</f>
        <v>0.44843049327354262</v>
      </c>
      <c r="N40" s="85"/>
      <c r="O40" s="61">
        <v>85</v>
      </c>
      <c r="P40" s="84">
        <f>O40/O$91*100</f>
        <v>0.65927247343519735</v>
      </c>
    </row>
    <row r="41" spans="1:16">
      <c r="A41" s="86" t="s">
        <v>62</v>
      </c>
      <c r="B41" s="61">
        <v>93</v>
      </c>
      <c r="C41" s="84">
        <f>B41/B$91*100</f>
        <v>14.599686028257459</v>
      </c>
      <c r="D41" s="61">
        <v>70</v>
      </c>
      <c r="E41" s="84">
        <f>D41/D$91*100</f>
        <v>10</v>
      </c>
      <c r="F41" s="61">
        <v>1792</v>
      </c>
      <c r="G41" s="84">
        <f>F41/F$91*100</f>
        <v>18.168914123491838</v>
      </c>
      <c r="H41" s="61">
        <v>40</v>
      </c>
      <c r="I41" s="84">
        <f>H41/H$91*100</f>
        <v>10.723860589812332</v>
      </c>
      <c r="J41" s="61">
        <v>203</v>
      </c>
      <c r="K41" s="84">
        <f>J41/J$91*100</f>
        <v>18.505013673655423</v>
      </c>
      <c r="L41" s="61">
        <v>30</v>
      </c>
      <c r="M41" s="84">
        <f>L41/L$91*100</f>
        <v>13.452914798206278</v>
      </c>
      <c r="N41" s="85"/>
      <c r="O41" s="61">
        <v>2228</v>
      </c>
      <c r="P41" s="84">
        <f>O41/O$91*100</f>
        <v>17.280694950748469</v>
      </c>
    </row>
    <row r="42" spans="1:16">
      <c r="A42" s="86" t="s">
        <v>61</v>
      </c>
      <c r="B42" s="61">
        <v>55</v>
      </c>
      <c r="C42" s="84">
        <f>B42/B$91*100</f>
        <v>8.6342229199372049</v>
      </c>
      <c r="D42" s="61">
        <v>69</v>
      </c>
      <c r="E42" s="84">
        <f>D42/D$91*100</f>
        <v>9.8571428571428577</v>
      </c>
      <c r="F42" s="61">
        <v>1202</v>
      </c>
      <c r="G42" s="84">
        <f>F42/F$91*100</f>
        <v>12.186961370779683</v>
      </c>
      <c r="H42" s="61">
        <v>31</v>
      </c>
      <c r="I42" s="84">
        <f>H42/H$91*100</f>
        <v>8.310991957104557</v>
      </c>
      <c r="J42" s="61">
        <v>156</v>
      </c>
      <c r="K42" s="84">
        <f>J42/J$91*100</f>
        <v>14.220601640838652</v>
      </c>
      <c r="L42" s="61">
        <v>20</v>
      </c>
      <c r="M42" s="84">
        <f>L42/L$91*100</f>
        <v>8.9686098654708513</v>
      </c>
      <c r="N42" s="85"/>
      <c r="O42" s="61">
        <v>1533</v>
      </c>
      <c r="P42" s="84">
        <f>O42/O$91*100</f>
        <v>11.890172962072443</v>
      </c>
    </row>
    <row r="43" spans="1:16">
      <c r="A43" s="86" t="s">
        <v>139</v>
      </c>
      <c r="B43" s="61">
        <v>2</v>
      </c>
      <c r="C43" s="84">
        <f>B43/B$91*100</f>
        <v>0.31397174254317112</v>
      </c>
      <c r="D43" s="61">
        <v>2</v>
      </c>
      <c r="E43" s="84">
        <f>D43/D$91*100</f>
        <v>0.2857142857142857</v>
      </c>
      <c r="F43" s="61">
        <v>69</v>
      </c>
      <c r="G43" s="84">
        <f>F43/F$91*100</f>
        <v>0.69958430497820134</v>
      </c>
      <c r="H43" s="61">
        <v>5</v>
      </c>
      <c r="I43" s="84">
        <f>H43/H$91*100</f>
        <v>1.3404825737265416</v>
      </c>
      <c r="J43" s="61">
        <v>7</v>
      </c>
      <c r="K43" s="84">
        <f>J43/J$91*100</f>
        <v>0.6381039197812215</v>
      </c>
      <c r="L43" s="61">
        <v>7</v>
      </c>
      <c r="M43" s="84">
        <f>L43/L$91*100</f>
        <v>3.1390134529147984</v>
      </c>
      <c r="N43" s="85"/>
      <c r="O43" s="61">
        <v>92</v>
      </c>
      <c r="P43" s="84">
        <f>O43/O$91*100</f>
        <v>0.71356550065927249</v>
      </c>
    </row>
    <row r="44" spans="1:16">
      <c r="A44" s="86" t="s">
        <v>59</v>
      </c>
      <c r="B44" s="61">
        <v>6</v>
      </c>
      <c r="C44" s="84">
        <f>B44/B$91*100</f>
        <v>0.9419152276295133</v>
      </c>
      <c r="D44" s="61">
        <v>40</v>
      </c>
      <c r="E44" s="84">
        <f>D44/D$91*100</f>
        <v>5.7142857142857144</v>
      </c>
      <c r="F44" s="61">
        <v>292</v>
      </c>
      <c r="G44" s="84">
        <f>F44/F$91*100</f>
        <v>2.9605596674439827</v>
      </c>
      <c r="H44" s="61">
        <v>29</v>
      </c>
      <c r="I44" s="84">
        <f>H44/H$91*100</f>
        <v>7.7747989276139409</v>
      </c>
      <c r="J44" s="61">
        <v>28</v>
      </c>
      <c r="K44" s="84">
        <f>J44/J$91*100</f>
        <v>2.552415679124886</v>
      </c>
      <c r="L44" s="61">
        <v>6</v>
      </c>
      <c r="M44" s="84">
        <f>L44/L$91*100</f>
        <v>2.6905829596412558</v>
      </c>
      <c r="N44" s="85"/>
      <c r="O44" s="61">
        <v>401</v>
      </c>
      <c r="P44" s="84">
        <f>O44/O$91*100</f>
        <v>3.1102148452648724</v>
      </c>
    </row>
    <row r="45" spans="1:16">
      <c r="A45" s="86" t="s">
        <v>58</v>
      </c>
      <c r="B45" s="61">
        <v>8</v>
      </c>
      <c r="C45" s="84">
        <f>B45/B$91*100</f>
        <v>1.2558869701726845</v>
      </c>
      <c r="D45" s="61">
        <v>14</v>
      </c>
      <c r="E45" s="84">
        <f>D45/D$91*100</f>
        <v>2</v>
      </c>
      <c r="F45" s="61">
        <v>222</v>
      </c>
      <c r="G45" s="84">
        <f>F45/F$91*100</f>
        <v>2.2508364594950829</v>
      </c>
      <c r="H45" s="61">
        <v>3</v>
      </c>
      <c r="I45" s="84">
        <f>H45/H$91*100</f>
        <v>0.80428954423592491</v>
      </c>
      <c r="J45" s="61">
        <v>30</v>
      </c>
      <c r="K45" s="84">
        <f>J45/J$91*100</f>
        <v>2.7347310847766639</v>
      </c>
      <c r="L45" s="61">
        <v>7</v>
      </c>
      <c r="M45" s="84">
        <f>L45/L$91*100</f>
        <v>3.1390134529147984</v>
      </c>
      <c r="N45" s="85"/>
      <c r="O45" s="61">
        <v>284</v>
      </c>
      <c r="P45" s="84">
        <f>O45/O$91*100</f>
        <v>2.2027456759481887</v>
      </c>
    </row>
    <row r="46" spans="1:16">
      <c r="A46" s="86" t="s">
        <v>57</v>
      </c>
      <c r="B46" s="61">
        <v>31</v>
      </c>
      <c r="C46" s="84">
        <f>B46/B$91*100</f>
        <v>4.8665620094191526</v>
      </c>
      <c r="D46" s="61">
        <v>186</v>
      </c>
      <c r="E46" s="84">
        <f>D46/D$91*100</f>
        <v>26.571428571428573</v>
      </c>
      <c r="F46" s="61">
        <v>1167</v>
      </c>
      <c r="G46" s="84">
        <f>F46/F$91*100</f>
        <v>11.832099766805232</v>
      </c>
      <c r="H46" s="61">
        <v>13</v>
      </c>
      <c r="I46" s="84">
        <f>H46/H$91*100</f>
        <v>3.4852546916890081</v>
      </c>
      <c r="J46" s="61">
        <v>95</v>
      </c>
      <c r="K46" s="84">
        <f>J46/J$91*100</f>
        <v>8.6599817684594349</v>
      </c>
      <c r="L46" s="61">
        <v>20</v>
      </c>
      <c r="M46" s="84">
        <f>L46/L$91*100</f>
        <v>8.9686098654708513</v>
      </c>
      <c r="N46" s="85"/>
      <c r="O46" s="61">
        <v>1512</v>
      </c>
      <c r="P46" s="84">
        <f>O46/O$91*100</f>
        <v>11.727293880400218</v>
      </c>
    </row>
    <row r="47" spans="1:16" ht="3.75" customHeight="1">
      <c r="A47" s="56"/>
      <c r="B47" s="61"/>
      <c r="C47" s="77"/>
      <c r="D47" s="61"/>
      <c r="E47" s="77"/>
      <c r="F47" s="61"/>
      <c r="G47" s="77"/>
      <c r="H47" s="61"/>
      <c r="I47" s="77"/>
      <c r="J47" s="61"/>
      <c r="K47" s="77"/>
      <c r="L47" s="61"/>
      <c r="M47" s="77"/>
      <c r="N47" s="76"/>
      <c r="O47" s="61"/>
      <c r="P47" s="77"/>
    </row>
    <row r="48" spans="1:16" ht="17.25">
      <c r="A48" s="87" t="s">
        <v>138</v>
      </c>
      <c r="B48" s="64">
        <v>28</v>
      </c>
      <c r="C48" s="77">
        <f>B48/B$91*100</f>
        <v>4.395604395604396</v>
      </c>
      <c r="D48" s="64">
        <v>30</v>
      </c>
      <c r="E48" s="77">
        <f>D48/D$91*100</f>
        <v>4.2857142857142856</v>
      </c>
      <c r="F48" s="64">
        <v>599</v>
      </c>
      <c r="G48" s="77">
        <f>F48/F$91*100</f>
        <v>6.0732028794484441</v>
      </c>
      <c r="H48" s="64">
        <v>12</v>
      </c>
      <c r="I48" s="77">
        <f>H48/H$91*100</f>
        <v>3.2171581769436997</v>
      </c>
      <c r="J48" s="64">
        <v>40</v>
      </c>
      <c r="K48" s="77">
        <f>J48/J$91*100</f>
        <v>3.646308113035551</v>
      </c>
      <c r="L48" s="64">
        <v>8</v>
      </c>
      <c r="M48" s="77">
        <f>L48/L$91*100</f>
        <v>3.5874439461883409</v>
      </c>
      <c r="N48" s="76"/>
      <c r="O48" s="64">
        <v>717</v>
      </c>
      <c r="P48" s="77">
        <f>O48/O$91*100</f>
        <v>5.5611572170945474</v>
      </c>
    </row>
    <row r="49" spans="1:16">
      <c r="A49" s="86" t="s">
        <v>55</v>
      </c>
      <c r="B49" s="61">
        <v>5</v>
      </c>
      <c r="C49" s="84">
        <f>B49/B$91*100</f>
        <v>0.78492935635792771</v>
      </c>
      <c r="D49" s="61">
        <v>7</v>
      </c>
      <c r="E49" s="84">
        <f>D49/D$91*100</f>
        <v>1</v>
      </c>
      <c r="F49" s="61">
        <v>184</v>
      </c>
      <c r="G49" s="84">
        <f>F49/F$91*100</f>
        <v>1.8655581466085369</v>
      </c>
      <c r="H49" s="61">
        <v>0</v>
      </c>
      <c r="I49" s="84">
        <f>H49/H$91*100</f>
        <v>0</v>
      </c>
      <c r="J49" s="61">
        <v>4</v>
      </c>
      <c r="K49" s="84">
        <f>J49/J$91*100</f>
        <v>0.36463081130355512</v>
      </c>
      <c r="L49" s="61">
        <v>2</v>
      </c>
      <c r="M49" s="84">
        <f>L49/L$91*100</f>
        <v>0.89686098654708524</v>
      </c>
      <c r="N49" s="85"/>
      <c r="O49" s="61">
        <v>202</v>
      </c>
      <c r="P49" s="84">
        <f>O49/O$91*100</f>
        <v>1.5667416427518808</v>
      </c>
    </row>
    <row r="50" spans="1:16">
      <c r="A50" s="86" t="s">
        <v>54</v>
      </c>
      <c r="B50" s="61">
        <v>1</v>
      </c>
      <c r="C50" s="84">
        <f>B50/B$91*100</f>
        <v>0.15698587127158556</v>
      </c>
      <c r="D50" s="61">
        <v>3</v>
      </c>
      <c r="E50" s="84">
        <f>D50/D$91*100</f>
        <v>0.4285714285714286</v>
      </c>
      <c r="F50" s="61">
        <v>34</v>
      </c>
      <c r="G50" s="84">
        <f>F50/F$91*100</f>
        <v>0.34472270100375141</v>
      </c>
      <c r="H50" s="56">
        <v>0</v>
      </c>
      <c r="I50" s="84">
        <f>H50/H$91*100</f>
        <v>0</v>
      </c>
      <c r="J50" s="56">
        <v>0</v>
      </c>
      <c r="K50" s="84">
        <f>J50/J$91*100</f>
        <v>0</v>
      </c>
      <c r="L50" s="56">
        <v>1</v>
      </c>
      <c r="M50" s="84">
        <f>L50/L$91*100</f>
        <v>0.44843049327354262</v>
      </c>
      <c r="N50" s="85"/>
      <c r="O50" s="61">
        <v>39</v>
      </c>
      <c r="P50" s="84">
        <f>O50/O$91*100</f>
        <v>0.30248972310556116</v>
      </c>
    </row>
    <row r="51" spans="1:16">
      <c r="A51" s="86" t="s">
        <v>53</v>
      </c>
      <c r="B51" s="56">
        <v>2</v>
      </c>
      <c r="C51" s="84">
        <f>B51/B$91*100</f>
        <v>0.31397174254317112</v>
      </c>
      <c r="D51" s="61">
        <v>6</v>
      </c>
      <c r="E51" s="84">
        <f>D51/D$91*100</f>
        <v>0.85714285714285721</v>
      </c>
      <c r="F51" s="61">
        <v>76</v>
      </c>
      <c r="G51" s="84">
        <f>F51/F$91*100</f>
        <v>0.77055662577309136</v>
      </c>
      <c r="H51" s="61">
        <v>2</v>
      </c>
      <c r="I51" s="84">
        <f>H51/H$91*100</f>
        <v>0.53619302949061665</v>
      </c>
      <c r="J51" s="61">
        <v>18</v>
      </c>
      <c r="K51" s="84">
        <f>J51/J$91*100</f>
        <v>1.6408386508659982</v>
      </c>
      <c r="L51" s="61">
        <v>1</v>
      </c>
      <c r="M51" s="84">
        <f>L51/L$91*100</f>
        <v>0.44843049327354262</v>
      </c>
      <c r="N51" s="85"/>
      <c r="O51" s="61">
        <v>105</v>
      </c>
      <c r="P51" s="84">
        <f>O51/O$91*100</f>
        <v>0.81439540836112623</v>
      </c>
    </row>
    <row r="52" spans="1:16">
      <c r="A52" s="86" t="s">
        <v>52</v>
      </c>
      <c r="B52" s="56">
        <v>0</v>
      </c>
      <c r="C52" s="84">
        <f>B52/B$91*100</f>
        <v>0</v>
      </c>
      <c r="D52" s="56">
        <v>0</v>
      </c>
      <c r="E52" s="84">
        <f>D52/D$91*100</f>
        <v>0</v>
      </c>
      <c r="F52" s="61">
        <v>8</v>
      </c>
      <c r="G52" s="84">
        <f>F52/F$91*100</f>
        <v>8.1111223765588561E-2</v>
      </c>
      <c r="H52" s="56">
        <v>0</v>
      </c>
      <c r="I52" s="84">
        <f>H52/H$91*100</f>
        <v>0</v>
      </c>
      <c r="J52" s="56">
        <v>0</v>
      </c>
      <c r="K52" s="84">
        <f>J52/J$91*100</f>
        <v>0</v>
      </c>
      <c r="L52" s="56">
        <v>0</v>
      </c>
      <c r="M52" s="84">
        <f>L52/L$91*100</f>
        <v>0</v>
      </c>
      <c r="N52" s="85"/>
      <c r="O52" s="61">
        <v>8</v>
      </c>
      <c r="P52" s="84">
        <f>O52/O$91*100</f>
        <v>6.2049173970371518E-2</v>
      </c>
    </row>
    <row r="53" spans="1:16">
      <c r="A53" s="86" t="s">
        <v>51</v>
      </c>
      <c r="B53" s="61">
        <v>0</v>
      </c>
      <c r="C53" s="84">
        <f>B53/B$91*100</f>
        <v>0</v>
      </c>
      <c r="D53" s="56">
        <v>0</v>
      </c>
      <c r="E53" s="84">
        <f>D53/D$91*100</f>
        <v>0</v>
      </c>
      <c r="F53" s="61">
        <v>115</v>
      </c>
      <c r="G53" s="84">
        <f>F53/F$91*100</f>
        <v>1.1659738416303356</v>
      </c>
      <c r="H53" s="56">
        <v>4</v>
      </c>
      <c r="I53" s="84">
        <f>H53/H$91*100</f>
        <v>1.0723860589812333</v>
      </c>
      <c r="J53" s="56">
        <v>7</v>
      </c>
      <c r="K53" s="84">
        <f>J53/J$91*100</f>
        <v>0.6381039197812215</v>
      </c>
      <c r="L53" s="61">
        <v>2</v>
      </c>
      <c r="M53" s="84">
        <f>L53/L$91*100</f>
        <v>0.89686098654708524</v>
      </c>
      <c r="N53" s="85"/>
      <c r="O53" s="61">
        <v>128</v>
      </c>
      <c r="P53" s="84">
        <f>O53/O$91*100</f>
        <v>0.99278678352594429</v>
      </c>
    </row>
    <row r="54" spans="1:16">
      <c r="A54" s="86" t="s">
        <v>50</v>
      </c>
      <c r="B54" s="61">
        <v>10</v>
      </c>
      <c r="C54" s="84">
        <f>B54/B$91*100</f>
        <v>1.5698587127158554</v>
      </c>
      <c r="D54" s="61">
        <v>4</v>
      </c>
      <c r="E54" s="84">
        <f>D54/D$91*100</f>
        <v>0.5714285714285714</v>
      </c>
      <c r="F54" s="61">
        <v>4</v>
      </c>
      <c r="G54" s="84">
        <f>F54/F$91*100</f>
        <v>4.055561188279428E-2</v>
      </c>
      <c r="H54" s="56">
        <v>0</v>
      </c>
      <c r="I54" s="84">
        <f>H54/H$91*100</f>
        <v>0</v>
      </c>
      <c r="J54" s="56">
        <v>1</v>
      </c>
      <c r="K54" s="84">
        <f>J54/J$91*100</f>
        <v>9.1157702825888781E-2</v>
      </c>
      <c r="L54" s="56">
        <v>0</v>
      </c>
      <c r="M54" s="84">
        <f>L54/L$91*100</f>
        <v>0</v>
      </c>
      <c r="N54" s="85"/>
      <c r="O54" s="61">
        <v>19</v>
      </c>
      <c r="P54" s="84">
        <f>O54/O$91*100</f>
        <v>0.14736678817963236</v>
      </c>
    </row>
    <row r="55" spans="1:16">
      <c r="A55" s="86" t="s">
        <v>49</v>
      </c>
      <c r="B55" s="61">
        <v>19</v>
      </c>
      <c r="C55" s="84">
        <f>B55/B$91*100</f>
        <v>2.9827315541601256</v>
      </c>
      <c r="D55" s="56">
        <v>5</v>
      </c>
      <c r="E55" s="84">
        <f>D55/D$91*100</f>
        <v>0.7142857142857143</v>
      </c>
      <c r="F55" s="61">
        <v>1</v>
      </c>
      <c r="G55" s="84">
        <f>F55/F$91*100</f>
        <v>1.013890297069857E-2</v>
      </c>
      <c r="H55" s="56">
        <v>0</v>
      </c>
      <c r="I55" s="84">
        <f>H55/H$91*100</f>
        <v>0</v>
      </c>
      <c r="J55" s="56">
        <v>0</v>
      </c>
      <c r="K55" s="84">
        <f>J55/J$91*100</f>
        <v>0</v>
      </c>
      <c r="L55" s="56">
        <v>0</v>
      </c>
      <c r="M55" s="84">
        <f>L55/L$91*100</f>
        <v>0</v>
      </c>
      <c r="N55" s="85"/>
      <c r="O55" s="61">
        <v>25</v>
      </c>
      <c r="P55" s="84">
        <f>O55/O$91*100</f>
        <v>0.19390366865741099</v>
      </c>
    </row>
    <row r="56" spans="1:16">
      <c r="A56" s="86" t="s">
        <v>48</v>
      </c>
      <c r="B56" s="56">
        <v>0</v>
      </c>
      <c r="C56" s="84">
        <f>B56/B$91*100</f>
        <v>0</v>
      </c>
      <c r="D56" s="56">
        <v>0</v>
      </c>
      <c r="E56" s="84">
        <f>D56/D$91*100</f>
        <v>0</v>
      </c>
      <c r="F56" s="61">
        <v>18</v>
      </c>
      <c r="G56" s="84">
        <f>F56/F$91*100</f>
        <v>0.18250025347257426</v>
      </c>
      <c r="H56" s="56">
        <v>0</v>
      </c>
      <c r="I56" s="84">
        <f>H56/H$91*100</f>
        <v>0</v>
      </c>
      <c r="J56" s="56">
        <v>1</v>
      </c>
      <c r="K56" s="84">
        <f>J56/J$91*100</f>
        <v>9.1157702825888781E-2</v>
      </c>
      <c r="L56" s="56">
        <v>0</v>
      </c>
      <c r="M56" s="84">
        <f>L56/L$91*100</f>
        <v>0</v>
      </c>
      <c r="N56" s="85"/>
      <c r="O56" s="61">
        <v>19</v>
      </c>
      <c r="P56" s="84">
        <f>O56/O$91*100</f>
        <v>0.14736678817963236</v>
      </c>
    </row>
    <row r="57" spans="1:16">
      <c r="A57" s="86" t="s">
        <v>47</v>
      </c>
      <c r="B57" s="56">
        <v>0</v>
      </c>
      <c r="C57" s="84">
        <f>B57/B$91*100</f>
        <v>0</v>
      </c>
      <c r="D57" s="61">
        <v>2</v>
      </c>
      <c r="E57" s="84">
        <f>D57/D$91*100</f>
        <v>0.2857142857142857</v>
      </c>
      <c r="F57" s="61">
        <v>147</v>
      </c>
      <c r="G57" s="84">
        <f>F57/F$91*100</f>
        <v>1.4904187366926898</v>
      </c>
      <c r="H57" s="61">
        <v>5</v>
      </c>
      <c r="I57" s="84">
        <f>H57/H$91*100</f>
        <v>1.3404825737265416</v>
      </c>
      <c r="J57" s="61">
        <v>11</v>
      </c>
      <c r="K57" s="84">
        <f>J57/J$91*100</f>
        <v>1.0027347310847767</v>
      </c>
      <c r="L57" s="61">
        <v>1</v>
      </c>
      <c r="M57" s="84">
        <f>L57/L$91*100</f>
        <v>0.44843049327354262</v>
      </c>
      <c r="N57" s="85"/>
      <c r="O57" s="61">
        <v>166</v>
      </c>
      <c r="P57" s="84">
        <f>O57/O$91*100</f>
        <v>1.287520359885209</v>
      </c>
    </row>
    <row r="58" spans="1:16">
      <c r="A58" s="86" t="s">
        <v>46</v>
      </c>
      <c r="B58" s="61">
        <v>2</v>
      </c>
      <c r="C58" s="84">
        <f>B58/B$91*100</f>
        <v>0.31397174254317112</v>
      </c>
      <c r="D58" s="61">
        <v>5</v>
      </c>
      <c r="E58" s="84">
        <f>D58/D$91*100</f>
        <v>0.7142857142857143</v>
      </c>
      <c r="F58" s="61">
        <v>80</v>
      </c>
      <c r="G58" s="84">
        <f>F58/F$91*100</f>
        <v>0.81111223765588569</v>
      </c>
      <c r="H58" s="61">
        <v>3</v>
      </c>
      <c r="I58" s="84">
        <f>H58/H$91*100</f>
        <v>0.80428954423592491</v>
      </c>
      <c r="J58" s="61">
        <v>7</v>
      </c>
      <c r="K58" s="84">
        <f>J58/J$91*100</f>
        <v>0.6381039197812215</v>
      </c>
      <c r="L58" s="61">
        <v>2</v>
      </c>
      <c r="M58" s="84">
        <f>L58/L$91*100</f>
        <v>0.89686098654708524</v>
      </c>
      <c r="N58" s="85"/>
      <c r="O58" s="61">
        <v>99</v>
      </c>
      <c r="P58" s="84">
        <f>O58/O$91*100</f>
        <v>0.76785852788334752</v>
      </c>
    </row>
    <row r="59" spans="1:16" ht="4.5" customHeight="1">
      <c r="A59" s="56"/>
      <c r="B59" s="61"/>
      <c r="C59" s="77"/>
      <c r="D59" s="61"/>
      <c r="E59" s="77"/>
      <c r="F59" s="61"/>
      <c r="G59" s="77"/>
      <c r="H59" s="61"/>
      <c r="I59" s="77"/>
      <c r="J59" s="61"/>
      <c r="K59" s="77"/>
      <c r="L59" s="61"/>
      <c r="M59" s="77"/>
      <c r="N59" s="76"/>
      <c r="O59" s="61"/>
      <c r="P59" s="77"/>
    </row>
    <row r="60" spans="1:16" ht="17.25">
      <c r="A60" s="87" t="s">
        <v>137</v>
      </c>
      <c r="B60" s="64">
        <v>29</v>
      </c>
      <c r="C60" s="77">
        <f>B60/B$91*100</f>
        <v>4.5525902668759812</v>
      </c>
      <c r="D60" s="64">
        <v>97</v>
      </c>
      <c r="E60" s="77">
        <f>D60/D$91*100</f>
        <v>13.857142857142858</v>
      </c>
      <c r="F60" s="64">
        <v>1017</v>
      </c>
      <c r="G60" s="77">
        <f>F60/F$91*100</f>
        <v>10.311264321200445</v>
      </c>
      <c r="H60" s="64">
        <v>17</v>
      </c>
      <c r="I60" s="77">
        <f>H60/H$91*100</f>
        <v>4.5576407506702417</v>
      </c>
      <c r="J60" s="64">
        <v>87</v>
      </c>
      <c r="K60" s="77">
        <f>J60/J$91*100</f>
        <v>7.930720145852324</v>
      </c>
      <c r="L60" s="64">
        <v>14</v>
      </c>
      <c r="M60" s="77">
        <f>L60/L$91*100</f>
        <v>6.2780269058295968</v>
      </c>
      <c r="N60" s="76"/>
      <c r="O60" s="64">
        <v>1261</v>
      </c>
      <c r="P60" s="77">
        <f>O60/O$91*100</f>
        <v>9.7805010470798113</v>
      </c>
    </row>
    <row r="61" spans="1:16">
      <c r="A61" s="86" t="s">
        <v>44</v>
      </c>
      <c r="B61" s="56">
        <v>1</v>
      </c>
      <c r="C61" s="84">
        <f>B61/B$91*100</f>
        <v>0.15698587127158556</v>
      </c>
      <c r="D61" s="61">
        <v>5</v>
      </c>
      <c r="E61" s="84">
        <f>D61/D$91*100</f>
        <v>0.7142857142857143</v>
      </c>
      <c r="F61" s="61">
        <v>118</v>
      </c>
      <c r="G61" s="84">
        <f>F61/F$91*100</f>
        <v>1.1963905505424315</v>
      </c>
      <c r="H61" s="61">
        <v>0</v>
      </c>
      <c r="I61" s="84">
        <f>H61/H$91*100</f>
        <v>0</v>
      </c>
      <c r="J61" s="61">
        <v>5</v>
      </c>
      <c r="K61" s="84">
        <f>J61/J$91*100</f>
        <v>0.45578851412944388</v>
      </c>
      <c r="L61" s="61">
        <v>2</v>
      </c>
      <c r="M61" s="84">
        <f>L61/L$91*100</f>
        <v>0.89686098654708524</v>
      </c>
      <c r="N61" s="85"/>
      <c r="O61" s="61">
        <v>131</v>
      </c>
      <c r="P61" s="84">
        <f>O61/O$91*100</f>
        <v>1.0160552237648337</v>
      </c>
    </row>
    <row r="62" spans="1:16">
      <c r="A62" s="86" t="s">
        <v>43</v>
      </c>
      <c r="B62" s="61">
        <v>28</v>
      </c>
      <c r="C62" s="84">
        <f>B62/B$91*100</f>
        <v>4.395604395604396</v>
      </c>
      <c r="D62" s="61">
        <v>44</v>
      </c>
      <c r="E62" s="84">
        <f>D62/D$91*100</f>
        <v>6.2857142857142865</v>
      </c>
      <c r="F62" s="61">
        <v>680</v>
      </c>
      <c r="G62" s="84">
        <f>F62/F$91*100</f>
        <v>6.8944540200750275</v>
      </c>
      <c r="H62" s="61">
        <v>16</v>
      </c>
      <c r="I62" s="84">
        <f>H62/H$91*100</f>
        <v>4.2895442359249332</v>
      </c>
      <c r="J62" s="61">
        <v>79</v>
      </c>
      <c r="K62" s="84">
        <f>J62/J$91*100</f>
        <v>7.2014585232452148</v>
      </c>
      <c r="L62" s="61">
        <v>10</v>
      </c>
      <c r="M62" s="84">
        <f>L62/L$91*100</f>
        <v>4.4843049327354256</v>
      </c>
      <c r="N62" s="85"/>
      <c r="O62" s="61">
        <v>857</v>
      </c>
      <c r="P62" s="84">
        <f>O62/O$91*100</f>
        <v>6.6470177615760493</v>
      </c>
    </row>
    <row r="63" spans="1:16">
      <c r="A63" s="86" t="s">
        <v>42</v>
      </c>
      <c r="B63" s="56">
        <v>1</v>
      </c>
      <c r="C63" s="84">
        <f>B63/B$91*100</f>
        <v>0.15698587127158556</v>
      </c>
      <c r="D63" s="61">
        <v>5</v>
      </c>
      <c r="E63" s="84">
        <f>D63/D$91*100</f>
        <v>0.7142857142857143</v>
      </c>
      <c r="F63" s="61">
        <v>94</v>
      </c>
      <c r="G63" s="84">
        <f>F63/F$91*100</f>
        <v>0.95305687924566551</v>
      </c>
      <c r="H63" s="61">
        <v>1</v>
      </c>
      <c r="I63" s="84">
        <f>H63/H$91*100</f>
        <v>0.26809651474530832</v>
      </c>
      <c r="J63" s="61">
        <v>3</v>
      </c>
      <c r="K63" s="84">
        <f>J63/J$91*100</f>
        <v>0.27347310847766637</v>
      </c>
      <c r="L63" s="61">
        <v>2</v>
      </c>
      <c r="M63" s="84">
        <f>L63/L$91*100</f>
        <v>0.89686098654708524</v>
      </c>
      <c r="N63" s="85"/>
      <c r="O63" s="61">
        <v>106</v>
      </c>
      <c r="P63" s="84">
        <f>O63/O$91*100</f>
        <v>0.82215155510742266</v>
      </c>
    </row>
    <row r="64" spans="1:16">
      <c r="A64" s="86" t="s">
        <v>41</v>
      </c>
      <c r="B64" s="56">
        <v>0</v>
      </c>
      <c r="C64" s="84">
        <f>B64/B$91*100</f>
        <v>0</v>
      </c>
      <c r="D64" s="56">
        <v>0</v>
      </c>
      <c r="E64" s="84">
        <f>D64/D$91*100</f>
        <v>0</v>
      </c>
      <c r="F64" s="61">
        <v>3</v>
      </c>
      <c r="G64" s="84">
        <f>F64/F$91*100</f>
        <v>3.0416708912095712E-2</v>
      </c>
      <c r="H64" s="56">
        <v>0</v>
      </c>
      <c r="I64" s="84">
        <f>H64/H$91*100</f>
        <v>0</v>
      </c>
      <c r="J64" s="56">
        <v>0</v>
      </c>
      <c r="K64" s="84">
        <f>J64/J$91*100</f>
        <v>0</v>
      </c>
      <c r="L64" s="61">
        <v>0</v>
      </c>
      <c r="M64" s="84">
        <f>L64/L$91*100</f>
        <v>0</v>
      </c>
      <c r="N64" s="85"/>
      <c r="O64" s="61">
        <v>3</v>
      </c>
      <c r="P64" s="84">
        <f>O64/O$91*100</f>
        <v>2.3268440238889319E-2</v>
      </c>
    </row>
    <row r="65" spans="1:16">
      <c r="A65" s="86" t="s">
        <v>40</v>
      </c>
      <c r="B65" s="61">
        <v>3</v>
      </c>
      <c r="C65" s="84">
        <f>B65/B$91*100</f>
        <v>0.47095761381475665</v>
      </c>
      <c r="D65" s="61">
        <v>43</v>
      </c>
      <c r="E65" s="84">
        <f>D65/D$91*100</f>
        <v>6.1428571428571432</v>
      </c>
      <c r="F65" s="61">
        <v>185</v>
      </c>
      <c r="G65" s="84">
        <f>F65/F$91*100</f>
        <v>1.8756970495792356</v>
      </c>
      <c r="H65" s="61">
        <v>0</v>
      </c>
      <c r="I65" s="84">
        <f>H65/H$91*100</f>
        <v>0</v>
      </c>
      <c r="J65" s="61">
        <v>2</v>
      </c>
      <c r="K65" s="84">
        <f>J65/J$91*100</f>
        <v>0.18231540565177756</v>
      </c>
      <c r="L65" s="61">
        <v>1</v>
      </c>
      <c r="M65" s="84">
        <f>L65/L$91*100</f>
        <v>0.44843049327354262</v>
      </c>
      <c r="N65" s="85"/>
      <c r="O65" s="61">
        <v>234</v>
      </c>
      <c r="P65" s="84">
        <f>O65/O$91*100</f>
        <v>1.8149383386333668</v>
      </c>
    </row>
    <row r="66" spans="1:16">
      <c r="A66" s="86" t="s">
        <v>39</v>
      </c>
      <c r="B66" s="56">
        <v>0</v>
      </c>
      <c r="C66" s="84">
        <f>B66/B$91*100</f>
        <v>0</v>
      </c>
      <c r="D66" s="61">
        <v>7</v>
      </c>
      <c r="E66" s="84">
        <f>D66/D$91*100</f>
        <v>1</v>
      </c>
      <c r="F66" s="61">
        <v>36</v>
      </c>
      <c r="G66" s="84">
        <f>F66/F$91*100</f>
        <v>0.36500050694514852</v>
      </c>
      <c r="H66" s="61">
        <v>0</v>
      </c>
      <c r="I66" s="84">
        <f>H66/H$91*100</f>
        <v>0</v>
      </c>
      <c r="J66" s="61">
        <v>1</v>
      </c>
      <c r="K66" s="84">
        <f>J66/J$91*100</f>
        <v>9.1157702825888781E-2</v>
      </c>
      <c r="L66" s="61">
        <v>1</v>
      </c>
      <c r="M66" s="84">
        <f>L66/L$91*100</f>
        <v>0.44843049327354262</v>
      </c>
      <c r="N66" s="85"/>
      <c r="O66" s="61">
        <v>45</v>
      </c>
      <c r="P66" s="84">
        <f>O66/O$91*100</f>
        <v>0.34902660358333981</v>
      </c>
    </row>
    <row r="67" spans="1:16">
      <c r="A67" s="86" t="s">
        <v>38</v>
      </c>
      <c r="B67" s="56">
        <v>1</v>
      </c>
      <c r="C67" s="84">
        <f>B67/B$91*100</f>
        <v>0.15698587127158556</v>
      </c>
      <c r="D67" s="61">
        <v>14</v>
      </c>
      <c r="E67" s="84">
        <f>D67/D$91*100</f>
        <v>2</v>
      </c>
      <c r="F67" s="61">
        <v>33</v>
      </c>
      <c r="G67" s="84">
        <f>F67/F$91*100</f>
        <v>0.33458379803305283</v>
      </c>
      <c r="H67" s="61">
        <v>1</v>
      </c>
      <c r="I67" s="84">
        <f>H67/H$91*100</f>
        <v>0.26809651474530832</v>
      </c>
      <c r="J67" s="61">
        <v>5</v>
      </c>
      <c r="K67" s="84">
        <f>J67/J$91*100</f>
        <v>0.45578851412944388</v>
      </c>
      <c r="L67" s="61">
        <v>1</v>
      </c>
      <c r="M67" s="84">
        <f>L67/L$91*100</f>
        <v>0.44843049327354262</v>
      </c>
      <c r="N67" s="85"/>
      <c r="O67" s="61">
        <v>55</v>
      </c>
      <c r="P67" s="84">
        <f>O67/O$91*100</f>
        <v>0.42658807104630425</v>
      </c>
    </row>
    <row r="68" spans="1:16" ht="4.5" customHeight="1">
      <c r="A68" s="56"/>
      <c r="B68" s="61"/>
      <c r="C68" s="77"/>
      <c r="D68" s="61"/>
      <c r="E68" s="77"/>
      <c r="F68" s="61"/>
      <c r="G68" s="77"/>
      <c r="H68" s="61"/>
      <c r="I68" s="77"/>
      <c r="J68" s="61"/>
      <c r="K68" s="77"/>
      <c r="L68" s="61"/>
      <c r="M68" s="77"/>
      <c r="N68" s="76"/>
      <c r="O68" s="61"/>
      <c r="P68" s="77"/>
    </row>
    <row r="69" spans="1:16" ht="17.25">
      <c r="A69" s="87" t="s">
        <v>136</v>
      </c>
      <c r="B69" s="64">
        <v>12</v>
      </c>
      <c r="C69" s="77">
        <f>B69/B$91*100</f>
        <v>1.8838304552590266</v>
      </c>
      <c r="D69" s="64">
        <v>30</v>
      </c>
      <c r="E69" s="77">
        <f>D69/D$91*100</f>
        <v>4.2857142857142856</v>
      </c>
      <c r="F69" s="64">
        <v>577</v>
      </c>
      <c r="G69" s="77">
        <f>F69/F$91*100</f>
        <v>5.8501470140930749</v>
      </c>
      <c r="H69" s="64">
        <v>9</v>
      </c>
      <c r="I69" s="77">
        <f>H69/H$91*100</f>
        <v>2.4128686327077746</v>
      </c>
      <c r="J69" s="64">
        <v>63</v>
      </c>
      <c r="K69" s="77">
        <f>J69/J$91*100</f>
        <v>5.7429352780309939</v>
      </c>
      <c r="L69" s="64">
        <v>12</v>
      </c>
      <c r="M69" s="77">
        <f>L69/L$91*100</f>
        <v>5.3811659192825116</v>
      </c>
      <c r="N69" s="76"/>
      <c r="O69" s="64">
        <v>703</v>
      </c>
      <c r="P69" s="77">
        <f>O69/O$91*100</f>
        <v>5.4525711626463975</v>
      </c>
    </row>
    <row r="70" spans="1:16">
      <c r="A70" s="86" t="s">
        <v>36</v>
      </c>
      <c r="B70" s="61">
        <v>6</v>
      </c>
      <c r="C70" s="84">
        <f>B70/B$91*100</f>
        <v>0.9419152276295133</v>
      </c>
      <c r="D70" s="61">
        <v>7</v>
      </c>
      <c r="E70" s="84">
        <f>D70/D$91*100</f>
        <v>1</v>
      </c>
      <c r="F70" s="61">
        <v>124</v>
      </c>
      <c r="G70" s="84">
        <f>F70/F$91*100</f>
        <v>1.2572239683666226</v>
      </c>
      <c r="H70" s="61">
        <v>3</v>
      </c>
      <c r="I70" s="84">
        <f>H70/H$91*100</f>
        <v>0.80428954423592491</v>
      </c>
      <c r="J70" s="61">
        <v>14</v>
      </c>
      <c r="K70" s="84">
        <f>J70/J$91*100</f>
        <v>1.276207839562443</v>
      </c>
      <c r="L70" s="61">
        <v>1</v>
      </c>
      <c r="M70" s="84">
        <f>L70/L$91*100</f>
        <v>0.44843049327354262</v>
      </c>
      <c r="N70" s="85"/>
      <c r="O70" s="61">
        <v>155</v>
      </c>
      <c r="P70" s="84">
        <f>O70/O$91*100</f>
        <v>1.2022027456759483</v>
      </c>
    </row>
    <row r="71" spans="1:16">
      <c r="A71" s="86" t="s">
        <v>35</v>
      </c>
      <c r="B71" s="56">
        <v>2</v>
      </c>
      <c r="C71" s="84">
        <f>B71/B$91*100</f>
        <v>0.31397174254317112</v>
      </c>
      <c r="D71" s="56">
        <v>0</v>
      </c>
      <c r="E71" s="84">
        <f>D71/D$91*100</f>
        <v>0</v>
      </c>
      <c r="F71" s="61">
        <v>11</v>
      </c>
      <c r="G71" s="84">
        <f>F71/F$91*100</f>
        <v>0.11152793267768428</v>
      </c>
      <c r="H71" s="56">
        <v>0</v>
      </c>
      <c r="I71" s="84">
        <f>H71/H$91*100</f>
        <v>0</v>
      </c>
      <c r="J71" s="56">
        <v>3</v>
      </c>
      <c r="K71" s="84">
        <f>J71/J$91*100</f>
        <v>0.27347310847766637</v>
      </c>
      <c r="L71" s="61">
        <v>0</v>
      </c>
      <c r="M71" s="84">
        <f>L71/L$91*100</f>
        <v>0</v>
      </c>
      <c r="N71" s="85"/>
      <c r="O71" s="61">
        <v>16</v>
      </c>
      <c r="P71" s="84">
        <f>O71/O$91*100</f>
        <v>0.12409834794074304</v>
      </c>
    </row>
    <row r="72" spans="1:16">
      <c r="A72" s="86" t="s">
        <v>135</v>
      </c>
      <c r="B72" s="61">
        <v>0</v>
      </c>
      <c r="C72" s="84">
        <f>B72/B$91*100</f>
        <v>0</v>
      </c>
      <c r="D72" s="61">
        <v>12</v>
      </c>
      <c r="E72" s="84">
        <f>D72/D$91*100</f>
        <v>1.7142857142857144</v>
      </c>
      <c r="F72" s="61">
        <v>84</v>
      </c>
      <c r="G72" s="84">
        <f>F72/F$91*100</f>
        <v>0.85166784953867991</v>
      </c>
      <c r="H72" s="61">
        <v>1</v>
      </c>
      <c r="I72" s="84">
        <f>H72/H$91*100</f>
        <v>0.26809651474530832</v>
      </c>
      <c r="J72" s="61">
        <v>4</v>
      </c>
      <c r="K72" s="84">
        <f>J72/J$91*100</f>
        <v>0.36463081130355512</v>
      </c>
      <c r="L72" s="61">
        <v>0</v>
      </c>
      <c r="M72" s="84">
        <f>L72/L$91*100</f>
        <v>0</v>
      </c>
      <c r="N72" s="85"/>
      <c r="O72" s="61">
        <v>101</v>
      </c>
      <c r="P72" s="84">
        <f>O72/O$91*100</f>
        <v>0.78337082137594038</v>
      </c>
    </row>
    <row r="73" spans="1:16">
      <c r="A73" s="86" t="s">
        <v>33</v>
      </c>
      <c r="B73" s="56">
        <v>0</v>
      </c>
      <c r="C73" s="84">
        <f>B73/B$91*100</f>
        <v>0</v>
      </c>
      <c r="D73" s="56">
        <v>0</v>
      </c>
      <c r="E73" s="84">
        <f>D73/D$91*100</f>
        <v>0</v>
      </c>
      <c r="F73" s="61">
        <v>13</v>
      </c>
      <c r="G73" s="84">
        <f>F73/F$91*100</f>
        <v>0.13180573861908143</v>
      </c>
      <c r="H73" s="56">
        <v>0</v>
      </c>
      <c r="I73" s="84">
        <f>H73/H$91*100</f>
        <v>0</v>
      </c>
      <c r="J73" s="61">
        <v>0</v>
      </c>
      <c r="K73" s="84">
        <f>J73/J$91*100</f>
        <v>0</v>
      </c>
      <c r="L73" s="56">
        <v>0</v>
      </c>
      <c r="M73" s="84">
        <f>L73/L$91*100</f>
        <v>0</v>
      </c>
      <c r="N73" s="85"/>
      <c r="O73" s="61">
        <v>13</v>
      </c>
      <c r="P73" s="84">
        <f>O73/O$91*100</f>
        <v>0.10082990770185372</v>
      </c>
    </row>
    <row r="74" spans="1:16">
      <c r="A74" s="86" t="s">
        <v>32</v>
      </c>
      <c r="B74" s="56">
        <v>1</v>
      </c>
      <c r="C74" s="84">
        <f>B74/B$91*100</f>
        <v>0.15698587127158556</v>
      </c>
      <c r="D74" s="56">
        <v>1</v>
      </c>
      <c r="E74" s="84">
        <f>D74/D$91*100</f>
        <v>0.14285714285714285</v>
      </c>
      <c r="F74" s="61">
        <v>29</v>
      </c>
      <c r="G74" s="84">
        <f>F74/F$91*100</f>
        <v>0.29402818615025855</v>
      </c>
      <c r="H74" s="56">
        <v>0</v>
      </c>
      <c r="I74" s="84">
        <f>H74/H$91*100</f>
        <v>0</v>
      </c>
      <c r="J74" s="56">
        <v>2</v>
      </c>
      <c r="K74" s="84">
        <f>J74/J$91*100</f>
        <v>0.18231540565177756</v>
      </c>
      <c r="L74" s="56">
        <v>0</v>
      </c>
      <c r="M74" s="84">
        <f>L74/L$91*100</f>
        <v>0</v>
      </c>
      <c r="N74" s="85"/>
      <c r="O74" s="61">
        <v>33</v>
      </c>
      <c r="P74" s="84">
        <f>O74/O$91*100</f>
        <v>0.25595284262778251</v>
      </c>
    </row>
    <row r="75" spans="1:16">
      <c r="A75" s="86" t="s">
        <v>31</v>
      </c>
      <c r="B75" s="61">
        <v>6</v>
      </c>
      <c r="C75" s="84">
        <f>B75/B$91*100</f>
        <v>0.9419152276295133</v>
      </c>
      <c r="D75" s="61">
        <v>12</v>
      </c>
      <c r="E75" s="84">
        <f>D75/D$91*100</f>
        <v>1.7142857142857144</v>
      </c>
      <c r="F75" s="61">
        <v>184</v>
      </c>
      <c r="G75" s="84">
        <f>F75/F$91*100</f>
        <v>1.8655581466085369</v>
      </c>
      <c r="H75" s="61">
        <v>3</v>
      </c>
      <c r="I75" s="84">
        <f>H75/H$91*100</f>
        <v>0.80428954423592491</v>
      </c>
      <c r="J75" s="61">
        <v>17</v>
      </c>
      <c r="K75" s="84">
        <f>J75/J$91*100</f>
        <v>1.5496809480401095</v>
      </c>
      <c r="L75" s="61">
        <v>4</v>
      </c>
      <c r="M75" s="84">
        <f>L75/L$91*100</f>
        <v>1.7937219730941705</v>
      </c>
      <c r="N75" s="85"/>
      <c r="O75" s="61">
        <v>226</v>
      </c>
      <c r="P75" s="84">
        <f>O75/O$91*100</f>
        <v>1.7528891646629956</v>
      </c>
    </row>
    <row r="76" spans="1:16">
      <c r="A76" s="86" t="s">
        <v>30</v>
      </c>
      <c r="B76" s="61">
        <v>2</v>
      </c>
      <c r="C76" s="84">
        <f>B76/B$91*100</f>
        <v>0.31397174254317112</v>
      </c>
      <c r="D76" s="61">
        <v>4</v>
      </c>
      <c r="E76" s="84">
        <f>D76/D$91*100</f>
        <v>0.5714285714285714</v>
      </c>
      <c r="F76" s="61">
        <v>138</v>
      </c>
      <c r="G76" s="84">
        <f>F76/F$91*100</f>
        <v>1.3991686099564027</v>
      </c>
      <c r="H76" s="61">
        <v>3</v>
      </c>
      <c r="I76" s="84">
        <f>H76/H$91*100</f>
        <v>0.80428954423592491</v>
      </c>
      <c r="J76" s="61">
        <v>18</v>
      </c>
      <c r="K76" s="84">
        <f>J76/J$91*100</f>
        <v>1.6408386508659982</v>
      </c>
      <c r="L76" s="61">
        <v>6</v>
      </c>
      <c r="M76" s="84">
        <f>L76/L$91*100</f>
        <v>2.6905829596412558</v>
      </c>
      <c r="N76" s="85"/>
      <c r="O76" s="61">
        <v>171</v>
      </c>
      <c r="P76" s="84">
        <f>O76/O$91*100</f>
        <v>1.3263010936166912</v>
      </c>
    </row>
    <row r="77" spans="1:16">
      <c r="A77" s="86" t="s">
        <v>29</v>
      </c>
      <c r="B77" s="56">
        <v>0</v>
      </c>
      <c r="C77" s="84">
        <f>B77/B$91*100</f>
        <v>0</v>
      </c>
      <c r="D77" s="56">
        <v>0</v>
      </c>
      <c r="E77" s="84">
        <f>D77/D$91*100</f>
        <v>0</v>
      </c>
      <c r="F77" s="61">
        <v>19</v>
      </c>
      <c r="G77" s="84">
        <f>F77/F$91*100</f>
        <v>0.19263915644327284</v>
      </c>
      <c r="H77" s="56">
        <v>1</v>
      </c>
      <c r="I77" s="84">
        <f>H77/H$91*100</f>
        <v>0.26809651474530832</v>
      </c>
      <c r="J77" s="56">
        <v>1</v>
      </c>
      <c r="K77" s="84">
        <f>J77/J$91*100</f>
        <v>9.1157702825888781E-2</v>
      </c>
      <c r="L77" s="56">
        <v>0</v>
      </c>
      <c r="M77" s="84">
        <f>L77/L$91*100</f>
        <v>0</v>
      </c>
      <c r="N77" s="85"/>
      <c r="O77" s="61">
        <v>21</v>
      </c>
      <c r="P77" s="84">
        <f>O77/O$91*100</f>
        <v>0.16287908167222523</v>
      </c>
    </row>
    <row r="78" spans="1:16">
      <c r="A78" s="86" t="s">
        <v>28</v>
      </c>
      <c r="B78" s="56">
        <v>0</v>
      </c>
      <c r="C78" s="84">
        <f>B78/B$91*100</f>
        <v>0</v>
      </c>
      <c r="D78" s="61">
        <v>0</v>
      </c>
      <c r="E78" s="84">
        <f>D78/D$91*100</f>
        <v>0</v>
      </c>
      <c r="F78" s="61">
        <v>4</v>
      </c>
      <c r="G78" s="84">
        <f>F78/F$91*100</f>
        <v>4.055561188279428E-2</v>
      </c>
      <c r="H78" s="56">
        <v>0</v>
      </c>
      <c r="I78" s="84">
        <f>H78/H$91*100</f>
        <v>0</v>
      </c>
      <c r="J78" s="56">
        <v>0</v>
      </c>
      <c r="K78" s="84">
        <f>J78/J$91*100</f>
        <v>0</v>
      </c>
      <c r="L78" s="56">
        <v>0</v>
      </c>
      <c r="M78" s="84">
        <f>L78/L$91*100</f>
        <v>0</v>
      </c>
      <c r="N78" s="85"/>
      <c r="O78" s="61">
        <v>4</v>
      </c>
      <c r="P78" s="84">
        <f>O78/O$91*100</f>
        <v>3.1024586985185759E-2</v>
      </c>
    </row>
    <row r="79" spans="1:16">
      <c r="A79" s="86" t="s">
        <v>27</v>
      </c>
      <c r="B79" s="56">
        <v>0</v>
      </c>
      <c r="C79" s="84">
        <f>B79/B$91*100</f>
        <v>0</v>
      </c>
      <c r="D79" s="56">
        <v>0</v>
      </c>
      <c r="E79" s="84">
        <f>D79/D$91*100</f>
        <v>0</v>
      </c>
      <c r="F79" s="61">
        <v>56</v>
      </c>
      <c r="G79" s="84">
        <f>F79/F$91*100</f>
        <v>0.56777856635911994</v>
      </c>
      <c r="H79" s="61">
        <v>1</v>
      </c>
      <c r="I79" s="84">
        <f>H79/H$91*100</f>
        <v>0.26809651474530832</v>
      </c>
      <c r="J79" s="61">
        <v>14</v>
      </c>
      <c r="K79" s="84">
        <f>J79/J$91*100</f>
        <v>1.276207839562443</v>
      </c>
      <c r="L79" s="61">
        <v>3</v>
      </c>
      <c r="M79" s="84">
        <f>L79/L$91*100</f>
        <v>1.3452914798206279</v>
      </c>
      <c r="N79" s="85"/>
      <c r="O79" s="61">
        <v>74</v>
      </c>
      <c r="P79" s="84">
        <f>O79/O$91*100</f>
        <v>0.57395485922593659</v>
      </c>
    </row>
    <row r="80" spans="1:16" ht="3.75" customHeight="1">
      <c r="A80" s="56"/>
      <c r="B80" s="61"/>
      <c r="C80" s="77"/>
      <c r="D80" s="61"/>
      <c r="E80" s="77"/>
      <c r="F80" s="61"/>
      <c r="G80" s="77"/>
      <c r="H80" s="61"/>
      <c r="I80" s="77"/>
      <c r="J80" s="61"/>
      <c r="K80" s="77"/>
      <c r="L80" s="61"/>
      <c r="M80" s="77"/>
      <c r="N80" s="76"/>
      <c r="O80" s="61"/>
      <c r="P80" s="77"/>
    </row>
    <row r="81" spans="1:18" ht="17.25">
      <c r="A81" s="87" t="s">
        <v>134</v>
      </c>
      <c r="B81" s="64">
        <v>9</v>
      </c>
      <c r="C81" s="77">
        <f>B81/B$91*100</f>
        <v>1.4128728414442702</v>
      </c>
      <c r="D81" s="64">
        <v>17</v>
      </c>
      <c r="E81" s="77">
        <f>D81/D$91*100</f>
        <v>2.4285714285714284</v>
      </c>
      <c r="F81" s="64">
        <v>152</v>
      </c>
      <c r="G81" s="77">
        <f>F81/F$91*100</f>
        <v>1.5411132515461827</v>
      </c>
      <c r="H81" s="64">
        <v>38</v>
      </c>
      <c r="I81" s="77">
        <f>H81/H$91*100</f>
        <v>10.187667560321715</v>
      </c>
      <c r="J81" s="64">
        <v>37</v>
      </c>
      <c r="K81" s="77">
        <f>J81/J$91*100</f>
        <v>3.372835004557885</v>
      </c>
      <c r="L81" s="64">
        <v>10</v>
      </c>
      <c r="M81" s="77">
        <f>L81/L$91*100</f>
        <v>4.4843049327354256</v>
      </c>
      <c r="N81" s="76"/>
      <c r="O81" s="64">
        <v>263</v>
      </c>
      <c r="P81" s="77">
        <f>O81/O$91*100</f>
        <v>2.039866594275964</v>
      </c>
    </row>
    <row r="82" spans="1:18" ht="12.75" customHeight="1">
      <c r="A82" s="86" t="s">
        <v>14</v>
      </c>
      <c r="B82" s="56">
        <v>0</v>
      </c>
      <c r="C82" s="84">
        <f>B82/B$91*100</f>
        <v>0</v>
      </c>
      <c r="D82" s="61">
        <v>7</v>
      </c>
      <c r="E82" s="84">
        <f>D82/D$91*100</f>
        <v>1</v>
      </c>
      <c r="F82" s="61">
        <v>22</v>
      </c>
      <c r="G82" s="84">
        <f>F82/F$91*100</f>
        <v>0.22305586535536856</v>
      </c>
      <c r="H82" s="56">
        <v>0</v>
      </c>
      <c r="I82" s="84">
        <f>H82/H$91*100</f>
        <v>0</v>
      </c>
      <c r="J82" s="61">
        <v>1</v>
      </c>
      <c r="K82" s="84">
        <f>J82/J$91*100</f>
        <v>9.1157702825888781E-2</v>
      </c>
      <c r="L82" s="61">
        <v>1</v>
      </c>
      <c r="M82" s="84">
        <f>L82/L$91*100</f>
        <v>0.44843049327354262</v>
      </c>
      <c r="N82" s="85"/>
      <c r="O82" s="61">
        <v>31</v>
      </c>
      <c r="P82" s="84">
        <f>O82/O$91*100</f>
        <v>0.24044054913518964</v>
      </c>
    </row>
    <row r="83" spans="1:18">
      <c r="A83" s="86" t="s">
        <v>13</v>
      </c>
      <c r="B83" s="56">
        <v>0</v>
      </c>
      <c r="C83" s="84">
        <f>B83/B$91*100</f>
        <v>0</v>
      </c>
      <c r="D83" s="56">
        <v>1</v>
      </c>
      <c r="E83" s="84">
        <f>D83/D$91*100</f>
        <v>0.14285714285714285</v>
      </c>
      <c r="F83" s="61">
        <v>26</v>
      </c>
      <c r="G83" s="84">
        <f>F83/F$91*100</f>
        <v>0.26361147723816286</v>
      </c>
      <c r="H83" s="56">
        <v>0</v>
      </c>
      <c r="I83" s="84">
        <f>H83/H$91*100</f>
        <v>0</v>
      </c>
      <c r="J83" s="56">
        <v>1</v>
      </c>
      <c r="K83" s="84">
        <f>J83/J$91*100</f>
        <v>9.1157702825888781E-2</v>
      </c>
      <c r="L83" s="61">
        <v>1</v>
      </c>
      <c r="M83" s="84">
        <f>L83/L$91*100</f>
        <v>0.44843049327354262</v>
      </c>
      <c r="N83" s="85"/>
      <c r="O83" s="61">
        <v>29</v>
      </c>
      <c r="P83" s="84">
        <f>O83/O$91*100</f>
        <v>0.22492825564259675</v>
      </c>
    </row>
    <row r="84" spans="1:18">
      <c r="A84" s="86" t="s">
        <v>12</v>
      </c>
      <c r="B84" s="56">
        <v>0</v>
      </c>
      <c r="C84" s="84">
        <f>B84/B$91*100</f>
        <v>0</v>
      </c>
      <c r="D84" s="56">
        <v>0</v>
      </c>
      <c r="E84" s="84">
        <f>D84/D$91*100</f>
        <v>0</v>
      </c>
      <c r="F84" s="61">
        <v>9</v>
      </c>
      <c r="G84" s="84">
        <f>F84/F$91*100</f>
        <v>9.1250126736287129E-2</v>
      </c>
      <c r="H84" s="56">
        <v>1</v>
      </c>
      <c r="I84" s="84">
        <f>H84/H$91*100</f>
        <v>0.26809651474530832</v>
      </c>
      <c r="J84" s="61">
        <v>4</v>
      </c>
      <c r="K84" s="84">
        <f>J84/J$91*100</f>
        <v>0.36463081130355512</v>
      </c>
      <c r="L84" s="61">
        <v>5</v>
      </c>
      <c r="M84" s="84">
        <f>L84/L$91*100</f>
        <v>2.2421524663677128</v>
      </c>
      <c r="N84" s="85"/>
      <c r="O84" s="61">
        <v>19</v>
      </c>
      <c r="P84" s="84">
        <f>O84/O$91*100</f>
        <v>0.14736678817963236</v>
      </c>
    </row>
    <row r="85" spans="1:18">
      <c r="A85" s="86" t="s">
        <v>11</v>
      </c>
      <c r="B85" s="56">
        <v>0</v>
      </c>
      <c r="C85" s="84">
        <f>B85/B$91*100</f>
        <v>0</v>
      </c>
      <c r="D85" s="56">
        <v>0</v>
      </c>
      <c r="E85" s="84">
        <f>D85/D$91*100</f>
        <v>0</v>
      </c>
      <c r="F85" s="61">
        <v>15</v>
      </c>
      <c r="G85" s="84">
        <f>F85/F$91*100</f>
        <v>0.15208354456047857</v>
      </c>
      <c r="H85" s="56">
        <v>1</v>
      </c>
      <c r="I85" s="84">
        <f>H85/H$91*100</f>
        <v>0.26809651474530832</v>
      </c>
      <c r="J85" s="61">
        <v>1</v>
      </c>
      <c r="K85" s="84">
        <f>J85/J$91*100</f>
        <v>9.1157702825888781E-2</v>
      </c>
      <c r="L85" s="61">
        <v>0</v>
      </c>
      <c r="M85" s="84">
        <f>L85/L$91*100</f>
        <v>0</v>
      </c>
      <c r="N85" s="85"/>
      <c r="O85" s="61">
        <v>17</v>
      </c>
      <c r="P85" s="84">
        <f>O85/O$91*100</f>
        <v>0.1318544946870395</v>
      </c>
    </row>
    <row r="86" spans="1:18">
      <c r="A86" s="86" t="s">
        <v>10</v>
      </c>
      <c r="B86" s="61">
        <v>9</v>
      </c>
      <c r="C86" s="84">
        <f>B86/B$91*100</f>
        <v>1.4128728414442702</v>
      </c>
      <c r="D86" s="61">
        <v>9</v>
      </c>
      <c r="E86" s="84">
        <f>D86/D$91*100</f>
        <v>1.2857142857142856</v>
      </c>
      <c r="F86" s="61">
        <v>98</v>
      </c>
      <c r="G86" s="84">
        <f>F86/F$91*100</f>
        <v>0.99361249112845995</v>
      </c>
      <c r="H86" s="61">
        <v>36</v>
      </c>
      <c r="I86" s="84">
        <f>H86/H$91*100</f>
        <v>9.6514745308310985</v>
      </c>
      <c r="J86" s="61">
        <v>30</v>
      </c>
      <c r="K86" s="84">
        <f>J86/J$91*100</f>
        <v>2.7347310847766639</v>
      </c>
      <c r="L86" s="61">
        <v>4</v>
      </c>
      <c r="M86" s="77">
        <f>L86/L$91*100</f>
        <v>1.7937219730941705</v>
      </c>
      <c r="N86" s="85"/>
      <c r="O86" s="61">
        <v>186</v>
      </c>
      <c r="P86" s="84">
        <f>O86/O$91*100</f>
        <v>1.4426432948111378</v>
      </c>
    </row>
    <row r="87" spans="1:18" ht="3" customHeight="1">
      <c r="A87" s="56"/>
      <c r="B87" s="61"/>
      <c r="C87" s="77"/>
      <c r="D87" s="61"/>
      <c r="E87" s="77"/>
      <c r="F87" s="61"/>
      <c r="G87" s="77"/>
      <c r="H87" s="61"/>
      <c r="I87" s="77"/>
      <c r="J87" s="61"/>
      <c r="K87" s="77"/>
      <c r="L87" s="61"/>
      <c r="M87" s="77"/>
      <c r="N87" s="76"/>
      <c r="O87" s="61"/>
      <c r="P87" s="83">
        <f>O87/O$89*100</f>
        <v>0</v>
      </c>
    </row>
    <row r="88" spans="1:18" ht="4.5" customHeight="1">
      <c r="B88" s="64"/>
      <c r="C88" s="63"/>
      <c r="D88" s="64"/>
      <c r="E88" s="63"/>
      <c r="F88" s="64"/>
      <c r="G88" s="63"/>
      <c r="H88" s="64"/>
      <c r="I88" s="63"/>
      <c r="J88" s="64"/>
      <c r="K88" s="63"/>
      <c r="L88" s="64"/>
      <c r="M88" s="63"/>
      <c r="N88" s="64"/>
      <c r="O88" s="64"/>
    </row>
    <row r="89" spans="1:18" ht="18" thickBot="1">
      <c r="A89" s="82" t="s">
        <v>133</v>
      </c>
      <c r="B89" s="79">
        <v>432</v>
      </c>
      <c r="C89" s="81"/>
      <c r="D89" s="79">
        <v>921</v>
      </c>
      <c r="E89" s="81"/>
      <c r="F89" s="79">
        <v>11102</v>
      </c>
      <c r="G89" s="81"/>
      <c r="H89" s="79">
        <v>266</v>
      </c>
      <c r="I89" s="81"/>
      <c r="J89" s="79">
        <v>1143</v>
      </c>
      <c r="K89" s="81"/>
      <c r="L89" s="79">
        <v>222</v>
      </c>
      <c r="M89" s="81"/>
      <c r="N89" s="80"/>
      <c r="O89" s="79">
        <v>14086</v>
      </c>
      <c r="P89" s="78"/>
    </row>
    <row r="90" spans="1:18" ht="3.75" customHeight="1">
      <c r="A90" s="73"/>
      <c r="B90" s="75"/>
      <c r="C90" s="77"/>
      <c r="D90" s="75"/>
      <c r="E90" s="77"/>
      <c r="F90" s="75"/>
      <c r="G90" s="77"/>
      <c r="H90" s="75"/>
      <c r="I90" s="77"/>
      <c r="J90" s="75"/>
      <c r="K90" s="77"/>
      <c r="L90" s="75"/>
      <c r="M90" s="77"/>
      <c r="N90" s="76"/>
      <c r="O90" s="75"/>
      <c r="P90" s="74"/>
    </row>
    <row r="91" spans="1:18" ht="18">
      <c r="A91" s="73" t="s">
        <v>132</v>
      </c>
      <c r="B91" s="60">
        <v>637</v>
      </c>
      <c r="C91" s="72">
        <f>B91/B91</f>
        <v>1</v>
      </c>
      <c r="D91" s="60">
        <v>700</v>
      </c>
      <c r="E91" s="72">
        <f>D91/D91</f>
        <v>1</v>
      </c>
      <c r="F91" s="60">
        <v>9863</v>
      </c>
      <c r="G91" s="72">
        <f>F91/F91</f>
        <v>1</v>
      </c>
      <c r="H91" s="57">
        <v>373</v>
      </c>
      <c r="I91" s="72">
        <f>H91/H91</f>
        <v>1</v>
      </c>
      <c r="J91" s="60">
        <v>1097</v>
      </c>
      <c r="K91" s="72">
        <f>J91/J91</f>
        <v>1</v>
      </c>
      <c r="L91" s="60">
        <v>223</v>
      </c>
      <c r="M91" s="72">
        <f>L91/L91</f>
        <v>1</v>
      </c>
      <c r="N91" s="60"/>
      <c r="O91" s="60">
        <v>12893</v>
      </c>
      <c r="P91" s="72">
        <f>O91/O91</f>
        <v>1</v>
      </c>
      <c r="R91" s="66"/>
    </row>
    <row r="92" spans="1:18" ht="2.25" customHeight="1">
      <c r="A92" s="56"/>
      <c r="R92" s="66"/>
    </row>
    <row r="93" spans="1:18" ht="17.25" thickBot="1">
      <c r="A93" s="17" t="s">
        <v>131</v>
      </c>
      <c r="B93" s="70">
        <f>B89/B91</f>
        <v>0.67817896389324961</v>
      </c>
      <c r="C93" s="71"/>
      <c r="D93" s="70">
        <f>D89/D91</f>
        <v>1.3157142857142856</v>
      </c>
      <c r="E93" s="71"/>
      <c r="F93" s="70">
        <f>F89/F91</f>
        <v>1.1256210078069553</v>
      </c>
      <c r="G93" s="71"/>
      <c r="H93" s="70">
        <f>H89/H91</f>
        <v>0.71313672922252014</v>
      </c>
      <c r="I93" s="71"/>
      <c r="J93" s="70">
        <f>J89/J91</f>
        <v>1.0419325432999089</v>
      </c>
      <c r="K93" s="71"/>
      <c r="L93" s="70">
        <f>L89/L91</f>
        <v>0.99551569506726456</v>
      </c>
      <c r="M93" s="71"/>
      <c r="N93" s="70"/>
      <c r="O93" s="70">
        <f>O89/O91</f>
        <v>1.0925308306833166</v>
      </c>
      <c r="P93" s="69"/>
      <c r="R93" s="66"/>
    </row>
    <row r="94" spans="1:18" ht="16.5">
      <c r="A94" s="1" t="s">
        <v>124</v>
      </c>
      <c r="B94" s="67"/>
      <c r="C94" s="68"/>
      <c r="D94" s="67"/>
      <c r="E94" s="68"/>
      <c r="F94" s="67"/>
      <c r="G94" s="68"/>
      <c r="H94" s="67"/>
      <c r="I94" s="68"/>
      <c r="J94" s="67"/>
      <c r="K94" s="68"/>
      <c r="L94" s="67"/>
      <c r="M94" s="68"/>
      <c r="N94" s="67"/>
      <c r="O94" s="67"/>
      <c r="R94" s="66"/>
    </row>
    <row r="95" spans="1:18" ht="16.5">
      <c r="A95" s="58" t="s">
        <v>130</v>
      </c>
      <c r="B95" s="67"/>
      <c r="C95" s="68"/>
      <c r="D95" s="67"/>
      <c r="E95" s="68"/>
      <c r="F95" s="67"/>
      <c r="G95" s="68"/>
      <c r="H95" s="67"/>
      <c r="I95" s="68"/>
      <c r="J95" s="67"/>
      <c r="K95" s="68"/>
      <c r="L95" s="67"/>
      <c r="M95" s="68"/>
      <c r="N95" s="67"/>
      <c r="O95" s="67"/>
      <c r="R95" s="66"/>
    </row>
    <row r="96" spans="1:18" ht="16.5">
      <c r="A96" s="56" t="s">
        <v>129</v>
      </c>
      <c r="R96" s="66"/>
    </row>
    <row r="97" spans="1:15" ht="15">
      <c r="A97" s="56"/>
      <c r="B97" s="65"/>
      <c r="D97" s="64"/>
      <c r="E97" s="63"/>
      <c r="F97" s="64"/>
      <c r="G97" s="63"/>
      <c r="H97" s="64"/>
      <c r="I97" s="63"/>
      <c r="J97" s="64"/>
      <c r="K97" s="63"/>
      <c r="L97" s="64"/>
      <c r="M97" s="63"/>
      <c r="N97" s="64"/>
      <c r="O97" s="61"/>
    </row>
    <row r="98" spans="1:15">
      <c r="B98" s="46"/>
      <c r="C98" s="46"/>
      <c r="D98" s="46"/>
      <c r="E98" s="46"/>
      <c r="F98" s="46"/>
      <c r="G98" s="46"/>
      <c r="H98" s="46"/>
    </row>
    <row r="99" spans="1:15">
      <c r="D99" s="61"/>
      <c r="E99" s="62"/>
      <c r="L99" s="61"/>
      <c r="M99" s="62"/>
      <c r="N99" s="61"/>
      <c r="O99" s="61"/>
    </row>
    <row r="100" spans="1:15" ht="15">
      <c r="A100" s="64"/>
      <c r="B100" s="64"/>
      <c r="C100" s="63"/>
      <c r="D100" s="61"/>
      <c r="E100" s="62"/>
      <c r="I100" s="62"/>
      <c r="L100" s="61"/>
      <c r="M100" s="62"/>
      <c r="N100" s="61"/>
      <c r="O100" s="61"/>
    </row>
    <row r="101" spans="1:15">
      <c r="A101" s="56"/>
      <c r="B101" s="60"/>
      <c r="C101" s="59"/>
      <c r="O101" s="61"/>
    </row>
    <row r="102" spans="1:15">
      <c r="A102" s="56"/>
      <c r="B102" s="60"/>
      <c r="C102" s="59"/>
      <c r="D102" s="61"/>
      <c r="E102" s="62"/>
      <c r="L102" s="61"/>
      <c r="M102" s="62"/>
      <c r="N102" s="61"/>
      <c r="O102" s="61"/>
    </row>
    <row r="103" spans="1:15">
      <c r="A103" s="56"/>
      <c r="B103" s="60"/>
      <c r="C103" s="59"/>
      <c r="D103" s="61"/>
      <c r="E103" s="62"/>
      <c r="L103" s="61"/>
      <c r="M103" s="62"/>
      <c r="N103" s="61"/>
      <c r="O103" s="61"/>
    </row>
    <row r="104" spans="1:15">
      <c r="A104" s="56"/>
      <c r="B104" s="60"/>
      <c r="C104" s="59"/>
      <c r="D104" s="61"/>
      <c r="E104" s="62"/>
      <c r="L104" s="61"/>
      <c r="M104" s="62"/>
      <c r="N104" s="61"/>
      <c r="O104" s="61"/>
    </row>
    <row r="105" spans="1:15">
      <c r="A105" s="56"/>
      <c r="B105" s="60"/>
      <c r="C105" s="59"/>
      <c r="L105" s="61"/>
      <c r="M105" s="62"/>
      <c r="N105" s="61"/>
      <c r="O105" s="61"/>
    </row>
    <row r="106" spans="1:15">
      <c r="A106" s="56"/>
      <c r="B106" s="60"/>
      <c r="C106" s="59"/>
      <c r="D106" s="60"/>
      <c r="E106" s="59"/>
      <c r="L106" s="60"/>
      <c r="M106" s="59"/>
      <c r="N106" s="60"/>
      <c r="O106" s="61"/>
    </row>
    <row r="107" spans="1:15">
      <c r="A107" s="56"/>
      <c r="B107" s="60"/>
      <c r="C107" s="59"/>
    </row>
    <row r="108" spans="1:15">
      <c r="A108" s="56"/>
      <c r="B108" s="60"/>
      <c r="C108" s="59"/>
    </row>
    <row r="109" spans="1:15">
      <c r="A109" s="56"/>
      <c r="B109" s="60"/>
      <c r="C109" s="59"/>
    </row>
    <row r="110" spans="1:15">
      <c r="A110" s="56"/>
      <c r="B110" s="60"/>
      <c r="C110" s="59"/>
    </row>
    <row r="111" spans="1:15">
      <c r="B111" s="60"/>
      <c r="C111" s="59"/>
    </row>
  </sheetData>
  <mergeCells count="7">
    <mergeCell ref="O2:P2"/>
    <mergeCell ref="J2:K2"/>
    <mergeCell ref="L2:M2"/>
    <mergeCell ref="B2:C2"/>
    <mergeCell ref="D2:E2"/>
    <mergeCell ref="F2:G2"/>
    <mergeCell ref="H2:I2"/>
  </mergeCells>
  <pageMargins left="0.75" right="0.75" top="1" bottom="1" header="0.5" footer="0.5"/>
  <pageSetup paperSize="9" scale="53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34"/>
    <col min="2" max="2" width="39.5703125" style="34" customWidth="1"/>
    <col min="3" max="3" width="10.140625" style="34" customWidth="1"/>
    <col min="4" max="4" width="13.42578125" style="34" bestFit="1" customWidth="1"/>
    <col min="5" max="16384" width="9.140625" style="34"/>
  </cols>
  <sheetData>
    <row r="1" spans="1:4" ht="18" thickBot="1">
      <c r="A1" s="110" t="s">
        <v>165</v>
      </c>
      <c r="B1" s="79"/>
      <c r="C1" s="98"/>
      <c r="D1" s="98"/>
    </row>
    <row r="2" spans="1:4" ht="15">
      <c r="A2" s="109"/>
      <c r="B2" s="108"/>
      <c r="C2" s="107" t="s">
        <v>97</v>
      </c>
      <c r="D2" s="106" t="s">
        <v>149</v>
      </c>
    </row>
    <row r="3" spans="1:4" ht="14.25">
      <c r="A3" s="1" t="s">
        <v>24</v>
      </c>
      <c r="B3" s="1"/>
      <c r="C3" s="12">
        <v>690</v>
      </c>
      <c r="D3" s="105">
        <f>(C3/C$16)*100</f>
        <v>44.259140474663248</v>
      </c>
    </row>
    <row r="4" spans="1:4" ht="14.25">
      <c r="A4" s="1" t="s">
        <v>18</v>
      </c>
      <c r="B4" s="1"/>
      <c r="C4" s="12">
        <v>248</v>
      </c>
      <c r="D4" s="105">
        <f>(C4/C$16)*100</f>
        <v>15.907633098139835</v>
      </c>
    </row>
    <row r="5" spans="1:4" ht="14.25">
      <c r="A5" s="1" t="s">
        <v>23</v>
      </c>
      <c r="B5" s="1"/>
      <c r="C5" s="12">
        <v>227</v>
      </c>
      <c r="D5" s="105">
        <f>(C5/C$16)*100</f>
        <v>14.560615779345735</v>
      </c>
    </row>
    <row r="6" spans="1:4" ht="14.25">
      <c r="A6" s="1" t="s">
        <v>20</v>
      </c>
      <c r="B6" s="1"/>
      <c r="C6" s="12">
        <v>179</v>
      </c>
      <c r="D6" s="105">
        <f>(C6/C$16)*100</f>
        <v>11.481719050673508</v>
      </c>
    </row>
    <row r="7" spans="1:4" ht="14.25">
      <c r="A7" s="1" t="s">
        <v>164</v>
      </c>
      <c r="B7" s="1"/>
      <c r="C7" s="12">
        <v>166</v>
      </c>
      <c r="D7" s="105">
        <f>(C7/C$16)*100</f>
        <v>10.647851186658114</v>
      </c>
    </row>
    <row r="8" spans="1:4" ht="14.25">
      <c r="A8" s="1" t="s">
        <v>163</v>
      </c>
      <c r="B8" s="1"/>
      <c r="C8" s="12">
        <v>87</v>
      </c>
      <c r="D8" s="105">
        <f>(C8/C$16)*100</f>
        <v>5.5805003207184098</v>
      </c>
    </row>
    <row r="9" spans="1:4" ht="14.25">
      <c r="A9" s="1" t="s">
        <v>17</v>
      </c>
      <c r="B9" s="1"/>
      <c r="C9" s="12">
        <v>75</v>
      </c>
      <c r="D9" s="105">
        <f>(C9/C$16)*100</f>
        <v>4.8107761385503531</v>
      </c>
    </row>
    <row r="10" spans="1:4" ht="14.25">
      <c r="A10" s="1" t="s">
        <v>22</v>
      </c>
      <c r="B10" s="1"/>
      <c r="C10" s="12">
        <v>64</v>
      </c>
      <c r="D10" s="105">
        <f>(C10/C$16)*100</f>
        <v>4.1051956382296337</v>
      </c>
    </row>
    <row r="11" spans="1:4" ht="14.25">
      <c r="A11" s="1" t="s">
        <v>16</v>
      </c>
      <c r="B11" s="1"/>
      <c r="C11" s="12">
        <v>42</v>
      </c>
      <c r="D11" s="105">
        <f>(C11/C$16)*100</f>
        <v>2.6940346375881976</v>
      </c>
    </row>
    <row r="12" spans="1:4" ht="14.25">
      <c r="A12" s="1" t="s">
        <v>19</v>
      </c>
      <c r="B12" s="1"/>
      <c r="C12" s="12">
        <v>24</v>
      </c>
      <c r="D12" s="105">
        <f>(C12/C$16)*100</f>
        <v>1.539448364336113</v>
      </c>
    </row>
    <row r="13" spans="1:4" ht="13.5" thickBot="1">
      <c r="A13" s="98"/>
      <c r="B13" s="98"/>
      <c r="C13" s="98"/>
      <c r="D13" s="104"/>
    </row>
    <row r="14" spans="1:4" ht="16.5">
      <c r="A14" s="56" t="s">
        <v>162</v>
      </c>
      <c r="B14" s="96"/>
      <c r="C14" s="103">
        <f>SUM(C3:C12)</f>
        <v>1802</v>
      </c>
      <c r="D14" s="102"/>
    </row>
    <row r="15" spans="1:4" ht="6" customHeight="1">
      <c r="A15" s="56"/>
      <c r="B15" s="96"/>
      <c r="C15" s="103"/>
      <c r="D15" s="102"/>
    </row>
    <row r="16" spans="1:4" ht="17.25">
      <c r="A16" s="101" t="s">
        <v>161</v>
      </c>
      <c r="C16" s="12">
        <v>1559</v>
      </c>
    </row>
    <row r="17" spans="1:4" ht="6.75" customHeight="1">
      <c r="A17" s="100"/>
    </row>
    <row r="18" spans="1:4" ht="15.75" thickBot="1">
      <c r="A18" s="17" t="s">
        <v>160</v>
      </c>
      <c r="B18" s="98"/>
      <c r="C18" s="99">
        <f>C14/C16</f>
        <v>1.1558691468890314</v>
      </c>
      <c r="D18" s="98"/>
    </row>
    <row r="19" spans="1:4">
      <c r="A19" s="94" t="s">
        <v>124</v>
      </c>
      <c r="B19" s="96"/>
      <c r="C19" s="97"/>
      <c r="D19" s="96"/>
    </row>
    <row r="20" spans="1:4">
      <c r="A20" s="95" t="s">
        <v>159</v>
      </c>
    </row>
    <row r="21" spans="1:4">
      <c r="A21" s="94" t="s">
        <v>158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8"/>
  <sheetViews>
    <sheetView zoomScaleNormal="100" workbookViewId="0"/>
  </sheetViews>
  <sheetFormatPr defaultRowHeight="12.75"/>
  <cols>
    <col min="1" max="1" width="44.42578125" style="111" customWidth="1"/>
    <col min="2" max="2" width="42.7109375" style="111" customWidth="1"/>
    <col min="3" max="3" width="9.85546875" style="111" customWidth="1"/>
    <col min="4" max="4" width="28.7109375" style="111" customWidth="1"/>
    <col min="5" max="16384" width="9.140625" style="111"/>
  </cols>
  <sheetData>
    <row r="1" spans="1:15" ht="15" thickBot="1">
      <c r="A1" s="133" t="s">
        <v>218</v>
      </c>
      <c r="B1" s="132"/>
      <c r="C1" s="131"/>
      <c r="O1" s="130"/>
    </row>
    <row r="2" spans="1:15" ht="24" customHeight="1">
      <c r="A2" s="129" t="s">
        <v>217</v>
      </c>
      <c r="B2" s="129" t="s">
        <v>216</v>
      </c>
      <c r="C2" s="128" t="s">
        <v>97</v>
      </c>
    </row>
    <row r="3" spans="1:15">
      <c r="A3" s="127"/>
      <c r="B3" s="127"/>
      <c r="C3" s="127"/>
    </row>
    <row r="4" spans="1:15">
      <c r="A4" s="126" t="s">
        <v>62</v>
      </c>
      <c r="B4" s="126" t="s">
        <v>61</v>
      </c>
      <c r="C4" s="125">
        <v>573</v>
      </c>
    </row>
    <row r="5" spans="1:15">
      <c r="A5" s="126" t="s">
        <v>64</v>
      </c>
      <c r="B5" s="126" t="s">
        <v>62</v>
      </c>
      <c r="C5" s="125">
        <v>347</v>
      </c>
    </row>
    <row r="6" spans="1:15">
      <c r="A6" s="126" t="s">
        <v>62</v>
      </c>
      <c r="B6" s="126" t="s">
        <v>43</v>
      </c>
      <c r="C6" s="125">
        <v>341</v>
      </c>
    </row>
    <row r="7" spans="1:15">
      <c r="A7" s="126" t="s">
        <v>92</v>
      </c>
      <c r="B7" s="126" t="s">
        <v>57</v>
      </c>
      <c r="C7" s="125">
        <v>330</v>
      </c>
    </row>
    <row r="8" spans="1:15">
      <c r="A8" s="126" t="s">
        <v>71</v>
      </c>
      <c r="B8" s="126" t="s">
        <v>57</v>
      </c>
      <c r="C8" s="125">
        <v>298</v>
      </c>
    </row>
    <row r="9" spans="1:15">
      <c r="A9" s="126" t="s">
        <v>92</v>
      </c>
      <c r="B9" s="126" t="s">
        <v>71</v>
      </c>
      <c r="C9" s="125">
        <v>247</v>
      </c>
    </row>
    <row r="10" spans="1:15">
      <c r="A10" s="126" t="s">
        <v>61</v>
      </c>
      <c r="B10" s="126" t="s">
        <v>43</v>
      </c>
      <c r="C10" s="125">
        <v>171</v>
      </c>
    </row>
    <row r="11" spans="1:15">
      <c r="A11" s="126" t="s">
        <v>24</v>
      </c>
      <c r="B11" s="126" t="s">
        <v>18</v>
      </c>
      <c r="C11" s="125">
        <v>170</v>
      </c>
    </row>
    <row r="12" spans="1:15">
      <c r="A12" s="126" t="s">
        <v>57</v>
      </c>
      <c r="B12" s="126" t="s">
        <v>43</v>
      </c>
      <c r="C12" s="125">
        <v>167</v>
      </c>
    </row>
    <row r="13" spans="1:15">
      <c r="A13" s="126" t="s">
        <v>64</v>
      </c>
      <c r="B13" s="126" t="s">
        <v>61</v>
      </c>
      <c r="C13" s="125">
        <v>153</v>
      </c>
    </row>
    <row r="14" spans="1:15">
      <c r="A14" s="126" t="s">
        <v>24</v>
      </c>
      <c r="B14" s="126" t="s">
        <v>215</v>
      </c>
      <c r="C14" s="125">
        <v>152</v>
      </c>
    </row>
    <row r="15" spans="1:15">
      <c r="A15" s="126" t="s">
        <v>214</v>
      </c>
      <c r="B15" s="126" t="s">
        <v>62</v>
      </c>
      <c r="C15" s="125">
        <v>140</v>
      </c>
    </row>
    <row r="16" spans="1:15">
      <c r="A16" s="126" t="s">
        <v>58</v>
      </c>
      <c r="B16" s="126" t="s">
        <v>57</v>
      </c>
      <c r="C16" s="125">
        <v>127</v>
      </c>
    </row>
    <row r="17" spans="1:3">
      <c r="A17" s="126" t="s">
        <v>64</v>
      </c>
      <c r="B17" s="126" t="s">
        <v>57</v>
      </c>
      <c r="C17" s="125">
        <v>124</v>
      </c>
    </row>
    <row r="18" spans="1:3">
      <c r="A18" s="126" t="s">
        <v>164</v>
      </c>
      <c r="B18" s="126" t="s">
        <v>24</v>
      </c>
      <c r="C18" s="125">
        <v>123</v>
      </c>
    </row>
    <row r="19" spans="1:3">
      <c r="A19" s="126" t="s">
        <v>64</v>
      </c>
      <c r="B19" s="126" t="s">
        <v>43</v>
      </c>
      <c r="C19" s="125">
        <v>115</v>
      </c>
    </row>
    <row r="20" spans="1:3">
      <c r="A20" s="126" t="s">
        <v>71</v>
      </c>
      <c r="B20" s="126" t="s">
        <v>43</v>
      </c>
      <c r="C20" s="125">
        <v>110</v>
      </c>
    </row>
    <row r="21" spans="1:3">
      <c r="A21" s="126" t="s">
        <v>70</v>
      </c>
      <c r="B21" s="126" t="s">
        <v>61</v>
      </c>
      <c r="C21" s="125">
        <v>110</v>
      </c>
    </row>
    <row r="22" spans="1:3">
      <c r="C22" s="124"/>
    </row>
    <row r="23" spans="1:3">
      <c r="A23" s="47" t="s">
        <v>124</v>
      </c>
      <c r="C23" s="124"/>
    </row>
    <row r="24" spans="1:3">
      <c r="C24" s="124"/>
    </row>
    <row r="25" spans="1:3">
      <c r="A25" s="123" t="s">
        <v>213</v>
      </c>
      <c r="B25" s="122"/>
      <c r="C25" s="121"/>
    </row>
    <row r="26" spans="1:3">
      <c r="A26" s="120" t="s">
        <v>212</v>
      </c>
      <c r="B26" s="119"/>
      <c r="C26" s="118"/>
    </row>
    <row r="27" spans="1:3">
      <c r="A27" s="120" t="s">
        <v>211</v>
      </c>
      <c r="B27" s="119"/>
      <c r="C27" s="118"/>
    </row>
    <row r="28" spans="1:3">
      <c r="A28" s="120" t="s">
        <v>210</v>
      </c>
      <c r="B28" s="119"/>
      <c r="C28" s="118"/>
    </row>
    <row r="29" spans="1:3">
      <c r="A29" s="120" t="s">
        <v>209</v>
      </c>
      <c r="B29" s="119"/>
      <c r="C29" s="118"/>
    </row>
    <row r="30" spans="1:3">
      <c r="A30" s="120" t="s">
        <v>208</v>
      </c>
      <c r="B30" s="119"/>
      <c r="C30" s="118"/>
    </row>
    <row r="31" spans="1:3">
      <c r="A31" s="120"/>
      <c r="B31" s="119" t="s">
        <v>207</v>
      </c>
      <c r="C31" s="118"/>
    </row>
    <row r="32" spans="1:3">
      <c r="A32" s="120"/>
      <c r="B32" s="119" t="s">
        <v>206</v>
      </c>
      <c r="C32" s="118"/>
    </row>
    <row r="33" spans="1:3">
      <c r="A33" s="120"/>
      <c r="B33" s="119" t="s">
        <v>205</v>
      </c>
      <c r="C33" s="118"/>
    </row>
    <row r="34" spans="1:3">
      <c r="A34" s="117"/>
      <c r="B34" s="116" t="s">
        <v>204</v>
      </c>
      <c r="C34" s="115"/>
    </row>
    <row r="35" spans="1:3">
      <c r="A35" s="114"/>
      <c r="B35" s="114"/>
    </row>
    <row r="36" spans="1:3" ht="114.75" customHeight="1">
      <c r="A36" s="114"/>
      <c r="B36" s="114"/>
    </row>
    <row r="49" spans="1:3" ht="15">
      <c r="A49" s="112" t="s">
        <v>203</v>
      </c>
      <c r="B49" s="112" t="s">
        <v>202</v>
      </c>
      <c r="C49" s="113" t="s">
        <v>201</v>
      </c>
    </row>
    <row r="50" spans="1:3" ht="15">
      <c r="A50" s="112" t="s">
        <v>62</v>
      </c>
      <c r="B50" s="112" t="s">
        <v>61</v>
      </c>
      <c r="C50" s="112" t="s">
        <v>200</v>
      </c>
    </row>
    <row r="51" spans="1:3" ht="15">
      <c r="A51" s="112" t="s">
        <v>71</v>
      </c>
      <c r="B51" s="112" t="s">
        <v>57</v>
      </c>
      <c r="C51" s="112" t="s">
        <v>199</v>
      </c>
    </row>
    <row r="52" spans="1:3" ht="15">
      <c r="A52" s="112" t="s">
        <v>64</v>
      </c>
      <c r="B52" s="112" t="s">
        <v>62</v>
      </c>
      <c r="C52" s="112" t="s">
        <v>198</v>
      </c>
    </row>
    <row r="53" spans="1:3" ht="15">
      <c r="A53" s="112" t="s">
        <v>92</v>
      </c>
      <c r="B53" s="112" t="s">
        <v>57</v>
      </c>
      <c r="C53" s="112" t="s">
        <v>197</v>
      </c>
    </row>
    <row r="54" spans="1:3" ht="15">
      <c r="A54" s="112" t="s">
        <v>62</v>
      </c>
      <c r="B54" s="112" t="s">
        <v>43</v>
      </c>
      <c r="C54" s="112" t="s">
        <v>196</v>
      </c>
    </row>
    <row r="55" spans="1:3" ht="15">
      <c r="A55" s="112" t="s">
        <v>92</v>
      </c>
      <c r="B55" s="112" t="s">
        <v>71</v>
      </c>
      <c r="C55" s="112" t="s">
        <v>195</v>
      </c>
    </row>
    <row r="56" spans="1:3" ht="15">
      <c r="A56" s="112" t="s">
        <v>24</v>
      </c>
      <c r="B56" s="112" t="s">
        <v>18</v>
      </c>
      <c r="C56" s="112" t="s">
        <v>194</v>
      </c>
    </row>
    <row r="57" spans="1:3" ht="15">
      <c r="A57" s="112" t="s">
        <v>57</v>
      </c>
      <c r="B57" s="112" t="s">
        <v>43</v>
      </c>
      <c r="C57" s="112" t="s">
        <v>193</v>
      </c>
    </row>
    <row r="58" spans="1:3" ht="15">
      <c r="A58" s="112" t="s">
        <v>25</v>
      </c>
      <c r="B58" s="112" t="s">
        <v>24</v>
      </c>
      <c r="C58" s="112" t="s">
        <v>192</v>
      </c>
    </row>
    <row r="59" spans="1:3" ht="15">
      <c r="A59" s="112" t="s">
        <v>61</v>
      </c>
      <c r="B59" s="112" t="s">
        <v>43</v>
      </c>
      <c r="C59" s="112" t="s">
        <v>191</v>
      </c>
    </row>
    <row r="60" spans="1:3" ht="15">
      <c r="A60" s="112" t="s">
        <v>76</v>
      </c>
      <c r="B60" s="112" t="s">
        <v>62</v>
      </c>
      <c r="C60" s="112" t="s">
        <v>190</v>
      </c>
    </row>
    <row r="61" spans="1:3" ht="15">
      <c r="A61" s="112" t="s">
        <v>64</v>
      </c>
      <c r="B61" s="112" t="s">
        <v>61</v>
      </c>
      <c r="C61" s="112" t="s">
        <v>189</v>
      </c>
    </row>
    <row r="62" spans="1:3" ht="15">
      <c r="A62" s="112" t="s">
        <v>71</v>
      </c>
      <c r="B62" s="112" t="s">
        <v>43</v>
      </c>
      <c r="C62" s="112" t="s">
        <v>188</v>
      </c>
    </row>
    <row r="63" spans="1:3" ht="15">
      <c r="A63" s="112" t="s">
        <v>24</v>
      </c>
      <c r="B63" s="112" t="s">
        <v>20</v>
      </c>
      <c r="C63" s="112" t="s">
        <v>187</v>
      </c>
    </row>
    <row r="64" spans="1:3" ht="15">
      <c r="A64" s="112" t="s">
        <v>24</v>
      </c>
      <c r="B64" s="112" t="s">
        <v>23</v>
      </c>
      <c r="C64" s="112" t="s">
        <v>186</v>
      </c>
    </row>
    <row r="65" spans="1:3" ht="15">
      <c r="A65" s="112" t="s">
        <v>57</v>
      </c>
      <c r="B65" s="112" t="s">
        <v>55</v>
      </c>
      <c r="C65" s="112" t="s">
        <v>185</v>
      </c>
    </row>
    <row r="66" spans="1:3" ht="15">
      <c r="A66" s="112" t="s">
        <v>57</v>
      </c>
      <c r="B66" s="112" t="s">
        <v>40</v>
      </c>
      <c r="C66" s="112" t="s">
        <v>184</v>
      </c>
    </row>
    <row r="67" spans="1:3" ht="15">
      <c r="A67" s="112" t="s">
        <v>70</v>
      </c>
      <c r="B67" s="112" t="s">
        <v>61</v>
      </c>
      <c r="C67" s="112" t="s">
        <v>183</v>
      </c>
    </row>
    <row r="68" spans="1:3" ht="15">
      <c r="A68" s="112" t="s">
        <v>64</v>
      </c>
      <c r="B68" s="112" t="s">
        <v>43</v>
      </c>
      <c r="C68" s="112" t="s">
        <v>182</v>
      </c>
    </row>
    <row r="69" spans="1:3" ht="15">
      <c r="A69" s="112" t="s">
        <v>72</v>
      </c>
      <c r="B69" s="112" t="s">
        <v>57</v>
      </c>
      <c r="C69" s="112" t="s">
        <v>182</v>
      </c>
    </row>
    <row r="70" spans="1:3" ht="15">
      <c r="A70" s="112" t="s">
        <v>58</v>
      </c>
      <c r="B70" s="112" t="s">
        <v>57</v>
      </c>
      <c r="C70" s="112" t="s">
        <v>181</v>
      </c>
    </row>
    <row r="71" spans="1:3" ht="15">
      <c r="A71" s="112" t="s">
        <v>72</v>
      </c>
      <c r="B71" s="112" t="s">
        <v>43</v>
      </c>
      <c r="C71" s="112" t="s">
        <v>180</v>
      </c>
    </row>
    <row r="72" spans="1:3" ht="15">
      <c r="A72" s="112" t="s">
        <v>55</v>
      </c>
      <c r="B72" s="112" t="s">
        <v>43</v>
      </c>
      <c r="C72" s="112" t="s">
        <v>179</v>
      </c>
    </row>
    <row r="73" spans="1:3" ht="15">
      <c r="A73" s="112" t="s">
        <v>92</v>
      </c>
      <c r="B73" s="112" t="s">
        <v>59</v>
      </c>
      <c r="C73" s="112" t="s">
        <v>178</v>
      </c>
    </row>
    <row r="74" spans="1:3" ht="15">
      <c r="A74" s="112" t="s">
        <v>70</v>
      </c>
      <c r="B74" s="112" t="s">
        <v>62</v>
      </c>
      <c r="C74" s="112" t="s">
        <v>177</v>
      </c>
    </row>
    <row r="75" spans="1:3" ht="15">
      <c r="A75" s="112" t="s">
        <v>59</v>
      </c>
      <c r="B75" s="112" t="s">
        <v>57</v>
      </c>
      <c r="C75" s="112" t="s">
        <v>176</v>
      </c>
    </row>
    <row r="76" spans="1:3" ht="15">
      <c r="A76" s="112" t="s">
        <v>64</v>
      </c>
      <c r="B76" s="112" t="s">
        <v>57</v>
      </c>
      <c r="C76" s="112" t="s">
        <v>175</v>
      </c>
    </row>
    <row r="77" spans="1:3" ht="15">
      <c r="A77" s="112" t="s">
        <v>92</v>
      </c>
      <c r="B77" s="112" t="s">
        <v>144</v>
      </c>
      <c r="C77" s="112" t="s">
        <v>174</v>
      </c>
    </row>
    <row r="78" spans="1:3" ht="15">
      <c r="A78" s="112" t="s">
        <v>144</v>
      </c>
      <c r="B78" s="112" t="s">
        <v>57</v>
      </c>
      <c r="C78" s="112" t="s">
        <v>174</v>
      </c>
    </row>
    <row r="79" spans="1:3" ht="15">
      <c r="A79" s="112" t="s">
        <v>43</v>
      </c>
      <c r="B79" s="112" t="s">
        <v>40</v>
      </c>
      <c r="C79" s="112" t="s">
        <v>173</v>
      </c>
    </row>
    <row r="80" spans="1:3" ht="15">
      <c r="A80" s="112" t="s">
        <v>92</v>
      </c>
      <c r="B80" s="112" t="s">
        <v>40</v>
      </c>
      <c r="C80" s="112" t="s">
        <v>172</v>
      </c>
    </row>
    <row r="81" spans="1:3" ht="15">
      <c r="A81" s="112" t="s">
        <v>92</v>
      </c>
      <c r="B81" s="112" t="s">
        <v>30</v>
      </c>
      <c r="C81" s="112" t="s">
        <v>171</v>
      </c>
    </row>
    <row r="82" spans="1:3" ht="15">
      <c r="A82" s="112" t="s">
        <v>71</v>
      </c>
      <c r="B82" s="112" t="s">
        <v>62</v>
      </c>
      <c r="C82" s="112" t="s">
        <v>170</v>
      </c>
    </row>
    <row r="83" spans="1:3" ht="15">
      <c r="A83" s="112" t="s">
        <v>71</v>
      </c>
      <c r="B83" s="112" t="s">
        <v>40</v>
      </c>
      <c r="C83" s="112" t="s">
        <v>169</v>
      </c>
    </row>
    <row r="84" spans="1:3" ht="15">
      <c r="A84" s="112" t="s">
        <v>23</v>
      </c>
      <c r="B84" s="112" t="s">
        <v>18</v>
      </c>
      <c r="C84" s="112" t="s">
        <v>169</v>
      </c>
    </row>
    <row r="85" spans="1:3" ht="15">
      <c r="A85" s="112" t="s">
        <v>92</v>
      </c>
      <c r="B85" s="112" t="s">
        <v>43</v>
      </c>
      <c r="C85" s="112" t="s">
        <v>168</v>
      </c>
    </row>
    <row r="86" spans="1:3" ht="15">
      <c r="A86" s="112" t="s">
        <v>25</v>
      </c>
      <c r="B86" s="112" t="s">
        <v>18</v>
      </c>
      <c r="C86" s="112" t="s">
        <v>168</v>
      </c>
    </row>
    <row r="87" spans="1:3" ht="15">
      <c r="A87" s="112" t="s">
        <v>71</v>
      </c>
      <c r="B87" s="112" t="s">
        <v>59</v>
      </c>
      <c r="C87" s="112" t="s">
        <v>167</v>
      </c>
    </row>
    <row r="88" spans="1:3" ht="15">
      <c r="A88" s="112" t="s">
        <v>62</v>
      </c>
      <c r="B88" s="112" t="s">
        <v>40</v>
      </c>
      <c r="C88" s="112" t="s">
        <v>166</v>
      </c>
    </row>
  </sheetData>
  <pageMargins left="0.75" right="0.75" top="0.64" bottom="0.67" header="0.5" footer="0.5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L93"/>
  <sheetViews>
    <sheetView zoomScale="75" zoomScaleNormal="75" zoomScaleSheetLayoutView="75" workbookViewId="0"/>
  </sheetViews>
  <sheetFormatPr defaultRowHeight="16.5"/>
  <cols>
    <col min="1" max="1" width="1.28515625" style="134" customWidth="1"/>
    <col min="2" max="2" width="60.42578125" style="134" customWidth="1"/>
    <col min="3" max="3" width="14.42578125" style="134" bestFit="1" customWidth="1"/>
    <col min="4" max="4" width="15.7109375" style="134" bestFit="1" customWidth="1"/>
    <col min="5" max="5" width="16" style="134" bestFit="1" customWidth="1"/>
    <col min="6" max="6" width="15.42578125" style="134" bestFit="1" customWidth="1"/>
    <col min="7" max="7" width="8" style="134" bestFit="1" customWidth="1"/>
    <col min="8" max="8" width="8.7109375" style="134" customWidth="1"/>
    <col min="9" max="9" width="1.42578125" style="134" customWidth="1"/>
    <col min="10" max="10" width="20.42578125" style="134" customWidth="1"/>
    <col min="11" max="11" width="1.5703125" style="134" customWidth="1"/>
    <col min="12" max="12" width="22.7109375" style="135" customWidth="1"/>
    <col min="13" max="16384" width="9.140625" style="134"/>
  </cols>
  <sheetData>
    <row r="1" spans="1:10" ht="20.25" thickBot="1">
      <c r="A1" s="153" t="s">
        <v>243</v>
      </c>
      <c r="B1" s="155"/>
      <c r="C1" s="155"/>
      <c r="D1" s="155"/>
      <c r="E1" s="155"/>
      <c r="F1" s="155"/>
      <c r="G1" s="155"/>
      <c r="H1" s="168"/>
      <c r="I1" s="168"/>
      <c r="J1" s="168"/>
    </row>
    <row r="2" spans="1:10" ht="22.5" customHeight="1">
      <c r="B2" s="151"/>
      <c r="C2" s="167" t="s">
        <v>242</v>
      </c>
      <c r="D2" s="167"/>
      <c r="E2" s="167"/>
      <c r="F2" s="167"/>
      <c r="G2" s="167"/>
      <c r="H2" s="167"/>
      <c r="I2" s="151"/>
      <c r="J2" s="166" t="s">
        <v>241</v>
      </c>
    </row>
    <row r="3" spans="1:10" ht="33.75" thickBot="1">
      <c r="A3" s="155"/>
      <c r="B3" s="155"/>
      <c r="C3" s="165" t="s">
        <v>240</v>
      </c>
      <c r="D3" s="165" t="s">
        <v>239</v>
      </c>
      <c r="E3" s="165" t="s">
        <v>238</v>
      </c>
      <c r="F3" s="165" t="s">
        <v>237</v>
      </c>
      <c r="G3" s="165" t="s">
        <v>10</v>
      </c>
      <c r="H3" s="165" t="s">
        <v>236</v>
      </c>
      <c r="I3" s="165"/>
      <c r="J3" s="164"/>
    </row>
    <row r="4" spans="1:10">
      <c r="A4" s="157" t="s">
        <v>119</v>
      </c>
      <c r="H4" s="157"/>
      <c r="I4" s="157"/>
      <c r="J4" s="156"/>
    </row>
    <row r="5" spans="1:10">
      <c r="B5" s="134" t="s">
        <v>94</v>
      </c>
      <c r="C5" s="134">
        <v>1</v>
      </c>
      <c r="D5" s="134">
        <v>0</v>
      </c>
      <c r="E5" s="134">
        <v>1</v>
      </c>
      <c r="F5" s="134">
        <v>0</v>
      </c>
      <c r="G5" s="134">
        <v>0</v>
      </c>
      <c r="H5" s="157">
        <v>2</v>
      </c>
      <c r="I5" s="157"/>
      <c r="J5" s="163">
        <f>H5/$H$81*100</f>
        <v>1.1834319526627219</v>
      </c>
    </row>
    <row r="6" spans="1:10">
      <c r="B6" s="134" t="s">
        <v>235</v>
      </c>
      <c r="C6" s="134">
        <v>0</v>
      </c>
      <c r="D6" s="134">
        <v>0</v>
      </c>
      <c r="E6" s="134">
        <v>0</v>
      </c>
      <c r="F6" s="134">
        <v>1</v>
      </c>
      <c r="G6" s="134">
        <v>0</v>
      </c>
      <c r="H6" s="157">
        <v>1</v>
      </c>
      <c r="I6" s="157"/>
      <c r="J6" s="163">
        <f>H6/$H$81*100</f>
        <v>0.59171597633136097</v>
      </c>
    </row>
    <row r="7" spans="1:10">
      <c r="B7" s="134" t="s">
        <v>92</v>
      </c>
      <c r="C7" s="134">
        <v>0</v>
      </c>
      <c r="D7" s="134">
        <v>0</v>
      </c>
      <c r="E7" s="134">
        <v>0</v>
      </c>
      <c r="F7" s="134">
        <v>11</v>
      </c>
      <c r="G7" s="134">
        <v>0</v>
      </c>
      <c r="H7" s="157">
        <v>11</v>
      </c>
      <c r="I7" s="157"/>
      <c r="J7" s="163">
        <f>H7/$H$81*100</f>
        <v>6.5088757396449708</v>
      </c>
    </row>
    <row r="8" spans="1:10">
      <c r="B8" s="134" t="s">
        <v>234</v>
      </c>
      <c r="C8" s="134">
        <v>1</v>
      </c>
      <c r="D8" s="134">
        <v>0</v>
      </c>
      <c r="E8" s="134">
        <v>0</v>
      </c>
      <c r="F8" s="134">
        <v>0</v>
      </c>
      <c r="G8" s="134">
        <v>0</v>
      </c>
      <c r="H8" s="157">
        <v>1</v>
      </c>
      <c r="I8" s="157"/>
      <c r="J8" s="163">
        <f>H8/$H$81*100</f>
        <v>0.59171597633136097</v>
      </c>
    </row>
    <row r="9" spans="1:10">
      <c r="B9" s="134" t="s">
        <v>233</v>
      </c>
      <c r="C9" s="134">
        <v>1</v>
      </c>
      <c r="D9" s="134">
        <v>0</v>
      </c>
      <c r="E9" s="134">
        <v>2</v>
      </c>
      <c r="F9" s="134">
        <v>6</v>
      </c>
      <c r="G9" s="134">
        <v>0</v>
      </c>
      <c r="H9" s="157">
        <v>9</v>
      </c>
      <c r="I9" s="157"/>
      <c r="J9" s="163">
        <f>H9/$H$81*100</f>
        <v>5.3254437869822491</v>
      </c>
    </row>
    <row r="10" spans="1:10" ht="18" customHeight="1">
      <c r="B10" s="134" t="s">
        <v>86</v>
      </c>
      <c r="C10" s="134">
        <v>0</v>
      </c>
      <c r="D10" s="134">
        <v>1</v>
      </c>
      <c r="E10" s="134">
        <v>0</v>
      </c>
      <c r="F10" s="134">
        <v>0</v>
      </c>
      <c r="G10" s="134">
        <v>0</v>
      </c>
      <c r="H10" s="157">
        <v>1</v>
      </c>
      <c r="I10" s="157"/>
      <c r="J10" s="163">
        <f>H10/$H$81*100</f>
        <v>0.59171597633136097</v>
      </c>
    </row>
    <row r="11" spans="1:10" ht="18" customHeight="1">
      <c r="B11" s="134" t="s">
        <v>143</v>
      </c>
      <c r="C11" s="134">
        <v>0</v>
      </c>
      <c r="D11" s="134">
        <v>0</v>
      </c>
      <c r="E11" s="134">
        <v>0</v>
      </c>
      <c r="F11" s="134">
        <v>1</v>
      </c>
      <c r="G11" s="134">
        <v>0</v>
      </c>
      <c r="H11" s="157">
        <v>1</v>
      </c>
      <c r="I11" s="157"/>
      <c r="J11" s="163">
        <f>H11/$H$81*100</f>
        <v>0.59171597633136097</v>
      </c>
    </row>
    <row r="12" spans="1:10" ht="3" customHeight="1">
      <c r="H12" s="157"/>
      <c r="I12" s="157"/>
      <c r="J12" s="163"/>
    </row>
    <row r="13" spans="1:10">
      <c r="A13" s="157" t="s">
        <v>118</v>
      </c>
      <c r="B13" s="147"/>
      <c r="H13" s="157"/>
      <c r="I13" s="157"/>
      <c r="J13" s="163"/>
    </row>
    <row r="14" spans="1:10">
      <c r="A14" s="157"/>
      <c r="B14" s="147" t="s">
        <v>82</v>
      </c>
      <c r="C14" s="134">
        <v>1</v>
      </c>
      <c r="D14" s="134">
        <v>0</v>
      </c>
      <c r="E14" s="134">
        <v>0</v>
      </c>
      <c r="F14" s="134">
        <v>0</v>
      </c>
      <c r="G14" s="134">
        <v>0</v>
      </c>
      <c r="H14" s="157">
        <v>1</v>
      </c>
      <c r="I14" s="157"/>
      <c r="J14" s="163">
        <f>H14/$H$81*100</f>
        <v>0.59171597633136097</v>
      </c>
    </row>
    <row r="15" spans="1:10">
      <c r="A15" s="157"/>
      <c r="B15" s="147" t="s">
        <v>81</v>
      </c>
      <c r="C15" s="134">
        <v>0</v>
      </c>
      <c r="D15" s="134">
        <v>0</v>
      </c>
      <c r="E15" s="134">
        <v>1</v>
      </c>
      <c r="F15" s="134">
        <v>0</v>
      </c>
      <c r="G15" s="134">
        <v>0</v>
      </c>
      <c r="H15" s="157">
        <v>1</v>
      </c>
      <c r="I15" s="157"/>
      <c r="J15" s="163">
        <f>H15/$H$81*100</f>
        <v>0.59171597633136097</v>
      </c>
    </row>
    <row r="16" spans="1:10" ht="3" customHeight="1">
      <c r="H16" s="157"/>
      <c r="I16" s="157"/>
      <c r="J16" s="163"/>
    </row>
    <row r="17" spans="1:10">
      <c r="A17" s="157" t="s">
        <v>232</v>
      </c>
      <c r="H17" s="157"/>
      <c r="I17" s="157"/>
      <c r="J17" s="163"/>
    </row>
    <row r="18" spans="1:10">
      <c r="B18" s="134" t="s">
        <v>77</v>
      </c>
      <c r="C18" s="134">
        <v>0</v>
      </c>
      <c r="D18" s="134">
        <v>0</v>
      </c>
      <c r="E18" s="134">
        <v>0</v>
      </c>
      <c r="F18" s="134">
        <v>1</v>
      </c>
      <c r="G18" s="134">
        <v>0</v>
      </c>
      <c r="H18" s="157">
        <v>1</v>
      </c>
      <c r="I18" s="157"/>
      <c r="J18" s="163">
        <f>H18/$H$81*100</f>
        <v>0.59171597633136097</v>
      </c>
    </row>
    <row r="19" spans="1:10">
      <c r="B19" s="134" t="s">
        <v>75</v>
      </c>
      <c r="C19" s="134">
        <v>0</v>
      </c>
      <c r="D19" s="134">
        <v>0</v>
      </c>
      <c r="E19" s="134">
        <v>0</v>
      </c>
      <c r="F19" s="134">
        <v>3</v>
      </c>
      <c r="G19" s="134">
        <v>0</v>
      </c>
      <c r="H19" s="157">
        <v>3</v>
      </c>
      <c r="I19" s="157"/>
      <c r="J19" s="163">
        <f>H19/$H$81*100</f>
        <v>1.7751479289940828</v>
      </c>
    </row>
    <row r="20" spans="1:10">
      <c r="B20" s="134" t="s">
        <v>73</v>
      </c>
      <c r="C20" s="134">
        <v>1</v>
      </c>
      <c r="D20" s="134">
        <v>0</v>
      </c>
      <c r="E20" s="134">
        <v>0</v>
      </c>
      <c r="F20" s="134">
        <v>0</v>
      </c>
      <c r="G20" s="134">
        <v>1</v>
      </c>
      <c r="H20" s="157">
        <v>2</v>
      </c>
      <c r="I20" s="157"/>
      <c r="J20" s="163">
        <f>H20/$H$81*100</f>
        <v>1.1834319526627219</v>
      </c>
    </row>
    <row r="21" spans="1:10">
      <c r="B21" s="134" t="s">
        <v>72</v>
      </c>
      <c r="C21" s="134">
        <v>0</v>
      </c>
      <c r="D21" s="134">
        <v>0</v>
      </c>
      <c r="E21" s="134">
        <v>10</v>
      </c>
      <c r="F21" s="134">
        <v>15</v>
      </c>
      <c r="G21" s="134">
        <v>1</v>
      </c>
      <c r="H21" s="157">
        <v>26</v>
      </c>
      <c r="I21" s="157"/>
      <c r="J21" s="163">
        <f>H21/$H$81*100</f>
        <v>15.384615384615385</v>
      </c>
    </row>
    <row r="22" spans="1:10">
      <c r="B22" s="134" t="s">
        <v>71</v>
      </c>
      <c r="C22" s="134">
        <v>2</v>
      </c>
      <c r="D22" s="134">
        <v>0</v>
      </c>
      <c r="E22" s="134">
        <v>4</v>
      </c>
      <c r="F22" s="134">
        <v>20</v>
      </c>
      <c r="G22" s="134">
        <v>0</v>
      </c>
      <c r="H22" s="157">
        <v>26</v>
      </c>
      <c r="I22" s="157"/>
      <c r="J22" s="163">
        <f>H22/$H$81*100</f>
        <v>15.384615384615385</v>
      </c>
    </row>
    <row r="23" spans="1:10">
      <c r="B23" s="134" t="s">
        <v>70</v>
      </c>
      <c r="C23" s="134">
        <v>0</v>
      </c>
      <c r="D23" s="134">
        <v>1</v>
      </c>
      <c r="E23" s="134">
        <v>0</v>
      </c>
      <c r="F23" s="134">
        <v>0</v>
      </c>
      <c r="G23" s="134">
        <v>0</v>
      </c>
      <c r="H23" s="157">
        <v>1</v>
      </c>
      <c r="I23" s="157"/>
      <c r="J23" s="163">
        <f>H23/$H$81*100</f>
        <v>0.59171597633136097</v>
      </c>
    </row>
    <row r="24" spans="1:10" ht="3" customHeight="1">
      <c r="H24" s="157"/>
      <c r="I24" s="157"/>
      <c r="J24" s="163"/>
    </row>
    <row r="25" spans="1:10">
      <c r="A25" s="157" t="s">
        <v>231</v>
      </c>
      <c r="H25" s="157"/>
      <c r="I25" s="157"/>
      <c r="J25" s="163"/>
    </row>
    <row r="26" spans="1:10">
      <c r="A26" s="157"/>
      <c r="B26" s="134" t="s">
        <v>66</v>
      </c>
      <c r="C26" s="134">
        <v>0</v>
      </c>
      <c r="D26" s="134">
        <v>1</v>
      </c>
      <c r="E26" s="134">
        <v>1</v>
      </c>
      <c r="F26" s="134">
        <v>1</v>
      </c>
      <c r="G26" s="134">
        <v>0</v>
      </c>
      <c r="H26" s="157">
        <v>3</v>
      </c>
      <c r="I26" s="157"/>
      <c r="J26" s="163">
        <f>H26/$H$81*100</f>
        <v>1.7751479289940828</v>
      </c>
    </row>
    <row r="27" spans="1:10">
      <c r="B27" s="134" t="s">
        <v>65</v>
      </c>
      <c r="C27" s="134">
        <v>0</v>
      </c>
      <c r="D27" s="134">
        <v>0</v>
      </c>
      <c r="E27" s="134">
        <v>0</v>
      </c>
      <c r="F27" s="134">
        <v>2</v>
      </c>
      <c r="G27" s="134">
        <v>0</v>
      </c>
      <c r="H27" s="157">
        <v>2</v>
      </c>
      <c r="I27" s="157"/>
      <c r="J27" s="163">
        <f>H27/$H$81*100</f>
        <v>1.1834319526627219</v>
      </c>
    </row>
    <row r="28" spans="1:10">
      <c r="B28" s="134" t="s">
        <v>64</v>
      </c>
      <c r="C28" s="134">
        <v>0</v>
      </c>
      <c r="D28" s="134">
        <v>1</v>
      </c>
      <c r="E28" s="134">
        <v>7</v>
      </c>
      <c r="F28" s="134">
        <v>11</v>
      </c>
      <c r="G28" s="134">
        <v>2</v>
      </c>
      <c r="H28" s="157">
        <v>21</v>
      </c>
      <c r="I28" s="157"/>
      <c r="J28" s="163">
        <f>H28/$H$81*100</f>
        <v>12.42603550295858</v>
      </c>
    </row>
    <row r="29" spans="1:10">
      <c r="B29" s="134" t="s">
        <v>63</v>
      </c>
      <c r="C29" s="134">
        <v>0</v>
      </c>
      <c r="D29" s="134">
        <v>0</v>
      </c>
      <c r="E29" s="134">
        <v>0</v>
      </c>
      <c r="F29" s="134">
        <v>1</v>
      </c>
      <c r="G29" s="134">
        <v>0</v>
      </c>
      <c r="H29" s="157">
        <v>1</v>
      </c>
      <c r="I29" s="157"/>
      <c r="J29" s="163">
        <f>H29/$H$81*100</f>
        <v>0.59171597633136097</v>
      </c>
    </row>
    <row r="30" spans="1:10">
      <c r="B30" s="134" t="s">
        <v>62</v>
      </c>
      <c r="C30" s="134">
        <v>13</v>
      </c>
      <c r="D30" s="134">
        <v>9</v>
      </c>
      <c r="E30" s="134">
        <v>8</v>
      </c>
      <c r="F30" s="134">
        <v>9</v>
      </c>
      <c r="G30" s="134">
        <v>0</v>
      </c>
      <c r="H30" s="157">
        <v>39</v>
      </c>
      <c r="I30" s="157"/>
      <c r="J30" s="163">
        <f>H30/$H$81*100</f>
        <v>23.076923076923077</v>
      </c>
    </row>
    <row r="31" spans="1:10">
      <c r="B31" s="134" t="s">
        <v>61</v>
      </c>
      <c r="C31" s="134">
        <v>4</v>
      </c>
      <c r="D31" s="134">
        <v>5</v>
      </c>
      <c r="E31" s="134">
        <v>5</v>
      </c>
      <c r="F31" s="134">
        <v>8</v>
      </c>
      <c r="G31" s="134">
        <v>1</v>
      </c>
      <c r="H31" s="157">
        <v>23</v>
      </c>
      <c r="I31" s="157"/>
      <c r="J31" s="163">
        <f>H31/$H$81*100</f>
        <v>13.609467455621301</v>
      </c>
    </row>
    <row r="32" spans="1:10">
      <c r="B32" s="134" t="s">
        <v>230</v>
      </c>
      <c r="C32" s="134">
        <v>1</v>
      </c>
      <c r="D32" s="134">
        <v>5</v>
      </c>
      <c r="E32" s="134">
        <v>0</v>
      </c>
      <c r="F32" s="134">
        <v>1</v>
      </c>
      <c r="G32" s="134">
        <v>0</v>
      </c>
      <c r="H32" s="157">
        <v>7</v>
      </c>
      <c r="I32" s="157"/>
      <c r="J32" s="163">
        <f>H32/$H$81*100</f>
        <v>4.1420118343195274</v>
      </c>
    </row>
    <row r="33" spans="1:10">
      <c r="B33" s="134" t="s">
        <v>59</v>
      </c>
      <c r="C33" s="134">
        <v>0</v>
      </c>
      <c r="D33" s="134">
        <v>1</v>
      </c>
      <c r="E33" s="134">
        <v>1</v>
      </c>
      <c r="F33" s="134">
        <v>4</v>
      </c>
      <c r="G33" s="134">
        <v>0</v>
      </c>
      <c r="H33" s="157">
        <v>6</v>
      </c>
      <c r="I33" s="157"/>
      <c r="J33" s="163">
        <f>H33/$H$81*100</f>
        <v>3.5502958579881656</v>
      </c>
    </row>
    <row r="34" spans="1:10">
      <c r="B34" s="134" t="s">
        <v>58</v>
      </c>
      <c r="C34" s="134">
        <v>1</v>
      </c>
      <c r="D34" s="134">
        <v>1</v>
      </c>
      <c r="E34" s="134">
        <v>1</v>
      </c>
      <c r="F34" s="134">
        <v>8</v>
      </c>
      <c r="G34" s="134">
        <v>0</v>
      </c>
      <c r="H34" s="157">
        <v>11</v>
      </c>
      <c r="I34" s="157"/>
      <c r="J34" s="163">
        <f>H34/$H$81*100</f>
        <v>6.5088757396449708</v>
      </c>
    </row>
    <row r="35" spans="1:10">
      <c r="B35" s="134" t="s">
        <v>57</v>
      </c>
      <c r="C35" s="134">
        <v>3</v>
      </c>
      <c r="D35" s="134">
        <v>2</v>
      </c>
      <c r="E35" s="134">
        <v>12</v>
      </c>
      <c r="F35" s="134">
        <v>50</v>
      </c>
      <c r="G35" s="134">
        <v>2</v>
      </c>
      <c r="H35" s="157">
        <v>69</v>
      </c>
      <c r="I35" s="157"/>
      <c r="J35" s="163">
        <f>H35/$H$81*100</f>
        <v>40.828402366863905</v>
      </c>
    </row>
    <row r="36" spans="1:10" ht="3" customHeight="1">
      <c r="H36" s="157"/>
      <c r="I36" s="157"/>
      <c r="J36" s="163"/>
    </row>
    <row r="37" spans="1:10">
      <c r="A37" s="157" t="s">
        <v>229</v>
      </c>
      <c r="H37" s="157"/>
      <c r="I37" s="157"/>
      <c r="J37" s="163"/>
    </row>
    <row r="38" spans="1:10">
      <c r="A38" s="157"/>
      <c r="B38" s="134" t="s">
        <v>55</v>
      </c>
      <c r="C38" s="134">
        <v>2</v>
      </c>
      <c r="D38" s="134">
        <v>1</v>
      </c>
      <c r="E38" s="134">
        <v>0</v>
      </c>
      <c r="F38" s="134">
        <v>5</v>
      </c>
      <c r="G38" s="134">
        <v>1</v>
      </c>
      <c r="H38" s="157">
        <v>9</v>
      </c>
      <c r="I38" s="157"/>
      <c r="J38" s="163">
        <f>H38/$H$81*100</f>
        <v>5.3254437869822491</v>
      </c>
    </row>
    <row r="39" spans="1:10">
      <c r="B39" s="134" t="s">
        <v>54</v>
      </c>
      <c r="C39" s="134">
        <v>1</v>
      </c>
      <c r="D39" s="134">
        <v>0</v>
      </c>
      <c r="E39" s="134">
        <v>0</v>
      </c>
      <c r="F39" s="134">
        <v>3</v>
      </c>
      <c r="G39" s="134">
        <v>0</v>
      </c>
      <c r="H39" s="157">
        <v>4</v>
      </c>
      <c r="I39" s="157"/>
      <c r="J39" s="163">
        <f>H39/$H$81*100</f>
        <v>2.3668639053254439</v>
      </c>
    </row>
    <row r="40" spans="1:10">
      <c r="B40" s="134" t="s">
        <v>53</v>
      </c>
      <c r="C40" s="134">
        <v>0</v>
      </c>
      <c r="D40" s="134">
        <v>0</v>
      </c>
      <c r="E40" s="134">
        <v>1</v>
      </c>
      <c r="F40" s="134">
        <v>8</v>
      </c>
      <c r="G40" s="134">
        <v>0</v>
      </c>
      <c r="H40" s="157">
        <v>9</v>
      </c>
      <c r="I40" s="157"/>
      <c r="J40" s="163">
        <f>H40/$H$81*100</f>
        <v>5.3254437869822491</v>
      </c>
    </row>
    <row r="41" spans="1:10">
      <c r="B41" s="134" t="s">
        <v>51</v>
      </c>
      <c r="C41" s="134">
        <v>0</v>
      </c>
      <c r="D41" s="134">
        <v>0</v>
      </c>
      <c r="E41" s="134">
        <v>0</v>
      </c>
      <c r="F41" s="134">
        <v>11</v>
      </c>
      <c r="G41" s="134">
        <v>0</v>
      </c>
      <c r="H41" s="157">
        <v>11</v>
      </c>
      <c r="I41" s="157"/>
      <c r="J41" s="163">
        <f>H41/$H$81*100</f>
        <v>6.5088757396449708</v>
      </c>
    </row>
    <row r="42" spans="1:10">
      <c r="B42" s="134" t="s">
        <v>49</v>
      </c>
      <c r="C42" s="134">
        <v>0</v>
      </c>
      <c r="D42" s="134">
        <v>1</v>
      </c>
      <c r="E42" s="134">
        <v>0</v>
      </c>
      <c r="F42" s="134">
        <v>0</v>
      </c>
      <c r="G42" s="134">
        <v>0</v>
      </c>
      <c r="H42" s="157">
        <v>1</v>
      </c>
      <c r="I42" s="157"/>
      <c r="J42" s="163">
        <f>H42/$H$81*100</f>
        <v>0.59171597633136097</v>
      </c>
    </row>
    <row r="43" spans="1:10">
      <c r="B43" s="134" t="s">
        <v>48</v>
      </c>
      <c r="C43" s="134">
        <v>0</v>
      </c>
      <c r="D43" s="134">
        <v>0</v>
      </c>
      <c r="E43" s="134">
        <v>0</v>
      </c>
      <c r="F43" s="134">
        <v>5</v>
      </c>
      <c r="G43" s="134">
        <v>0</v>
      </c>
      <c r="H43" s="157">
        <v>5</v>
      </c>
      <c r="I43" s="157"/>
      <c r="J43" s="163">
        <f>H43/$H$81*100</f>
        <v>2.9585798816568047</v>
      </c>
    </row>
    <row r="44" spans="1:10">
      <c r="B44" s="134" t="s">
        <v>47</v>
      </c>
      <c r="C44" s="134">
        <v>2</v>
      </c>
      <c r="D44" s="134">
        <v>0</v>
      </c>
      <c r="E44" s="134">
        <v>0</v>
      </c>
      <c r="F44" s="134">
        <v>11</v>
      </c>
      <c r="G44" s="134">
        <v>0</v>
      </c>
      <c r="H44" s="157">
        <v>13</v>
      </c>
      <c r="I44" s="157"/>
      <c r="J44" s="163">
        <f>H44/$H$81*100</f>
        <v>7.6923076923076925</v>
      </c>
    </row>
    <row r="45" spans="1:10">
      <c r="B45" s="134" t="s">
        <v>46</v>
      </c>
      <c r="C45" s="134">
        <v>1</v>
      </c>
      <c r="D45" s="134">
        <v>0</v>
      </c>
      <c r="E45" s="134">
        <v>1</v>
      </c>
      <c r="F45" s="134">
        <v>2</v>
      </c>
      <c r="G45" s="134">
        <v>0</v>
      </c>
      <c r="H45" s="157">
        <v>4</v>
      </c>
      <c r="I45" s="157"/>
      <c r="J45" s="163">
        <f>H45/$H$81*100</f>
        <v>2.3668639053254439</v>
      </c>
    </row>
    <row r="46" spans="1:10" ht="2.25" customHeight="1">
      <c r="H46" s="157"/>
      <c r="I46" s="157"/>
      <c r="J46" s="163"/>
    </row>
    <row r="47" spans="1:10">
      <c r="A47" s="157" t="s">
        <v>228</v>
      </c>
      <c r="H47" s="157"/>
      <c r="I47" s="157"/>
      <c r="J47" s="163"/>
    </row>
    <row r="48" spans="1:10">
      <c r="B48" s="134" t="s">
        <v>44</v>
      </c>
      <c r="C48" s="134">
        <v>2</v>
      </c>
      <c r="D48" s="134">
        <v>0</v>
      </c>
      <c r="E48" s="134">
        <v>0</v>
      </c>
      <c r="F48" s="134">
        <v>2</v>
      </c>
      <c r="G48" s="134">
        <v>0</v>
      </c>
      <c r="H48" s="157">
        <v>4</v>
      </c>
      <c r="I48" s="157"/>
      <c r="J48" s="163">
        <f>H48/$H$81*100</f>
        <v>2.3668639053254439</v>
      </c>
    </row>
    <row r="49" spans="1:10">
      <c r="B49" s="134" t="s">
        <v>43</v>
      </c>
      <c r="C49" s="134">
        <v>2</v>
      </c>
      <c r="D49" s="134">
        <v>0</v>
      </c>
      <c r="E49" s="134">
        <v>1</v>
      </c>
      <c r="F49" s="134">
        <v>13</v>
      </c>
      <c r="G49" s="134">
        <v>2</v>
      </c>
      <c r="H49" s="157">
        <v>18</v>
      </c>
      <c r="I49" s="157"/>
      <c r="J49" s="163">
        <f>H49/$H$81*100</f>
        <v>10.650887573964498</v>
      </c>
    </row>
    <row r="50" spans="1:10">
      <c r="B50" s="134" t="s">
        <v>42</v>
      </c>
      <c r="C50" s="134">
        <v>0</v>
      </c>
      <c r="D50" s="134">
        <v>0</v>
      </c>
      <c r="E50" s="134">
        <v>1</v>
      </c>
      <c r="F50" s="134">
        <v>0</v>
      </c>
      <c r="G50" s="134">
        <v>0</v>
      </c>
      <c r="H50" s="157">
        <v>1</v>
      </c>
      <c r="I50" s="157"/>
      <c r="J50" s="163">
        <f>H50/$H$81*100</f>
        <v>0.59171597633136097</v>
      </c>
    </row>
    <row r="51" spans="1:10">
      <c r="B51" s="134" t="s">
        <v>40</v>
      </c>
      <c r="C51" s="134">
        <v>0</v>
      </c>
      <c r="D51" s="134">
        <v>0</v>
      </c>
      <c r="E51" s="134">
        <v>1</v>
      </c>
      <c r="F51" s="134">
        <v>9</v>
      </c>
      <c r="G51" s="134">
        <v>0</v>
      </c>
      <c r="H51" s="157">
        <v>10</v>
      </c>
      <c r="I51" s="157"/>
      <c r="J51" s="163">
        <f>H51/$H$81*100</f>
        <v>5.9171597633136095</v>
      </c>
    </row>
    <row r="52" spans="1:10">
      <c r="B52" s="134" t="s">
        <v>38</v>
      </c>
      <c r="C52" s="134">
        <v>0</v>
      </c>
      <c r="D52" s="134">
        <v>0</v>
      </c>
      <c r="E52" s="134">
        <v>1</v>
      </c>
      <c r="F52" s="134">
        <v>3</v>
      </c>
      <c r="G52" s="134">
        <v>0</v>
      </c>
      <c r="H52" s="157">
        <v>4</v>
      </c>
      <c r="I52" s="157"/>
      <c r="J52" s="163">
        <f>H52/$H$81*100</f>
        <v>2.3668639053254439</v>
      </c>
    </row>
    <row r="53" spans="1:10" ht="2.25" customHeight="1">
      <c r="A53" s="157"/>
      <c r="H53" s="157"/>
      <c r="I53" s="157"/>
      <c r="J53" s="163"/>
    </row>
    <row r="54" spans="1:10">
      <c r="A54" s="157" t="s">
        <v>113</v>
      </c>
      <c r="H54" s="157"/>
      <c r="I54" s="157"/>
      <c r="J54" s="163"/>
    </row>
    <row r="55" spans="1:10">
      <c r="A55" s="157"/>
      <c r="B55" s="134" t="s">
        <v>36</v>
      </c>
      <c r="C55" s="134">
        <v>1</v>
      </c>
      <c r="D55" s="134">
        <v>0</v>
      </c>
      <c r="E55" s="134">
        <v>0</v>
      </c>
      <c r="F55" s="134">
        <v>0</v>
      </c>
      <c r="G55" s="134">
        <v>0</v>
      </c>
      <c r="H55" s="157">
        <v>1</v>
      </c>
      <c r="I55" s="157"/>
      <c r="J55" s="163">
        <f>H55/$H$81*100</f>
        <v>0.59171597633136097</v>
      </c>
    </row>
    <row r="56" spans="1:10">
      <c r="B56" s="134" t="s">
        <v>35</v>
      </c>
      <c r="C56" s="134">
        <v>0</v>
      </c>
      <c r="D56" s="134">
        <v>0</v>
      </c>
      <c r="E56" s="134">
        <v>1</v>
      </c>
      <c r="F56" s="134">
        <v>0</v>
      </c>
      <c r="G56" s="134">
        <v>0</v>
      </c>
      <c r="H56" s="157">
        <v>1</v>
      </c>
      <c r="I56" s="157"/>
      <c r="J56" s="163">
        <f>H56/$H$81*100</f>
        <v>0.59171597633136097</v>
      </c>
    </row>
    <row r="57" spans="1:10">
      <c r="B57" s="134" t="s">
        <v>227</v>
      </c>
      <c r="C57" s="134">
        <v>0</v>
      </c>
      <c r="D57" s="134">
        <v>0</v>
      </c>
      <c r="E57" s="134">
        <v>2</v>
      </c>
      <c r="F57" s="134">
        <v>2</v>
      </c>
      <c r="G57" s="134">
        <v>0</v>
      </c>
      <c r="H57" s="157">
        <v>4</v>
      </c>
      <c r="I57" s="157"/>
      <c r="J57" s="163">
        <f>H57/$H$81*100</f>
        <v>2.3668639053254439</v>
      </c>
    </row>
    <row r="58" spans="1:10">
      <c r="B58" s="134" t="s">
        <v>32</v>
      </c>
      <c r="C58" s="134">
        <v>2</v>
      </c>
      <c r="D58" s="134">
        <v>0</v>
      </c>
      <c r="E58" s="134">
        <v>0</v>
      </c>
      <c r="F58" s="134">
        <v>0</v>
      </c>
      <c r="G58" s="134">
        <v>0</v>
      </c>
      <c r="H58" s="157">
        <v>2</v>
      </c>
      <c r="I58" s="157"/>
      <c r="J58" s="163">
        <f>H58/$H$81*100</f>
        <v>1.1834319526627219</v>
      </c>
    </row>
    <row r="59" spans="1:10">
      <c r="B59" s="134" t="s">
        <v>31</v>
      </c>
      <c r="C59" s="134">
        <v>2</v>
      </c>
      <c r="D59" s="134">
        <v>0</v>
      </c>
      <c r="E59" s="134">
        <v>0</v>
      </c>
      <c r="F59" s="134">
        <v>1</v>
      </c>
      <c r="G59" s="134">
        <v>0</v>
      </c>
      <c r="H59" s="157">
        <v>3</v>
      </c>
      <c r="I59" s="157"/>
      <c r="J59" s="163">
        <f>H59/$H$81*100</f>
        <v>1.7751479289940828</v>
      </c>
    </row>
    <row r="60" spans="1:10">
      <c r="B60" s="134" t="s">
        <v>30</v>
      </c>
      <c r="C60" s="134">
        <v>0</v>
      </c>
      <c r="D60" s="134">
        <v>0</v>
      </c>
      <c r="E60" s="134">
        <v>1</v>
      </c>
      <c r="F60" s="134">
        <v>1</v>
      </c>
      <c r="G60" s="134">
        <v>0</v>
      </c>
      <c r="H60" s="157">
        <v>2</v>
      </c>
      <c r="I60" s="157"/>
      <c r="J60" s="163">
        <f>H60/$H$81*100</f>
        <v>1.1834319526627219</v>
      </c>
    </row>
    <row r="61" spans="1:10">
      <c r="B61" s="134" t="s">
        <v>27</v>
      </c>
      <c r="C61" s="134">
        <v>0</v>
      </c>
      <c r="D61" s="134">
        <v>1</v>
      </c>
      <c r="E61" s="134">
        <v>0</v>
      </c>
      <c r="F61" s="134">
        <v>0</v>
      </c>
      <c r="G61" s="134">
        <v>0</v>
      </c>
      <c r="H61" s="157">
        <v>1</v>
      </c>
      <c r="I61" s="157"/>
      <c r="J61" s="163">
        <f>H61/$H$81*100</f>
        <v>0.59171597633136097</v>
      </c>
    </row>
    <row r="62" spans="1:10" ht="3" customHeight="1">
      <c r="H62" s="157"/>
      <c r="I62" s="157"/>
      <c r="J62" s="163"/>
    </row>
    <row r="63" spans="1:10">
      <c r="A63" s="157" t="s">
        <v>112</v>
      </c>
      <c r="H63" s="157"/>
      <c r="I63" s="157"/>
      <c r="J63" s="163"/>
    </row>
    <row r="64" spans="1:10">
      <c r="B64" s="134" t="s">
        <v>164</v>
      </c>
      <c r="C64" s="134">
        <v>2</v>
      </c>
      <c r="D64" s="134">
        <v>0</v>
      </c>
      <c r="E64" s="134">
        <v>0</v>
      </c>
      <c r="F64" s="134">
        <v>0</v>
      </c>
      <c r="G64" s="134">
        <v>0</v>
      </c>
      <c r="H64" s="157">
        <v>2</v>
      </c>
      <c r="I64" s="157"/>
      <c r="J64" s="163">
        <f>H64/$H$81*100</f>
        <v>1.1834319526627219</v>
      </c>
    </row>
    <row r="65" spans="1:10">
      <c r="B65" s="134" t="s">
        <v>24</v>
      </c>
      <c r="C65" s="134">
        <v>13</v>
      </c>
      <c r="D65" s="134">
        <v>0</v>
      </c>
      <c r="E65" s="134">
        <v>0</v>
      </c>
      <c r="F65" s="134">
        <v>0</v>
      </c>
      <c r="G65" s="134">
        <v>0</v>
      </c>
      <c r="H65" s="157">
        <v>13</v>
      </c>
      <c r="I65" s="157"/>
      <c r="J65" s="163">
        <f>H65/$H$81*100</f>
        <v>7.6923076923076925</v>
      </c>
    </row>
    <row r="66" spans="1:10">
      <c r="B66" s="134" t="s">
        <v>215</v>
      </c>
      <c r="C66" s="134">
        <v>7</v>
      </c>
      <c r="D66" s="134">
        <v>0</v>
      </c>
      <c r="E66" s="134">
        <v>0</v>
      </c>
      <c r="F66" s="134">
        <v>1</v>
      </c>
      <c r="G66" s="134">
        <v>0</v>
      </c>
      <c r="H66" s="157">
        <v>8</v>
      </c>
      <c r="I66" s="157"/>
      <c r="J66" s="163">
        <f>H66/$H$81*100</f>
        <v>4.7337278106508878</v>
      </c>
    </row>
    <row r="67" spans="1:10">
      <c r="B67" s="134" t="s">
        <v>22</v>
      </c>
      <c r="C67" s="134">
        <v>1</v>
      </c>
      <c r="D67" s="134">
        <v>0</v>
      </c>
      <c r="E67" s="134">
        <v>0</v>
      </c>
      <c r="F67" s="134">
        <v>0</v>
      </c>
      <c r="G67" s="134">
        <v>0</v>
      </c>
      <c r="H67" s="157">
        <v>1</v>
      </c>
      <c r="I67" s="157"/>
      <c r="J67" s="163">
        <f>H67/$H$81*100</f>
        <v>0.59171597633136097</v>
      </c>
    </row>
    <row r="68" spans="1:10">
      <c r="B68" s="134" t="s">
        <v>226</v>
      </c>
      <c r="C68" s="134">
        <v>5</v>
      </c>
      <c r="D68" s="134">
        <v>0</v>
      </c>
      <c r="E68" s="134">
        <v>0</v>
      </c>
      <c r="F68" s="134">
        <v>0</v>
      </c>
      <c r="G68" s="134">
        <v>0</v>
      </c>
      <c r="H68" s="157">
        <v>5</v>
      </c>
      <c r="I68" s="157"/>
      <c r="J68" s="163">
        <f>H68/$H$81*100</f>
        <v>2.9585798816568047</v>
      </c>
    </row>
    <row r="69" spans="1:10">
      <c r="B69" s="134" t="s">
        <v>20</v>
      </c>
      <c r="C69" s="134">
        <v>5</v>
      </c>
      <c r="D69" s="134">
        <v>0</v>
      </c>
      <c r="E69" s="134">
        <v>0</v>
      </c>
      <c r="F69" s="134">
        <v>0</v>
      </c>
      <c r="G69" s="134">
        <v>0</v>
      </c>
      <c r="H69" s="157">
        <v>5</v>
      </c>
      <c r="I69" s="157"/>
      <c r="J69" s="163">
        <f>H69/$H$81*100</f>
        <v>2.9585798816568047</v>
      </c>
    </row>
    <row r="70" spans="1:10">
      <c r="B70" s="134" t="s">
        <v>18</v>
      </c>
      <c r="C70" s="134">
        <v>5</v>
      </c>
      <c r="D70" s="134">
        <v>0</v>
      </c>
      <c r="E70" s="134">
        <v>0</v>
      </c>
      <c r="F70" s="134">
        <v>0</v>
      </c>
      <c r="G70" s="134">
        <v>0</v>
      </c>
      <c r="H70" s="157">
        <v>5</v>
      </c>
      <c r="I70" s="157"/>
      <c r="J70" s="163">
        <f>H70/$H$81*100</f>
        <v>2.9585798816568047</v>
      </c>
    </row>
    <row r="71" spans="1:10">
      <c r="B71" s="134" t="s">
        <v>225</v>
      </c>
      <c r="C71" s="134">
        <v>9</v>
      </c>
      <c r="D71" s="134">
        <v>0</v>
      </c>
      <c r="E71" s="134">
        <v>0</v>
      </c>
      <c r="F71" s="134">
        <v>0</v>
      </c>
      <c r="G71" s="134">
        <v>0</v>
      </c>
      <c r="H71" s="157">
        <v>9</v>
      </c>
      <c r="I71" s="157"/>
      <c r="J71" s="163">
        <f>H71/$H$81*100</f>
        <v>5.3254437869822491</v>
      </c>
    </row>
    <row r="72" spans="1:10">
      <c r="B72" s="134" t="s">
        <v>16</v>
      </c>
      <c r="C72" s="134">
        <v>2</v>
      </c>
      <c r="D72" s="134">
        <v>0</v>
      </c>
      <c r="E72" s="134">
        <v>0</v>
      </c>
      <c r="F72" s="134">
        <v>0</v>
      </c>
      <c r="G72" s="134">
        <v>0</v>
      </c>
      <c r="H72" s="157">
        <v>2</v>
      </c>
      <c r="I72" s="157"/>
      <c r="J72" s="163">
        <f>H72/$H$81*100</f>
        <v>1.1834319526627219</v>
      </c>
    </row>
    <row r="73" spans="1:10" ht="3.75" customHeight="1">
      <c r="H73" s="157"/>
      <c r="I73" s="157"/>
      <c r="J73" s="163"/>
    </row>
    <row r="74" spans="1:10">
      <c r="A74" s="157" t="s">
        <v>111</v>
      </c>
      <c r="H74" s="157"/>
      <c r="I74" s="157"/>
      <c r="J74" s="163"/>
    </row>
    <row r="75" spans="1:10">
      <c r="A75" s="157"/>
      <c r="B75" s="134" t="s">
        <v>14</v>
      </c>
      <c r="C75" s="134">
        <v>0</v>
      </c>
      <c r="D75" s="134">
        <v>0</v>
      </c>
      <c r="E75" s="134">
        <v>1</v>
      </c>
      <c r="F75" s="134">
        <v>0</v>
      </c>
      <c r="G75" s="134">
        <v>0</v>
      </c>
      <c r="H75" s="157">
        <v>1</v>
      </c>
      <c r="I75" s="157"/>
      <c r="J75" s="163">
        <f>H75/$H$81*100</f>
        <v>0.59171597633136097</v>
      </c>
    </row>
    <row r="76" spans="1:10">
      <c r="B76" s="134" t="s">
        <v>13</v>
      </c>
      <c r="C76" s="134">
        <v>0</v>
      </c>
      <c r="D76" s="134">
        <v>0</v>
      </c>
      <c r="E76" s="134">
        <v>0</v>
      </c>
      <c r="F76" s="134">
        <v>1</v>
      </c>
      <c r="G76" s="134">
        <v>0</v>
      </c>
      <c r="H76" s="157">
        <v>1</v>
      </c>
      <c r="I76" s="157"/>
      <c r="J76" s="163">
        <f>H76/$H$81*100</f>
        <v>0.59171597633136097</v>
      </c>
    </row>
    <row r="77" spans="1:10">
      <c r="B77" s="134" t="s">
        <v>10</v>
      </c>
      <c r="C77" s="134">
        <v>1</v>
      </c>
      <c r="D77" s="134">
        <v>1</v>
      </c>
      <c r="E77" s="134">
        <v>0</v>
      </c>
      <c r="F77" s="134">
        <v>2</v>
      </c>
      <c r="G77" s="134">
        <v>0</v>
      </c>
      <c r="H77" s="157">
        <v>4</v>
      </c>
      <c r="I77" s="157"/>
      <c r="J77" s="163">
        <f>H77/$H$81*100</f>
        <v>2.3668639053254439</v>
      </c>
    </row>
    <row r="78" spans="1:10" ht="17.25" hidden="1" thickBot="1">
      <c r="A78" s="153" t="s">
        <v>224</v>
      </c>
      <c r="B78" s="155"/>
      <c r="C78" s="162"/>
      <c r="D78" s="162"/>
      <c r="E78" s="162"/>
      <c r="F78" s="162"/>
      <c r="G78" s="162"/>
      <c r="H78" s="161"/>
      <c r="I78" s="153"/>
      <c r="J78" s="160"/>
    </row>
    <row r="79" spans="1:10" hidden="1">
      <c r="A79" s="157"/>
      <c r="C79" s="159"/>
      <c r="D79" s="159"/>
      <c r="E79" s="159"/>
      <c r="F79" s="159"/>
      <c r="G79" s="159"/>
      <c r="H79" s="158"/>
      <c r="I79" s="157"/>
      <c r="J79" s="156"/>
    </row>
    <row r="80" spans="1:10" ht="3.75" customHeight="1">
      <c r="H80" s="157"/>
      <c r="I80" s="157"/>
      <c r="J80" s="156"/>
    </row>
    <row r="81" spans="1:10" ht="17.25" thickBot="1">
      <c r="A81" s="155"/>
      <c r="B81" s="153" t="s">
        <v>223</v>
      </c>
      <c r="C81" s="155">
        <v>37</v>
      </c>
      <c r="D81" s="155">
        <v>13</v>
      </c>
      <c r="E81" s="155">
        <v>23</v>
      </c>
      <c r="F81" s="155">
        <v>90</v>
      </c>
      <c r="G81" s="155">
        <v>6</v>
      </c>
      <c r="H81" s="154">
        <v>169</v>
      </c>
      <c r="I81" s="153"/>
      <c r="J81" s="152">
        <v>1</v>
      </c>
    </row>
    <row r="82" spans="1:10">
      <c r="A82" s="1" t="s">
        <v>124</v>
      </c>
      <c r="C82" s="151"/>
      <c r="D82" s="151"/>
      <c r="E82" s="151"/>
      <c r="F82" s="151"/>
      <c r="G82" s="151"/>
      <c r="H82" s="150"/>
      <c r="I82" s="149"/>
      <c r="J82" s="148"/>
    </row>
    <row r="83" spans="1:10">
      <c r="I83" s="147"/>
      <c r="J83" s="146"/>
    </row>
    <row r="84" spans="1:10">
      <c r="B84" s="145" t="s">
        <v>222</v>
      </c>
      <c r="C84" s="144"/>
      <c r="D84" s="144"/>
      <c r="E84" s="144"/>
      <c r="F84" s="144"/>
      <c r="G84" s="144"/>
      <c r="H84" s="144"/>
      <c r="I84" s="143"/>
      <c r="J84" s="136"/>
    </row>
    <row r="85" spans="1:10">
      <c r="B85" s="142" t="s">
        <v>221</v>
      </c>
      <c r="C85" s="141"/>
      <c r="D85" s="141"/>
      <c r="E85" s="141"/>
      <c r="F85" s="141"/>
      <c r="G85" s="141"/>
      <c r="H85" s="141"/>
      <c r="I85" s="140"/>
      <c r="J85" s="136"/>
    </row>
    <row r="86" spans="1:10">
      <c r="B86" s="142" t="s">
        <v>220</v>
      </c>
      <c r="C86" s="141"/>
      <c r="D86" s="141"/>
      <c r="E86" s="141"/>
      <c r="F86" s="141"/>
      <c r="G86" s="141"/>
      <c r="H86" s="141"/>
      <c r="I86" s="140"/>
      <c r="J86" s="136"/>
    </row>
    <row r="87" spans="1:10">
      <c r="B87" s="139" t="s">
        <v>219</v>
      </c>
      <c r="C87" s="138"/>
      <c r="D87" s="138"/>
      <c r="E87" s="138"/>
      <c r="F87" s="138"/>
      <c r="G87" s="138"/>
      <c r="H87" s="138"/>
      <c r="I87" s="137"/>
      <c r="J87" s="136"/>
    </row>
    <row r="92" spans="1:10">
      <c r="C92" s="111"/>
      <c r="D92" s="111"/>
      <c r="E92" s="111"/>
      <c r="F92" s="111"/>
      <c r="G92" s="111"/>
      <c r="H92" s="111"/>
    </row>
    <row r="93" spans="1:10">
      <c r="C93" s="111"/>
      <c r="D93" s="111"/>
      <c r="E93" s="111"/>
      <c r="F93" s="111"/>
      <c r="G93" s="111"/>
      <c r="H93" s="111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116"/>
  <sheetViews>
    <sheetView zoomScale="75" zoomScaleNormal="75" workbookViewId="0"/>
  </sheetViews>
  <sheetFormatPr defaultRowHeight="16.5"/>
  <cols>
    <col min="1" max="1" width="4.140625" style="134" customWidth="1"/>
    <col min="2" max="2" width="58.42578125" style="134" customWidth="1"/>
    <col min="3" max="3" width="14.42578125" style="134" bestFit="1" customWidth="1"/>
    <col min="4" max="4" width="15.7109375" style="134" bestFit="1" customWidth="1"/>
    <col min="5" max="5" width="16" style="134" bestFit="1" customWidth="1"/>
    <col min="6" max="6" width="16.7109375" style="134" customWidth="1"/>
    <col min="7" max="7" width="10.42578125" style="134" customWidth="1"/>
    <col min="8" max="8" width="11.5703125" style="134" customWidth="1"/>
    <col min="9" max="9" width="2" style="134" customWidth="1"/>
    <col min="10" max="10" width="21.140625" style="134" customWidth="1"/>
    <col min="11" max="11" width="1.5703125" style="134" customWidth="1"/>
    <col min="12" max="12" width="22.7109375" style="134" customWidth="1"/>
    <col min="13" max="16384" width="9.140625" style="134"/>
  </cols>
  <sheetData>
    <row r="1" spans="1:12" ht="20.25" thickBot="1">
      <c r="A1" s="153" t="s">
        <v>259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2" ht="36" customHeight="1">
      <c r="A2" s="151"/>
      <c r="B2" s="151"/>
      <c r="C2" s="167" t="s">
        <v>258</v>
      </c>
      <c r="D2" s="167"/>
      <c r="E2" s="167"/>
      <c r="F2" s="167"/>
      <c r="G2" s="167"/>
      <c r="H2" s="167"/>
      <c r="I2" s="151"/>
      <c r="J2" s="181" t="s">
        <v>257</v>
      </c>
    </row>
    <row r="3" spans="1:12" ht="17.25" thickBot="1">
      <c r="A3" s="155"/>
      <c r="B3" s="155"/>
      <c r="C3" s="165" t="s">
        <v>240</v>
      </c>
      <c r="D3" s="165" t="s">
        <v>239</v>
      </c>
      <c r="E3" s="165" t="s">
        <v>238</v>
      </c>
      <c r="F3" s="165" t="s">
        <v>237</v>
      </c>
      <c r="G3" s="165" t="s">
        <v>10</v>
      </c>
      <c r="H3" s="165" t="s">
        <v>236</v>
      </c>
      <c r="I3" s="180"/>
      <c r="J3" s="179"/>
    </row>
    <row r="4" spans="1:12" ht="3.75" customHeight="1"/>
    <row r="5" spans="1:12">
      <c r="A5" s="157" t="s">
        <v>119</v>
      </c>
      <c r="H5" s="170"/>
      <c r="I5" s="170"/>
      <c r="J5" s="156"/>
    </row>
    <row r="6" spans="1:12">
      <c r="B6" s="134" t="s">
        <v>94</v>
      </c>
      <c r="C6" s="171">
        <v>1</v>
      </c>
      <c r="D6" s="171">
        <v>1</v>
      </c>
      <c r="E6" s="171">
        <v>10</v>
      </c>
      <c r="F6" s="171">
        <v>6</v>
      </c>
      <c r="G6" s="171">
        <v>2</v>
      </c>
      <c r="H6" s="170">
        <v>20</v>
      </c>
      <c r="I6" s="170"/>
      <c r="J6" s="163">
        <f>H6/$H$96*100</f>
        <v>1.2961762799740766</v>
      </c>
      <c r="L6" s="163"/>
    </row>
    <row r="7" spans="1:12">
      <c r="B7" s="134" t="s">
        <v>147</v>
      </c>
      <c r="C7" s="171">
        <v>0</v>
      </c>
      <c r="D7" s="171">
        <v>1</v>
      </c>
      <c r="E7" s="171">
        <v>12</v>
      </c>
      <c r="F7" s="171">
        <v>11</v>
      </c>
      <c r="G7" s="171">
        <v>1</v>
      </c>
      <c r="H7" s="170">
        <v>25</v>
      </c>
      <c r="I7" s="170"/>
      <c r="J7" s="163">
        <f>H7/$H$96*100</f>
        <v>1.6202203499675956</v>
      </c>
      <c r="L7" s="163"/>
    </row>
    <row r="8" spans="1:12">
      <c r="B8" s="134" t="s">
        <v>92</v>
      </c>
      <c r="C8" s="171">
        <v>10</v>
      </c>
      <c r="D8" s="171">
        <v>3</v>
      </c>
      <c r="E8" s="171">
        <v>12</v>
      </c>
      <c r="F8" s="171">
        <v>104</v>
      </c>
      <c r="G8" s="171">
        <v>14</v>
      </c>
      <c r="H8" s="170">
        <v>143</v>
      </c>
      <c r="I8" s="170"/>
      <c r="J8" s="163">
        <f>H8/$H$96*100</f>
        <v>9.2676604018146467</v>
      </c>
      <c r="L8" s="163"/>
    </row>
    <row r="9" spans="1:12">
      <c r="B9" s="134" t="s">
        <v>91</v>
      </c>
      <c r="C9" s="171">
        <v>0</v>
      </c>
      <c r="D9" s="171">
        <v>0</v>
      </c>
      <c r="E9" s="171">
        <v>2</v>
      </c>
      <c r="F9" s="171">
        <v>8</v>
      </c>
      <c r="G9" s="171">
        <v>1</v>
      </c>
      <c r="H9" s="170">
        <v>11</v>
      </c>
      <c r="I9" s="170"/>
      <c r="J9" s="163">
        <f>H9/$H$96*100</f>
        <v>0.71289695398574204</v>
      </c>
      <c r="L9" s="163"/>
    </row>
    <row r="10" spans="1:12">
      <c r="B10" s="134" t="s">
        <v>256</v>
      </c>
      <c r="C10" s="171">
        <v>0</v>
      </c>
      <c r="D10" s="171">
        <v>0</v>
      </c>
      <c r="E10" s="171">
        <v>1</v>
      </c>
      <c r="F10" s="171">
        <v>3</v>
      </c>
      <c r="G10" s="171">
        <v>0</v>
      </c>
      <c r="H10" s="170">
        <v>4</v>
      </c>
      <c r="I10" s="170"/>
      <c r="J10" s="163">
        <f>H10/$H$96*100</f>
        <v>0.25923525599481528</v>
      </c>
      <c r="L10" s="163"/>
    </row>
    <row r="11" spans="1:12">
      <c r="B11" s="134" t="s">
        <v>255</v>
      </c>
      <c r="C11" s="171">
        <v>1</v>
      </c>
      <c r="D11" s="171">
        <v>1</v>
      </c>
      <c r="E11" s="171">
        <v>12</v>
      </c>
      <c r="F11" s="171">
        <v>29</v>
      </c>
      <c r="G11" s="171">
        <v>3</v>
      </c>
      <c r="H11" s="170">
        <v>46</v>
      </c>
      <c r="I11" s="170"/>
      <c r="J11" s="163">
        <f>H11/$H$96*100</f>
        <v>2.9812054439403757</v>
      </c>
      <c r="L11" s="163"/>
    </row>
    <row r="12" spans="1:12">
      <c r="B12" s="134" t="s">
        <v>86</v>
      </c>
      <c r="C12" s="171">
        <v>1</v>
      </c>
      <c r="D12" s="171">
        <v>0</v>
      </c>
      <c r="E12" s="171">
        <v>5</v>
      </c>
      <c r="F12" s="171">
        <v>13</v>
      </c>
      <c r="G12" s="171">
        <v>2</v>
      </c>
      <c r="H12" s="170">
        <v>21</v>
      </c>
      <c r="I12" s="170"/>
      <c r="J12" s="163">
        <f>H12/$H$96*100</f>
        <v>1.3609850939727801</v>
      </c>
      <c r="L12" s="163"/>
    </row>
    <row r="13" spans="1:12">
      <c r="B13" s="134" t="s">
        <v>143</v>
      </c>
      <c r="C13" s="171">
        <v>0</v>
      </c>
      <c r="D13" s="171">
        <v>0</v>
      </c>
      <c r="E13" s="171">
        <v>1</v>
      </c>
      <c r="F13" s="171">
        <v>10</v>
      </c>
      <c r="G13" s="171">
        <v>1</v>
      </c>
      <c r="H13" s="170">
        <v>12</v>
      </c>
      <c r="I13" s="170"/>
      <c r="J13" s="163"/>
      <c r="L13" s="163"/>
    </row>
    <row r="14" spans="1:12" ht="5.25" customHeight="1">
      <c r="B14" s="147"/>
      <c r="C14" s="171"/>
      <c r="D14" s="171"/>
      <c r="E14" s="171"/>
      <c r="F14" s="171"/>
      <c r="G14" s="171"/>
      <c r="H14" s="170"/>
      <c r="I14" s="170"/>
      <c r="J14" s="163"/>
      <c r="L14" s="163"/>
    </row>
    <row r="15" spans="1:12">
      <c r="A15" s="157" t="s">
        <v>118</v>
      </c>
      <c r="B15" s="147"/>
      <c r="H15" s="170"/>
      <c r="I15" s="170"/>
      <c r="J15" s="163"/>
      <c r="L15" s="163"/>
    </row>
    <row r="16" spans="1:12">
      <c r="B16" s="134" t="s">
        <v>84</v>
      </c>
      <c r="C16" s="171">
        <v>0</v>
      </c>
      <c r="D16" s="171">
        <v>0</v>
      </c>
      <c r="E16" s="171">
        <v>2</v>
      </c>
      <c r="F16" s="171">
        <v>5</v>
      </c>
      <c r="G16" s="171">
        <v>0</v>
      </c>
      <c r="H16" s="170">
        <v>7</v>
      </c>
      <c r="I16" s="170"/>
      <c r="J16" s="163">
        <f>H16/$H$96*100</f>
        <v>0.45366169799092676</v>
      </c>
      <c r="L16" s="163"/>
    </row>
    <row r="17" spans="1:12">
      <c r="B17" s="134" t="s">
        <v>82</v>
      </c>
      <c r="C17" s="171">
        <v>1</v>
      </c>
      <c r="D17" s="171">
        <v>0</v>
      </c>
      <c r="E17" s="171">
        <v>0</v>
      </c>
      <c r="F17" s="171">
        <v>2</v>
      </c>
      <c r="G17" s="171">
        <v>0</v>
      </c>
      <c r="H17" s="170">
        <v>3</v>
      </c>
      <c r="I17" s="170"/>
      <c r="J17" s="163">
        <f>H17/$H$96*100</f>
        <v>0.19442644199611148</v>
      </c>
      <c r="L17" s="163"/>
    </row>
    <row r="18" spans="1:12">
      <c r="B18" s="134" t="s">
        <v>81</v>
      </c>
      <c r="C18" s="171">
        <v>0</v>
      </c>
      <c r="D18" s="171">
        <v>0</v>
      </c>
      <c r="E18" s="171">
        <v>0</v>
      </c>
      <c r="F18" s="171">
        <v>1</v>
      </c>
      <c r="G18" s="171">
        <v>0</v>
      </c>
      <c r="H18" s="170">
        <v>1</v>
      </c>
      <c r="I18" s="170"/>
      <c r="J18" s="163">
        <f>H18/$H$96*100</f>
        <v>6.4808813998703821E-2</v>
      </c>
      <c r="L18" s="163"/>
    </row>
    <row r="19" spans="1:12">
      <c r="B19" s="134" t="s">
        <v>254</v>
      </c>
      <c r="C19" s="171">
        <v>0</v>
      </c>
      <c r="D19" s="171">
        <v>0</v>
      </c>
      <c r="E19" s="171">
        <v>0</v>
      </c>
      <c r="F19" s="171">
        <v>3</v>
      </c>
      <c r="G19" s="171">
        <v>0</v>
      </c>
      <c r="H19" s="170">
        <v>3</v>
      </c>
      <c r="I19" s="170"/>
      <c r="J19" s="163">
        <f>H19/$H$96*100</f>
        <v>0.19442644199611148</v>
      </c>
      <c r="L19" s="163"/>
    </row>
    <row r="20" spans="1:12" ht="5.25" customHeight="1">
      <c r="C20" s="171"/>
      <c r="D20" s="171"/>
      <c r="E20" s="171"/>
      <c r="F20" s="171"/>
      <c r="G20" s="171"/>
      <c r="H20" s="170"/>
      <c r="I20" s="170"/>
      <c r="J20" s="163"/>
      <c r="L20" s="163"/>
    </row>
    <row r="21" spans="1:12">
      <c r="A21" s="157" t="s">
        <v>232</v>
      </c>
      <c r="C21" s="171"/>
      <c r="D21" s="171"/>
      <c r="E21" s="171"/>
      <c r="F21" s="171"/>
      <c r="G21" s="171"/>
      <c r="H21" s="170"/>
      <c r="I21" s="170"/>
      <c r="J21" s="163"/>
      <c r="L21" s="163"/>
    </row>
    <row r="22" spans="1:12">
      <c r="B22" s="134" t="s">
        <v>77</v>
      </c>
      <c r="C22" s="171">
        <v>5</v>
      </c>
      <c r="D22" s="171">
        <v>5</v>
      </c>
      <c r="E22" s="171">
        <v>1</v>
      </c>
      <c r="F22" s="171">
        <v>15</v>
      </c>
      <c r="G22" s="171">
        <v>2</v>
      </c>
      <c r="H22" s="170">
        <v>28</v>
      </c>
      <c r="I22" s="170"/>
      <c r="J22" s="163">
        <f>H22/$H$96*100</f>
        <v>1.814646791963707</v>
      </c>
      <c r="L22" s="163"/>
    </row>
    <row r="23" spans="1:12">
      <c r="B23" s="134" t="s">
        <v>214</v>
      </c>
      <c r="C23" s="171">
        <v>1</v>
      </c>
      <c r="D23" s="171">
        <v>8</v>
      </c>
      <c r="E23" s="171">
        <v>3</v>
      </c>
      <c r="F23" s="171">
        <v>26</v>
      </c>
      <c r="G23" s="171">
        <v>4</v>
      </c>
      <c r="H23" s="170">
        <v>42</v>
      </c>
      <c r="I23" s="170"/>
      <c r="J23" s="163">
        <f>H23/$H$96*100</f>
        <v>2.7219701879455602</v>
      </c>
      <c r="L23" s="163"/>
    </row>
    <row r="24" spans="1:12">
      <c r="B24" s="134" t="s">
        <v>75</v>
      </c>
      <c r="C24" s="171">
        <v>0</v>
      </c>
      <c r="D24" s="171">
        <v>0</v>
      </c>
      <c r="E24" s="171">
        <v>0</v>
      </c>
      <c r="F24" s="171">
        <v>9</v>
      </c>
      <c r="G24" s="171">
        <v>0</v>
      </c>
      <c r="H24" s="170">
        <v>9</v>
      </c>
      <c r="I24" s="170"/>
      <c r="J24" s="163">
        <f>H24/$H$96*100</f>
        <v>0.58327932598833443</v>
      </c>
      <c r="L24" s="163"/>
    </row>
    <row r="25" spans="1:12">
      <c r="B25" s="134" t="s">
        <v>74</v>
      </c>
      <c r="C25" s="171">
        <v>4</v>
      </c>
      <c r="D25" s="171">
        <v>1</v>
      </c>
      <c r="E25" s="171">
        <v>0</v>
      </c>
      <c r="F25" s="171">
        <v>0</v>
      </c>
      <c r="G25" s="171">
        <v>0</v>
      </c>
      <c r="H25" s="170">
        <v>5</v>
      </c>
      <c r="I25" s="170"/>
      <c r="J25" s="163">
        <f>H25/$H$96*100</f>
        <v>0.32404406999351915</v>
      </c>
      <c r="L25" s="163"/>
    </row>
    <row r="26" spans="1:12">
      <c r="B26" s="134" t="s">
        <v>73</v>
      </c>
      <c r="C26" s="171">
        <v>0</v>
      </c>
      <c r="D26" s="171">
        <v>0</v>
      </c>
      <c r="E26" s="171">
        <v>2</v>
      </c>
      <c r="F26" s="171">
        <v>12</v>
      </c>
      <c r="G26" s="171">
        <v>6</v>
      </c>
      <c r="H26" s="170">
        <v>20</v>
      </c>
      <c r="I26" s="170"/>
      <c r="J26" s="163">
        <f>H26/$H$96*100</f>
        <v>1.2961762799740766</v>
      </c>
      <c r="L26" s="163"/>
    </row>
    <row r="27" spans="1:12">
      <c r="B27" s="134" t="s">
        <v>72</v>
      </c>
      <c r="C27" s="171">
        <v>7</v>
      </c>
      <c r="D27" s="171">
        <v>0</v>
      </c>
      <c r="E27" s="171">
        <v>15</v>
      </c>
      <c r="F27" s="171">
        <v>54</v>
      </c>
      <c r="G27" s="171">
        <v>3</v>
      </c>
      <c r="H27" s="170">
        <v>79</v>
      </c>
      <c r="I27" s="170"/>
      <c r="J27" s="163">
        <f>H27/$H$96*100</f>
        <v>5.1198963058976021</v>
      </c>
      <c r="L27" s="163"/>
    </row>
    <row r="28" spans="1:12">
      <c r="B28" s="134" t="s">
        <v>71</v>
      </c>
      <c r="C28" s="171">
        <v>6</v>
      </c>
      <c r="D28" s="171">
        <v>5</v>
      </c>
      <c r="E28" s="171">
        <v>25</v>
      </c>
      <c r="F28" s="171">
        <v>127</v>
      </c>
      <c r="G28" s="171">
        <v>12</v>
      </c>
      <c r="H28" s="170">
        <v>175</v>
      </c>
      <c r="I28" s="170"/>
      <c r="J28" s="163">
        <f>H28/$H$96*100</f>
        <v>11.341542449773168</v>
      </c>
      <c r="L28" s="163"/>
    </row>
    <row r="29" spans="1:12">
      <c r="B29" s="134" t="s">
        <v>70</v>
      </c>
      <c r="C29" s="171">
        <v>1</v>
      </c>
      <c r="D29" s="171">
        <v>1</v>
      </c>
      <c r="E29" s="171">
        <v>11</v>
      </c>
      <c r="F29" s="171">
        <v>13</v>
      </c>
      <c r="G29" s="171">
        <v>0</v>
      </c>
      <c r="H29" s="170">
        <v>26</v>
      </c>
      <c r="I29" s="170"/>
      <c r="J29" s="163">
        <f>H29/$H$96*100</f>
        <v>1.6850291639662993</v>
      </c>
      <c r="L29" s="163"/>
    </row>
    <row r="30" spans="1:12">
      <c r="B30" s="134" t="s">
        <v>69</v>
      </c>
      <c r="C30" s="171">
        <v>2</v>
      </c>
      <c r="D30" s="171">
        <v>0</v>
      </c>
      <c r="E30" s="171">
        <v>0</v>
      </c>
      <c r="F30" s="171">
        <v>0</v>
      </c>
      <c r="G30" s="171">
        <v>0</v>
      </c>
      <c r="H30" s="170">
        <v>2</v>
      </c>
      <c r="I30" s="170"/>
      <c r="J30" s="163">
        <f>H30/$H$96*100</f>
        <v>0.12961762799740764</v>
      </c>
      <c r="L30" s="163"/>
    </row>
    <row r="31" spans="1:12">
      <c r="B31" s="134" t="s">
        <v>68</v>
      </c>
      <c r="C31" s="171">
        <v>0</v>
      </c>
      <c r="D31" s="171">
        <v>8</v>
      </c>
      <c r="E31" s="171">
        <v>1</v>
      </c>
      <c r="F31" s="171">
        <v>0</v>
      </c>
      <c r="G31" s="171">
        <v>0</v>
      </c>
      <c r="H31" s="170">
        <v>9</v>
      </c>
      <c r="I31" s="170"/>
      <c r="J31" s="163">
        <f>H31/$H$96*100</f>
        <v>0.58327932598833443</v>
      </c>
      <c r="L31" s="163"/>
    </row>
    <row r="32" spans="1:12" ht="3.75" customHeight="1">
      <c r="C32" s="171"/>
      <c r="D32" s="171"/>
      <c r="E32" s="171"/>
      <c r="F32" s="171"/>
      <c r="G32" s="171"/>
      <c r="H32" s="170"/>
      <c r="I32" s="170"/>
      <c r="J32" s="163">
        <f>H32/$H$96*100</f>
        <v>0</v>
      </c>
      <c r="L32" s="163"/>
    </row>
    <row r="33" spans="1:12">
      <c r="A33" s="157" t="s">
        <v>231</v>
      </c>
      <c r="C33" s="171"/>
      <c r="D33" s="171"/>
      <c r="E33" s="171"/>
      <c r="F33" s="171"/>
      <c r="G33" s="171"/>
      <c r="H33" s="170"/>
      <c r="I33" s="170"/>
      <c r="J33" s="163"/>
      <c r="L33" s="163"/>
    </row>
    <row r="34" spans="1:12">
      <c r="A34" s="157"/>
      <c r="B34" s="134" t="s">
        <v>66</v>
      </c>
      <c r="C34" s="171">
        <v>1</v>
      </c>
      <c r="D34" s="171">
        <v>4</v>
      </c>
      <c r="E34" s="171">
        <v>5</v>
      </c>
      <c r="F34" s="171">
        <v>23</v>
      </c>
      <c r="G34" s="171">
        <v>2</v>
      </c>
      <c r="H34" s="170">
        <v>35</v>
      </c>
      <c r="I34" s="170"/>
      <c r="J34" s="163">
        <f>H34/$H$96*100</f>
        <v>2.268308489954634</v>
      </c>
      <c r="L34" s="163"/>
    </row>
    <row r="35" spans="1:12">
      <c r="B35" s="134" t="s">
        <v>65</v>
      </c>
      <c r="C35" s="171">
        <v>0</v>
      </c>
      <c r="D35" s="171">
        <v>3</v>
      </c>
      <c r="E35" s="171">
        <v>2</v>
      </c>
      <c r="F35" s="171">
        <v>9</v>
      </c>
      <c r="G35" s="171">
        <v>0</v>
      </c>
      <c r="H35" s="170">
        <v>14</v>
      </c>
      <c r="I35" s="170"/>
      <c r="J35" s="163">
        <f>H35/$H$96*100</f>
        <v>0.90732339598185352</v>
      </c>
      <c r="L35" s="163"/>
    </row>
    <row r="36" spans="1:12">
      <c r="B36" s="134" t="s">
        <v>64</v>
      </c>
      <c r="C36" s="171">
        <v>11</v>
      </c>
      <c r="D36" s="171">
        <v>17</v>
      </c>
      <c r="E36" s="171">
        <v>52</v>
      </c>
      <c r="F36" s="171">
        <v>95</v>
      </c>
      <c r="G36" s="171">
        <v>9</v>
      </c>
      <c r="H36" s="170">
        <v>184</v>
      </c>
      <c r="I36" s="170"/>
      <c r="J36" s="163">
        <f>H36/$H$96*100</f>
        <v>11.924821775761503</v>
      </c>
      <c r="L36" s="163"/>
    </row>
    <row r="37" spans="1:12">
      <c r="B37" s="134" t="s">
        <v>63</v>
      </c>
      <c r="C37" s="171">
        <v>0</v>
      </c>
      <c r="D37" s="171">
        <v>3</v>
      </c>
      <c r="E37" s="171">
        <v>2</v>
      </c>
      <c r="F37" s="171">
        <v>7</v>
      </c>
      <c r="G37" s="171">
        <v>0</v>
      </c>
      <c r="H37" s="170">
        <v>12</v>
      </c>
      <c r="I37" s="170"/>
      <c r="J37" s="163">
        <f>H37/$H$96*100</f>
        <v>0.77770576798444591</v>
      </c>
      <c r="L37" s="163"/>
    </row>
    <row r="38" spans="1:12">
      <c r="B38" s="134" t="s">
        <v>62</v>
      </c>
      <c r="C38" s="171">
        <v>70</v>
      </c>
      <c r="D38" s="171">
        <v>69</v>
      </c>
      <c r="E38" s="171">
        <v>77</v>
      </c>
      <c r="F38" s="171">
        <v>165</v>
      </c>
      <c r="G38" s="171">
        <v>17</v>
      </c>
      <c r="H38" s="170">
        <v>398</v>
      </c>
      <c r="I38" s="170"/>
      <c r="J38" s="163">
        <f>H38/$H$96*100</f>
        <v>25.793907971484121</v>
      </c>
      <c r="L38" s="163"/>
    </row>
    <row r="39" spans="1:12">
      <c r="B39" s="134" t="s">
        <v>61</v>
      </c>
      <c r="C39" s="171">
        <v>24</v>
      </c>
      <c r="D39" s="171">
        <v>26</v>
      </c>
      <c r="E39" s="171">
        <v>55</v>
      </c>
      <c r="F39" s="171">
        <v>91</v>
      </c>
      <c r="G39" s="171">
        <v>12</v>
      </c>
      <c r="H39" s="170">
        <v>208</v>
      </c>
      <c r="I39" s="170"/>
      <c r="J39" s="163">
        <f>H39/$H$96*100</f>
        <v>13.480233311730395</v>
      </c>
      <c r="L39" s="163"/>
    </row>
    <row r="40" spans="1:12">
      <c r="B40" s="134" t="s">
        <v>230</v>
      </c>
      <c r="C40" s="171">
        <v>7</v>
      </c>
      <c r="D40" s="171">
        <v>8</v>
      </c>
      <c r="E40" s="171">
        <v>1</v>
      </c>
      <c r="F40" s="171">
        <v>1</v>
      </c>
      <c r="G40" s="171">
        <v>1</v>
      </c>
      <c r="H40" s="170">
        <v>18</v>
      </c>
      <c r="I40" s="170"/>
      <c r="J40" s="163">
        <f>H40/$H$96*100</f>
        <v>1.1665586519766689</v>
      </c>
      <c r="L40" s="163"/>
    </row>
    <row r="41" spans="1:12">
      <c r="B41" s="134" t="s">
        <v>59</v>
      </c>
      <c r="C41" s="171">
        <v>3</v>
      </c>
      <c r="D41" s="171">
        <v>3</v>
      </c>
      <c r="E41" s="171">
        <v>16</v>
      </c>
      <c r="F41" s="171">
        <v>16</v>
      </c>
      <c r="G41" s="171">
        <v>8</v>
      </c>
      <c r="H41" s="170">
        <v>46</v>
      </c>
      <c r="I41" s="170"/>
      <c r="J41" s="163">
        <f>H41/$H$96*100</f>
        <v>2.9812054439403757</v>
      </c>
      <c r="L41" s="163"/>
    </row>
    <row r="42" spans="1:12">
      <c r="B42" s="134" t="s">
        <v>58</v>
      </c>
      <c r="C42" s="171">
        <v>6</v>
      </c>
      <c r="D42" s="171">
        <v>2</v>
      </c>
      <c r="E42" s="171">
        <v>4</v>
      </c>
      <c r="F42" s="171">
        <v>57</v>
      </c>
      <c r="G42" s="171">
        <v>9</v>
      </c>
      <c r="H42" s="170">
        <v>78</v>
      </c>
      <c r="I42" s="170"/>
      <c r="J42" s="163">
        <f>H42/$H$96*100</f>
        <v>5.0550874918988988</v>
      </c>
      <c r="L42" s="163"/>
    </row>
    <row r="43" spans="1:12">
      <c r="B43" s="134" t="s">
        <v>57</v>
      </c>
      <c r="C43" s="171">
        <v>10</v>
      </c>
      <c r="D43" s="171">
        <v>7</v>
      </c>
      <c r="E43" s="171">
        <v>94</v>
      </c>
      <c r="F43" s="171">
        <v>266</v>
      </c>
      <c r="G43" s="171">
        <v>26</v>
      </c>
      <c r="H43" s="170">
        <v>403</v>
      </c>
      <c r="I43" s="170"/>
      <c r="J43" s="163">
        <f>H43/$H$96*100</f>
        <v>26.117952041477643</v>
      </c>
      <c r="L43" s="163"/>
    </row>
    <row r="44" spans="1:12" ht="6" customHeight="1">
      <c r="C44" s="171"/>
      <c r="D44" s="171"/>
      <c r="E44" s="171"/>
      <c r="F44" s="171"/>
      <c r="G44" s="171"/>
      <c r="H44" s="170"/>
      <c r="I44" s="170"/>
      <c r="J44" s="163"/>
      <c r="L44" s="163"/>
    </row>
    <row r="45" spans="1:12">
      <c r="A45" s="157" t="s">
        <v>229</v>
      </c>
      <c r="C45" s="171"/>
      <c r="D45" s="171"/>
      <c r="E45" s="171"/>
      <c r="F45" s="171"/>
      <c r="G45" s="171"/>
      <c r="H45" s="170"/>
      <c r="I45" s="170"/>
      <c r="J45" s="163"/>
      <c r="L45" s="163"/>
    </row>
    <row r="46" spans="1:12">
      <c r="B46" s="134" t="s">
        <v>55</v>
      </c>
      <c r="C46" s="171">
        <v>5</v>
      </c>
      <c r="D46" s="171">
        <v>0</v>
      </c>
      <c r="E46" s="171">
        <v>7</v>
      </c>
      <c r="F46" s="171">
        <v>51</v>
      </c>
      <c r="G46" s="171">
        <v>3</v>
      </c>
      <c r="H46" s="170">
        <v>66</v>
      </c>
      <c r="I46" s="170"/>
      <c r="J46" s="163">
        <f>H46/$H$96*100</f>
        <v>4.277381723914452</v>
      </c>
      <c r="L46" s="163"/>
    </row>
    <row r="47" spans="1:12">
      <c r="B47" s="134" t="s">
        <v>54</v>
      </c>
      <c r="C47" s="171">
        <v>1</v>
      </c>
      <c r="D47" s="171">
        <v>0</v>
      </c>
      <c r="E47" s="171">
        <v>2</v>
      </c>
      <c r="F47" s="171">
        <v>11</v>
      </c>
      <c r="G47" s="171">
        <v>2</v>
      </c>
      <c r="H47" s="170">
        <v>16</v>
      </c>
      <c r="I47" s="170"/>
      <c r="J47" s="163">
        <f>H47/$H$96*100</f>
        <v>1.0369410239792611</v>
      </c>
      <c r="L47" s="163"/>
    </row>
    <row r="48" spans="1:12">
      <c r="B48" s="134" t="s">
        <v>53</v>
      </c>
      <c r="C48" s="171">
        <v>2</v>
      </c>
      <c r="D48" s="171">
        <v>0</v>
      </c>
      <c r="E48" s="171">
        <v>2</v>
      </c>
      <c r="F48" s="171">
        <v>22</v>
      </c>
      <c r="G48" s="171">
        <v>4</v>
      </c>
      <c r="H48" s="170">
        <v>30</v>
      </c>
      <c r="I48" s="170"/>
      <c r="J48" s="163">
        <f>H48/$H$96*100</f>
        <v>1.9442644199611145</v>
      </c>
      <c r="L48" s="163"/>
    </row>
    <row r="49" spans="1:12">
      <c r="B49" s="134" t="s">
        <v>52</v>
      </c>
      <c r="C49" s="171">
        <v>0</v>
      </c>
      <c r="D49" s="171">
        <v>1</v>
      </c>
      <c r="E49" s="171">
        <v>0</v>
      </c>
      <c r="F49" s="171">
        <v>2</v>
      </c>
      <c r="G49" s="171">
        <v>0</v>
      </c>
      <c r="H49" s="170">
        <v>3</v>
      </c>
      <c r="I49" s="170"/>
      <c r="J49" s="163">
        <f>H49/$H$96*100</f>
        <v>0.19442644199611148</v>
      </c>
      <c r="L49" s="163"/>
    </row>
    <row r="50" spans="1:12">
      <c r="B50" s="134" t="s">
        <v>51</v>
      </c>
      <c r="C50" s="171">
        <v>3</v>
      </c>
      <c r="D50" s="171">
        <v>0</v>
      </c>
      <c r="E50" s="171">
        <v>2</v>
      </c>
      <c r="F50" s="171">
        <v>32</v>
      </c>
      <c r="G50" s="171">
        <v>5</v>
      </c>
      <c r="H50" s="170">
        <v>42</v>
      </c>
      <c r="I50" s="170"/>
      <c r="J50" s="163">
        <f>H50/$H$96*100</f>
        <v>2.7219701879455602</v>
      </c>
      <c r="L50" s="163"/>
    </row>
    <row r="51" spans="1:12">
      <c r="B51" s="134" t="s">
        <v>253</v>
      </c>
      <c r="C51" s="171">
        <v>0</v>
      </c>
      <c r="D51" s="171">
        <v>4</v>
      </c>
      <c r="E51" s="171">
        <v>1</v>
      </c>
      <c r="F51" s="171">
        <v>1</v>
      </c>
      <c r="G51" s="171">
        <v>0</v>
      </c>
      <c r="H51" s="170">
        <v>6</v>
      </c>
      <c r="I51" s="170"/>
      <c r="J51" s="163">
        <f>H51/$H$96*100</f>
        <v>0.38885288399222295</v>
      </c>
      <c r="L51" s="163"/>
    </row>
    <row r="52" spans="1:12">
      <c r="B52" s="134" t="s">
        <v>49</v>
      </c>
      <c r="C52" s="171">
        <v>0</v>
      </c>
      <c r="D52" s="171">
        <v>8</v>
      </c>
      <c r="E52" s="171">
        <v>1</v>
      </c>
      <c r="F52" s="171">
        <v>0</v>
      </c>
      <c r="G52" s="171">
        <v>0</v>
      </c>
      <c r="H52" s="170">
        <v>9</v>
      </c>
      <c r="I52" s="170"/>
      <c r="J52" s="163">
        <f>H52/$H$96*100</f>
        <v>0.58327932598833443</v>
      </c>
      <c r="L52" s="163"/>
    </row>
    <row r="53" spans="1:12">
      <c r="B53" s="134" t="s">
        <v>48</v>
      </c>
      <c r="C53" s="171">
        <v>0</v>
      </c>
      <c r="D53" s="171">
        <v>0</v>
      </c>
      <c r="E53" s="171">
        <v>0</v>
      </c>
      <c r="F53" s="171">
        <v>9</v>
      </c>
      <c r="G53" s="171">
        <v>2</v>
      </c>
      <c r="H53" s="170">
        <v>11</v>
      </c>
      <c r="I53" s="170"/>
      <c r="J53" s="163">
        <f>H53/$H$96*100</f>
        <v>0.71289695398574204</v>
      </c>
      <c r="L53" s="163"/>
    </row>
    <row r="54" spans="1:12">
      <c r="B54" s="134" t="s">
        <v>47</v>
      </c>
      <c r="C54" s="171">
        <v>3</v>
      </c>
      <c r="D54" s="171">
        <v>2</v>
      </c>
      <c r="E54" s="171">
        <v>3</v>
      </c>
      <c r="F54" s="171">
        <v>32</v>
      </c>
      <c r="G54" s="171">
        <v>6</v>
      </c>
      <c r="H54" s="170">
        <v>46</v>
      </c>
      <c r="I54" s="170"/>
      <c r="J54" s="163">
        <f>H54/$H$96*100</f>
        <v>2.9812054439403757</v>
      </c>
      <c r="L54" s="163"/>
    </row>
    <row r="55" spans="1:12">
      <c r="B55" s="134" t="s">
        <v>46</v>
      </c>
      <c r="C55" s="171">
        <v>2</v>
      </c>
      <c r="D55" s="171">
        <v>0</v>
      </c>
      <c r="E55" s="171">
        <v>2</v>
      </c>
      <c r="F55" s="171">
        <v>6</v>
      </c>
      <c r="G55" s="171">
        <v>0</v>
      </c>
      <c r="H55" s="170">
        <v>10</v>
      </c>
      <c r="I55" s="170"/>
      <c r="J55" s="163">
        <f>H55/$H$96*100</f>
        <v>0.64808813998703829</v>
      </c>
      <c r="L55" s="163"/>
    </row>
    <row r="56" spans="1:12" ht="2.25" customHeight="1">
      <c r="C56" s="171"/>
      <c r="D56" s="171"/>
      <c r="E56" s="171"/>
      <c r="F56" s="171"/>
      <c r="G56" s="171"/>
      <c r="H56" s="170"/>
      <c r="I56" s="170"/>
      <c r="J56" s="163">
        <f>H56/$H$96*100</f>
        <v>0</v>
      </c>
      <c r="L56" s="163"/>
    </row>
    <row r="57" spans="1:12">
      <c r="A57" s="157" t="s">
        <v>228</v>
      </c>
      <c r="C57" s="171"/>
      <c r="D57" s="171"/>
      <c r="E57" s="171"/>
      <c r="F57" s="171"/>
      <c r="G57" s="171"/>
      <c r="H57" s="170"/>
      <c r="I57" s="170"/>
      <c r="J57" s="163"/>
      <c r="L57" s="163"/>
    </row>
    <row r="58" spans="1:12">
      <c r="B58" s="134" t="s">
        <v>44</v>
      </c>
      <c r="C58" s="171">
        <v>5</v>
      </c>
      <c r="D58" s="171">
        <v>0</v>
      </c>
      <c r="E58" s="171">
        <v>5</v>
      </c>
      <c r="F58" s="171">
        <v>29</v>
      </c>
      <c r="G58" s="171">
        <v>1</v>
      </c>
      <c r="H58" s="170">
        <v>40</v>
      </c>
      <c r="I58" s="170"/>
      <c r="J58" s="163">
        <f>H58/$H$96*100</f>
        <v>2.5923525599481532</v>
      </c>
      <c r="L58" s="163"/>
    </row>
    <row r="59" spans="1:12">
      <c r="B59" s="134" t="s">
        <v>43</v>
      </c>
      <c r="C59" s="171">
        <v>35</v>
      </c>
      <c r="D59" s="171">
        <v>13</v>
      </c>
      <c r="E59" s="171">
        <v>38</v>
      </c>
      <c r="F59" s="171">
        <v>103</v>
      </c>
      <c r="G59" s="171">
        <v>12</v>
      </c>
      <c r="H59" s="170">
        <v>201</v>
      </c>
      <c r="I59" s="170"/>
      <c r="J59" s="163">
        <f>H59/$H$96*100</f>
        <v>13.026571613739469</v>
      </c>
      <c r="L59" s="163"/>
    </row>
    <row r="60" spans="1:12">
      <c r="B60" s="134" t="s">
        <v>42</v>
      </c>
      <c r="C60" s="171">
        <v>1</v>
      </c>
      <c r="D60" s="171">
        <v>0</v>
      </c>
      <c r="E60" s="171">
        <v>3</v>
      </c>
      <c r="F60" s="171">
        <v>9</v>
      </c>
      <c r="G60" s="171">
        <v>1</v>
      </c>
      <c r="H60" s="170">
        <v>14</v>
      </c>
      <c r="I60" s="170"/>
      <c r="J60" s="163">
        <f>H60/$H$96*100</f>
        <v>0.90732339598185352</v>
      </c>
      <c r="L60" s="163"/>
    </row>
    <row r="61" spans="1:12">
      <c r="B61" s="134" t="s">
        <v>40</v>
      </c>
      <c r="C61" s="171">
        <v>4</v>
      </c>
      <c r="D61" s="171">
        <v>2</v>
      </c>
      <c r="E61" s="171">
        <v>13</v>
      </c>
      <c r="F61" s="171">
        <v>39</v>
      </c>
      <c r="G61" s="171">
        <v>2</v>
      </c>
      <c r="H61" s="170">
        <v>60</v>
      </c>
      <c r="I61" s="170"/>
      <c r="J61" s="163">
        <f>H61/$H$96*100</f>
        <v>3.8885288399222291</v>
      </c>
      <c r="L61" s="163"/>
    </row>
    <row r="62" spans="1:12">
      <c r="B62" s="134" t="s">
        <v>39</v>
      </c>
      <c r="C62" s="171">
        <v>0</v>
      </c>
      <c r="D62" s="171">
        <v>0</v>
      </c>
      <c r="E62" s="171">
        <v>5</v>
      </c>
      <c r="F62" s="171">
        <v>12</v>
      </c>
      <c r="G62" s="171">
        <v>0</v>
      </c>
      <c r="H62" s="170">
        <v>17</v>
      </c>
      <c r="I62" s="170"/>
      <c r="J62" s="163">
        <f>H62/$H$96*100</f>
        <v>1.1017498379779649</v>
      </c>
      <c r="L62" s="163"/>
    </row>
    <row r="63" spans="1:12">
      <c r="A63" s="157"/>
      <c r="B63" s="134" t="s">
        <v>38</v>
      </c>
      <c r="C63" s="171">
        <v>0</v>
      </c>
      <c r="D63" s="171">
        <v>0</v>
      </c>
      <c r="E63" s="171">
        <v>9</v>
      </c>
      <c r="F63" s="171">
        <v>8</v>
      </c>
      <c r="G63" s="171">
        <v>1</v>
      </c>
      <c r="H63" s="170">
        <v>18</v>
      </c>
      <c r="I63" s="170"/>
      <c r="J63" s="163">
        <f>H63/$H$96*100</f>
        <v>1.1665586519766689</v>
      </c>
      <c r="L63" s="163"/>
    </row>
    <row r="64" spans="1:12" ht="3" customHeight="1">
      <c r="A64" s="157"/>
      <c r="C64" s="171"/>
      <c r="D64" s="171"/>
      <c r="E64" s="171"/>
      <c r="F64" s="171"/>
      <c r="G64" s="171"/>
      <c r="H64" s="170"/>
      <c r="I64" s="170"/>
      <c r="J64" s="163">
        <f>H64/$H$96*100</f>
        <v>0</v>
      </c>
      <c r="L64" s="163"/>
    </row>
    <row r="65" spans="1:12">
      <c r="A65" s="157" t="s">
        <v>113</v>
      </c>
      <c r="C65" s="171"/>
      <c r="D65" s="171"/>
      <c r="E65" s="171"/>
      <c r="F65" s="171"/>
      <c r="G65" s="171"/>
      <c r="H65" s="170"/>
      <c r="I65" s="170"/>
      <c r="J65" s="163"/>
      <c r="L65" s="163"/>
    </row>
    <row r="66" spans="1:12">
      <c r="B66" s="134" t="s">
        <v>36</v>
      </c>
      <c r="C66" s="171">
        <v>20</v>
      </c>
      <c r="D66" s="171">
        <v>4</v>
      </c>
      <c r="E66" s="171">
        <v>6</v>
      </c>
      <c r="F66" s="171">
        <v>2</v>
      </c>
      <c r="G66" s="171">
        <v>2</v>
      </c>
      <c r="H66" s="170">
        <v>34</v>
      </c>
      <c r="I66" s="170"/>
      <c r="J66" s="163">
        <f>H66/$H$96*100</f>
        <v>2.2034996759559298</v>
      </c>
      <c r="L66" s="163"/>
    </row>
    <row r="67" spans="1:12">
      <c r="B67" s="134" t="s">
        <v>35</v>
      </c>
      <c r="C67" s="171">
        <v>1</v>
      </c>
      <c r="D67" s="171">
        <v>2</v>
      </c>
      <c r="E67" s="171">
        <v>0</v>
      </c>
      <c r="F67" s="171">
        <v>0</v>
      </c>
      <c r="G67" s="171">
        <v>0</v>
      </c>
      <c r="H67" s="170">
        <v>3</v>
      </c>
      <c r="I67" s="170"/>
      <c r="J67" s="163">
        <f>H67/$H$96*100</f>
        <v>0.19442644199611148</v>
      </c>
      <c r="L67" s="163"/>
    </row>
    <row r="68" spans="1:12">
      <c r="B68" s="134" t="s">
        <v>227</v>
      </c>
      <c r="C68" s="171">
        <v>3</v>
      </c>
      <c r="D68" s="171">
        <v>1</v>
      </c>
      <c r="E68" s="171">
        <v>4</v>
      </c>
      <c r="F68" s="171">
        <v>10</v>
      </c>
      <c r="G68" s="171">
        <v>1</v>
      </c>
      <c r="H68" s="170">
        <v>19</v>
      </c>
      <c r="I68" s="170"/>
      <c r="J68" s="163">
        <f>H68/$H$96*100</f>
        <v>1.2313674659753726</v>
      </c>
      <c r="L68" s="163"/>
    </row>
    <row r="69" spans="1:12">
      <c r="B69" s="134" t="s">
        <v>33</v>
      </c>
      <c r="C69" s="171">
        <v>2</v>
      </c>
      <c r="D69" s="171">
        <v>0</v>
      </c>
      <c r="E69" s="171">
        <v>0</v>
      </c>
      <c r="F69" s="171">
        <v>0</v>
      </c>
      <c r="G69" s="171">
        <v>0</v>
      </c>
      <c r="H69" s="170">
        <v>2</v>
      </c>
      <c r="I69" s="170"/>
      <c r="J69" s="163">
        <f>H69/$H$96*100</f>
        <v>0.12961762799740764</v>
      </c>
      <c r="L69" s="163"/>
    </row>
    <row r="70" spans="1:12">
      <c r="B70" s="134" t="s">
        <v>32</v>
      </c>
      <c r="C70" s="171">
        <v>1</v>
      </c>
      <c r="D70" s="171">
        <v>2</v>
      </c>
      <c r="E70" s="171">
        <v>2</v>
      </c>
      <c r="F70" s="171">
        <v>3</v>
      </c>
      <c r="G70" s="171">
        <v>0</v>
      </c>
      <c r="H70" s="170">
        <v>8</v>
      </c>
      <c r="I70" s="170"/>
      <c r="J70" s="163">
        <f>H70/$H$96*100</f>
        <v>0.51847051198963057</v>
      </c>
      <c r="L70" s="163"/>
    </row>
    <row r="71" spans="1:12">
      <c r="B71" s="134" t="s">
        <v>31</v>
      </c>
      <c r="C71" s="171">
        <v>11</v>
      </c>
      <c r="D71" s="171">
        <v>7</v>
      </c>
      <c r="E71" s="171">
        <v>8</v>
      </c>
      <c r="F71" s="171">
        <v>11</v>
      </c>
      <c r="G71" s="171">
        <v>3</v>
      </c>
      <c r="H71" s="170">
        <v>40</v>
      </c>
      <c r="I71" s="170"/>
      <c r="J71" s="163">
        <f>H71/$H$96*100</f>
        <v>2.5923525599481532</v>
      </c>
      <c r="L71" s="163"/>
    </row>
    <row r="72" spans="1:12">
      <c r="B72" s="134" t="s">
        <v>30</v>
      </c>
      <c r="C72" s="171">
        <v>12</v>
      </c>
      <c r="D72" s="171">
        <v>2</v>
      </c>
      <c r="E72" s="171">
        <v>0</v>
      </c>
      <c r="F72" s="171">
        <v>10</v>
      </c>
      <c r="G72" s="171">
        <v>3</v>
      </c>
      <c r="H72" s="170">
        <v>27</v>
      </c>
      <c r="I72" s="170"/>
      <c r="J72" s="163">
        <f>H72/$H$96*100</f>
        <v>1.7498379779650033</v>
      </c>
      <c r="L72" s="163"/>
    </row>
    <row r="73" spans="1:12">
      <c r="B73" s="134" t="s">
        <v>29</v>
      </c>
      <c r="C73" s="171">
        <v>0</v>
      </c>
      <c r="D73" s="171">
        <v>1</v>
      </c>
      <c r="E73" s="171">
        <v>0</v>
      </c>
      <c r="F73" s="171">
        <v>0</v>
      </c>
      <c r="G73" s="171">
        <v>0</v>
      </c>
      <c r="H73" s="170">
        <v>1</v>
      </c>
      <c r="I73" s="170"/>
      <c r="J73" s="163">
        <f>H73/$H$96*100</f>
        <v>6.4808813998703821E-2</v>
      </c>
      <c r="L73" s="163"/>
    </row>
    <row r="74" spans="1:12">
      <c r="B74" s="134" t="s">
        <v>252</v>
      </c>
      <c r="C74" s="171">
        <v>1</v>
      </c>
      <c r="D74" s="171">
        <v>0</v>
      </c>
      <c r="E74" s="171">
        <v>0</v>
      </c>
      <c r="F74" s="171">
        <v>0</v>
      </c>
      <c r="G74" s="171">
        <v>0</v>
      </c>
      <c r="H74" s="170">
        <v>1</v>
      </c>
      <c r="I74" s="170"/>
      <c r="J74" s="163">
        <f>H74/$H$96*100</f>
        <v>6.4808813998703821E-2</v>
      </c>
      <c r="L74" s="163"/>
    </row>
    <row r="75" spans="1:12">
      <c r="B75" s="134" t="s">
        <v>27</v>
      </c>
      <c r="C75" s="171">
        <v>7</v>
      </c>
      <c r="D75" s="171">
        <v>3</v>
      </c>
      <c r="E75" s="171">
        <v>1</v>
      </c>
      <c r="F75" s="171">
        <v>3</v>
      </c>
      <c r="G75" s="171">
        <v>0</v>
      </c>
      <c r="H75" s="170">
        <v>14</v>
      </c>
      <c r="I75" s="170"/>
      <c r="J75" s="163">
        <f>H75/$H$96*100</f>
        <v>0.90732339598185352</v>
      </c>
      <c r="L75" s="163"/>
    </row>
    <row r="76" spans="1:12" ht="3.75" customHeight="1">
      <c r="C76" s="171"/>
      <c r="D76" s="171"/>
      <c r="E76" s="171"/>
      <c r="F76" s="171"/>
      <c r="G76" s="171"/>
      <c r="H76" s="170"/>
      <c r="I76" s="170"/>
      <c r="J76" s="163">
        <f>H76/$H$96*100</f>
        <v>0</v>
      </c>
      <c r="L76" s="163"/>
    </row>
    <row r="77" spans="1:12">
      <c r="A77" s="157" t="s">
        <v>112</v>
      </c>
      <c r="C77" s="171"/>
      <c r="D77" s="171"/>
      <c r="E77" s="171"/>
      <c r="F77" s="171"/>
      <c r="G77" s="171"/>
      <c r="H77" s="170"/>
      <c r="I77" s="170"/>
      <c r="J77" s="163"/>
      <c r="L77" s="163"/>
    </row>
    <row r="78" spans="1:12">
      <c r="B78" s="134" t="s">
        <v>164</v>
      </c>
      <c r="C78" s="171">
        <v>43</v>
      </c>
      <c r="D78" s="171">
        <v>0</v>
      </c>
      <c r="E78" s="171">
        <v>1</v>
      </c>
      <c r="F78" s="171">
        <v>0</v>
      </c>
      <c r="G78" s="171">
        <v>1</v>
      </c>
      <c r="H78" s="170">
        <v>45</v>
      </c>
      <c r="I78" s="170"/>
      <c r="J78" s="163">
        <f>H78/$H$96*100</f>
        <v>2.9163966299416719</v>
      </c>
      <c r="L78" s="163"/>
    </row>
    <row r="79" spans="1:12">
      <c r="B79" s="134" t="s">
        <v>24</v>
      </c>
      <c r="C79" s="171">
        <v>184</v>
      </c>
      <c r="D79" s="171">
        <v>3</v>
      </c>
      <c r="E79" s="171">
        <v>1</v>
      </c>
      <c r="F79" s="171">
        <v>3</v>
      </c>
      <c r="G79" s="171">
        <v>1</v>
      </c>
      <c r="H79" s="170">
        <v>192</v>
      </c>
      <c r="I79" s="170"/>
      <c r="J79" s="163">
        <f>H79/$H$96*100</f>
        <v>12.443292287751134</v>
      </c>
      <c r="L79" s="163"/>
    </row>
    <row r="80" spans="1:12">
      <c r="B80" s="134" t="s">
        <v>215</v>
      </c>
      <c r="C80" s="171">
        <v>76</v>
      </c>
      <c r="D80" s="171">
        <v>0</v>
      </c>
      <c r="E80" s="171">
        <v>2</v>
      </c>
      <c r="F80" s="171">
        <v>1</v>
      </c>
      <c r="G80" s="171">
        <v>0</v>
      </c>
      <c r="H80" s="170">
        <v>79</v>
      </c>
      <c r="I80" s="170"/>
      <c r="J80" s="163">
        <f>H80/$H$96*100</f>
        <v>5.1198963058976021</v>
      </c>
      <c r="L80" s="163"/>
    </row>
    <row r="81" spans="1:12">
      <c r="B81" s="134" t="s">
        <v>22</v>
      </c>
      <c r="C81" s="171">
        <v>21</v>
      </c>
      <c r="D81" s="171">
        <v>0</v>
      </c>
      <c r="E81" s="171">
        <v>0</v>
      </c>
      <c r="F81" s="171">
        <v>0</v>
      </c>
      <c r="G81" s="171">
        <v>0</v>
      </c>
      <c r="H81" s="170">
        <v>21</v>
      </c>
      <c r="I81" s="170"/>
      <c r="J81" s="163">
        <f>H81/$H$96*100</f>
        <v>1.3609850939727801</v>
      </c>
      <c r="L81" s="163"/>
    </row>
    <row r="82" spans="1:12">
      <c r="B82" s="134" t="s">
        <v>226</v>
      </c>
      <c r="C82" s="171">
        <v>28</v>
      </c>
      <c r="D82" s="171">
        <v>0</v>
      </c>
      <c r="E82" s="171">
        <v>0</v>
      </c>
      <c r="F82" s="171">
        <v>0</v>
      </c>
      <c r="G82" s="171">
        <v>1</v>
      </c>
      <c r="H82" s="170">
        <v>29</v>
      </c>
      <c r="I82" s="170"/>
      <c r="J82" s="163">
        <f>H82/$H$96*100</f>
        <v>1.8794556059624108</v>
      </c>
      <c r="L82" s="163"/>
    </row>
    <row r="83" spans="1:12">
      <c r="B83" s="134" t="s">
        <v>20</v>
      </c>
      <c r="C83" s="171">
        <v>55</v>
      </c>
      <c r="D83" s="171">
        <v>1</v>
      </c>
      <c r="E83" s="171">
        <v>0</v>
      </c>
      <c r="F83" s="171">
        <v>0</v>
      </c>
      <c r="G83" s="171">
        <v>0</v>
      </c>
      <c r="H83" s="170">
        <v>56</v>
      </c>
      <c r="I83" s="170"/>
      <c r="J83" s="163">
        <f>H83/$H$96*100</f>
        <v>3.6292935839274141</v>
      </c>
      <c r="L83" s="163"/>
    </row>
    <row r="84" spans="1:12">
      <c r="B84" s="134" t="s">
        <v>251</v>
      </c>
      <c r="C84" s="171">
        <v>9</v>
      </c>
      <c r="D84" s="171">
        <v>0</v>
      </c>
      <c r="E84" s="171">
        <v>0</v>
      </c>
      <c r="F84" s="171">
        <v>0</v>
      </c>
      <c r="G84" s="171">
        <v>0</v>
      </c>
      <c r="H84" s="170">
        <v>9</v>
      </c>
      <c r="I84" s="170"/>
      <c r="J84" s="163">
        <f>H84/$H$96*100</f>
        <v>0.58327932598833443</v>
      </c>
      <c r="L84" s="163"/>
    </row>
    <row r="85" spans="1:12">
      <c r="B85" s="134" t="s">
        <v>18</v>
      </c>
      <c r="C85" s="171">
        <v>62</v>
      </c>
      <c r="D85" s="171">
        <v>1</v>
      </c>
      <c r="E85" s="171">
        <v>2</v>
      </c>
      <c r="F85" s="171">
        <v>2</v>
      </c>
      <c r="G85" s="171">
        <v>2</v>
      </c>
      <c r="H85" s="170">
        <v>69</v>
      </c>
      <c r="I85" s="170"/>
      <c r="J85" s="163">
        <f>H85/$H$96*100</f>
        <v>4.4718081659105637</v>
      </c>
      <c r="L85" s="163"/>
    </row>
    <row r="86" spans="1:12">
      <c r="B86" s="134" t="s">
        <v>225</v>
      </c>
      <c r="C86" s="171">
        <v>26</v>
      </c>
      <c r="D86" s="171">
        <v>0</v>
      </c>
      <c r="E86" s="171">
        <v>0</v>
      </c>
      <c r="F86" s="171">
        <v>0</v>
      </c>
      <c r="G86" s="171">
        <v>0</v>
      </c>
      <c r="H86" s="170">
        <v>26</v>
      </c>
      <c r="I86" s="170"/>
      <c r="J86" s="163">
        <f>H86/$H$96*100</f>
        <v>1.6850291639662993</v>
      </c>
      <c r="L86" s="163"/>
    </row>
    <row r="87" spans="1:12">
      <c r="B87" s="134" t="s">
        <v>16</v>
      </c>
      <c r="C87" s="171">
        <v>15</v>
      </c>
      <c r="D87" s="171">
        <v>0</v>
      </c>
      <c r="E87" s="171">
        <v>0</v>
      </c>
      <c r="F87" s="171">
        <v>0</v>
      </c>
      <c r="G87" s="171">
        <v>0</v>
      </c>
      <c r="H87" s="170">
        <v>15</v>
      </c>
      <c r="I87" s="170"/>
      <c r="J87" s="163">
        <f>H87/$H$96*100</f>
        <v>0.97213220998055727</v>
      </c>
      <c r="L87" s="163"/>
    </row>
    <row r="88" spans="1:12" ht="5.25" customHeight="1">
      <c r="C88" s="171"/>
      <c r="D88" s="171"/>
      <c r="E88" s="171"/>
      <c r="F88" s="171"/>
      <c r="G88" s="171"/>
      <c r="H88" s="170"/>
      <c r="I88" s="170"/>
      <c r="J88" s="163"/>
      <c r="L88" s="163"/>
    </row>
    <row r="89" spans="1:12">
      <c r="A89" s="157" t="s">
        <v>111</v>
      </c>
      <c r="C89" s="171"/>
      <c r="D89" s="171"/>
      <c r="E89" s="171"/>
      <c r="F89" s="171"/>
      <c r="G89" s="171"/>
      <c r="H89" s="170"/>
      <c r="I89" s="170"/>
      <c r="J89" s="163"/>
      <c r="L89" s="163"/>
    </row>
    <row r="90" spans="1:12">
      <c r="B90" s="134" t="s">
        <v>14</v>
      </c>
      <c r="C90" s="171">
        <v>1</v>
      </c>
      <c r="D90" s="171">
        <v>0</v>
      </c>
      <c r="E90" s="171">
        <v>7</v>
      </c>
      <c r="F90" s="171">
        <v>5</v>
      </c>
      <c r="G90" s="171">
        <v>0</v>
      </c>
      <c r="H90" s="170">
        <v>13</v>
      </c>
      <c r="I90" s="170"/>
      <c r="J90" s="163">
        <f>H90/$H$96*100</f>
        <v>0.84251458198314966</v>
      </c>
      <c r="L90" s="163"/>
    </row>
    <row r="91" spans="1:12">
      <c r="B91" s="134" t="s">
        <v>13</v>
      </c>
      <c r="C91" s="171">
        <v>3</v>
      </c>
      <c r="D91" s="171">
        <v>0</v>
      </c>
      <c r="E91" s="171">
        <v>1</v>
      </c>
      <c r="F91" s="171">
        <v>4</v>
      </c>
      <c r="G91" s="171">
        <v>1</v>
      </c>
      <c r="H91" s="170">
        <v>9</v>
      </c>
      <c r="I91" s="170"/>
      <c r="J91" s="163">
        <f>H91/$H$96*100</f>
        <v>0.58327932598833443</v>
      </c>
      <c r="L91" s="163"/>
    </row>
    <row r="92" spans="1:12">
      <c r="B92" s="134" t="s">
        <v>12</v>
      </c>
      <c r="C92" s="171">
        <v>3</v>
      </c>
      <c r="D92" s="171">
        <v>0</v>
      </c>
      <c r="E92" s="171">
        <v>0</v>
      </c>
      <c r="F92" s="171">
        <v>2</v>
      </c>
      <c r="G92" s="171">
        <v>0</v>
      </c>
      <c r="H92" s="170">
        <v>5</v>
      </c>
      <c r="I92" s="170"/>
      <c r="J92" s="163">
        <f>H92/$H$96*100</f>
        <v>0.32404406999351915</v>
      </c>
      <c r="L92" s="163"/>
    </row>
    <row r="93" spans="1:12">
      <c r="B93" s="134" t="s">
        <v>250</v>
      </c>
      <c r="C93" s="171">
        <v>0</v>
      </c>
      <c r="D93" s="171">
        <v>2</v>
      </c>
      <c r="E93" s="171">
        <v>0</v>
      </c>
      <c r="F93" s="171">
        <v>1</v>
      </c>
      <c r="G93" s="171">
        <v>0</v>
      </c>
      <c r="H93" s="170">
        <v>3</v>
      </c>
      <c r="I93" s="170"/>
      <c r="J93" s="163">
        <f>H93/$H$96*100</f>
        <v>0.19442644199611148</v>
      </c>
      <c r="L93" s="163"/>
    </row>
    <row r="94" spans="1:12">
      <c r="B94" s="134" t="s">
        <v>10</v>
      </c>
      <c r="C94" s="171">
        <v>18</v>
      </c>
      <c r="D94" s="171">
        <v>3</v>
      </c>
      <c r="E94" s="171">
        <v>6</v>
      </c>
      <c r="F94" s="171">
        <v>16</v>
      </c>
      <c r="G94" s="171">
        <v>8</v>
      </c>
      <c r="H94" s="170">
        <v>51</v>
      </c>
      <c r="I94" s="170"/>
      <c r="J94" s="163">
        <f>H94/$H$96*100</f>
        <v>3.3052495139338953</v>
      </c>
      <c r="L94" s="163"/>
    </row>
    <row r="95" spans="1:12" ht="3.75" customHeight="1">
      <c r="A95" s="151"/>
      <c r="B95" s="151"/>
      <c r="C95" s="178"/>
      <c r="D95" s="178"/>
      <c r="E95" s="178"/>
      <c r="F95" s="178"/>
      <c r="G95" s="178"/>
      <c r="H95" s="150"/>
      <c r="I95" s="150"/>
      <c r="J95" s="177"/>
    </row>
    <row r="96" spans="1:12" ht="17.25" thickBot="1">
      <c r="A96" s="154"/>
      <c r="B96" s="154" t="s">
        <v>249</v>
      </c>
      <c r="C96" s="176">
        <v>360</v>
      </c>
      <c r="D96" s="176">
        <v>120</v>
      </c>
      <c r="E96" s="176">
        <v>265</v>
      </c>
      <c r="F96" s="176">
        <v>706</v>
      </c>
      <c r="G96" s="176">
        <v>92</v>
      </c>
      <c r="H96" s="175">
        <v>1543</v>
      </c>
      <c r="I96" s="154"/>
      <c r="J96" s="174">
        <f>H96/H96</f>
        <v>1</v>
      </c>
    </row>
    <row r="97" spans="1:10" hidden="1">
      <c r="A97" s="157" t="s">
        <v>224</v>
      </c>
      <c r="C97" s="173">
        <f>SUM(C6:C94)</f>
        <v>835</v>
      </c>
      <c r="D97" s="173">
        <f>SUM(D6:D94)</f>
        <v>238</v>
      </c>
      <c r="E97" s="173">
        <f>SUM(E6:E94)</f>
        <v>557</v>
      </c>
      <c r="F97" s="173">
        <f>SUM(F6:F94)</f>
        <v>1620</v>
      </c>
      <c r="G97" s="173">
        <f>SUM(G6:G94)</f>
        <v>197</v>
      </c>
      <c r="H97" s="172">
        <f>SUM(H6:H94)</f>
        <v>3447</v>
      </c>
      <c r="J97" s="146"/>
    </row>
    <row r="98" spans="1:10" hidden="1">
      <c r="A98" s="147" t="s">
        <v>248</v>
      </c>
    </row>
    <row r="99" spans="1:10" hidden="1">
      <c r="A99" s="147" t="s">
        <v>247</v>
      </c>
      <c r="C99" s="171"/>
      <c r="D99" s="171"/>
      <c r="E99" s="171"/>
      <c r="F99" s="171"/>
      <c r="G99" s="171"/>
      <c r="H99" s="170"/>
      <c r="I99" s="170"/>
      <c r="J99" s="156"/>
    </row>
    <row r="100" spans="1:10">
      <c r="A100" s="1" t="s">
        <v>124</v>
      </c>
      <c r="C100" s="171"/>
      <c r="D100" s="171"/>
      <c r="E100" s="171"/>
      <c r="F100" s="171"/>
      <c r="G100" s="171"/>
      <c r="H100" s="170"/>
      <c r="I100" s="170"/>
      <c r="J100" s="156"/>
    </row>
    <row r="101" spans="1:10" ht="19.5" customHeight="1">
      <c r="A101" s="157"/>
    </row>
    <row r="102" spans="1:10">
      <c r="A102" s="145" t="s">
        <v>246</v>
      </c>
      <c r="B102" s="144"/>
      <c r="C102" s="144"/>
      <c r="D102" s="144"/>
      <c r="E102" s="144"/>
      <c r="F102" s="144"/>
      <c r="G102" s="144"/>
      <c r="H102" s="144"/>
      <c r="I102" s="143"/>
    </row>
    <row r="103" spans="1:10">
      <c r="A103" s="142" t="s">
        <v>245</v>
      </c>
      <c r="B103" s="141"/>
      <c r="C103" s="141"/>
      <c r="D103" s="141"/>
      <c r="E103" s="141"/>
      <c r="F103" s="141"/>
      <c r="G103" s="141"/>
      <c r="H103" s="141"/>
      <c r="I103" s="140"/>
    </row>
    <row r="104" spans="1:10">
      <c r="A104" s="142" t="s">
        <v>220</v>
      </c>
      <c r="B104" s="141"/>
      <c r="C104" s="141"/>
      <c r="D104" s="141"/>
      <c r="E104" s="141"/>
      <c r="F104" s="141"/>
      <c r="G104" s="141"/>
      <c r="H104" s="141"/>
      <c r="I104" s="140"/>
    </row>
    <row r="105" spans="1:10">
      <c r="A105" s="139" t="s">
        <v>244</v>
      </c>
      <c r="B105" s="138"/>
      <c r="C105" s="138"/>
      <c r="D105" s="138"/>
      <c r="E105" s="138"/>
      <c r="F105" s="138"/>
      <c r="G105" s="138"/>
      <c r="H105" s="138"/>
      <c r="I105" s="137"/>
    </row>
    <row r="113" spans="3:8">
      <c r="C113" s="111"/>
      <c r="D113" s="111"/>
      <c r="E113" s="111"/>
      <c r="F113" s="111"/>
      <c r="G113" s="111"/>
      <c r="H113" s="111"/>
    </row>
    <row r="114" spans="3:8">
      <c r="C114" s="111"/>
      <c r="D114" s="111"/>
      <c r="E114" s="111"/>
      <c r="F114" s="111"/>
      <c r="G114" s="111"/>
      <c r="H114" s="111"/>
    </row>
    <row r="115" spans="3:8">
      <c r="C115" s="111"/>
      <c r="D115" s="111"/>
      <c r="E115" s="111"/>
      <c r="F115" s="111"/>
      <c r="G115" s="111"/>
      <c r="H115" s="111"/>
    </row>
    <row r="116" spans="3:8">
      <c r="C116" s="169"/>
      <c r="D116" s="169"/>
      <c r="E116" s="169"/>
      <c r="F116" s="169"/>
      <c r="G116" s="169"/>
      <c r="H116" s="169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170"/>
  <sheetViews>
    <sheetView zoomScaleNormal="100" workbookViewId="0"/>
  </sheetViews>
  <sheetFormatPr defaultRowHeight="12.75"/>
  <cols>
    <col min="1" max="1" width="9.140625" style="184"/>
    <col min="2" max="2" width="43" style="182" customWidth="1"/>
    <col min="3" max="4" width="11.85546875" style="183" customWidth="1"/>
    <col min="5" max="5" width="1.28515625" style="183" customWidth="1"/>
    <col min="6" max="6" width="11.85546875" style="183" customWidth="1"/>
    <col min="7" max="7" width="1.42578125" style="183" customWidth="1"/>
    <col min="8" max="8" width="7.140625" style="183" hidden="1" customWidth="1"/>
    <col min="9" max="9" width="11.5703125" style="183" customWidth="1"/>
    <col min="10" max="10" width="2.42578125" style="183" customWidth="1"/>
    <col min="11" max="12" width="9.7109375" style="183" customWidth="1"/>
    <col min="13" max="13" width="6.5703125" style="183" customWidth="1"/>
    <col min="14" max="14" width="2.7109375" style="183" customWidth="1"/>
    <col min="15" max="15" width="21.7109375" style="182" customWidth="1"/>
    <col min="16" max="16" width="1.85546875" style="182" customWidth="1"/>
    <col min="17" max="17" width="2" style="182" customWidth="1"/>
    <col min="18" max="18" width="1.7109375" style="182" customWidth="1"/>
    <col min="19" max="19" width="2" style="182" customWidth="1"/>
    <col min="20" max="16384" width="9.140625" style="182"/>
  </cols>
  <sheetData>
    <row r="1" spans="1:15" ht="15" thickBot="1">
      <c r="A1" s="233" t="s">
        <v>273</v>
      </c>
      <c r="B1" s="132"/>
      <c r="C1" s="232"/>
      <c r="D1" s="232"/>
      <c r="E1" s="232"/>
      <c r="F1" s="232"/>
      <c r="G1" s="232"/>
      <c r="H1" s="232"/>
      <c r="I1" s="232"/>
      <c r="J1" s="219"/>
      <c r="K1" s="219"/>
      <c r="L1" s="219"/>
      <c r="M1" s="219"/>
      <c r="N1" s="219"/>
      <c r="O1" s="231"/>
    </row>
    <row r="2" spans="1:15">
      <c r="A2" s="230"/>
      <c r="B2" s="229"/>
      <c r="C2" s="228" t="s">
        <v>97</v>
      </c>
      <c r="D2" s="228"/>
      <c r="E2" s="228"/>
      <c r="F2" s="228"/>
      <c r="G2" s="227"/>
      <c r="H2" s="227"/>
      <c r="I2" s="226" t="s">
        <v>272</v>
      </c>
      <c r="J2" s="219"/>
      <c r="K2" s="225"/>
      <c r="L2" s="219"/>
      <c r="M2" s="219"/>
      <c r="N2" s="219"/>
      <c r="O2" s="218"/>
    </row>
    <row r="3" spans="1:15" ht="39" thickBot="1">
      <c r="A3" s="224" t="s">
        <v>271</v>
      </c>
      <c r="B3" s="133" t="s">
        <v>270</v>
      </c>
      <c r="C3" s="224" t="s">
        <v>269</v>
      </c>
      <c r="D3" s="224" t="s">
        <v>268</v>
      </c>
      <c r="E3" s="224"/>
      <c r="F3" s="224" t="s">
        <v>267</v>
      </c>
      <c r="G3" s="223"/>
      <c r="H3" s="222" t="s">
        <v>266</v>
      </c>
      <c r="I3" s="221"/>
      <c r="J3" s="220"/>
      <c r="N3" s="219"/>
      <c r="O3" s="218"/>
    </row>
    <row r="4" spans="1:15">
      <c r="A4" s="205">
        <v>1</v>
      </c>
      <c r="B4" s="114" t="s">
        <v>62</v>
      </c>
      <c r="C4" s="204">
        <v>1602</v>
      </c>
      <c r="D4" s="204">
        <v>640</v>
      </c>
      <c r="E4" s="204"/>
      <c r="F4" s="204">
        <v>2242</v>
      </c>
      <c r="G4" s="203"/>
      <c r="H4" s="197">
        <f>C4/F4</f>
        <v>0.71454058876003568</v>
      </c>
      <c r="I4" s="196">
        <f>F4/F$82</f>
        <v>0.13917685765721025</v>
      </c>
      <c r="J4" s="203"/>
      <c r="N4" s="203"/>
    </row>
    <row r="5" spans="1:15">
      <c r="A5" s="205">
        <v>2</v>
      </c>
      <c r="B5" s="114" t="s">
        <v>61</v>
      </c>
      <c r="C5" s="204">
        <v>746</v>
      </c>
      <c r="D5" s="204">
        <v>791</v>
      </c>
      <c r="E5" s="204"/>
      <c r="F5" s="204">
        <v>1537</v>
      </c>
      <c r="G5" s="203"/>
      <c r="H5" s="197">
        <f>C5/F5</f>
        <v>0.48536109303838648</v>
      </c>
      <c r="I5" s="196">
        <f>F5/F$82</f>
        <v>9.5412502327891238E-2</v>
      </c>
      <c r="J5" s="203"/>
      <c r="N5" s="203"/>
    </row>
    <row r="6" spans="1:15">
      <c r="A6" s="205">
        <v>3</v>
      </c>
      <c r="B6" s="114" t="s">
        <v>57</v>
      </c>
      <c r="C6" s="204">
        <v>1005</v>
      </c>
      <c r="D6" s="204">
        <v>509</v>
      </c>
      <c r="E6" s="204"/>
      <c r="F6" s="204">
        <v>1515</v>
      </c>
      <c r="G6" s="203"/>
      <c r="H6" s="197">
        <f>C6/F6</f>
        <v>0.6633663366336634</v>
      </c>
      <c r="I6" s="196">
        <f>F6/F$82</f>
        <v>9.4046806133217462E-2</v>
      </c>
      <c r="J6" s="203"/>
      <c r="N6" s="203"/>
    </row>
    <row r="7" spans="1:15">
      <c r="A7" s="205">
        <v>4</v>
      </c>
      <c r="B7" s="114" t="s">
        <v>92</v>
      </c>
      <c r="C7" s="204">
        <v>686</v>
      </c>
      <c r="D7" s="204">
        <v>265</v>
      </c>
      <c r="E7" s="204"/>
      <c r="F7" s="204">
        <v>951</v>
      </c>
      <c r="G7" s="203"/>
      <c r="H7" s="197">
        <f>C7/F7</f>
        <v>0.72134595162986326</v>
      </c>
      <c r="I7" s="196">
        <f>F7/F$82</f>
        <v>5.9035321869762243E-2</v>
      </c>
      <c r="J7" s="203"/>
      <c r="N7" s="203"/>
    </row>
    <row r="8" spans="1:15">
      <c r="A8" s="205">
        <v>5</v>
      </c>
      <c r="B8" s="114" t="s">
        <v>43</v>
      </c>
      <c r="C8" s="204">
        <v>527</v>
      </c>
      <c r="D8" s="204">
        <v>337</v>
      </c>
      <c r="E8" s="204"/>
      <c r="F8" s="204">
        <v>864</v>
      </c>
      <c r="G8" s="203"/>
      <c r="H8" s="197">
        <f>C8/F8</f>
        <v>0.60995370370370372</v>
      </c>
      <c r="I8" s="196">
        <f>F8/F$82</f>
        <v>5.3634614190825006E-2</v>
      </c>
      <c r="J8" s="203"/>
      <c r="N8" s="203"/>
    </row>
    <row r="9" spans="1:15">
      <c r="A9" s="205">
        <v>6</v>
      </c>
      <c r="B9" s="114" t="s">
        <v>64</v>
      </c>
      <c r="C9" s="204">
        <v>575</v>
      </c>
      <c r="D9" s="204">
        <v>283</v>
      </c>
      <c r="E9" s="204"/>
      <c r="F9" s="204">
        <v>858</v>
      </c>
      <c r="G9" s="203"/>
      <c r="H9" s="197">
        <f>C9/F9</f>
        <v>0.67016317016317017</v>
      </c>
      <c r="I9" s="196">
        <f>F9/F$82</f>
        <v>5.326215159227761E-2</v>
      </c>
      <c r="J9" s="203"/>
      <c r="N9" s="203"/>
    </row>
    <row r="10" spans="1:15">
      <c r="A10" s="205">
        <v>7</v>
      </c>
      <c r="B10" s="114" t="s">
        <v>24</v>
      </c>
      <c r="C10" s="204">
        <v>534</v>
      </c>
      <c r="D10" s="204">
        <v>175</v>
      </c>
      <c r="E10" s="204"/>
      <c r="F10" s="204">
        <v>709</v>
      </c>
      <c r="G10" s="203"/>
      <c r="H10" s="197">
        <f>C10/F10</f>
        <v>0.75317348377997184</v>
      </c>
      <c r="I10" s="196">
        <f>F10/F$82</f>
        <v>4.4012663728350609E-2</v>
      </c>
      <c r="J10" s="203"/>
      <c r="N10" s="203"/>
    </row>
    <row r="11" spans="1:15">
      <c r="A11" s="205">
        <v>8</v>
      </c>
      <c r="B11" s="114" t="s">
        <v>71</v>
      </c>
      <c r="C11" s="204">
        <v>367</v>
      </c>
      <c r="D11" s="204">
        <v>302</v>
      </c>
      <c r="E11" s="204"/>
      <c r="F11" s="204">
        <v>669</v>
      </c>
      <c r="G11" s="203"/>
      <c r="H11" s="197">
        <f>C11/F11</f>
        <v>0.54857997010463377</v>
      </c>
      <c r="I11" s="196">
        <f>F11/F$82</f>
        <v>4.1529579738034637E-2</v>
      </c>
      <c r="J11" s="203"/>
      <c r="N11" s="203"/>
    </row>
    <row r="12" spans="1:15">
      <c r="A12" s="205">
        <v>9</v>
      </c>
      <c r="B12" s="114" t="s">
        <v>59</v>
      </c>
      <c r="C12" s="204">
        <v>224</v>
      </c>
      <c r="D12" s="204">
        <v>177</v>
      </c>
      <c r="E12" s="204"/>
      <c r="F12" s="204">
        <v>401</v>
      </c>
      <c r="G12" s="203"/>
      <c r="H12" s="197">
        <f>C12/F12</f>
        <v>0.55860349127182041</v>
      </c>
      <c r="I12" s="196">
        <f>F12/F$82</f>
        <v>2.4892917002917625E-2</v>
      </c>
      <c r="J12" s="203"/>
      <c r="N12" s="203"/>
    </row>
    <row r="13" spans="1:15">
      <c r="A13" s="211">
        <v>10</v>
      </c>
      <c r="B13" s="210" t="s">
        <v>70</v>
      </c>
      <c r="C13" s="209">
        <v>224</v>
      </c>
      <c r="D13" s="209">
        <v>152</v>
      </c>
      <c r="E13" s="209"/>
      <c r="F13" s="209">
        <v>376</v>
      </c>
      <c r="G13" s="216"/>
      <c r="H13" s="215">
        <f>C13/F13</f>
        <v>0.5957446808510638</v>
      </c>
      <c r="I13" s="214">
        <f>F13/F$82</f>
        <v>2.334098950897014E-2</v>
      </c>
      <c r="J13" s="203"/>
      <c r="N13" s="203"/>
    </row>
    <row r="14" spans="1:15">
      <c r="A14" s="205">
        <v>11</v>
      </c>
      <c r="B14" s="114" t="s">
        <v>58</v>
      </c>
      <c r="C14" s="204">
        <v>215</v>
      </c>
      <c r="D14" s="204">
        <v>69</v>
      </c>
      <c r="E14" s="204"/>
      <c r="F14" s="204">
        <v>284</v>
      </c>
      <c r="G14" s="203"/>
      <c r="H14" s="197">
        <f>C14/F14</f>
        <v>0.75704225352112675</v>
      </c>
      <c r="I14" s="196">
        <f>F14/F$82</f>
        <v>1.7629896331243403E-2</v>
      </c>
      <c r="J14" s="203"/>
      <c r="N14" s="203"/>
    </row>
    <row r="15" spans="1:15">
      <c r="A15" s="205">
        <v>12</v>
      </c>
      <c r="B15" s="206" t="s">
        <v>144</v>
      </c>
      <c r="C15" s="204">
        <v>151</v>
      </c>
      <c r="D15" s="204">
        <v>110</v>
      </c>
      <c r="E15" s="204"/>
      <c r="F15" s="204">
        <v>261</v>
      </c>
      <c r="G15" s="203"/>
      <c r="H15" s="197">
        <f>C15/F15</f>
        <v>0.57854406130268199</v>
      </c>
      <c r="I15" s="196">
        <f>F15/F$82</f>
        <v>1.6202123036811719E-2</v>
      </c>
      <c r="J15" s="203"/>
      <c r="N15" s="203"/>
    </row>
    <row r="16" spans="1:15">
      <c r="A16" s="205">
        <v>13</v>
      </c>
      <c r="B16" s="114" t="s">
        <v>18</v>
      </c>
      <c r="C16" s="204">
        <v>183</v>
      </c>
      <c r="D16" s="204">
        <v>72</v>
      </c>
      <c r="E16" s="204"/>
      <c r="F16" s="204">
        <v>255</v>
      </c>
      <c r="G16" s="203"/>
      <c r="H16" s="197">
        <f>C16/F16</f>
        <v>0.71764705882352942</v>
      </c>
      <c r="I16" s="196">
        <f>F16/F$82</f>
        <v>1.5829660438264323E-2</v>
      </c>
      <c r="J16" s="203"/>
      <c r="N16" s="203"/>
    </row>
    <row r="17" spans="1:14">
      <c r="A17" s="205">
        <v>14</v>
      </c>
      <c r="B17" s="206" t="s">
        <v>23</v>
      </c>
      <c r="C17" s="204">
        <v>118</v>
      </c>
      <c r="D17" s="204">
        <v>125</v>
      </c>
      <c r="E17" s="204"/>
      <c r="F17" s="204">
        <v>243</v>
      </c>
      <c r="G17" s="203"/>
      <c r="H17" s="197">
        <f>C17/F17</f>
        <v>0.48559670781893005</v>
      </c>
      <c r="I17" s="196">
        <f>F17/F$82</f>
        <v>1.5084735241169532E-2</v>
      </c>
      <c r="J17" s="203"/>
      <c r="N17" s="203"/>
    </row>
    <row r="18" spans="1:14">
      <c r="A18" s="205">
        <v>15</v>
      </c>
      <c r="B18" s="114" t="s">
        <v>40</v>
      </c>
      <c r="C18" s="204">
        <v>162</v>
      </c>
      <c r="D18" s="204">
        <v>75</v>
      </c>
      <c r="E18" s="204"/>
      <c r="F18" s="204">
        <v>237</v>
      </c>
      <c r="G18" s="203"/>
      <c r="H18" s="197">
        <f>C18/F18</f>
        <v>0.68354430379746833</v>
      </c>
      <c r="I18" s="196">
        <f>F18/F$82</f>
        <v>1.4712272642622136E-2</v>
      </c>
      <c r="J18" s="203"/>
      <c r="N18" s="203"/>
    </row>
    <row r="19" spans="1:14">
      <c r="A19" s="205">
        <v>16</v>
      </c>
      <c r="B19" s="114" t="s">
        <v>72</v>
      </c>
      <c r="C19" s="204">
        <v>118</v>
      </c>
      <c r="D19" s="204">
        <v>116</v>
      </c>
      <c r="E19" s="204"/>
      <c r="F19" s="204">
        <v>234</v>
      </c>
      <c r="G19" s="203"/>
      <c r="H19" s="197">
        <f>C19/F19</f>
        <v>0.50427350427350426</v>
      </c>
      <c r="I19" s="196">
        <f>F19/F$82</f>
        <v>1.4526041343348438E-2</v>
      </c>
      <c r="J19" s="203"/>
      <c r="N19" s="203"/>
    </row>
    <row r="20" spans="1:14">
      <c r="A20" s="205">
        <v>17</v>
      </c>
      <c r="B20" s="114" t="s">
        <v>31</v>
      </c>
      <c r="C20" s="204">
        <v>146</v>
      </c>
      <c r="D20" s="204">
        <v>82</v>
      </c>
      <c r="E20" s="204"/>
      <c r="F20" s="204">
        <v>229</v>
      </c>
      <c r="G20" s="203"/>
      <c r="H20" s="197">
        <f>C20/F20</f>
        <v>0.63755458515283847</v>
      </c>
      <c r="I20" s="196">
        <f>F20/F$82</f>
        <v>1.4215655844558943E-2</v>
      </c>
      <c r="J20" s="203"/>
      <c r="N20" s="203"/>
    </row>
    <row r="21" spans="1:14">
      <c r="A21" s="205">
        <v>18</v>
      </c>
      <c r="B21" s="114" t="s">
        <v>10</v>
      </c>
      <c r="C21" s="204">
        <v>126</v>
      </c>
      <c r="D21" s="204">
        <v>94</v>
      </c>
      <c r="E21" s="204"/>
      <c r="F21" s="204">
        <v>222</v>
      </c>
      <c r="G21" s="203"/>
      <c r="H21" s="197">
        <f>C21/F21</f>
        <v>0.56756756756756754</v>
      </c>
      <c r="I21" s="196">
        <f>F21/F$82</f>
        <v>1.3781116146253648E-2</v>
      </c>
      <c r="J21" s="203"/>
      <c r="N21" s="203"/>
    </row>
    <row r="22" spans="1:14">
      <c r="A22" s="205">
        <v>19</v>
      </c>
      <c r="B22" s="206" t="s">
        <v>76</v>
      </c>
      <c r="C22" s="204">
        <v>184</v>
      </c>
      <c r="D22" s="204">
        <v>29</v>
      </c>
      <c r="E22" s="204"/>
      <c r="F22" s="204">
        <v>213</v>
      </c>
      <c r="G22" s="203"/>
      <c r="H22" s="197">
        <f>C22/F22</f>
        <v>0.863849765258216</v>
      </c>
      <c r="I22" s="196">
        <f>F22/F$82</f>
        <v>1.3222422248432553E-2</v>
      </c>
      <c r="J22" s="203"/>
      <c r="N22" s="203"/>
    </row>
    <row r="23" spans="1:14">
      <c r="A23" s="211">
        <v>20</v>
      </c>
      <c r="B23" s="210" t="s">
        <v>55</v>
      </c>
      <c r="C23" s="209">
        <v>177</v>
      </c>
      <c r="D23" s="209">
        <v>34</v>
      </c>
      <c r="E23" s="209"/>
      <c r="F23" s="209">
        <v>211</v>
      </c>
      <c r="G23" s="216"/>
      <c r="H23" s="215">
        <f>C23/F23</f>
        <v>0.83886255924170616</v>
      </c>
      <c r="I23" s="214">
        <f>F23/F$82</f>
        <v>1.3098268048916754E-2</v>
      </c>
      <c r="J23" s="203"/>
      <c r="N23" s="203"/>
    </row>
    <row r="24" spans="1:14">
      <c r="A24" s="205">
        <v>21</v>
      </c>
      <c r="B24" s="114" t="s">
        <v>20</v>
      </c>
      <c r="C24" s="204">
        <v>140</v>
      </c>
      <c r="D24" s="204">
        <v>43</v>
      </c>
      <c r="E24" s="204"/>
      <c r="F24" s="204">
        <v>183</v>
      </c>
      <c r="G24" s="203"/>
      <c r="H24" s="197">
        <f>C24/F24</f>
        <v>0.76502732240437155</v>
      </c>
      <c r="I24" s="196">
        <f>F24/F$82</f>
        <v>1.1360109255695574E-2</v>
      </c>
      <c r="J24" s="203"/>
      <c r="N24" s="203"/>
    </row>
    <row r="25" spans="1:14">
      <c r="A25" s="205">
        <v>22</v>
      </c>
      <c r="B25" s="114" t="s">
        <v>30</v>
      </c>
      <c r="C25" s="204">
        <v>98</v>
      </c>
      <c r="D25" s="204">
        <v>75</v>
      </c>
      <c r="E25" s="204"/>
      <c r="F25" s="204">
        <v>173</v>
      </c>
      <c r="G25" s="203"/>
      <c r="H25" s="197">
        <f>C25/F25</f>
        <v>0.56647398843930641</v>
      </c>
      <c r="I25" s="196">
        <f>F25/F$82</f>
        <v>1.0739338258116581E-2</v>
      </c>
      <c r="J25" s="203"/>
      <c r="N25" s="203"/>
    </row>
    <row r="26" spans="1:14">
      <c r="A26" s="205">
        <v>23</v>
      </c>
      <c r="B26" s="206" t="s">
        <v>265</v>
      </c>
      <c r="C26" s="204">
        <v>143</v>
      </c>
      <c r="D26" s="204">
        <v>28</v>
      </c>
      <c r="E26" s="204"/>
      <c r="F26" s="204">
        <v>171</v>
      </c>
      <c r="G26" s="203"/>
      <c r="H26" s="197">
        <f>C26/F26</f>
        <v>0.83625730994152048</v>
      </c>
      <c r="I26" s="196">
        <f>F26/F$82</f>
        <v>1.0615184058600782E-2</v>
      </c>
      <c r="J26" s="203"/>
      <c r="N26" s="203"/>
    </row>
    <row r="27" spans="1:14">
      <c r="A27" s="205">
        <v>24</v>
      </c>
      <c r="B27" s="114" t="s">
        <v>36</v>
      </c>
      <c r="C27" s="204">
        <v>115</v>
      </c>
      <c r="D27" s="204">
        <v>55</v>
      </c>
      <c r="E27" s="204"/>
      <c r="F27" s="204">
        <v>170</v>
      </c>
      <c r="G27" s="203"/>
      <c r="H27" s="197">
        <f>C27/F27</f>
        <v>0.67647058823529416</v>
      </c>
      <c r="I27" s="196">
        <f>F27/F$82</f>
        <v>1.0553106958842883E-2</v>
      </c>
      <c r="J27" s="203"/>
      <c r="N27" s="203"/>
    </row>
    <row r="28" spans="1:14">
      <c r="A28" s="205">
        <v>25</v>
      </c>
      <c r="B28" s="114" t="s">
        <v>47</v>
      </c>
      <c r="C28" s="204">
        <v>64</v>
      </c>
      <c r="D28" s="204">
        <v>103</v>
      </c>
      <c r="E28" s="204"/>
      <c r="F28" s="204">
        <v>167</v>
      </c>
      <c r="G28" s="203"/>
      <c r="H28" s="197">
        <f>C28/F28</f>
        <v>0.38323353293413176</v>
      </c>
      <c r="I28" s="196">
        <f>F28/F$82</f>
        <v>1.0366875659569185E-2</v>
      </c>
      <c r="J28" s="203"/>
      <c r="N28" s="203"/>
    </row>
    <row r="29" spans="1:14">
      <c r="A29" s="205">
        <v>26</v>
      </c>
      <c r="B29" s="114" t="s">
        <v>66</v>
      </c>
      <c r="C29" s="204">
        <v>110</v>
      </c>
      <c r="D29" s="204">
        <v>48</v>
      </c>
      <c r="E29" s="204"/>
      <c r="F29" s="204">
        <v>158</v>
      </c>
      <c r="G29" s="203"/>
      <c r="H29" s="197">
        <f>C29/F29</f>
        <v>0.69620253164556967</v>
      </c>
      <c r="I29" s="196">
        <f>F29/F$82</f>
        <v>9.8081817617480908E-3</v>
      </c>
      <c r="J29" s="203"/>
      <c r="N29" s="203"/>
    </row>
    <row r="30" spans="1:14">
      <c r="A30" s="205">
        <v>27</v>
      </c>
      <c r="B30" s="114" t="s">
        <v>147</v>
      </c>
      <c r="C30" s="204">
        <v>95</v>
      </c>
      <c r="D30" s="204">
        <v>46</v>
      </c>
      <c r="E30" s="204"/>
      <c r="F30" s="204">
        <v>141</v>
      </c>
      <c r="G30" s="203"/>
      <c r="H30" s="197">
        <f>C30/F30</f>
        <v>0.67375886524822692</v>
      </c>
      <c r="I30" s="196">
        <f>F30/F$82</f>
        <v>8.7528710658638029E-3</v>
      </c>
      <c r="J30" s="203"/>
      <c r="N30" s="203"/>
    </row>
    <row r="31" spans="1:14">
      <c r="A31" s="205">
        <v>28</v>
      </c>
      <c r="B31" s="114" t="s">
        <v>86</v>
      </c>
      <c r="C31" s="204">
        <v>93</v>
      </c>
      <c r="D31" s="204">
        <v>38</v>
      </c>
      <c r="E31" s="204"/>
      <c r="F31" s="204">
        <v>132</v>
      </c>
      <c r="G31" s="203"/>
      <c r="H31" s="197">
        <f>C31/F31</f>
        <v>0.70454545454545459</v>
      </c>
      <c r="I31" s="196">
        <f>F31/F$82</f>
        <v>8.1941771680427086E-3</v>
      </c>
      <c r="J31" s="203"/>
      <c r="N31" s="203"/>
    </row>
    <row r="32" spans="1:14">
      <c r="A32" s="205">
        <v>29</v>
      </c>
      <c r="B32" s="114" t="s">
        <v>44</v>
      </c>
      <c r="C32" s="204">
        <v>85</v>
      </c>
      <c r="D32" s="204">
        <v>47</v>
      </c>
      <c r="E32" s="204"/>
      <c r="F32" s="204">
        <v>132</v>
      </c>
      <c r="G32" s="203"/>
      <c r="H32" s="197">
        <f>C32/F32</f>
        <v>0.64393939393939392</v>
      </c>
      <c r="I32" s="196">
        <f>F32/F$82</f>
        <v>8.1941771680427086E-3</v>
      </c>
      <c r="J32" s="203"/>
      <c r="N32" s="203"/>
    </row>
    <row r="33" spans="1:14">
      <c r="A33" s="211">
        <v>30</v>
      </c>
      <c r="B33" s="210" t="s">
        <v>51</v>
      </c>
      <c r="C33" s="209">
        <v>63</v>
      </c>
      <c r="D33" s="209">
        <v>66</v>
      </c>
      <c r="E33" s="209"/>
      <c r="F33" s="209">
        <v>129</v>
      </c>
      <c r="G33" s="216"/>
      <c r="H33" s="215">
        <f>C33/F33</f>
        <v>0.48837209302325579</v>
      </c>
      <c r="I33" s="214">
        <f>F33/F$82</f>
        <v>8.0079458687690105E-3</v>
      </c>
      <c r="J33" s="203"/>
      <c r="N33" s="203"/>
    </row>
    <row r="34" spans="1:14">
      <c r="A34" s="205">
        <v>31</v>
      </c>
      <c r="B34" s="114" t="s">
        <v>77</v>
      </c>
      <c r="C34" s="204">
        <v>82</v>
      </c>
      <c r="D34" s="204">
        <v>29</v>
      </c>
      <c r="E34" s="204"/>
      <c r="F34" s="204">
        <v>111</v>
      </c>
      <c r="G34" s="203"/>
      <c r="H34" s="197">
        <f>C34/F34</f>
        <v>0.73873873873873874</v>
      </c>
      <c r="I34" s="196">
        <f>F34/F$82</f>
        <v>6.8905580731268238E-3</v>
      </c>
      <c r="J34" s="203"/>
      <c r="N34" s="203"/>
    </row>
    <row r="35" spans="1:14">
      <c r="A35" s="205">
        <v>32</v>
      </c>
      <c r="B35" s="114" t="s">
        <v>42</v>
      </c>
      <c r="C35" s="204">
        <v>50</v>
      </c>
      <c r="D35" s="204">
        <v>57</v>
      </c>
      <c r="E35" s="204"/>
      <c r="F35" s="204">
        <v>107</v>
      </c>
      <c r="G35" s="203"/>
      <c r="H35" s="197">
        <f>C35/F35</f>
        <v>0.46728971962616822</v>
      </c>
      <c r="I35" s="196">
        <f>F35/F$82</f>
        <v>6.6422496740952261E-3</v>
      </c>
      <c r="J35" s="203"/>
      <c r="N35" s="203"/>
    </row>
    <row r="36" spans="1:14">
      <c r="A36" s="205">
        <v>33</v>
      </c>
      <c r="B36" s="114" t="s">
        <v>53</v>
      </c>
      <c r="C36" s="204">
        <v>48</v>
      </c>
      <c r="D36" s="204">
        <v>59</v>
      </c>
      <c r="E36" s="204"/>
      <c r="F36" s="204">
        <v>107</v>
      </c>
      <c r="G36" s="203"/>
      <c r="H36" s="197">
        <f>C36/F36</f>
        <v>0.44859813084112149</v>
      </c>
      <c r="I36" s="196">
        <f>F36/F$82</f>
        <v>6.6422496740952261E-3</v>
      </c>
      <c r="J36" s="203"/>
      <c r="N36" s="203"/>
    </row>
    <row r="37" spans="1:14">
      <c r="A37" s="205">
        <v>34</v>
      </c>
      <c r="B37" s="206" t="s">
        <v>135</v>
      </c>
      <c r="C37" s="204">
        <v>42</v>
      </c>
      <c r="D37" s="204">
        <v>60</v>
      </c>
      <c r="E37" s="204"/>
      <c r="F37" s="204">
        <v>102</v>
      </c>
      <c r="G37" s="203"/>
      <c r="H37" s="197">
        <f>C37/F37</f>
        <v>0.41176470588235292</v>
      </c>
      <c r="I37" s="196">
        <f>F37/F$82</f>
        <v>6.3318641753057296E-3</v>
      </c>
      <c r="J37" s="203"/>
      <c r="N37" s="203"/>
    </row>
    <row r="38" spans="1:14">
      <c r="A38" s="205">
        <v>35</v>
      </c>
      <c r="B38" s="114" t="s">
        <v>46</v>
      </c>
      <c r="C38" s="204">
        <v>53</v>
      </c>
      <c r="D38" s="204">
        <v>48</v>
      </c>
      <c r="E38" s="204"/>
      <c r="F38" s="204">
        <v>101</v>
      </c>
      <c r="G38" s="203"/>
      <c r="H38" s="197">
        <f>C38/F38</f>
        <v>0.52475247524752477</v>
      </c>
      <c r="I38" s="196">
        <f>F38/F$82</f>
        <v>6.2697870755478308E-3</v>
      </c>
      <c r="J38" s="203"/>
      <c r="N38" s="203"/>
    </row>
    <row r="39" spans="1:14">
      <c r="A39" s="205">
        <v>36</v>
      </c>
      <c r="B39" s="114" t="s">
        <v>230</v>
      </c>
      <c r="C39" s="204">
        <v>58</v>
      </c>
      <c r="D39" s="204">
        <v>34</v>
      </c>
      <c r="E39" s="204"/>
      <c r="F39" s="204">
        <v>93</v>
      </c>
      <c r="G39" s="203"/>
      <c r="H39" s="197">
        <f>C39/F39</f>
        <v>0.62365591397849462</v>
      </c>
      <c r="I39" s="196">
        <f>F39/F$82</f>
        <v>5.7731702774846362E-3</v>
      </c>
      <c r="J39" s="203"/>
      <c r="N39" s="203"/>
    </row>
    <row r="40" spans="1:14">
      <c r="A40" s="205">
        <v>37</v>
      </c>
      <c r="B40" s="114" t="s">
        <v>226</v>
      </c>
      <c r="C40" s="204">
        <v>73</v>
      </c>
      <c r="D40" s="204">
        <v>17</v>
      </c>
      <c r="E40" s="204"/>
      <c r="F40" s="204">
        <v>90</v>
      </c>
      <c r="G40" s="203"/>
      <c r="H40" s="197">
        <f>C40/F40</f>
        <v>0.81111111111111112</v>
      </c>
      <c r="I40" s="196">
        <f>F40/F$82</f>
        <v>5.5869389782109381E-3</v>
      </c>
      <c r="J40" s="203"/>
      <c r="N40" s="203"/>
    </row>
    <row r="41" spans="1:14">
      <c r="A41" s="205">
        <v>38</v>
      </c>
      <c r="B41" s="114" t="s">
        <v>63</v>
      </c>
      <c r="C41" s="204">
        <v>44</v>
      </c>
      <c r="D41" s="204">
        <v>45</v>
      </c>
      <c r="E41" s="204"/>
      <c r="F41" s="204">
        <v>89</v>
      </c>
      <c r="G41" s="203"/>
      <c r="H41" s="197">
        <f>C41/F41</f>
        <v>0.4943820224719101</v>
      </c>
      <c r="I41" s="196">
        <f>F41/F$82</f>
        <v>5.5248618784530384E-3</v>
      </c>
      <c r="J41" s="203"/>
      <c r="N41" s="203"/>
    </row>
    <row r="42" spans="1:14">
      <c r="A42" s="205">
        <v>39</v>
      </c>
      <c r="B42" s="114" t="s">
        <v>94</v>
      </c>
      <c r="C42" s="204">
        <v>49</v>
      </c>
      <c r="D42" s="204">
        <v>35</v>
      </c>
      <c r="E42" s="204"/>
      <c r="F42" s="204">
        <v>84</v>
      </c>
      <c r="G42" s="203"/>
      <c r="H42" s="197">
        <f>C42/F42</f>
        <v>0.58333333333333337</v>
      </c>
      <c r="I42" s="196">
        <f>F42/F$82</f>
        <v>5.2144763796635419E-3</v>
      </c>
      <c r="J42" s="203"/>
      <c r="N42" s="203"/>
    </row>
    <row r="43" spans="1:14">
      <c r="A43" s="211">
        <v>40</v>
      </c>
      <c r="B43" s="210" t="s">
        <v>27</v>
      </c>
      <c r="C43" s="209">
        <v>31</v>
      </c>
      <c r="D43" s="209">
        <v>44</v>
      </c>
      <c r="E43" s="209"/>
      <c r="F43" s="209">
        <v>75</v>
      </c>
      <c r="G43" s="216"/>
      <c r="H43" s="215">
        <f>C43/F43</f>
        <v>0.41333333333333333</v>
      </c>
      <c r="I43" s="214">
        <f>F43/F$82</f>
        <v>4.6557824818424486E-3</v>
      </c>
      <c r="J43" s="203"/>
      <c r="N43" s="203"/>
    </row>
    <row r="44" spans="1:14">
      <c r="A44" s="205">
        <v>41</v>
      </c>
      <c r="B44" s="206" t="s">
        <v>17</v>
      </c>
      <c r="C44" s="204">
        <v>56</v>
      </c>
      <c r="D44" s="204">
        <v>19</v>
      </c>
      <c r="E44" s="204"/>
      <c r="F44" s="204">
        <v>75</v>
      </c>
      <c r="G44" s="203"/>
      <c r="H44" s="197">
        <f>C44/F44</f>
        <v>0.7466666666666667</v>
      </c>
      <c r="I44" s="196">
        <f>F44/F$82</f>
        <v>4.6557824818424486E-3</v>
      </c>
      <c r="J44" s="203"/>
      <c r="N44" s="203"/>
    </row>
    <row r="45" spans="1:14">
      <c r="A45" s="205">
        <v>42</v>
      </c>
      <c r="B45" s="114" t="s">
        <v>22</v>
      </c>
      <c r="C45" s="204">
        <v>54</v>
      </c>
      <c r="D45" s="204">
        <v>10</v>
      </c>
      <c r="E45" s="204"/>
      <c r="F45" s="204">
        <v>64</v>
      </c>
      <c r="G45" s="203"/>
      <c r="H45" s="197">
        <f>C45/F45</f>
        <v>0.84375</v>
      </c>
      <c r="I45" s="196">
        <f>F45/F$82</f>
        <v>3.9729343845055559E-3</v>
      </c>
      <c r="J45" s="203"/>
      <c r="N45" s="203"/>
    </row>
    <row r="46" spans="1:14">
      <c r="A46" s="205">
        <v>43</v>
      </c>
      <c r="B46" s="114" t="s">
        <v>65</v>
      </c>
      <c r="C46" s="204">
        <v>37</v>
      </c>
      <c r="D46" s="204">
        <v>23</v>
      </c>
      <c r="E46" s="204"/>
      <c r="F46" s="204">
        <v>60</v>
      </c>
      <c r="G46" s="203"/>
      <c r="H46" s="197">
        <f>C46/F46</f>
        <v>0.6166666666666667</v>
      </c>
      <c r="I46" s="196">
        <f>F46/F$82</f>
        <v>3.7246259854739586E-3</v>
      </c>
      <c r="J46" s="203"/>
      <c r="N46" s="203"/>
    </row>
    <row r="47" spans="1:14">
      <c r="A47" s="205">
        <v>44</v>
      </c>
      <c r="B47" s="114" t="s">
        <v>143</v>
      </c>
      <c r="C47" s="204">
        <v>47</v>
      </c>
      <c r="D47" s="204">
        <v>11</v>
      </c>
      <c r="E47" s="204"/>
      <c r="F47" s="204">
        <v>58</v>
      </c>
      <c r="G47" s="203"/>
      <c r="H47" s="197">
        <f>C47/F47</f>
        <v>0.81034482758620685</v>
      </c>
      <c r="I47" s="196">
        <f>F47/F$82</f>
        <v>3.6004717859581602E-3</v>
      </c>
      <c r="J47" s="203"/>
      <c r="N47" s="203"/>
    </row>
    <row r="48" spans="1:14">
      <c r="A48" s="205">
        <v>45</v>
      </c>
      <c r="B48" s="114" t="s">
        <v>38</v>
      </c>
      <c r="C48" s="204">
        <v>31</v>
      </c>
      <c r="D48" s="204">
        <v>24</v>
      </c>
      <c r="E48" s="204"/>
      <c r="F48" s="204">
        <v>55</v>
      </c>
      <c r="G48" s="203"/>
      <c r="H48" s="197">
        <f>C48/F48</f>
        <v>0.5636363636363636</v>
      </c>
      <c r="I48" s="196">
        <f>F48/F$82</f>
        <v>3.4142404866844621E-3</v>
      </c>
      <c r="J48" s="203"/>
      <c r="N48" s="203"/>
    </row>
    <row r="49" spans="1:14">
      <c r="A49" s="205">
        <v>46</v>
      </c>
      <c r="B49" s="114" t="s">
        <v>73</v>
      </c>
      <c r="C49" s="204">
        <v>43</v>
      </c>
      <c r="D49" s="204">
        <v>7</v>
      </c>
      <c r="E49" s="204"/>
      <c r="F49" s="204">
        <v>50</v>
      </c>
      <c r="G49" s="203"/>
      <c r="H49" s="197">
        <f>C49/F49</f>
        <v>0.86</v>
      </c>
      <c r="I49" s="196">
        <f>F49/F$82</f>
        <v>3.1038549878949656E-3</v>
      </c>
      <c r="J49" s="203"/>
      <c r="N49" s="203"/>
    </row>
    <row r="50" spans="1:14">
      <c r="A50" s="205">
        <v>47</v>
      </c>
      <c r="B50" s="114" t="s">
        <v>68</v>
      </c>
      <c r="C50" s="204">
        <v>41</v>
      </c>
      <c r="D50" s="204">
        <v>9</v>
      </c>
      <c r="E50" s="204"/>
      <c r="F50" s="204">
        <v>50</v>
      </c>
      <c r="G50" s="203"/>
      <c r="H50" s="197">
        <f>C50/F50</f>
        <v>0.82</v>
      </c>
      <c r="I50" s="196">
        <f>F50/F$82</f>
        <v>3.1038549878949656E-3</v>
      </c>
      <c r="J50" s="203"/>
      <c r="N50" s="203"/>
    </row>
    <row r="51" spans="1:14">
      <c r="A51" s="205">
        <v>48</v>
      </c>
      <c r="B51" s="114" t="s">
        <v>91</v>
      </c>
      <c r="C51" s="204">
        <v>31</v>
      </c>
      <c r="D51" s="204">
        <v>16</v>
      </c>
      <c r="E51" s="204"/>
      <c r="F51" s="204">
        <v>47</v>
      </c>
      <c r="G51" s="203"/>
      <c r="H51" s="197">
        <f>C51/F51</f>
        <v>0.65957446808510634</v>
      </c>
      <c r="I51" s="196">
        <f>F51/F$82</f>
        <v>2.9176236886212675E-3</v>
      </c>
      <c r="J51" s="203"/>
      <c r="N51" s="203"/>
    </row>
    <row r="52" spans="1:14">
      <c r="A52" s="205">
        <v>49</v>
      </c>
      <c r="B52" s="114" t="s">
        <v>16</v>
      </c>
      <c r="C52" s="204">
        <v>31</v>
      </c>
      <c r="D52" s="204">
        <v>14</v>
      </c>
      <c r="E52" s="204"/>
      <c r="F52" s="204">
        <v>45</v>
      </c>
      <c r="G52" s="203"/>
      <c r="H52" s="197">
        <f>C52/F52</f>
        <v>0.68888888888888888</v>
      </c>
      <c r="I52" s="196">
        <f>F52/F$82</f>
        <v>2.793469489105469E-3</v>
      </c>
      <c r="J52" s="203"/>
      <c r="N52" s="203"/>
    </row>
    <row r="53" spans="1:14">
      <c r="A53" s="211">
        <v>50</v>
      </c>
      <c r="B53" s="210" t="s">
        <v>39</v>
      </c>
      <c r="C53" s="209">
        <v>31</v>
      </c>
      <c r="D53" s="209">
        <v>14</v>
      </c>
      <c r="E53" s="209"/>
      <c r="F53" s="209">
        <v>45</v>
      </c>
      <c r="G53" s="216"/>
      <c r="H53" s="215">
        <f>C53/F53</f>
        <v>0.68888888888888888</v>
      </c>
      <c r="I53" s="214">
        <f>F53/F$82</f>
        <v>2.793469489105469E-3</v>
      </c>
      <c r="J53" s="203"/>
      <c r="N53" s="203"/>
    </row>
    <row r="54" spans="1:14">
      <c r="A54" s="205">
        <v>51</v>
      </c>
      <c r="B54" s="114" t="s">
        <v>82</v>
      </c>
      <c r="C54" s="204">
        <v>21</v>
      </c>
      <c r="D54" s="204">
        <v>24</v>
      </c>
      <c r="E54" s="204"/>
      <c r="F54" s="204">
        <v>45</v>
      </c>
      <c r="G54" s="203"/>
      <c r="H54" s="197">
        <f>C54/F54</f>
        <v>0.46666666666666667</v>
      </c>
      <c r="I54" s="196">
        <f>F54/F$82</f>
        <v>2.793469489105469E-3</v>
      </c>
      <c r="J54" s="203"/>
      <c r="N54" s="203"/>
    </row>
    <row r="55" spans="1:14">
      <c r="A55" s="205">
        <v>52</v>
      </c>
      <c r="B55" s="114" t="s">
        <v>54</v>
      </c>
      <c r="C55" s="204">
        <v>23</v>
      </c>
      <c r="D55" s="204">
        <v>17</v>
      </c>
      <c r="E55" s="204"/>
      <c r="F55" s="204">
        <v>40</v>
      </c>
      <c r="G55" s="203"/>
      <c r="H55" s="197">
        <f>C55/F55</f>
        <v>0.57499999999999996</v>
      </c>
      <c r="I55" s="196">
        <f>F55/F$82</f>
        <v>2.4830839903159725E-3</v>
      </c>
      <c r="J55" s="203"/>
      <c r="N55" s="203"/>
    </row>
    <row r="56" spans="1:14">
      <c r="A56" s="205">
        <v>53</v>
      </c>
      <c r="B56" s="114" t="s">
        <v>84</v>
      </c>
      <c r="C56" s="204">
        <v>19</v>
      </c>
      <c r="D56" s="204">
        <v>20</v>
      </c>
      <c r="E56" s="204"/>
      <c r="F56" s="204">
        <v>39</v>
      </c>
      <c r="G56" s="203"/>
      <c r="H56" s="197">
        <f>C56/F56</f>
        <v>0.48717948717948717</v>
      </c>
      <c r="I56" s="196">
        <f>F56/F$82</f>
        <v>2.4210068905580733E-3</v>
      </c>
      <c r="J56" s="203"/>
      <c r="N56" s="203"/>
    </row>
    <row r="57" spans="1:14">
      <c r="A57" s="205">
        <v>54</v>
      </c>
      <c r="B57" s="114" t="s">
        <v>32</v>
      </c>
      <c r="C57" s="204">
        <v>10</v>
      </c>
      <c r="D57" s="204">
        <v>23</v>
      </c>
      <c r="E57" s="204"/>
      <c r="F57" s="204">
        <v>33</v>
      </c>
      <c r="G57" s="203"/>
      <c r="H57" s="197">
        <f>C57/F57</f>
        <v>0.30303030303030304</v>
      </c>
      <c r="I57" s="196">
        <f>F57/F$82</f>
        <v>2.0485442920106772E-3</v>
      </c>
      <c r="J57" s="203"/>
      <c r="N57" s="203"/>
    </row>
    <row r="58" spans="1:14">
      <c r="A58" s="205">
        <v>55</v>
      </c>
      <c r="B58" s="114" t="s">
        <v>13</v>
      </c>
      <c r="C58" s="204">
        <v>30</v>
      </c>
      <c r="D58" s="204">
        <v>1</v>
      </c>
      <c r="E58" s="204"/>
      <c r="F58" s="204">
        <v>31</v>
      </c>
      <c r="G58" s="203"/>
      <c r="H58" s="197">
        <f>C58/F58</f>
        <v>0.967741935483871</v>
      </c>
      <c r="I58" s="196">
        <f>F58/F$82</f>
        <v>1.9243900924948787E-3</v>
      </c>
      <c r="J58" s="203"/>
      <c r="N58" s="203"/>
    </row>
    <row r="59" spans="1:14">
      <c r="A59" s="205">
        <v>56</v>
      </c>
      <c r="B59" s="114" t="s">
        <v>14</v>
      </c>
      <c r="C59" s="204">
        <v>26</v>
      </c>
      <c r="D59" s="204">
        <v>5</v>
      </c>
      <c r="E59" s="204"/>
      <c r="F59" s="204">
        <v>31</v>
      </c>
      <c r="G59" s="203"/>
      <c r="H59" s="197">
        <f>C59/F59</f>
        <v>0.83870967741935487</v>
      </c>
      <c r="I59" s="196">
        <f>F59/F$82</f>
        <v>1.9243900924948787E-3</v>
      </c>
      <c r="J59" s="203"/>
      <c r="N59" s="203"/>
    </row>
    <row r="60" spans="1:14">
      <c r="A60" s="205">
        <v>57</v>
      </c>
      <c r="B60" s="114" t="s">
        <v>49</v>
      </c>
      <c r="C60" s="204">
        <v>16</v>
      </c>
      <c r="D60" s="204">
        <v>13</v>
      </c>
      <c r="E60" s="204"/>
      <c r="F60" s="204">
        <v>29</v>
      </c>
      <c r="G60" s="203"/>
      <c r="H60" s="197">
        <f>C60/F60</f>
        <v>0.55172413793103448</v>
      </c>
      <c r="I60" s="196">
        <f>F60/F$82</f>
        <v>1.8002358929790801E-3</v>
      </c>
      <c r="J60" s="203"/>
      <c r="N60" s="203"/>
    </row>
    <row r="61" spans="1:14">
      <c r="A61" s="205">
        <v>58</v>
      </c>
      <c r="B61" s="114" t="s">
        <v>74</v>
      </c>
      <c r="C61" s="204">
        <v>22</v>
      </c>
      <c r="D61" s="204">
        <v>5</v>
      </c>
      <c r="E61" s="204"/>
      <c r="F61" s="204">
        <v>27</v>
      </c>
      <c r="G61" s="203"/>
      <c r="H61" s="197">
        <f>C61/F61</f>
        <v>0.81481481481481477</v>
      </c>
      <c r="I61" s="196">
        <f>F61/F$82</f>
        <v>1.6760816934632814E-3</v>
      </c>
      <c r="J61" s="203"/>
      <c r="N61" s="203"/>
    </row>
    <row r="62" spans="1:14">
      <c r="A62" s="205">
        <v>59</v>
      </c>
      <c r="B62" s="206" t="s">
        <v>19</v>
      </c>
      <c r="C62" s="204">
        <v>16</v>
      </c>
      <c r="D62" s="204">
        <v>9</v>
      </c>
      <c r="E62" s="204"/>
      <c r="F62" s="204">
        <v>25</v>
      </c>
      <c r="G62" s="203"/>
      <c r="H62" s="197">
        <f>C62/F62</f>
        <v>0.64</v>
      </c>
      <c r="I62" s="196">
        <f>F62/F$82</f>
        <v>1.5519274939474828E-3</v>
      </c>
      <c r="J62" s="203"/>
      <c r="N62" s="203"/>
    </row>
    <row r="63" spans="1:14">
      <c r="A63" s="211">
        <v>60</v>
      </c>
      <c r="B63" s="217" t="s">
        <v>264</v>
      </c>
      <c r="C63" s="209">
        <v>14</v>
      </c>
      <c r="D63" s="209">
        <v>7</v>
      </c>
      <c r="E63" s="209"/>
      <c r="F63" s="209">
        <v>21</v>
      </c>
      <c r="G63" s="216"/>
      <c r="H63" s="215">
        <f>C63/F63</f>
        <v>0.66666666666666663</v>
      </c>
      <c r="I63" s="214">
        <f>F63/F$82</f>
        <v>1.3036190949158855E-3</v>
      </c>
      <c r="J63" s="203"/>
      <c r="N63" s="203"/>
    </row>
    <row r="64" spans="1:14">
      <c r="A64" s="205">
        <v>61</v>
      </c>
      <c r="B64" s="114" t="s">
        <v>29</v>
      </c>
      <c r="C64" s="204">
        <v>7</v>
      </c>
      <c r="D64" s="204">
        <v>14</v>
      </c>
      <c r="E64" s="204"/>
      <c r="F64" s="204">
        <v>21</v>
      </c>
      <c r="G64" s="204"/>
      <c r="H64" s="213">
        <f>C64/F64</f>
        <v>0.33333333333333331</v>
      </c>
      <c r="I64" s="212">
        <f>F64/F$82</f>
        <v>1.3036190949158855E-3</v>
      </c>
      <c r="J64" s="203"/>
      <c r="N64" s="203"/>
    </row>
    <row r="65" spans="1:14">
      <c r="A65" s="205">
        <v>62</v>
      </c>
      <c r="B65" s="114" t="s">
        <v>48</v>
      </c>
      <c r="C65" s="204">
        <v>4</v>
      </c>
      <c r="D65" s="204">
        <v>15</v>
      </c>
      <c r="E65" s="204"/>
      <c r="F65" s="204">
        <v>19</v>
      </c>
      <c r="G65" s="204"/>
      <c r="H65" s="213">
        <f>C65/F65</f>
        <v>0.21052631578947367</v>
      </c>
      <c r="I65" s="212">
        <f>F65/F$82</f>
        <v>1.1794648954000868E-3</v>
      </c>
      <c r="J65" s="203"/>
      <c r="N65" s="203"/>
    </row>
    <row r="66" spans="1:14">
      <c r="A66" s="205">
        <v>63</v>
      </c>
      <c r="B66" s="114" t="s">
        <v>12</v>
      </c>
      <c r="C66" s="204">
        <v>16</v>
      </c>
      <c r="D66" s="204">
        <v>3</v>
      </c>
      <c r="E66" s="204"/>
      <c r="F66" s="204">
        <v>19</v>
      </c>
      <c r="G66" s="204"/>
      <c r="H66" s="213">
        <f>C66/F66</f>
        <v>0.84210526315789469</v>
      </c>
      <c r="I66" s="212">
        <f>F66/F$82</f>
        <v>1.1794648954000868E-3</v>
      </c>
      <c r="J66" s="203"/>
      <c r="N66" s="203"/>
    </row>
    <row r="67" spans="1:14">
      <c r="A67" s="205">
        <v>64</v>
      </c>
      <c r="B67" s="114" t="s">
        <v>35</v>
      </c>
      <c r="C67" s="204">
        <v>8</v>
      </c>
      <c r="D67" s="204">
        <v>11</v>
      </c>
      <c r="E67" s="204"/>
      <c r="F67" s="204">
        <v>19</v>
      </c>
      <c r="G67" s="204"/>
      <c r="H67" s="213">
        <f>C67/F67</f>
        <v>0.42105263157894735</v>
      </c>
      <c r="I67" s="212">
        <f>F67/F$82</f>
        <v>1.1794648954000868E-3</v>
      </c>
      <c r="J67" s="203"/>
      <c r="N67" s="203"/>
    </row>
    <row r="68" spans="1:14">
      <c r="A68" s="205">
        <v>65</v>
      </c>
      <c r="B68" s="206" t="s">
        <v>11</v>
      </c>
      <c r="C68" s="204">
        <v>11</v>
      </c>
      <c r="D68" s="204">
        <v>6</v>
      </c>
      <c r="E68" s="204"/>
      <c r="F68" s="204">
        <v>17</v>
      </c>
      <c r="G68" s="204"/>
      <c r="H68" s="213">
        <f>C68/F68</f>
        <v>0.6470588235294118</v>
      </c>
      <c r="I68" s="212">
        <f>F68/F$82</f>
        <v>1.0553106958842882E-3</v>
      </c>
      <c r="J68" s="203"/>
      <c r="N68" s="203"/>
    </row>
    <row r="69" spans="1:14">
      <c r="A69" s="205">
        <v>66</v>
      </c>
      <c r="B69" s="114" t="s">
        <v>81</v>
      </c>
      <c r="C69" s="204">
        <v>5</v>
      </c>
      <c r="D69" s="204">
        <v>12</v>
      </c>
      <c r="E69" s="204"/>
      <c r="F69" s="204">
        <v>17</v>
      </c>
      <c r="G69" s="204"/>
      <c r="H69" s="213">
        <f>C69/F69</f>
        <v>0.29411764705882354</v>
      </c>
      <c r="I69" s="212">
        <f>F69/F$82</f>
        <v>1.0553106958842882E-3</v>
      </c>
      <c r="J69" s="203"/>
      <c r="N69" s="203"/>
    </row>
    <row r="70" spans="1:14">
      <c r="A70" s="205">
        <v>67</v>
      </c>
      <c r="B70" s="114" t="s">
        <v>145</v>
      </c>
      <c r="C70" s="204">
        <v>9</v>
      </c>
      <c r="D70" s="204">
        <v>7</v>
      </c>
      <c r="E70" s="204"/>
      <c r="F70" s="204">
        <v>16</v>
      </c>
      <c r="G70" s="204"/>
      <c r="H70" s="213">
        <f>C70/F70</f>
        <v>0.5625</v>
      </c>
      <c r="I70" s="212">
        <f>F70/F$82</f>
        <v>9.9323359612638897E-4</v>
      </c>
      <c r="J70" s="203"/>
      <c r="N70" s="203"/>
    </row>
    <row r="71" spans="1:14">
      <c r="A71" s="205">
        <v>68</v>
      </c>
      <c r="B71" s="206" t="s">
        <v>79</v>
      </c>
      <c r="C71" s="204">
        <v>8</v>
      </c>
      <c r="D71" s="204">
        <v>5</v>
      </c>
      <c r="E71" s="204"/>
      <c r="F71" s="204">
        <v>13</v>
      </c>
      <c r="G71" s="204"/>
      <c r="H71" s="213">
        <f>C71/F71</f>
        <v>0.61538461538461542</v>
      </c>
      <c r="I71" s="212">
        <f>F71/F$82</f>
        <v>8.07002296852691E-4</v>
      </c>
      <c r="J71" s="203"/>
      <c r="N71" s="203"/>
    </row>
    <row r="72" spans="1:14">
      <c r="A72" s="205">
        <v>69</v>
      </c>
      <c r="B72" s="114" t="s">
        <v>33</v>
      </c>
      <c r="C72" s="204">
        <v>5</v>
      </c>
      <c r="D72" s="204">
        <v>8</v>
      </c>
      <c r="E72" s="204"/>
      <c r="F72" s="204">
        <v>13</v>
      </c>
      <c r="G72" s="204"/>
      <c r="H72" s="213">
        <f>C72/F72</f>
        <v>0.38461538461538464</v>
      </c>
      <c r="I72" s="212">
        <f>F72/F$82</f>
        <v>8.07002296852691E-4</v>
      </c>
      <c r="J72" s="203"/>
      <c r="N72" s="203"/>
    </row>
    <row r="73" spans="1:14">
      <c r="A73" s="211">
        <v>70</v>
      </c>
      <c r="B73" s="210" t="s">
        <v>69</v>
      </c>
      <c r="C73" s="209">
        <v>11</v>
      </c>
      <c r="D73" s="209">
        <v>1</v>
      </c>
      <c r="E73" s="209"/>
      <c r="F73" s="209">
        <v>12</v>
      </c>
      <c r="G73" s="209"/>
      <c r="H73" s="208">
        <f>C73/F73</f>
        <v>0.91666666666666663</v>
      </c>
      <c r="I73" s="207">
        <f>F73/F$82</f>
        <v>7.4492519709479178E-4</v>
      </c>
      <c r="J73" s="203"/>
      <c r="N73" s="203"/>
    </row>
    <row r="74" spans="1:14">
      <c r="A74" s="205">
        <v>71</v>
      </c>
      <c r="B74" s="114" t="s">
        <v>75</v>
      </c>
      <c r="C74" s="204">
        <v>11</v>
      </c>
      <c r="D74" s="204">
        <v>1</v>
      </c>
      <c r="E74" s="204"/>
      <c r="F74" s="204">
        <v>12</v>
      </c>
      <c r="G74" s="203"/>
      <c r="H74" s="197">
        <f>C74/F74</f>
        <v>0.91666666666666663</v>
      </c>
      <c r="I74" s="196">
        <f>F74/F$82</f>
        <v>7.4492519709479178E-4</v>
      </c>
      <c r="J74" s="203"/>
      <c r="N74" s="203"/>
    </row>
    <row r="75" spans="1:14">
      <c r="A75" s="205">
        <v>72</v>
      </c>
      <c r="B75" s="114" t="s">
        <v>256</v>
      </c>
      <c r="C75" s="204">
        <v>5</v>
      </c>
      <c r="D75" s="204">
        <v>3</v>
      </c>
      <c r="E75" s="204"/>
      <c r="F75" s="204">
        <v>8</v>
      </c>
      <c r="G75" s="203"/>
      <c r="H75" s="197">
        <f>C75/F75</f>
        <v>0.625</v>
      </c>
      <c r="I75" s="196">
        <f>F75/F$82</f>
        <v>4.9661679806319449E-4</v>
      </c>
      <c r="J75" s="203"/>
      <c r="N75" s="203"/>
    </row>
    <row r="76" spans="1:14">
      <c r="A76" s="205">
        <v>73</v>
      </c>
      <c r="B76" s="114" t="s">
        <v>52</v>
      </c>
      <c r="C76" s="204">
        <v>6</v>
      </c>
      <c r="D76" s="204">
        <v>2</v>
      </c>
      <c r="E76" s="204"/>
      <c r="F76" s="204">
        <v>8</v>
      </c>
      <c r="G76" s="203"/>
      <c r="H76" s="197">
        <f>C76/F76</f>
        <v>0.75</v>
      </c>
      <c r="I76" s="196">
        <f>F76/F$82</f>
        <v>4.9661679806319449E-4</v>
      </c>
      <c r="J76" s="203"/>
      <c r="N76" s="203"/>
    </row>
    <row r="77" spans="1:14">
      <c r="A77" s="205">
        <v>74</v>
      </c>
      <c r="B77" s="114" t="s">
        <v>83</v>
      </c>
      <c r="C77" s="204">
        <v>3</v>
      </c>
      <c r="D77" s="204">
        <v>3</v>
      </c>
      <c r="E77" s="204"/>
      <c r="F77" s="204">
        <v>6</v>
      </c>
      <c r="G77" s="203"/>
      <c r="H77" s="197">
        <f>C77/F77</f>
        <v>0.5</v>
      </c>
      <c r="I77" s="196">
        <f>F77/F$82</f>
        <v>3.7246259854739589E-4</v>
      </c>
      <c r="J77" s="203"/>
      <c r="N77" s="203"/>
    </row>
    <row r="78" spans="1:14">
      <c r="A78" s="205">
        <v>75</v>
      </c>
      <c r="B78" s="114" t="s">
        <v>252</v>
      </c>
      <c r="C78" s="204">
        <v>4</v>
      </c>
      <c r="D78" s="204">
        <v>1</v>
      </c>
      <c r="E78" s="204"/>
      <c r="F78" s="204">
        <v>5</v>
      </c>
      <c r="G78" s="203"/>
      <c r="H78" s="197">
        <f>C78/F78</f>
        <v>0.8</v>
      </c>
      <c r="I78" s="196">
        <f>F78/F$82</f>
        <v>3.1038549878949657E-4</v>
      </c>
      <c r="J78" s="203"/>
      <c r="N78" s="203"/>
    </row>
    <row r="79" spans="1:14">
      <c r="A79" s="205">
        <v>76</v>
      </c>
      <c r="B79" s="114" t="s">
        <v>90</v>
      </c>
      <c r="C79" s="204">
        <v>3</v>
      </c>
      <c r="D79" s="204">
        <v>1</v>
      </c>
      <c r="E79" s="204"/>
      <c r="F79" s="204">
        <v>4</v>
      </c>
      <c r="G79" s="203"/>
      <c r="H79" s="197">
        <f>C79/F79</f>
        <v>0.75</v>
      </c>
      <c r="I79" s="196">
        <f>F79/F$82</f>
        <v>2.4830839903159724E-4</v>
      </c>
      <c r="J79" s="203"/>
      <c r="N79" s="203"/>
    </row>
    <row r="80" spans="1:14">
      <c r="A80" s="205">
        <v>77</v>
      </c>
      <c r="B80" s="206" t="s">
        <v>263</v>
      </c>
      <c r="C80" s="204">
        <v>2</v>
      </c>
      <c r="D80" s="204">
        <v>1</v>
      </c>
      <c r="E80" s="204"/>
      <c r="F80" s="204">
        <v>3</v>
      </c>
      <c r="G80" s="203"/>
      <c r="H80" s="197"/>
      <c r="I80" s="196">
        <f>F80/F$82</f>
        <v>1.8623129927369795E-4</v>
      </c>
      <c r="J80" s="203"/>
      <c r="N80" s="203"/>
    </row>
    <row r="81" spans="1:15">
      <c r="A81" s="205">
        <v>78</v>
      </c>
      <c r="B81" s="114" t="s">
        <v>80</v>
      </c>
      <c r="C81" s="204">
        <v>0</v>
      </c>
      <c r="D81" s="204">
        <v>1</v>
      </c>
      <c r="E81" s="204"/>
      <c r="F81" s="204">
        <v>1</v>
      </c>
      <c r="G81" s="203"/>
      <c r="H81" s="197"/>
      <c r="I81" s="196">
        <f>F81/F$82</f>
        <v>6.2077099757899311E-5</v>
      </c>
      <c r="J81" s="203"/>
      <c r="N81" s="203"/>
    </row>
    <row r="82" spans="1:15" ht="13.5" thickBot="1">
      <c r="A82" s="202"/>
      <c r="B82" s="133" t="s">
        <v>236</v>
      </c>
      <c r="C82" s="201">
        <v>10323</v>
      </c>
      <c r="D82" s="201">
        <v>5780</v>
      </c>
      <c r="E82" s="201"/>
      <c r="F82" s="201">
        <v>16109</v>
      </c>
      <c r="G82" s="201"/>
      <c r="H82" s="200">
        <f>C82/F82</f>
        <v>0.6408219008007946</v>
      </c>
      <c r="I82" s="199">
        <f>F82/F$82</f>
        <v>1</v>
      </c>
      <c r="J82" s="192"/>
      <c r="N82" s="192"/>
    </row>
    <row r="83" spans="1:15">
      <c r="A83" s="94" t="s">
        <v>124</v>
      </c>
      <c r="B83" s="127"/>
      <c r="C83" s="198"/>
      <c r="D83" s="198"/>
      <c r="E83" s="198"/>
      <c r="F83" s="198"/>
      <c r="G83" s="192"/>
      <c r="H83" s="197"/>
      <c r="I83" s="196"/>
      <c r="J83" s="192"/>
      <c r="N83" s="192"/>
    </row>
    <row r="84" spans="1:15">
      <c r="A84" s="195" t="s">
        <v>262</v>
      </c>
      <c r="C84" s="192"/>
      <c r="D84" s="192"/>
      <c r="E84" s="192"/>
      <c r="F84" s="192"/>
      <c r="G84" s="192"/>
      <c r="H84" s="194"/>
      <c r="I84" s="193"/>
      <c r="J84" s="192"/>
      <c r="N84" s="192"/>
    </row>
    <row r="85" spans="1:15" s="183" customFormat="1">
      <c r="A85" s="183" t="s">
        <v>261</v>
      </c>
      <c r="C85" s="189"/>
      <c r="D85" s="189"/>
      <c r="E85" s="189"/>
      <c r="F85" s="189"/>
      <c r="G85" s="189"/>
      <c r="H85" s="189"/>
      <c r="I85" s="187"/>
      <c r="J85" s="189"/>
      <c r="K85" s="189"/>
      <c r="L85" s="189"/>
      <c r="M85" s="189"/>
      <c r="N85" s="189"/>
      <c r="O85" s="191"/>
    </row>
    <row r="86" spans="1:15">
      <c r="A86" s="190" t="s">
        <v>260</v>
      </c>
      <c r="I86" s="187"/>
    </row>
    <row r="87" spans="1:15">
      <c r="C87" s="189"/>
      <c r="I87" s="187"/>
    </row>
    <row r="88" spans="1:15">
      <c r="I88" s="187"/>
    </row>
    <row r="89" spans="1:15" ht="15">
      <c r="B89" s="188"/>
      <c r="C89" s="188"/>
      <c r="D89" s="188"/>
      <c r="E89" s="188"/>
      <c r="F89" s="188"/>
      <c r="I89" s="187"/>
    </row>
    <row r="90" spans="1:15" ht="15">
      <c r="B90" s="188"/>
      <c r="C90" s="188"/>
      <c r="D90" s="188"/>
      <c r="E90" s="188"/>
      <c r="F90" s="188"/>
      <c r="I90" s="187"/>
    </row>
    <row r="91" spans="1:15" ht="15">
      <c r="B91" s="188"/>
      <c r="C91" s="188"/>
      <c r="D91" s="188"/>
      <c r="E91" s="188"/>
      <c r="F91" s="188"/>
      <c r="I91" s="187"/>
    </row>
    <row r="92" spans="1:15" ht="15">
      <c r="B92" s="186"/>
      <c r="I92" s="187"/>
    </row>
    <row r="93" spans="1:15" ht="15">
      <c r="B93" s="186"/>
      <c r="C93" s="185"/>
      <c r="D93" s="185"/>
      <c r="E93" s="185"/>
      <c r="F93" s="185"/>
      <c r="I93" s="187"/>
    </row>
    <row r="94" spans="1:15" ht="15">
      <c r="B94" s="186"/>
      <c r="C94" s="185"/>
      <c r="D94" s="185"/>
      <c r="E94" s="185"/>
      <c r="F94" s="185"/>
      <c r="I94" s="187"/>
    </row>
    <row r="95" spans="1:15" ht="15">
      <c r="B95" s="186"/>
      <c r="C95" s="185"/>
      <c r="D95" s="185"/>
      <c r="E95" s="185"/>
      <c r="F95" s="185"/>
      <c r="I95" s="187"/>
    </row>
    <row r="96" spans="1:15" ht="15">
      <c r="B96" s="186"/>
      <c r="C96" s="185"/>
      <c r="D96" s="185"/>
      <c r="E96" s="185"/>
      <c r="F96" s="185"/>
      <c r="I96" s="187"/>
    </row>
    <row r="97" spans="2:9" ht="15">
      <c r="B97" s="186"/>
      <c r="C97" s="185"/>
      <c r="D97" s="185"/>
      <c r="E97" s="185"/>
      <c r="F97" s="185"/>
      <c r="I97" s="187"/>
    </row>
    <row r="98" spans="2:9" ht="15">
      <c r="B98" s="186"/>
      <c r="C98" s="185"/>
      <c r="D98" s="185"/>
      <c r="E98" s="185"/>
      <c r="F98" s="185"/>
      <c r="I98" s="187"/>
    </row>
    <row r="99" spans="2:9" ht="15">
      <c r="B99" s="186"/>
      <c r="C99" s="185"/>
      <c r="D99" s="185"/>
      <c r="E99" s="185"/>
      <c r="F99" s="185"/>
      <c r="I99" s="187"/>
    </row>
    <row r="100" spans="2:9" ht="15">
      <c r="B100" s="186"/>
      <c r="C100" s="185"/>
      <c r="D100" s="185"/>
      <c r="E100" s="185"/>
      <c r="F100" s="185"/>
      <c r="I100" s="187"/>
    </row>
    <row r="101" spans="2:9" ht="15">
      <c r="B101" s="186"/>
      <c r="C101" s="185"/>
      <c r="D101" s="185"/>
      <c r="E101" s="185"/>
      <c r="F101" s="185"/>
      <c r="I101" s="187"/>
    </row>
    <row r="102" spans="2:9" ht="15">
      <c r="B102" s="186"/>
      <c r="C102" s="185"/>
      <c r="D102" s="185"/>
      <c r="E102" s="185"/>
      <c r="F102" s="185"/>
      <c r="I102" s="187"/>
    </row>
    <row r="103" spans="2:9" ht="15">
      <c r="B103" s="186"/>
      <c r="C103" s="185"/>
      <c r="D103" s="185"/>
      <c r="E103" s="185"/>
      <c r="F103" s="185"/>
      <c r="I103" s="187"/>
    </row>
    <row r="104" spans="2:9" ht="15">
      <c r="B104" s="186"/>
      <c r="C104" s="185"/>
      <c r="D104" s="185"/>
      <c r="E104" s="185"/>
      <c r="F104" s="185"/>
      <c r="I104" s="187"/>
    </row>
    <row r="105" spans="2:9" ht="15">
      <c r="B105" s="186"/>
      <c r="C105" s="185"/>
      <c r="D105" s="185"/>
      <c r="E105" s="185"/>
      <c r="F105" s="185"/>
      <c r="I105" s="187"/>
    </row>
    <row r="106" spans="2:9" ht="15">
      <c r="B106" s="186"/>
      <c r="C106" s="185"/>
      <c r="D106" s="185"/>
      <c r="E106" s="185"/>
      <c r="F106" s="185"/>
      <c r="I106" s="187"/>
    </row>
    <row r="107" spans="2:9" ht="15">
      <c r="B107" s="186"/>
      <c r="C107" s="185"/>
      <c r="D107" s="185"/>
      <c r="E107" s="185"/>
      <c r="F107" s="185"/>
      <c r="I107" s="187"/>
    </row>
    <row r="108" spans="2:9" ht="15">
      <c r="B108" s="186"/>
      <c r="C108" s="185"/>
      <c r="D108" s="185"/>
      <c r="E108" s="185"/>
      <c r="F108" s="185"/>
      <c r="I108" s="187"/>
    </row>
    <row r="109" spans="2:9" ht="15">
      <c r="B109" s="186"/>
      <c r="C109" s="185"/>
      <c r="D109" s="185"/>
      <c r="E109" s="185"/>
      <c r="F109" s="185"/>
      <c r="I109" s="187"/>
    </row>
    <row r="110" spans="2:9" ht="15">
      <c r="B110" s="186"/>
      <c r="C110" s="185"/>
      <c r="D110" s="185"/>
      <c r="E110" s="185"/>
      <c r="F110" s="185"/>
      <c r="I110" s="187"/>
    </row>
    <row r="111" spans="2:9" ht="15">
      <c r="B111" s="186"/>
      <c r="C111" s="185"/>
      <c r="D111" s="185"/>
      <c r="E111" s="185"/>
      <c r="F111" s="185"/>
      <c r="I111" s="187"/>
    </row>
    <row r="112" spans="2:9" ht="15">
      <c r="B112" s="186"/>
      <c r="C112" s="185"/>
      <c r="D112" s="185"/>
      <c r="E112" s="185"/>
      <c r="F112" s="185"/>
      <c r="I112" s="187"/>
    </row>
    <row r="113" spans="2:9" ht="15">
      <c r="B113" s="186"/>
      <c r="C113" s="185"/>
      <c r="D113" s="185"/>
      <c r="E113" s="185"/>
      <c r="F113" s="185"/>
      <c r="I113" s="187"/>
    </row>
    <row r="114" spans="2:9" ht="15">
      <c r="B114" s="186"/>
      <c r="C114" s="185"/>
      <c r="D114" s="185"/>
      <c r="E114" s="185"/>
      <c r="F114" s="185"/>
      <c r="I114" s="187"/>
    </row>
    <row r="115" spans="2:9" ht="15">
      <c r="B115" s="186"/>
      <c r="C115" s="185"/>
      <c r="D115" s="185"/>
      <c r="E115" s="185"/>
      <c r="F115" s="185"/>
      <c r="I115" s="187"/>
    </row>
    <row r="116" spans="2:9" ht="15">
      <c r="B116" s="186"/>
      <c r="C116" s="185"/>
      <c r="D116" s="185"/>
      <c r="E116" s="185"/>
      <c r="F116" s="185"/>
      <c r="I116" s="187"/>
    </row>
    <row r="117" spans="2:9" ht="15">
      <c r="B117" s="186"/>
      <c r="C117" s="185"/>
      <c r="D117" s="185"/>
      <c r="E117" s="185"/>
      <c r="F117" s="185"/>
      <c r="I117" s="187"/>
    </row>
    <row r="118" spans="2:9" ht="15">
      <c r="B118" s="186"/>
      <c r="C118" s="185"/>
      <c r="D118" s="185"/>
      <c r="E118" s="185"/>
      <c r="F118" s="185"/>
      <c r="I118" s="187"/>
    </row>
    <row r="119" spans="2:9" ht="15">
      <c r="B119" s="186"/>
      <c r="C119" s="185"/>
      <c r="D119" s="185"/>
      <c r="E119" s="185"/>
      <c r="F119" s="185"/>
      <c r="I119" s="187"/>
    </row>
    <row r="120" spans="2:9" ht="15">
      <c r="B120" s="186"/>
      <c r="C120" s="185"/>
      <c r="D120" s="185"/>
      <c r="E120" s="185"/>
      <c r="F120" s="185"/>
      <c r="I120" s="187"/>
    </row>
    <row r="121" spans="2:9" ht="15">
      <c r="B121" s="186"/>
      <c r="C121" s="185"/>
      <c r="D121" s="185"/>
      <c r="E121" s="185"/>
      <c r="F121" s="185"/>
      <c r="I121" s="187"/>
    </row>
    <row r="122" spans="2:9" ht="15">
      <c r="B122" s="186"/>
      <c r="C122" s="185"/>
      <c r="D122" s="185"/>
      <c r="E122" s="185"/>
      <c r="F122" s="185"/>
      <c r="I122" s="187"/>
    </row>
    <row r="123" spans="2:9" ht="15">
      <c r="B123" s="186"/>
      <c r="C123" s="185"/>
      <c r="D123" s="185"/>
      <c r="E123" s="185"/>
      <c r="F123" s="185"/>
      <c r="I123" s="187"/>
    </row>
    <row r="124" spans="2:9" ht="15">
      <c r="B124" s="186"/>
      <c r="C124" s="185"/>
      <c r="D124" s="185"/>
      <c r="E124" s="185"/>
      <c r="F124" s="185"/>
      <c r="I124" s="187"/>
    </row>
    <row r="125" spans="2:9" ht="15">
      <c r="B125" s="186"/>
      <c r="C125" s="185"/>
      <c r="D125" s="185"/>
      <c r="E125" s="185"/>
      <c r="F125" s="185"/>
      <c r="I125" s="187"/>
    </row>
    <row r="126" spans="2:9" ht="15">
      <c r="B126" s="186"/>
      <c r="C126" s="185"/>
      <c r="D126" s="185"/>
      <c r="E126" s="185"/>
      <c r="F126" s="185"/>
      <c r="I126" s="187"/>
    </row>
    <row r="127" spans="2:9" ht="15">
      <c r="B127" s="186"/>
      <c r="C127" s="185"/>
      <c r="D127" s="185"/>
      <c r="E127" s="185"/>
      <c r="F127" s="185"/>
      <c r="I127" s="187"/>
    </row>
    <row r="128" spans="2:9" ht="15">
      <c r="B128" s="186"/>
      <c r="C128" s="185"/>
      <c r="D128" s="185"/>
      <c r="E128" s="185"/>
      <c r="F128" s="185"/>
      <c r="H128" s="187"/>
      <c r="I128" s="187"/>
    </row>
    <row r="129" spans="2:8" ht="15">
      <c r="B129" s="186"/>
      <c r="C129" s="185"/>
      <c r="D129" s="185"/>
      <c r="E129" s="185"/>
      <c r="F129" s="185"/>
      <c r="H129" s="187"/>
    </row>
    <row r="130" spans="2:8" ht="15">
      <c r="B130" s="186"/>
      <c r="C130" s="185"/>
      <c r="D130" s="185"/>
      <c r="E130" s="185"/>
      <c r="F130" s="185"/>
      <c r="H130" s="187"/>
    </row>
    <row r="131" spans="2:8" ht="15">
      <c r="B131" s="186"/>
      <c r="C131" s="185"/>
      <c r="D131" s="185"/>
      <c r="E131" s="185"/>
      <c r="F131" s="185"/>
      <c r="H131" s="187"/>
    </row>
    <row r="132" spans="2:8" ht="15">
      <c r="B132" s="186"/>
      <c r="C132" s="185"/>
      <c r="D132" s="185"/>
      <c r="E132" s="185"/>
      <c r="F132" s="185"/>
      <c r="H132" s="187"/>
    </row>
    <row r="133" spans="2:8" ht="15">
      <c r="B133" s="186"/>
      <c r="C133" s="185"/>
      <c r="D133" s="185"/>
      <c r="E133" s="185"/>
      <c r="F133" s="185"/>
      <c r="H133" s="187"/>
    </row>
    <row r="134" spans="2:8" ht="15">
      <c r="B134" s="186"/>
      <c r="C134" s="185"/>
      <c r="D134" s="185"/>
      <c r="E134" s="185"/>
      <c r="F134" s="185"/>
      <c r="H134" s="187"/>
    </row>
    <row r="135" spans="2:8" ht="15">
      <c r="B135" s="186"/>
      <c r="C135" s="185"/>
      <c r="D135" s="185"/>
      <c r="E135" s="185"/>
      <c r="F135" s="185"/>
      <c r="H135" s="187"/>
    </row>
    <row r="136" spans="2:8" ht="15">
      <c r="B136" s="186"/>
      <c r="C136" s="185"/>
      <c r="D136" s="185"/>
      <c r="E136" s="185"/>
      <c r="F136" s="185"/>
      <c r="H136" s="187"/>
    </row>
    <row r="137" spans="2:8" ht="15">
      <c r="B137" s="186"/>
      <c r="C137" s="185"/>
      <c r="D137" s="185"/>
      <c r="E137" s="185"/>
      <c r="F137" s="185"/>
      <c r="H137" s="187"/>
    </row>
    <row r="138" spans="2:8" ht="15">
      <c r="B138" s="186"/>
      <c r="C138" s="185"/>
      <c r="D138" s="185"/>
      <c r="E138" s="185"/>
      <c r="F138" s="185"/>
      <c r="H138" s="187"/>
    </row>
    <row r="139" spans="2:8" ht="15">
      <c r="B139" s="186"/>
      <c r="C139" s="185"/>
      <c r="D139" s="185"/>
      <c r="E139" s="185"/>
      <c r="F139" s="185"/>
      <c r="H139" s="187"/>
    </row>
    <row r="140" spans="2:8" ht="15">
      <c r="B140" s="186"/>
      <c r="C140" s="185"/>
      <c r="D140" s="185"/>
      <c r="E140" s="185"/>
      <c r="F140" s="185"/>
      <c r="H140" s="187"/>
    </row>
    <row r="141" spans="2:8" ht="15">
      <c r="B141" s="186"/>
      <c r="C141" s="185"/>
      <c r="D141" s="185"/>
      <c r="E141" s="185"/>
      <c r="F141" s="185"/>
      <c r="H141" s="187"/>
    </row>
    <row r="142" spans="2:8" ht="15">
      <c r="B142" s="186"/>
      <c r="C142" s="185"/>
      <c r="D142" s="185"/>
      <c r="E142" s="185"/>
      <c r="F142" s="185"/>
      <c r="H142" s="187"/>
    </row>
    <row r="143" spans="2:8" ht="15">
      <c r="B143" s="186"/>
      <c r="C143" s="185"/>
      <c r="D143" s="185"/>
      <c r="E143" s="185"/>
      <c r="F143" s="185"/>
      <c r="H143" s="187"/>
    </row>
    <row r="144" spans="2:8" ht="15">
      <c r="B144" s="186"/>
      <c r="C144" s="185"/>
      <c r="D144" s="185"/>
      <c r="E144" s="185"/>
      <c r="F144" s="185"/>
      <c r="H144" s="187"/>
    </row>
    <row r="145" spans="2:8" ht="15">
      <c r="B145" s="186"/>
      <c r="C145" s="185"/>
      <c r="D145" s="185"/>
      <c r="E145" s="185"/>
      <c r="F145" s="185"/>
      <c r="H145" s="187"/>
    </row>
    <row r="146" spans="2:8" ht="15">
      <c r="B146" s="186"/>
      <c r="C146" s="185"/>
      <c r="D146" s="185"/>
      <c r="E146" s="185"/>
      <c r="F146" s="185"/>
      <c r="H146" s="187"/>
    </row>
    <row r="147" spans="2:8" ht="15">
      <c r="B147" s="186"/>
      <c r="C147" s="185"/>
      <c r="D147" s="185"/>
      <c r="E147" s="185"/>
      <c r="F147" s="185"/>
      <c r="H147" s="187"/>
    </row>
    <row r="148" spans="2:8" ht="15">
      <c r="B148" s="186"/>
      <c r="C148" s="185"/>
      <c r="D148" s="185"/>
      <c r="E148" s="185"/>
      <c r="F148" s="185"/>
      <c r="H148" s="187"/>
    </row>
    <row r="149" spans="2:8" ht="15">
      <c r="B149" s="186"/>
      <c r="C149" s="185"/>
      <c r="D149" s="185"/>
      <c r="E149" s="185"/>
      <c r="F149" s="185"/>
      <c r="H149" s="187"/>
    </row>
    <row r="150" spans="2:8" ht="15">
      <c r="B150" s="186"/>
      <c r="C150" s="185"/>
      <c r="D150" s="185"/>
      <c r="E150" s="185"/>
      <c r="F150" s="185"/>
      <c r="H150" s="187"/>
    </row>
    <row r="151" spans="2:8" ht="15">
      <c r="B151" s="186"/>
      <c r="C151" s="185"/>
      <c r="D151" s="185"/>
      <c r="E151" s="185"/>
      <c r="F151" s="185"/>
      <c r="H151" s="187"/>
    </row>
    <row r="152" spans="2:8" ht="15">
      <c r="B152" s="186"/>
      <c r="C152" s="185"/>
      <c r="D152" s="185"/>
      <c r="E152" s="185"/>
      <c r="F152" s="185"/>
      <c r="H152" s="187"/>
    </row>
    <row r="153" spans="2:8" ht="15">
      <c r="B153" s="186"/>
      <c r="C153" s="185"/>
      <c r="D153" s="185"/>
      <c r="E153" s="185"/>
      <c r="F153" s="185"/>
      <c r="H153" s="187"/>
    </row>
    <row r="154" spans="2:8" ht="15">
      <c r="B154" s="186"/>
      <c r="C154" s="185"/>
      <c r="D154" s="185"/>
      <c r="E154" s="185"/>
      <c r="F154" s="185"/>
      <c r="H154" s="187"/>
    </row>
    <row r="155" spans="2:8" ht="15">
      <c r="B155" s="186"/>
      <c r="C155" s="185"/>
      <c r="D155" s="185"/>
      <c r="E155" s="185"/>
      <c r="F155" s="185"/>
      <c r="H155" s="187"/>
    </row>
    <row r="156" spans="2:8" ht="15">
      <c r="B156" s="186"/>
      <c r="C156" s="185"/>
      <c r="D156" s="185"/>
      <c r="E156" s="185"/>
      <c r="F156" s="185"/>
      <c r="H156" s="187"/>
    </row>
    <row r="157" spans="2:8" ht="15">
      <c r="B157" s="186"/>
      <c r="C157" s="185"/>
      <c r="D157" s="185"/>
      <c r="E157" s="185"/>
      <c r="F157" s="185"/>
      <c r="H157" s="187"/>
    </row>
    <row r="158" spans="2:8" ht="15">
      <c r="B158" s="186"/>
      <c r="C158" s="185"/>
      <c r="D158" s="185"/>
      <c r="E158" s="185"/>
      <c r="F158" s="185"/>
      <c r="H158" s="187"/>
    </row>
    <row r="159" spans="2:8" ht="15">
      <c r="B159" s="186"/>
      <c r="C159" s="185"/>
      <c r="D159" s="185"/>
      <c r="E159" s="185"/>
      <c r="F159" s="185"/>
      <c r="H159" s="187"/>
    </row>
    <row r="160" spans="2:8" ht="15">
      <c r="B160" s="186"/>
      <c r="C160" s="185"/>
      <c r="D160" s="185"/>
      <c r="E160" s="185"/>
      <c r="F160" s="185"/>
    </row>
    <row r="161" spans="2:6" ht="15">
      <c r="B161" s="186"/>
      <c r="C161" s="185"/>
      <c r="D161" s="185"/>
      <c r="E161" s="185"/>
      <c r="F161" s="185"/>
    </row>
    <row r="162" spans="2:6" ht="15">
      <c r="B162" s="186"/>
      <c r="C162" s="185"/>
      <c r="D162" s="185"/>
      <c r="E162" s="185"/>
      <c r="F162" s="185"/>
    </row>
    <row r="163" spans="2:6" ht="15">
      <c r="B163" s="186"/>
      <c r="C163" s="185"/>
      <c r="D163" s="185"/>
      <c r="E163" s="185"/>
      <c r="F163" s="185"/>
    </row>
    <row r="164" spans="2:6" ht="15">
      <c r="B164" s="186"/>
      <c r="C164" s="185"/>
      <c r="D164" s="185"/>
      <c r="E164" s="185"/>
      <c r="F164" s="185"/>
    </row>
    <row r="165" spans="2:6" ht="15">
      <c r="B165" s="186"/>
      <c r="C165" s="185"/>
      <c r="D165" s="185"/>
      <c r="E165" s="185"/>
      <c r="F165" s="185"/>
    </row>
    <row r="166" spans="2:6" ht="15">
      <c r="B166" s="186"/>
      <c r="C166" s="185"/>
      <c r="D166" s="185"/>
      <c r="E166" s="185"/>
      <c r="F166" s="185"/>
    </row>
    <row r="167" spans="2:6" ht="15">
      <c r="B167" s="186"/>
      <c r="C167" s="185"/>
      <c r="D167" s="185"/>
      <c r="E167" s="185"/>
      <c r="F167" s="185"/>
    </row>
    <row r="168" spans="2:6" ht="15">
      <c r="B168" s="186"/>
      <c r="C168" s="185"/>
      <c r="D168" s="185"/>
      <c r="E168" s="185"/>
      <c r="F168" s="185"/>
    </row>
    <row r="169" spans="2:6" ht="15">
      <c r="B169" s="186"/>
      <c r="C169" s="185"/>
      <c r="D169" s="185"/>
      <c r="E169" s="185"/>
      <c r="F169" s="185"/>
    </row>
    <row r="170" spans="2:6" ht="15">
      <c r="B170" s="186"/>
      <c r="C170" s="185"/>
      <c r="D170" s="185"/>
      <c r="E170" s="185"/>
      <c r="F170" s="185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2014-10-16T06:51:56Z</dcterms:created>
  <dcterms:modified xsi:type="dcterms:W3CDTF">2014-10-16T06:52:40Z</dcterms:modified>
</cp:coreProperties>
</file>