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cotland.gov.uk\dc1\FS1_Home\U443804\"/>
    </mc:Choice>
  </mc:AlternateContent>
  <bookViews>
    <workbookView xWindow="0" yWindow="0" windowWidth="26580" windowHeight="7350"/>
  </bookViews>
  <sheets>
    <sheet name="Intro &amp; Contents" sheetId="1" r:id="rId1"/>
    <sheet name="1A1 Bus use by group" sheetId="2" r:id="rId2"/>
    <sheet name="1A2 Bus use over time" sheetId="3" r:id="rId3"/>
    <sheet name="1A3 Train use by group" sheetId="4" r:id="rId4"/>
    <sheet name="1A4 Train use over time" sheetId="5" r:id="rId5"/>
    <sheet name="1A5 Train Bus Trends" sheetId="7" r:id="rId6"/>
    <sheet name="1A6 Walking transport pleasure " sheetId="8" r:id="rId7"/>
    <sheet name="1A7 Walking over time" sheetId="9" r:id="rId8"/>
    <sheet name="1A8 Cycling transport pleasure" sheetId="10" r:id="rId9"/>
    <sheet name="1A9 Cycling over time " sheetId="11" r:id="rId10"/>
    <sheet name="1B1 Views on Local Buses" sheetId="12" r:id="rId11"/>
    <sheet name="1B2 Views on Local Trains" sheetId="14" r:id="rId12"/>
    <sheet name="1B3 Satistifaction with PT" sheetId="16" r:id="rId13"/>
    <sheet name="1B4 Rail Punctuality" sheetId="21" r:id="rId14"/>
    <sheet name="1C1 Barriers to Walking " sheetId="23" r:id="rId15"/>
    <sheet name="1C2 Barriers to Cycling" sheetId="24" r:id="rId16"/>
    <sheet name="1D1 Barriers to Train " sheetId="25" r:id="rId17"/>
    <sheet name="1D2 Barriers to Bus" sheetId="27" r:id="rId18"/>
    <sheet name="2A1 Greenhouse Emissions" sheetId="29" r:id="rId19"/>
    <sheet name="2B1 Travel by Mode" sheetId="31" r:id="rId20"/>
    <sheet name="2B2 Active Travel by Mode" sheetId="39" r:id="rId21"/>
    <sheet name="2C1 Road Freight" sheetId="33" r:id="rId22"/>
    <sheet name="2C2 Water Freight" sheetId="69" r:id="rId23"/>
    <sheet name="2C3 Air Freight" sheetId="34" r:id="rId24"/>
    <sheet name="2D1 ULEV Registrations" sheetId="53" r:id="rId25"/>
    <sheet name="2D2 ULEVs as a Proportion" sheetId="38" r:id="rId26"/>
    <sheet name="3A1 Less Access PT" sheetId="64" r:id="rId27"/>
    <sheet name="3A2 Accessibility Tiers" sheetId="47" r:id="rId28"/>
    <sheet name="3A3 Access by LA" sheetId="62" r:id="rId29"/>
    <sheet name="3B1 Limited Access Employment " sheetId="63" r:id="rId30"/>
    <sheet name="3B2 Employment Locations" sheetId="48" r:id="rId31"/>
    <sheet name="3C1 Satisfaction by Geography" sheetId="49" r:id="rId32"/>
    <sheet name="3C2 Specific Questions Geo" sheetId="50" r:id="rId33"/>
    <sheet name="3D1 Barriers Public Transport" sheetId="51" r:id="rId34"/>
    <sheet name="3E1 Tourism Visitor Number" sheetId="52" r:id="rId35"/>
    <sheet name="4A1 Active Travel by Group" sheetId="66" r:id="rId36"/>
    <sheet name="4B1 Traffic Casualties 2019" sheetId="59" r:id="rId37"/>
    <sheet name="4B2 Traffic SIMD 2019" sheetId="60" r:id="rId38"/>
    <sheet name="4C1 Safety Perception Bus" sheetId="65" r:id="rId39"/>
    <sheet name="4C2 Safety Perception Train" sheetId="44" r:id="rId40"/>
    <sheet name="4C3 Safety Perception Active" sheetId="55" r:id="rId41"/>
    <sheet name="4D1 Air Pollution" sheetId="45" r:id="rId42"/>
    <sheet name="4E1 Journey by Purpose" sheetId="46" r:id="rId43"/>
  </sheets>
  <definedNames>
    <definedName name="_xlnm._FilterDatabase" localSheetId="27" hidden="1">'3A2 Accessibility Tiers'!$B$1:$B$233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1" i="60" l="1"/>
  <c r="J10" i="60"/>
  <c r="J9" i="60"/>
  <c r="H61" i="4" l="1"/>
  <c r="H62" i="4"/>
  <c r="H63" i="4"/>
  <c r="H64" i="4"/>
  <c r="E96" i="45" l="1"/>
  <c r="F108" i="45" l="1"/>
  <c r="F102" i="45"/>
  <c r="L295" i="62" l="1"/>
  <c r="G7" i="3" l="1"/>
  <c r="G8" i="3"/>
  <c r="G9" i="3"/>
  <c r="G10" i="3"/>
  <c r="G11" i="3"/>
  <c r="G6" i="3"/>
  <c r="E97" i="45" l="1"/>
  <c r="H30" i="4" l="1"/>
  <c r="H23" i="4"/>
  <c r="H24" i="4"/>
  <c r="H25" i="4"/>
  <c r="H26" i="4"/>
  <c r="H27" i="4"/>
  <c r="H28" i="4"/>
  <c r="H29" i="4"/>
  <c r="Q23" i="10"/>
  <c r="Q24" i="10"/>
  <c r="Q25" i="10"/>
  <c r="Q26" i="10"/>
  <c r="Q27" i="10"/>
  <c r="Q28" i="10"/>
  <c r="Q29" i="10"/>
  <c r="Q30" i="10"/>
  <c r="H23" i="10"/>
  <c r="H24" i="10"/>
  <c r="H25" i="10"/>
  <c r="H26" i="10"/>
  <c r="H27" i="10"/>
  <c r="H28" i="10"/>
  <c r="H29" i="10"/>
  <c r="H30" i="10"/>
  <c r="Q23" i="8"/>
  <c r="Q24" i="8"/>
  <c r="Q25" i="8"/>
  <c r="Q26" i="8"/>
  <c r="Q27" i="8"/>
  <c r="Q28" i="8"/>
  <c r="Q29" i="8"/>
  <c r="Q30" i="8"/>
  <c r="H23" i="8"/>
  <c r="H24" i="8"/>
  <c r="H25" i="8"/>
  <c r="H26" i="8"/>
  <c r="H27" i="8"/>
  <c r="H28" i="8"/>
  <c r="H29" i="8"/>
  <c r="H30" i="8"/>
  <c r="H7" i="2" l="1"/>
  <c r="H8" i="2"/>
  <c r="H9" i="2"/>
  <c r="H10" i="2"/>
  <c r="H11" i="2"/>
  <c r="H12" i="2"/>
  <c r="H13" i="2"/>
  <c r="H14" i="2"/>
  <c r="H15" i="2"/>
  <c r="H16" i="2"/>
  <c r="H17" i="2"/>
  <c r="H18" i="2"/>
  <c r="H19" i="2"/>
  <c r="H20" i="2"/>
  <c r="H21" i="2"/>
  <c r="H22"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 i="2"/>
  <c r="H7" i="4"/>
  <c r="H8" i="4"/>
  <c r="H9" i="4"/>
  <c r="H10" i="4"/>
  <c r="H11" i="4"/>
  <c r="H12" i="4"/>
  <c r="H13" i="4"/>
  <c r="H14" i="4"/>
  <c r="H15" i="4"/>
  <c r="H16" i="4"/>
  <c r="H17" i="4"/>
  <c r="H18" i="4"/>
  <c r="H19" i="4"/>
  <c r="H20" i="4"/>
  <c r="H21" i="4"/>
  <c r="H22"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 i="4"/>
  <c r="Q7" i="10"/>
  <c r="Q8" i="10"/>
  <c r="Q9" i="10"/>
  <c r="Q10" i="10"/>
  <c r="Q11" i="10"/>
  <c r="Q12" i="10"/>
  <c r="Q13" i="10"/>
  <c r="Q14" i="10"/>
  <c r="Q15" i="10"/>
  <c r="Q16" i="10"/>
  <c r="Q17" i="10"/>
  <c r="Q18" i="10"/>
  <c r="Q19" i="10"/>
  <c r="Q20" i="10"/>
  <c r="Q21" i="10"/>
  <c r="Q22" i="10"/>
  <c r="Q31" i="10"/>
  <c r="Q32" i="10"/>
  <c r="Q33" i="10"/>
  <c r="Q34" i="10"/>
  <c r="Q35" i="10"/>
  <c r="Q36" i="10"/>
  <c r="Q37" i="10"/>
  <c r="Q38" i="10"/>
  <c r="Q39" i="10"/>
  <c r="Q40" i="10"/>
  <c r="Q41" i="10"/>
  <c r="Q42" i="10"/>
  <c r="Q43" i="10"/>
  <c r="Q44" i="10"/>
  <c r="Q45" i="10"/>
  <c r="Q46" i="10"/>
  <c r="Q47" i="10"/>
  <c r="Q48" i="10"/>
  <c r="Q49" i="10"/>
  <c r="Q50" i="10"/>
  <c r="Q51" i="10"/>
  <c r="Q52" i="10"/>
  <c r="Q53" i="10"/>
  <c r="Q54" i="10"/>
  <c r="Q55" i="10"/>
  <c r="Q56" i="10"/>
  <c r="Q57" i="10"/>
  <c r="Q58" i="10"/>
  <c r="Q59" i="10"/>
  <c r="Q60" i="10"/>
  <c r="Q61" i="10"/>
  <c r="Q62" i="10"/>
  <c r="Q6" i="10"/>
  <c r="H7" i="10"/>
  <c r="H8" i="10"/>
  <c r="H9" i="10"/>
  <c r="H10" i="10"/>
  <c r="H11" i="10"/>
  <c r="H12" i="10"/>
  <c r="H13" i="10"/>
  <c r="H14" i="10"/>
  <c r="H15" i="10"/>
  <c r="H16" i="10"/>
  <c r="H17" i="10"/>
  <c r="H18" i="10"/>
  <c r="H19" i="10"/>
  <c r="H20" i="10"/>
  <c r="H21" i="10"/>
  <c r="H22" i="10"/>
  <c r="H31" i="10"/>
  <c r="H32" i="10"/>
  <c r="H33" i="10"/>
  <c r="H34" i="10"/>
  <c r="H35" i="10"/>
  <c r="H36" i="10"/>
  <c r="H37" i="10"/>
  <c r="H38" i="10"/>
  <c r="H39" i="10"/>
  <c r="H40" i="10"/>
  <c r="H41" i="10"/>
  <c r="H42" i="10"/>
  <c r="H43" i="10"/>
  <c r="H44" i="10"/>
  <c r="H45" i="10"/>
  <c r="H46" i="10"/>
  <c r="H47" i="10"/>
  <c r="H48" i="10"/>
  <c r="H49" i="10"/>
  <c r="H50" i="10"/>
  <c r="H51" i="10"/>
  <c r="H52" i="10"/>
  <c r="H53" i="10"/>
  <c r="H54" i="10"/>
  <c r="H55" i="10"/>
  <c r="H56" i="10"/>
  <c r="H57" i="10"/>
  <c r="H58" i="10"/>
  <c r="H59" i="10"/>
  <c r="H60" i="10"/>
  <c r="H61" i="10"/>
  <c r="H62" i="10"/>
  <c r="H6" i="10"/>
  <c r="Q7" i="8"/>
  <c r="Q8" i="8"/>
  <c r="Q9" i="8"/>
  <c r="Q10" i="8"/>
  <c r="Q11" i="8"/>
  <c r="Q12" i="8"/>
  <c r="Q13" i="8"/>
  <c r="Q14" i="8"/>
  <c r="Q15" i="8"/>
  <c r="Q16" i="8"/>
  <c r="Q17" i="8"/>
  <c r="Q18" i="8"/>
  <c r="Q19" i="8"/>
  <c r="Q20" i="8"/>
  <c r="Q21" i="8"/>
  <c r="Q22" i="8"/>
  <c r="Q31" i="8"/>
  <c r="Q32" i="8"/>
  <c r="Q33" i="8"/>
  <c r="Q34" i="8"/>
  <c r="Q35" i="8"/>
  <c r="Q36" i="8"/>
  <c r="Q37" i="8"/>
  <c r="Q38" i="8"/>
  <c r="Q39" i="8"/>
  <c r="Q40" i="8"/>
  <c r="Q41" i="8"/>
  <c r="Q42" i="8"/>
  <c r="Q43" i="8"/>
  <c r="Q44" i="8"/>
  <c r="Q45" i="8"/>
  <c r="Q46" i="8"/>
  <c r="Q47" i="8"/>
  <c r="Q48" i="8"/>
  <c r="Q49" i="8"/>
  <c r="Q50" i="8"/>
  <c r="Q51" i="8"/>
  <c r="Q52" i="8"/>
  <c r="Q53" i="8"/>
  <c r="Q54" i="8"/>
  <c r="Q55" i="8"/>
  <c r="Q56" i="8"/>
  <c r="Q57" i="8"/>
  <c r="Q58" i="8"/>
  <c r="Q59" i="8"/>
  <c r="Q60" i="8"/>
  <c r="Q61" i="8"/>
  <c r="Q62" i="8"/>
  <c r="Q6" i="8"/>
  <c r="H62" i="8"/>
  <c r="H7" i="8"/>
  <c r="H8" i="8"/>
  <c r="H9" i="8"/>
  <c r="H10" i="8"/>
  <c r="H11" i="8"/>
  <c r="H12" i="8"/>
  <c r="H13" i="8"/>
  <c r="H14" i="8"/>
  <c r="H15" i="8"/>
  <c r="H16" i="8"/>
  <c r="H17" i="8"/>
  <c r="H18" i="8"/>
  <c r="H19" i="8"/>
  <c r="H20" i="8"/>
  <c r="H21" i="8"/>
  <c r="H22" i="8"/>
  <c r="H31"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6" i="8"/>
  <c r="G7" i="5" l="1"/>
  <c r="G8" i="5"/>
  <c r="G9" i="5"/>
  <c r="G10" i="5"/>
  <c r="G11" i="5"/>
  <c r="G6" i="5"/>
  <c r="L6" i="39" l="1"/>
  <c r="M7" i="39" l="1"/>
  <c r="M8" i="39"/>
  <c r="M9" i="39"/>
  <c r="M10" i="39"/>
  <c r="M11" i="39"/>
  <c r="M12" i="39"/>
  <c r="M13" i="39"/>
  <c r="M14" i="39"/>
  <c r="M15" i="39"/>
  <c r="M6" i="39"/>
  <c r="L7" i="39"/>
  <c r="L8" i="39"/>
  <c r="L9" i="39"/>
  <c r="L10" i="39"/>
  <c r="L11" i="39"/>
  <c r="L12" i="39"/>
  <c r="L13" i="39"/>
  <c r="L14" i="39"/>
  <c r="L15" i="39"/>
  <c r="AB38" i="45" l="1"/>
  <c r="E28" i="45"/>
  <c r="R12" i="46" l="1"/>
  <c r="Q12" i="46"/>
  <c r="R9" i="46"/>
  <c r="Q9" i="46"/>
  <c r="Q7" i="46"/>
  <c r="R7" i="46"/>
  <c r="Q8" i="46"/>
  <c r="R8" i="46"/>
  <c r="Q10" i="46"/>
  <c r="R10" i="46"/>
  <c r="Q11" i="46"/>
  <c r="R11" i="46"/>
  <c r="Q13" i="46"/>
  <c r="R13" i="46"/>
  <c r="Q14" i="46"/>
  <c r="R14" i="46"/>
  <c r="Q15" i="46"/>
  <c r="R15" i="46"/>
  <c r="Q16" i="46"/>
  <c r="R16" i="46"/>
  <c r="Q17" i="46"/>
  <c r="R17" i="46"/>
  <c r="Q18" i="46"/>
  <c r="R18" i="46"/>
  <c r="Q19" i="46"/>
  <c r="R19" i="46"/>
  <c r="Q20" i="46"/>
  <c r="R20" i="46"/>
  <c r="Q21" i="46"/>
  <c r="R21" i="46"/>
  <c r="Q22" i="46"/>
  <c r="R22" i="46"/>
  <c r="Q23" i="46"/>
  <c r="R23" i="46"/>
  <c r="R6" i="46"/>
  <c r="Q6" i="46"/>
  <c r="F59" i="60" l="1"/>
  <c r="K94" i="60"/>
  <c r="L94" i="60"/>
  <c r="K95" i="60"/>
  <c r="L95" i="60"/>
  <c r="K96" i="60"/>
  <c r="L96" i="60"/>
  <c r="K97" i="60"/>
  <c r="L97" i="60"/>
  <c r="K98" i="60"/>
  <c r="L98" i="60"/>
  <c r="K99" i="60"/>
  <c r="L99" i="60"/>
  <c r="K100" i="60"/>
  <c r="L100" i="60"/>
  <c r="K101" i="60"/>
  <c r="L101" i="60"/>
  <c r="K102" i="60"/>
  <c r="L102" i="60"/>
  <c r="K103" i="60"/>
  <c r="L103" i="60"/>
  <c r="J95" i="60"/>
  <c r="J96" i="60"/>
  <c r="J97" i="60"/>
  <c r="J98" i="60"/>
  <c r="J99" i="60"/>
  <c r="J100" i="60"/>
  <c r="J101" i="60"/>
  <c r="J102" i="60"/>
  <c r="J103" i="60"/>
  <c r="J94" i="60"/>
  <c r="K9" i="60"/>
  <c r="L9" i="60"/>
  <c r="K10" i="60"/>
  <c r="L10" i="60"/>
  <c r="K11" i="60"/>
  <c r="L11" i="60"/>
  <c r="K12" i="60"/>
  <c r="L12" i="60"/>
  <c r="K13" i="60"/>
  <c r="L13" i="60"/>
  <c r="K14" i="60"/>
  <c r="L14" i="60"/>
  <c r="K15" i="60"/>
  <c r="L15" i="60"/>
  <c r="K16" i="60"/>
  <c r="L16" i="60"/>
  <c r="K17" i="60"/>
  <c r="L17" i="60"/>
  <c r="K18" i="60"/>
  <c r="L18" i="60"/>
  <c r="J12" i="60"/>
  <c r="J13" i="60"/>
  <c r="J14" i="60"/>
  <c r="J15" i="60"/>
  <c r="J16" i="60"/>
  <c r="J17" i="60"/>
  <c r="J18" i="60"/>
  <c r="F94" i="60"/>
  <c r="F95" i="60"/>
  <c r="F96" i="60"/>
  <c r="F97" i="60"/>
  <c r="F98" i="60"/>
  <c r="F99" i="60"/>
  <c r="F100" i="60"/>
  <c r="F101" i="60"/>
  <c r="F102" i="60"/>
  <c r="F103" i="60"/>
  <c r="F104" i="60"/>
  <c r="F105" i="60"/>
  <c r="F106" i="60"/>
  <c r="F107" i="60"/>
  <c r="F108" i="60"/>
  <c r="F109" i="60"/>
  <c r="F110" i="60"/>
  <c r="F111" i="60"/>
  <c r="F112" i="60"/>
  <c r="F113" i="60"/>
  <c r="F114" i="60"/>
  <c r="F115" i="60"/>
  <c r="F116" i="60"/>
  <c r="F117" i="60"/>
  <c r="F118" i="60"/>
  <c r="F119" i="60"/>
  <c r="F120" i="60"/>
  <c r="F121" i="60"/>
  <c r="F122" i="60"/>
  <c r="F123" i="60"/>
  <c r="F124" i="60"/>
  <c r="F125" i="60"/>
  <c r="F126" i="60"/>
  <c r="F127" i="60"/>
  <c r="F128" i="60"/>
  <c r="F129" i="60"/>
  <c r="F130" i="60"/>
  <c r="F131" i="60"/>
  <c r="F132" i="60"/>
  <c r="F133" i="60"/>
  <c r="F134" i="60"/>
  <c r="F135" i="60"/>
  <c r="F136" i="60"/>
  <c r="F137" i="60"/>
  <c r="F138" i="60"/>
  <c r="F139" i="60"/>
  <c r="F140" i="60"/>
  <c r="F141" i="60"/>
  <c r="F142" i="60"/>
  <c r="F143" i="60"/>
  <c r="F144" i="60"/>
  <c r="F145" i="60"/>
  <c r="F146" i="60"/>
  <c r="F147" i="60"/>
  <c r="F148" i="60"/>
  <c r="F149" i="60"/>
  <c r="F150" i="60"/>
  <c r="F151" i="60"/>
  <c r="F152" i="60"/>
  <c r="F153" i="60"/>
  <c r="F154" i="60"/>
  <c r="F155" i="60"/>
  <c r="F156" i="60"/>
  <c r="F157" i="60"/>
  <c r="F158" i="60"/>
  <c r="F159" i="60"/>
  <c r="F160" i="60"/>
  <c r="F161" i="60"/>
  <c r="F162" i="60"/>
  <c r="F163" i="60"/>
  <c r="F164" i="60"/>
  <c r="F165" i="60"/>
  <c r="F166" i="60"/>
  <c r="F167" i="60"/>
  <c r="F168" i="60"/>
  <c r="F169" i="60"/>
  <c r="F170" i="60"/>
  <c r="F171" i="60"/>
  <c r="F172" i="60"/>
  <c r="F173" i="60"/>
  <c r="F10" i="60"/>
  <c r="F11" i="60"/>
  <c r="F12" i="60"/>
  <c r="F13" i="60"/>
  <c r="F14" i="60"/>
  <c r="F15" i="60"/>
  <c r="F16" i="60"/>
  <c r="F17" i="60"/>
  <c r="F18" i="60"/>
  <c r="F19" i="60"/>
  <c r="F20" i="60"/>
  <c r="F21" i="60"/>
  <c r="F22" i="60"/>
  <c r="F23" i="60"/>
  <c r="F24" i="60"/>
  <c r="F25" i="60"/>
  <c r="F26" i="60"/>
  <c r="F27" i="60"/>
  <c r="F28" i="60"/>
  <c r="F29" i="60"/>
  <c r="F30" i="60"/>
  <c r="F31" i="60"/>
  <c r="F32" i="60"/>
  <c r="F33" i="60"/>
  <c r="F34" i="60"/>
  <c r="F35" i="60"/>
  <c r="F36" i="60"/>
  <c r="F37" i="60"/>
  <c r="F38" i="60"/>
  <c r="F39" i="60"/>
  <c r="F40" i="60"/>
  <c r="F41" i="60"/>
  <c r="F42" i="60"/>
  <c r="F43" i="60"/>
  <c r="F44" i="60"/>
  <c r="F45" i="60"/>
  <c r="F46" i="60"/>
  <c r="F47" i="60"/>
  <c r="F48" i="60"/>
  <c r="F49" i="60"/>
  <c r="F50" i="60"/>
  <c r="F51" i="60"/>
  <c r="F52" i="60"/>
  <c r="F53" i="60"/>
  <c r="F54" i="60"/>
  <c r="F55" i="60"/>
  <c r="F56" i="60"/>
  <c r="F57" i="60"/>
  <c r="F58" i="60"/>
  <c r="F60" i="60"/>
  <c r="F61" i="60"/>
  <c r="F62" i="60"/>
  <c r="F63" i="60"/>
  <c r="F64" i="60"/>
  <c r="F65" i="60"/>
  <c r="F66" i="60"/>
  <c r="F67" i="60"/>
  <c r="F68" i="60"/>
  <c r="F69" i="60"/>
  <c r="F70" i="60"/>
  <c r="F71" i="60"/>
  <c r="F72" i="60"/>
  <c r="F73" i="60"/>
  <c r="F74" i="60"/>
  <c r="F75" i="60"/>
  <c r="F76" i="60"/>
  <c r="F77" i="60"/>
  <c r="F78" i="60"/>
  <c r="F79" i="60"/>
  <c r="F80" i="60"/>
  <c r="F81" i="60"/>
  <c r="F82" i="60"/>
  <c r="F83" i="60"/>
  <c r="F84" i="60"/>
  <c r="F85" i="60"/>
  <c r="F86" i="60"/>
  <c r="F87" i="60"/>
  <c r="F88" i="60"/>
  <c r="F9" i="60"/>
  <c r="M15" i="60" l="1"/>
  <c r="M11" i="60"/>
  <c r="M16" i="60"/>
  <c r="M13" i="60"/>
  <c r="M14" i="60"/>
  <c r="M100" i="60"/>
  <c r="M96" i="60"/>
  <c r="M102" i="60"/>
  <c r="M10" i="60"/>
  <c r="M103" i="60"/>
  <c r="M95" i="60"/>
  <c r="M97" i="60"/>
  <c r="M99" i="60"/>
  <c r="M9" i="60"/>
  <c r="M98" i="60"/>
  <c r="M101" i="60"/>
  <c r="M17" i="60"/>
  <c r="M12" i="60"/>
  <c r="M18" i="60"/>
  <c r="M94" i="60"/>
  <c r="AB108" i="45"/>
  <c r="AA108" i="45"/>
  <c r="Z108" i="45"/>
  <c r="Y108" i="45"/>
  <c r="X108" i="45"/>
  <c r="W108" i="45"/>
  <c r="V108" i="45"/>
  <c r="U108" i="45"/>
  <c r="T108" i="45"/>
  <c r="S108" i="45"/>
  <c r="R108" i="45"/>
  <c r="Q108" i="45"/>
  <c r="P108" i="45"/>
  <c r="O108" i="45"/>
  <c r="N108" i="45"/>
  <c r="M108" i="45"/>
  <c r="L108" i="45"/>
  <c r="K108" i="45"/>
  <c r="J108" i="45"/>
  <c r="I108" i="45"/>
  <c r="H108" i="45"/>
  <c r="G108" i="45"/>
  <c r="E108" i="45"/>
  <c r="AB107" i="45"/>
  <c r="AA107" i="45"/>
  <c r="Z107" i="45"/>
  <c r="Y107" i="45"/>
  <c r="X107" i="45"/>
  <c r="W107" i="45"/>
  <c r="V107" i="45"/>
  <c r="U107" i="45"/>
  <c r="T107" i="45"/>
  <c r="S107" i="45"/>
  <c r="R107" i="45"/>
  <c r="Q107" i="45"/>
  <c r="P107" i="45"/>
  <c r="O107" i="45"/>
  <c r="N107" i="45"/>
  <c r="M107" i="45"/>
  <c r="L107" i="45"/>
  <c r="K107" i="45"/>
  <c r="J107" i="45"/>
  <c r="I107" i="45"/>
  <c r="H107" i="45"/>
  <c r="G107" i="45"/>
  <c r="F107" i="45"/>
  <c r="E107" i="45"/>
  <c r="AB106" i="45"/>
  <c r="AA106" i="45"/>
  <c r="Z106" i="45"/>
  <c r="Y106" i="45"/>
  <c r="X106" i="45"/>
  <c r="W106" i="45"/>
  <c r="V106" i="45"/>
  <c r="U106" i="45"/>
  <c r="T106" i="45"/>
  <c r="S106" i="45"/>
  <c r="R106" i="45"/>
  <c r="Q106" i="45"/>
  <c r="P106" i="45"/>
  <c r="O106" i="45"/>
  <c r="N106" i="45"/>
  <c r="M106" i="45"/>
  <c r="L106" i="45"/>
  <c r="K106" i="45"/>
  <c r="J106" i="45"/>
  <c r="I106" i="45"/>
  <c r="H106" i="45"/>
  <c r="G106" i="45"/>
  <c r="F106" i="45"/>
  <c r="E106" i="45"/>
  <c r="AB105" i="45"/>
  <c r="AA105" i="45"/>
  <c r="Z105" i="45"/>
  <c r="Y105" i="45"/>
  <c r="X105" i="45"/>
  <c r="W105" i="45"/>
  <c r="V105" i="45"/>
  <c r="U105" i="45"/>
  <c r="T105" i="45"/>
  <c r="S105" i="45"/>
  <c r="R105" i="45"/>
  <c r="Q105" i="45"/>
  <c r="P105" i="45"/>
  <c r="O105" i="45"/>
  <c r="N105" i="45"/>
  <c r="M105" i="45"/>
  <c r="L105" i="45"/>
  <c r="K105" i="45"/>
  <c r="J105" i="45"/>
  <c r="I105" i="45"/>
  <c r="H105" i="45"/>
  <c r="G105" i="45"/>
  <c r="F105" i="45"/>
  <c r="E105" i="45"/>
  <c r="AB104" i="45"/>
  <c r="AA104" i="45"/>
  <c r="Z104" i="45"/>
  <c r="Y104" i="45"/>
  <c r="X104" i="45"/>
  <c r="W104" i="45"/>
  <c r="V104" i="45"/>
  <c r="U104" i="45"/>
  <c r="T104" i="45"/>
  <c r="S104" i="45"/>
  <c r="R104" i="45"/>
  <c r="Q104" i="45"/>
  <c r="P104" i="45"/>
  <c r="O104" i="45"/>
  <c r="N104" i="45"/>
  <c r="M104" i="45"/>
  <c r="L104" i="45"/>
  <c r="K104" i="45"/>
  <c r="J104" i="45"/>
  <c r="I104" i="45"/>
  <c r="H104" i="45"/>
  <c r="G104" i="45"/>
  <c r="F104" i="45"/>
  <c r="E104" i="45"/>
  <c r="AB103" i="45"/>
  <c r="AA103" i="45"/>
  <c r="Z103" i="45"/>
  <c r="Y103" i="45"/>
  <c r="X103" i="45"/>
  <c r="W103" i="45"/>
  <c r="V103" i="45"/>
  <c r="U103" i="45"/>
  <c r="T103" i="45"/>
  <c r="S103" i="45"/>
  <c r="R103" i="45"/>
  <c r="Q103" i="45"/>
  <c r="P103" i="45"/>
  <c r="O103" i="45"/>
  <c r="N103" i="45"/>
  <c r="M103" i="45"/>
  <c r="L103" i="45"/>
  <c r="K103" i="45"/>
  <c r="J103" i="45"/>
  <c r="I103" i="45"/>
  <c r="H103" i="45"/>
  <c r="G103" i="45"/>
  <c r="F103" i="45"/>
  <c r="E103" i="45"/>
  <c r="AB102" i="45"/>
  <c r="AA102" i="45"/>
  <c r="Z102" i="45"/>
  <c r="Y102" i="45"/>
  <c r="X102" i="45"/>
  <c r="W102" i="45"/>
  <c r="V102" i="45"/>
  <c r="U102" i="45"/>
  <c r="T102" i="45"/>
  <c r="S102" i="45"/>
  <c r="R102" i="45"/>
  <c r="Q102" i="45"/>
  <c r="P102" i="45"/>
  <c r="O102" i="45"/>
  <c r="N102" i="45"/>
  <c r="M102" i="45"/>
  <c r="L102" i="45"/>
  <c r="K102" i="45"/>
  <c r="J102" i="45"/>
  <c r="I102" i="45"/>
  <c r="H102" i="45"/>
  <c r="G102" i="45"/>
  <c r="E102" i="45"/>
  <c r="AB100" i="45"/>
  <c r="AA100" i="45"/>
  <c r="Z100" i="45"/>
  <c r="Y100" i="45"/>
  <c r="X100" i="45"/>
  <c r="W100" i="45"/>
  <c r="V100" i="45"/>
  <c r="U100" i="45"/>
  <c r="T100" i="45"/>
  <c r="S100" i="45"/>
  <c r="R100" i="45"/>
  <c r="Q100" i="45"/>
  <c r="P100" i="45"/>
  <c r="O100" i="45"/>
  <c r="N100" i="45"/>
  <c r="M100" i="45"/>
  <c r="L100" i="45"/>
  <c r="K100" i="45"/>
  <c r="J100" i="45"/>
  <c r="I100" i="45"/>
  <c r="H100" i="45"/>
  <c r="G100" i="45"/>
  <c r="F100" i="45"/>
  <c r="E100" i="45"/>
  <c r="AB99" i="45"/>
  <c r="AA99" i="45"/>
  <c r="Z99" i="45"/>
  <c r="Y99" i="45"/>
  <c r="X99" i="45"/>
  <c r="W99" i="45"/>
  <c r="V99" i="45"/>
  <c r="U99" i="45"/>
  <c r="T99" i="45"/>
  <c r="S99" i="45"/>
  <c r="R99" i="45"/>
  <c r="Q99" i="45"/>
  <c r="P99" i="45"/>
  <c r="O99" i="45"/>
  <c r="N99" i="45"/>
  <c r="M99" i="45"/>
  <c r="L99" i="45"/>
  <c r="K99" i="45"/>
  <c r="J99" i="45"/>
  <c r="I99" i="45"/>
  <c r="H99" i="45"/>
  <c r="G99" i="45"/>
  <c r="F99" i="45"/>
  <c r="E99" i="45"/>
  <c r="AB98" i="45"/>
  <c r="AA98" i="45"/>
  <c r="Z98" i="45"/>
  <c r="Y98" i="45"/>
  <c r="X98" i="45"/>
  <c r="W98" i="45"/>
  <c r="V98" i="45"/>
  <c r="U98" i="45"/>
  <c r="T98" i="45"/>
  <c r="S98" i="45"/>
  <c r="R98" i="45"/>
  <c r="Q98" i="45"/>
  <c r="P98" i="45"/>
  <c r="O98" i="45"/>
  <c r="N98" i="45"/>
  <c r="M98" i="45"/>
  <c r="L98" i="45"/>
  <c r="K98" i="45"/>
  <c r="J98" i="45"/>
  <c r="I98" i="45"/>
  <c r="H98" i="45"/>
  <c r="G98" i="45"/>
  <c r="F98" i="45"/>
  <c r="E98" i="45"/>
  <c r="AB97" i="45"/>
  <c r="AA97" i="45"/>
  <c r="Z97" i="45"/>
  <c r="Y97" i="45"/>
  <c r="X97" i="45"/>
  <c r="W97" i="45"/>
  <c r="V97" i="45"/>
  <c r="U97" i="45"/>
  <c r="T97" i="45"/>
  <c r="S97" i="45"/>
  <c r="R97" i="45"/>
  <c r="Q97" i="45"/>
  <c r="P97" i="45"/>
  <c r="O97" i="45"/>
  <c r="N97" i="45"/>
  <c r="M97" i="45"/>
  <c r="L97" i="45"/>
  <c r="K97" i="45"/>
  <c r="J97" i="45"/>
  <c r="I97" i="45"/>
  <c r="H97" i="45"/>
  <c r="G97" i="45"/>
  <c r="F97" i="45"/>
  <c r="AB96" i="45"/>
  <c r="AA96" i="45"/>
  <c r="Z96" i="45"/>
  <c r="Y96" i="45"/>
  <c r="X96" i="45"/>
  <c r="W96" i="45"/>
  <c r="V96" i="45"/>
  <c r="U96" i="45"/>
  <c r="T96" i="45"/>
  <c r="S96" i="45"/>
  <c r="R96" i="45"/>
  <c r="Q96" i="45"/>
  <c r="P96" i="45"/>
  <c r="O96" i="45"/>
  <c r="N96" i="45"/>
  <c r="M96" i="45"/>
  <c r="L96" i="45"/>
  <c r="K96" i="45"/>
  <c r="J96" i="45"/>
  <c r="I96" i="45"/>
  <c r="H96" i="45"/>
  <c r="G96" i="45"/>
  <c r="F96" i="45"/>
  <c r="AB74" i="45"/>
  <c r="AA74" i="45"/>
  <c r="Z74" i="45"/>
  <c r="Y74" i="45"/>
  <c r="X74" i="45"/>
  <c r="W74" i="45"/>
  <c r="V74" i="45"/>
  <c r="U74" i="45"/>
  <c r="T74" i="45"/>
  <c r="S74" i="45"/>
  <c r="R74" i="45"/>
  <c r="Q74" i="45"/>
  <c r="P74" i="45"/>
  <c r="O74" i="45"/>
  <c r="N74" i="45"/>
  <c r="M74" i="45"/>
  <c r="L74" i="45"/>
  <c r="K74" i="45"/>
  <c r="J74" i="45"/>
  <c r="I74" i="45"/>
  <c r="H74" i="45"/>
  <c r="G74" i="45"/>
  <c r="F74" i="45"/>
  <c r="E74" i="45"/>
  <c r="AB73" i="45"/>
  <c r="AA73" i="45"/>
  <c r="Z73" i="45"/>
  <c r="Y73" i="45"/>
  <c r="X73" i="45"/>
  <c r="W73" i="45"/>
  <c r="V73" i="45"/>
  <c r="U73" i="45"/>
  <c r="T73" i="45"/>
  <c r="S73" i="45"/>
  <c r="R73" i="45"/>
  <c r="Q73" i="45"/>
  <c r="P73" i="45"/>
  <c r="O73" i="45"/>
  <c r="N73" i="45"/>
  <c r="M73" i="45"/>
  <c r="L73" i="45"/>
  <c r="K73" i="45"/>
  <c r="J73" i="45"/>
  <c r="I73" i="45"/>
  <c r="H73" i="45"/>
  <c r="G73" i="45"/>
  <c r="F73" i="45"/>
  <c r="E73" i="45"/>
  <c r="AB72" i="45"/>
  <c r="AA72" i="45"/>
  <c r="Z72" i="45"/>
  <c r="Y72" i="45"/>
  <c r="X72" i="45"/>
  <c r="W72" i="45"/>
  <c r="V72" i="45"/>
  <c r="U72" i="45"/>
  <c r="T72" i="45"/>
  <c r="S72" i="45"/>
  <c r="R72" i="45"/>
  <c r="Q72" i="45"/>
  <c r="P72" i="45"/>
  <c r="O72" i="45"/>
  <c r="N72" i="45"/>
  <c r="M72" i="45"/>
  <c r="L72" i="45"/>
  <c r="K72" i="45"/>
  <c r="J72" i="45"/>
  <c r="I72" i="45"/>
  <c r="H72" i="45"/>
  <c r="G72" i="45"/>
  <c r="F72" i="45"/>
  <c r="E72" i="45"/>
  <c r="AB71" i="45"/>
  <c r="AA71" i="45"/>
  <c r="Z71" i="45"/>
  <c r="Y71" i="45"/>
  <c r="X71" i="45"/>
  <c r="W71" i="45"/>
  <c r="V71" i="45"/>
  <c r="U71" i="45"/>
  <c r="T71" i="45"/>
  <c r="S71" i="45"/>
  <c r="R71" i="45"/>
  <c r="Q71" i="45"/>
  <c r="P71" i="45"/>
  <c r="O71" i="45"/>
  <c r="N71" i="45"/>
  <c r="M71" i="45"/>
  <c r="L71" i="45"/>
  <c r="K71" i="45"/>
  <c r="J71" i="45"/>
  <c r="I71" i="45"/>
  <c r="H71" i="45"/>
  <c r="G71" i="45"/>
  <c r="F71" i="45"/>
  <c r="E71" i="45"/>
  <c r="AB70" i="45"/>
  <c r="AA70" i="45"/>
  <c r="Z70" i="45"/>
  <c r="Y70" i="45"/>
  <c r="X70" i="45"/>
  <c r="W70" i="45"/>
  <c r="V70" i="45"/>
  <c r="U70" i="45"/>
  <c r="T70" i="45"/>
  <c r="S70" i="45"/>
  <c r="R70" i="45"/>
  <c r="Q70" i="45"/>
  <c r="P70" i="45"/>
  <c r="O70" i="45"/>
  <c r="N70" i="45"/>
  <c r="M70" i="45"/>
  <c r="L70" i="45"/>
  <c r="K70" i="45"/>
  <c r="J70" i="45"/>
  <c r="I70" i="45"/>
  <c r="H70" i="45"/>
  <c r="G70" i="45"/>
  <c r="F70" i="45"/>
  <c r="E70" i="45"/>
  <c r="AB69" i="45"/>
  <c r="AA69" i="45"/>
  <c r="Z69" i="45"/>
  <c r="Y69" i="45"/>
  <c r="X69" i="45"/>
  <c r="W69" i="45"/>
  <c r="V69" i="45"/>
  <c r="U69" i="45"/>
  <c r="T69" i="45"/>
  <c r="S69" i="45"/>
  <c r="R69" i="45"/>
  <c r="Q69" i="45"/>
  <c r="P69" i="45"/>
  <c r="O69" i="45"/>
  <c r="N69" i="45"/>
  <c r="M69" i="45"/>
  <c r="L69" i="45"/>
  <c r="K69" i="45"/>
  <c r="J69" i="45"/>
  <c r="I69" i="45"/>
  <c r="H69" i="45"/>
  <c r="G69" i="45"/>
  <c r="F69" i="45"/>
  <c r="E69" i="45"/>
  <c r="AB68" i="45"/>
  <c r="AA68" i="45"/>
  <c r="Z68" i="45"/>
  <c r="Y68" i="45"/>
  <c r="X68" i="45"/>
  <c r="W68" i="45"/>
  <c r="V68" i="45"/>
  <c r="U68" i="45"/>
  <c r="T68" i="45"/>
  <c r="S68" i="45"/>
  <c r="R68" i="45"/>
  <c r="Q68" i="45"/>
  <c r="P68" i="45"/>
  <c r="O68" i="45"/>
  <c r="N68" i="45"/>
  <c r="M68" i="45"/>
  <c r="L68" i="45"/>
  <c r="K68" i="45"/>
  <c r="J68" i="45"/>
  <c r="I68" i="45"/>
  <c r="H68" i="45"/>
  <c r="G68" i="45"/>
  <c r="F68" i="45"/>
  <c r="E68" i="45"/>
  <c r="AB66" i="45"/>
  <c r="AA66" i="45"/>
  <c r="Z66" i="45"/>
  <c r="Y66" i="45"/>
  <c r="X66" i="45"/>
  <c r="W66" i="45"/>
  <c r="V66" i="45"/>
  <c r="U66" i="45"/>
  <c r="T66" i="45"/>
  <c r="S66" i="45"/>
  <c r="R66" i="45"/>
  <c r="Q66" i="45"/>
  <c r="P66" i="45"/>
  <c r="O66" i="45"/>
  <c r="N66" i="45"/>
  <c r="M66" i="45"/>
  <c r="L66" i="45"/>
  <c r="K66" i="45"/>
  <c r="J66" i="45"/>
  <c r="I66" i="45"/>
  <c r="H66" i="45"/>
  <c r="G66" i="45"/>
  <c r="F66" i="45"/>
  <c r="E66" i="45"/>
  <c r="AB65" i="45"/>
  <c r="AA65" i="45"/>
  <c r="Z65" i="45"/>
  <c r="Y65" i="45"/>
  <c r="X65" i="45"/>
  <c r="W65" i="45"/>
  <c r="V65" i="45"/>
  <c r="U65" i="45"/>
  <c r="T65" i="45"/>
  <c r="S65" i="45"/>
  <c r="R65" i="45"/>
  <c r="Q65" i="45"/>
  <c r="P65" i="45"/>
  <c r="O65" i="45"/>
  <c r="N65" i="45"/>
  <c r="M65" i="45"/>
  <c r="L65" i="45"/>
  <c r="K65" i="45"/>
  <c r="J65" i="45"/>
  <c r="I65" i="45"/>
  <c r="H65" i="45"/>
  <c r="G65" i="45"/>
  <c r="F65" i="45"/>
  <c r="E65" i="45"/>
  <c r="AB64" i="45"/>
  <c r="AA64" i="45"/>
  <c r="Z64" i="45"/>
  <c r="Y64" i="45"/>
  <c r="X64" i="45"/>
  <c r="W64" i="45"/>
  <c r="V64" i="45"/>
  <c r="U64" i="45"/>
  <c r="T64" i="45"/>
  <c r="S64" i="45"/>
  <c r="R64" i="45"/>
  <c r="Q64" i="45"/>
  <c r="P64" i="45"/>
  <c r="O64" i="45"/>
  <c r="N64" i="45"/>
  <c r="M64" i="45"/>
  <c r="L64" i="45"/>
  <c r="K64" i="45"/>
  <c r="J64" i="45"/>
  <c r="I64" i="45"/>
  <c r="H64" i="45"/>
  <c r="G64" i="45"/>
  <c r="F64" i="45"/>
  <c r="E64" i="45"/>
  <c r="AB63" i="45"/>
  <c r="AA63" i="45"/>
  <c r="Z63" i="45"/>
  <c r="Y63" i="45"/>
  <c r="X63" i="45"/>
  <c r="W63" i="45"/>
  <c r="V63" i="45"/>
  <c r="U63" i="45"/>
  <c r="T63" i="45"/>
  <c r="S63" i="45"/>
  <c r="R63" i="45"/>
  <c r="Q63" i="45"/>
  <c r="P63" i="45"/>
  <c r="O63" i="45"/>
  <c r="N63" i="45"/>
  <c r="M63" i="45"/>
  <c r="L63" i="45"/>
  <c r="K63" i="45"/>
  <c r="J63" i="45"/>
  <c r="I63" i="45"/>
  <c r="H63" i="45"/>
  <c r="G63" i="45"/>
  <c r="F63" i="45"/>
  <c r="E63" i="45"/>
  <c r="AB62" i="45"/>
  <c r="AA62" i="45"/>
  <c r="Z62" i="45"/>
  <c r="Y62" i="45"/>
  <c r="X62" i="45"/>
  <c r="W62" i="45"/>
  <c r="V62" i="45"/>
  <c r="U62" i="45"/>
  <c r="T62" i="45"/>
  <c r="S62" i="45"/>
  <c r="R62" i="45"/>
  <c r="Q62" i="45"/>
  <c r="P62" i="45"/>
  <c r="O62" i="45"/>
  <c r="N62" i="45"/>
  <c r="M62" i="45"/>
  <c r="L62" i="45"/>
  <c r="K62" i="45"/>
  <c r="J62" i="45"/>
  <c r="I62" i="45"/>
  <c r="H62" i="45"/>
  <c r="G62" i="45"/>
  <c r="F62" i="45"/>
  <c r="E62" i="45"/>
  <c r="AB40" i="45"/>
  <c r="AA40" i="45"/>
  <c r="Z40" i="45"/>
  <c r="Y40" i="45"/>
  <c r="X40" i="45"/>
  <c r="W40" i="45"/>
  <c r="V40" i="45"/>
  <c r="U40" i="45"/>
  <c r="T40" i="45"/>
  <c r="S40" i="45"/>
  <c r="R40" i="45"/>
  <c r="Q40" i="45"/>
  <c r="P40" i="45"/>
  <c r="O40" i="45"/>
  <c r="N40" i="45"/>
  <c r="M40" i="45"/>
  <c r="L40" i="45"/>
  <c r="K40" i="45"/>
  <c r="J40" i="45"/>
  <c r="I40" i="45"/>
  <c r="H40" i="45"/>
  <c r="G40" i="45"/>
  <c r="F40" i="45"/>
  <c r="E40" i="45"/>
  <c r="AB39" i="45"/>
  <c r="AA39" i="45"/>
  <c r="Z39" i="45"/>
  <c r="Y39" i="45"/>
  <c r="X39" i="45"/>
  <c r="W39" i="45"/>
  <c r="V39" i="45"/>
  <c r="U39" i="45"/>
  <c r="T39" i="45"/>
  <c r="S39" i="45"/>
  <c r="R39" i="45"/>
  <c r="Q39" i="45"/>
  <c r="P39" i="45"/>
  <c r="O39" i="45"/>
  <c r="N39" i="45"/>
  <c r="M39" i="45"/>
  <c r="L39" i="45"/>
  <c r="K39" i="45"/>
  <c r="J39" i="45"/>
  <c r="I39" i="45"/>
  <c r="H39" i="45"/>
  <c r="G39" i="45"/>
  <c r="F39" i="45"/>
  <c r="E39" i="45"/>
  <c r="AA38" i="45"/>
  <c r="Z38" i="45"/>
  <c r="Y38" i="45"/>
  <c r="X38" i="45"/>
  <c r="W38" i="45"/>
  <c r="V38" i="45"/>
  <c r="U38" i="45"/>
  <c r="T38" i="45"/>
  <c r="S38" i="45"/>
  <c r="R38" i="45"/>
  <c r="Q38" i="45"/>
  <c r="P38" i="45"/>
  <c r="O38" i="45"/>
  <c r="N38" i="45"/>
  <c r="M38" i="45"/>
  <c r="L38" i="45"/>
  <c r="K38" i="45"/>
  <c r="J38" i="45"/>
  <c r="I38" i="45"/>
  <c r="H38" i="45"/>
  <c r="G38" i="45"/>
  <c r="F38" i="45"/>
  <c r="E38" i="45"/>
  <c r="AB37" i="45"/>
  <c r="AA37" i="45"/>
  <c r="Z37" i="45"/>
  <c r="Y37" i="45"/>
  <c r="X37" i="45"/>
  <c r="W37" i="45"/>
  <c r="V37" i="45"/>
  <c r="U37" i="45"/>
  <c r="T37" i="45"/>
  <c r="S37" i="45"/>
  <c r="R37" i="45"/>
  <c r="Q37" i="45"/>
  <c r="P37" i="45"/>
  <c r="O37" i="45"/>
  <c r="N37" i="45"/>
  <c r="M37" i="45"/>
  <c r="L37" i="45"/>
  <c r="K37" i="45"/>
  <c r="J37" i="45"/>
  <c r="I37" i="45"/>
  <c r="H37" i="45"/>
  <c r="G37" i="45"/>
  <c r="F37" i="45"/>
  <c r="E37" i="45"/>
  <c r="AB36" i="45"/>
  <c r="AA36" i="45"/>
  <c r="Z36" i="45"/>
  <c r="Y36" i="45"/>
  <c r="X36" i="45"/>
  <c r="W36" i="45"/>
  <c r="V36" i="45"/>
  <c r="U36" i="45"/>
  <c r="T36" i="45"/>
  <c r="S36" i="45"/>
  <c r="R36" i="45"/>
  <c r="Q36" i="45"/>
  <c r="P36" i="45"/>
  <c r="O36" i="45"/>
  <c r="N36" i="45"/>
  <c r="M36" i="45"/>
  <c r="L36" i="45"/>
  <c r="K36" i="45"/>
  <c r="J36" i="45"/>
  <c r="I36" i="45"/>
  <c r="H36" i="45"/>
  <c r="G36" i="45"/>
  <c r="F36" i="45"/>
  <c r="E36" i="45"/>
  <c r="AB35" i="45"/>
  <c r="AA35" i="45"/>
  <c r="Z35" i="45"/>
  <c r="Y35" i="45"/>
  <c r="X35" i="45"/>
  <c r="W35" i="45"/>
  <c r="V35" i="45"/>
  <c r="U35" i="45"/>
  <c r="T35" i="45"/>
  <c r="S35" i="45"/>
  <c r="R35" i="45"/>
  <c r="Q35" i="45"/>
  <c r="P35" i="45"/>
  <c r="O35" i="45"/>
  <c r="N35" i="45"/>
  <c r="M35" i="45"/>
  <c r="L35" i="45"/>
  <c r="K35" i="45"/>
  <c r="J35" i="45"/>
  <c r="I35" i="45"/>
  <c r="H35" i="45"/>
  <c r="G35" i="45"/>
  <c r="F35" i="45"/>
  <c r="E35" i="45"/>
  <c r="AB34" i="45"/>
  <c r="AA34" i="45"/>
  <c r="Z34" i="45"/>
  <c r="Y34" i="45"/>
  <c r="X34" i="45"/>
  <c r="W34" i="45"/>
  <c r="V34" i="45"/>
  <c r="U34" i="45"/>
  <c r="T34" i="45"/>
  <c r="S34" i="45"/>
  <c r="R34" i="45"/>
  <c r="Q34" i="45"/>
  <c r="P34" i="45"/>
  <c r="O34" i="45"/>
  <c r="N34" i="45"/>
  <c r="M34" i="45"/>
  <c r="L34" i="45"/>
  <c r="K34" i="45"/>
  <c r="J34" i="45"/>
  <c r="I34" i="45"/>
  <c r="H34" i="45"/>
  <c r="G34" i="45"/>
  <c r="F34" i="45"/>
  <c r="E34" i="45"/>
  <c r="AB32" i="45"/>
  <c r="AA32" i="45"/>
  <c r="Z32" i="45"/>
  <c r="Y32" i="45"/>
  <c r="X32" i="45"/>
  <c r="W32" i="45"/>
  <c r="V32" i="45"/>
  <c r="U32" i="45"/>
  <c r="T32" i="45"/>
  <c r="S32" i="45"/>
  <c r="R32" i="45"/>
  <c r="Q32" i="45"/>
  <c r="P32" i="45"/>
  <c r="O32" i="45"/>
  <c r="N32" i="45"/>
  <c r="M32" i="45"/>
  <c r="L32" i="45"/>
  <c r="K32" i="45"/>
  <c r="J32" i="45"/>
  <c r="I32" i="45"/>
  <c r="H32" i="45"/>
  <c r="G32" i="45"/>
  <c r="F32" i="45"/>
  <c r="E32" i="45"/>
  <c r="AB31" i="45"/>
  <c r="AA31" i="45"/>
  <c r="Z31" i="45"/>
  <c r="Y31" i="45"/>
  <c r="X31" i="45"/>
  <c r="W31" i="45"/>
  <c r="V31" i="45"/>
  <c r="U31" i="45"/>
  <c r="T31" i="45"/>
  <c r="S31" i="45"/>
  <c r="R31" i="45"/>
  <c r="Q31" i="45"/>
  <c r="P31" i="45"/>
  <c r="O31" i="45"/>
  <c r="N31" i="45"/>
  <c r="M31" i="45"/>
  <c r="L31" i="45"/>
  <c r="K31" i="45"/>
  <c r="J31" i="45"/>
  <c r="I31" i="45"/>
  <c r="H31" i="45"/>
  <c r="G31" i="45"/>
  <c r="F31" i="45"/>
  <c r="E31" i="45"/>
  <c r="AB30" i="45"/>
  <c r="AA30" i="45"/>
  <c r="Z30" i="45"/>
  <c r="Y30" i="45"/>
  <c r="X30" i="45"/>
  <c r="W30" i="45"/>
  <c r="V30" i="45"/>
  <c r="U30" i="45"/>
  <c r="T30" i="45"/>
  <c r="S30" i="45"/>
  <c r="R30" i="45"/>
  <c r="Q30" i="45"/>
  <c r="P30" i="45"/>
  <c r="O30" i="45"/>
  <c r="N30" i="45"/>
  <c r="M30" i="45"/>
  <c r="L30" i="45"/>
  <c r="K30" i="45"/>
  <c r="J30" i="45"/>
  <c r="I30" i="45"/>
  <c r="H30" i="45"/>
  <c r="G30" i="45"/>
  <c r="F30" i="45"/>
  <c r="E30" i="45"/>
  <c r="AB29" i="45"/>
  <c r="AA29" i="45"/>
  <c r="Z29" i="45"/>
  <c r="Y29" i="45"/>
  <c r="X29" i="45"/>
  <c r="W29" i="45"/>
  <c r="V29" i="45"/>
  <c r="U29" i="45"/>
  <c r="T29" i="45"/>
  <c r="S29" i="45"/>
  <c r="R29" i="45"/>
  <c r="Q29" i="45"/>
  <c r="P29" i="45"/>
  <c r="O29" i="45"/>
  <c r="N29" i="45"/>
  <c r="M29" i="45"/>
  <c r="L29" i="45"/>
  <c r="K29" i="45"/>
  <c r="J29" i="45"/>
  <c r="I29" i="45"/>
  <c r="H29" i="45"/>
  <c r="G29" i="45"/>
  <c r="F29" i="45"/>
  <c r="E29" i="45"/>
  <c r="AB28" i="45"/>
  <c r="AA28" i="45"/>
  <c r="Z28" i="45"/>
  <c r="Y28" i="45"/>
  <c r="X28" i="45"/>
  <c r="W28" i="45"/>
  <c r="V28" i="45"/>
  <c r="U28" i="45"/>
  <c r="T28" i="45"/>
  <c r="S28" i="45"/>
  <c r="R28" i="45"/>
  <c r="Q28" i="45"/>
  <c r="P28" i="45"/>
  <c r="O28" i="45"/>
  <c r="N28" i="45"/>
  <c r="M28" i="45"/>
  <c r="L28" i="45"/>
  <c r="K28" i="45"/>
  <c r="J28" i="45"/>
  <c r="I28" i="45"/>
  <c r="H28" i="45"/>
  <c r="G28" i="45"/>
  <c r="F28" i="45"/>
  <c r="I9" i="12" l="1"/>
  <c r="I10" i="12"/>
  <c r="I11" i="12"/>
  <c r="I13" i="12"/>
  <c r="I14" i="12"/>
  <c r="I15" i="12"/>
  <c r="I16" i="12"/>
  <c r="I17" i="12"/>
  <c r="I20" i="12"/>
  <c r="I21" i="12"/>
  <c r="I22" i="12"/>
  <c r="I24" i="12"/>
  <c r="I28" i="12"/>
  <c r="I29" i="12"/>
  <c r="I30" i="12"/>
  <c r="I62" i="12"/>
  <c r="I63" i="12"/>
  <c r="I64" i="12"/>
  <c r="I65" i="12"/>
  <c r="I66" i="12"/>
  <c r="I83" i="12"/>
  <c r="I84" i="12"/>
  <c r="I85" i="12"/>
  <c r="I86" i="12"/>
  <c r="I87" i="12"/>
  <c r="I104" i="12"/>
  <c r="I105" i="12"/>
  <c r="I106" i="12"/>
  <c r="I107" i="12"/>
  <c r="I108" i="12"/>
  <c r="I149" i="12"/>
</calcChain>
</file>

<file path=xl/sharedStrings.xml><?xml version="1.0" encoding="utf-8"?>
<sst xmlns="http://schemas.openxmlformats.org/spreadsheetml/2006/main" count="6031" uniqueCount="2107">
  <si>
    <t>Does NOT hold a full driving licence</t>
  </si>
  <si>
    <t>Holds a full driving licence</t>
  </si>
  <si>
    <t>Never, but holds full driving licence</t>
  </si>
  <si>
    <t>Less often</t>
  </si>
  <si>
    <t>Once or twice a week</t>
  </si>
  <si>
    <t>At least three times a week</t>
  </si>
  <si>
    <t>Every day</t>
  </si>
  <si>
    <t>Remote rural</t>
  </si>
  <si>
    <t>Accessible rural</t>
  </si>
  <si>
    <t>Small remote towns</t>
  </si>
  <si>
    <t>Small accessible towns</t>
  </si>
  <si>
    <t>Other urban</t>
  </si>
  <si>
    <t>Large urban areas</t>
  </si>
  <si>
    <t>5 - Least Deprived</t>
  </si>
  <si>
    <t>1 - Most Deprived</t>
  </si>
  <si>
    <t>over £50,000 p.a.</t>
  </si>
  <si>
    <t>over £40,000 - £50,000</t>
  </si>
  <si>
    <t>over £30,000 - £40,000</t>
  </si>
  <si>
    <t>over £25,000 - £30,000</t>
  </si>
  <si>
    <t>over £20,000 - £25,000</t>
  </si>
  <si>
    <t>over £15,000 - £20,000</t>
  </si>
  <si>
    <t>over £10,000 - £15,000</t>
  </si>
  <si>
    <t>up to £10,000 p.a.</t>
  </si>
  <si>
    <t>Permanently sick or disabled</t>
  </si>
  <si>
    <t>In further / higher education</t>
  </si>
  <si>
    <t>Unemployed and seeking work</t>
  </si>
  <si>
    <t>Permanently retired from work</t>
  </si>
  <si>
    <t>Looking after the home or family</t>
  </si>
  <si>
    <t>Employed part time</t>
  </si>
  <si>
    <t>Employed full time</t>
  </si>
  <si>
    <t>Self employed</t>
  </si>
  <si>
    <t>Other ethnic group</t>
  </si>
  <si>
    <t>Asian, Asian Scottish or Asian British</t>
  </si>
  <si>
    <t>Other white</t>
  </si>
  <si>
    <t>White Polish</t>
  </si>
  <si>
    <t>White other British</t>
  </si>
  <si>
    <t>White Scottish</t>
  </si>
  <si>
    <t>80+</t>
  </si>
  <si>
    <t>70-79</t>
  </si>
  <si>
    <t>60-69</t>
  </si>
  <si>
    <t>50-59</t>
  </si>
  <si>
    <t>40-49</t>
  </si>
  <si>
    <t>30-39</t>
  </si>
  <si>
    <t>20-29</t>
  </si>
  <si>
    <t>16-19</t>
  </si>
  <si>
    <t>Women</t>
  </si>
  <si>
    <t>Men</t>
  </si>
  <si>
    <t>All</t>
  </si>
  <si>
    <t xml:space="preserve">Sample Size </t>
  </si>
  <si>
    <t>Not used in past month</t>
  </si>
  <si>
    <t>About once a fortnight, or about once a month</t>
  </si>
  <si>
    <t>About once a week</t>
  </si>
  <si>
    <t>2 or 3 times per week</t>
  </si>
  <si>
    <t>Every day, or almost every day</t>
  </si>
  <si>
    <t>Sample Size</t>
  </si>
  <si>
    <t>Year</t>
  </si>
  <si>
    <t>All people aged 16+</t>
  </si>
  <si>
    <t>Disabled</t>
  </si>
  <si>
    <t>Not disabled</t>
  </si>
  <si>
    <t>Sample size</t>
  </si>
  <si>
    <t>Bus Vehicle Kilometres (millions of kilometres)</t>
  </si>
  <si>
    <t xml:space="preserve">Bus Passenger Journeys (millions of journeys) </t>
  </si>
  <si>
    <t>2018-19</t>
  </si>
  <si>
    <t>2017-18</t>
  </si>
  <si>
    <t>2016-17</t>
  </si>
  <si>
    <t>2015-16</t>
  </si>
  <si>
    <t>2014-15</t>
  </si>
  <si>
    <t>2013-14</t>
  </si>
  <si>
    <t>2012-13</t>
  </si>
  <si>
    <t>2011-12</t>
  </si>
  <si>
    <t>2010-11</t>
  </si>
  <si>
    <t>2009-10</t>
  </si>
  <si>
    <t>2008-09</t>
  </si>
  <si>
    <t xml:space="preserve">Year </t>
  </si>
  <si>
    <t xml:space="preserve"> Remote rural</t>
  </si>
  <si>
    <t xml:space="preserve"> Accessible rural</t>
  </si>
  <si>
    <t xml:space="preserve"> Small remote towns</t>
  </si>
  <si>
    <t xml:space="preserve"> Small accessible towns</t>
  </si>
  <si>
    <t xml:space="preserve"> Other urban</t>
  </si>
  <si>
    <t xml:space="preserve"> Large urban areas</t>
  </si>
  <si>
    <t xml:space="preserve"> 5 (20% least deprived)</t>
  </si>
  <si>
    <t xml:space="preserve"> 4'</t>
  </si>
  <si>
    <t xml:space="preserve"> 3'</t>
  </si>
  <si>
    <t xml:space="preserve"> 2'</t>
  </si>
  <si>
    <t xml:space="preserve"> 1 (20% most deprived)</t>
  </si>
  <si>
    <t xml:space="preserve"> over £40,000 - £50,000</t>
  </si>
  <si>
    <t xml:space="preserve"> over £30,000 - £40,000</t>
  </si>
  <si>
    <t xml:space="preserve"> over £25,000 - £30,000</t>
  </si>
  <si>
    <t xml:space="preserve"> over £20,000 - £25,000</t>
  </si>
  <si>
    <t xml:space="preserve"> over £15,000 - £20,000</t>
  </si>
  <si>
    <t xml:space="preserve"> over £10,000 - £15,000</t>
  </si>
  <si>
    <t xml:space="preserve"> up to £10,000 p.a.</t>
  </si>
  <si>
    <t xml:space="preserve"> Permanently sick or disabled</t>
  </si>
  <si>
    <t xml:space="preserve"> In further/higher education</t>
  </si>
  <si>
    <t xml:space="preserve"> Unemployed/seeking work</t>
  </si>
  <si>
    <t xml:space="preserve"> Permanently retired from work</t>
  </si>
  <si>
    <t xml:space="preserve"> Looking after the home/family</t>
  </si>
  <si>
    <t xml:space="preserve"> Employed part time</t>
  </si>
  <si>
    <t xml:space="preserve"> Employed full time</t>
  </si>
  <si>
    <t xml:space="preserve"> Self employed</t>
  </si>
  <si>
    <t>Other</t>
  </si>
  <si>
    <t xml:space="preserve"> 80+</t>
  </si>
  <si>
    <t xml:space="preserve"> 70-79</t>
  </si>
  <si>
    <t xml:space="preserve"> 60-69</t>
  </si>
  <si>
    <t xml:space="preserve"> 50-59</t>
  </si>
  <si>
    <t xml:space="preserve"> 40-49</t>
  </si>
  <si>
    <t xml:space="preserve"> 30-39</t>
  </si>
  <si>
    <t xml:space="preserve"> 20-29</t>
  </si>
  <si>
    <t xml:space="preserve"> 16-19</t>
  </si>
  <si>
    <t xml:space="preserve"> Female</t>
  </si>
  <si>
    <t xml:space="preserve"> Male</t>
  </si>
  <si>
    <t>All people:</t>
  </si>
  <si>
    <t xml:space="preserve">Not in the last week </t>
  </si>
  <si>
    <t>6-7 days</t>
  </si>
  <si>
    <t>3-5 days</t>
  </si>
  <si>
    <t>1-2 days</t>
  </si>
  <si>
    <t>None</t>
  </si>
  <si>
    <t>Sample size (=100%)</t>
  </si>
  <si>
    <t>1+ days</t>
  </si>
  <si>
    <t xml:space="preserve"> over £50,000 p.a.</t>
  </si>
  <si>
    <t>Not in the last week</t>
  </si>
  <si>
    <t xml:space="preserve">Not in last week </t>
  </si>
  <si>
    <t>Rural areas</t>
  </si>
  <si>
    <t>Urban areas</t>
  </si>
  <si>
    <t>by urban/rural classification:</t>
  </si>
  <si>
    <t>Highest 30%</t>
  </si>
  <si>
    <t>Middle 40%</t>
  </si>
  <si>
    <t>Lowest 30%</t>
  </si>
  <si>
    <t>by income</t>
  </si>
  <si>
    <t xml:space="preserve">by age: </t>
  </si>
  <si>
    <t>Woman</t>
  </si>
  <si>
    <t>Man</t>
  </si>
  <si>
    <t>by gender:</t>
  </si>
  <si>
    <t>All adults</t>
  </si>
  <si>
    <t>Feel safe/secure on bus during the evening</t>
  </si>
  <si>
    <t>Bus fares are good value</t>
  </si>
  <si>
    <t>Easy to change from buses to other forms of transport</t>
  </si>
  <si>
    <t>Finding out about routes and times is easy</t>
  </si>
  <si>
    <t>It is simple deciding what type of ticket I need</t>
  </si>
  <si>
    <t>Feel safe/secure on bus during the day</t>
  </si>
  <si>
    <t>Buses are environmentally friendly</t>
  </si>
  <si>
    <t>Buses are clean</t>
  </si>
  <si>
    <t>Bus service is stable and not regularly changing</t>
  </si>
  <si>
    <t>Buses run to timetable</t>
  </si>
  <si>
    <t>All Disagree</t>
  </si>
  <si>
    <t>All Agree</t>
  </si>
  <si>
    <t>No opinion</t>
  </si>
  <si>
    <t>Strongly disagree</t>
  </si>
  <si>
    <t>Tend to disagree</t>
  </si>
  <si>
    <t>Neither agree nor disagree</t>
  </si>
  <si>
    <t>Tend to agree</t>
  </si>
  <si>
    <t>Strongly agree</t>
  </si>
  <si>
    <t>All Adults</t>
  </si>
  <si>
    <t>Train fares are good value</t>
  </si>
  <si>
    <t>Easy to change from trains to other forms of transport</t>
  </si>
  <si>
    <t>It is simple decide what type of ticket I need</t>
  </si>
  <si>
    <t>Feel safe/secure on trains during the evening</t>
  </si>
  <si>
    <t>Feel safe/secure on trains during the day</t>
  </si>
  <si>
    <t>Trains are clean</t>
  </si>
  <si>
    <t>Train service is stable and not regularly changing</t>
  </si>
  <si>
    <t>Trains run to timetable</t>
  </si>
  <si>
    <t>Muslim</t>
  </si>
  <si>
    <t>Other Christian</t>
  </si>
  <si>
    <t>Roman Catholic</t>
  </si>
  <si>
    <t>Church of Scotland</t>
  </si>
  <si>
    <t>Neither satisfied nor dissatisfied</t>
  </si>
  <si>
    <t>Female</t>
  </si>
  <si>
    <t>Total</t>
  </si>
  <si>
    <t>60+</t>
  </si>
  <si>
    <t>Total within 20 minutes</t>
  </si>
  <si>
    <t>Total within 10 minutes</t>
  </si>
  <si>
    <t>Total within 5 minutes</t>
  </si>
  <si>
    <t>Date</t>
  </si>
  <si>
    <t xml:space="preserve">All </t>
  </si>
  <si>
    <t>Rural</t>
  </si>
  <si>
    <t>Urban</t>
  </si>
  <si>
    <t>highest 30%</t>
  </si>
  <si>
    <t>middle 40%</t>
  </si>
  <si>
    <t>lowest 30%</t>
  </si>
  <si>
    <t>Laziness</t>
  </si>
  <si>
    <t>No need</t>
  </si>
  <si>
    <t>Weather</t>
  </si>
  <si>
    <t>Health reasons / unable to walk far</t>
  </si>
  <si>
    <t>Takes too long</t>
  </si>
  <si>
    <t>Nothing</t>
  </si>
  <si>
    <t xml:space="preserve">Urban </t>
  </si>
  <si>
    <t>Top 30%</t>
  </si>
  <si>
    <t>Sample size:</t>
  </si>
  <si>
    <t>Not enough safe places to lock bike</t>
  </si>
  <si>
    <t>Health or fitness reasons</t>
  </si>
  <si>
    <t>Nowhere at work to shower / change</t>
  </si>
  <si>
    <t>No way to carry luggage / shopping</t>
  </si>
  <si>
    <t xml:space="preserve">Concerns for personal safety on dark / lonely roads </t>
  </si>
  <si>
    <t>Don't have access to a bike</t>
  </si>
  <si>
    <t>It would be inconvenient</t>
  </si>
  <si>
    <t>Weather too cold / wet / windy</t>
  </si>
  <si>
    <t>Concerns about cycling in traffic</t>
  </si>
  <si>
    <t>Too far to cycle</t>
  </si>
  <si>
    <t>70+</t>
  </si>
  <si>
    <t>Health reasons</t>
  </si>
  <si>
    <t>Cost</t>
  </si>
  <si>
    <t>Use my own car</t>
  </si>
  <si>
    <t>No direct route</t>
  </si>
  <si>
    <t>Inconvenient</t>
  </si>
  <si>
    <t>No nearby station</t>
  </si>
  <si>
    <t>Too crowded</t>
  </si>
  <si>
    <t>Lack of service</t>
  </si>
  <si>
    <t>Unreliable</t>
  </si>
  <si>
    <t>Lives centrally,within walking distance</t>
  </si>
  <si>
    <t>Too infrequent</t>
  </si>
  <si>
    <t>Need a car for / at work</t>
  </si>
  <si>
    <t>Nothing discourages</t>
  </si>
  <si>
    <t>Long walk to bus stop</t>
  </si>
  <si>
    <t>Prefer to walk/cycle</t>
  </si>
  <si>
    <t>Public transport unreliable</t>
  </si>
  <si>
    <t>1990</t>
  </si>
  <si>
    <t>1995</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</si>
  <si>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</si>
  <si>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</si>
  <si>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</si>
  <si>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</si>
  <si>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</si>
  <si>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</si>
  <si>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</si>
  <si>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</si>
  <si>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</si>
  <si>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</si>
  <si>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</si>
  <si>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</si>
  <si>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</si>
  <si>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</si>
  <si>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</si>
  <si>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</si>
  <si>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</si>
  <si>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</si>
  <si>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</si>
  <si>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</si>
  <si>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</si>
  <si>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</si>
  <si>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Total transport emissions</t>
  </si>
  <si>
    <t>Cars</t>
  </si>
  <si>
    <t>Buses &amp; coaches</t>
  </si>
  <si>
    <t>HGV</t>
  </si>
  <si>
    <t>LGV</t>
  </si>
  <si>
    <t>Other road transport</t>
  </si>
  <si>
    <t>Rail</t>
  </si>
  <si>
    <t>Domestic aviation</t>
  </si>
  <si>
    <t>Domestic shipping</t>
  </si>
  <si>
    <t>International aviation</t>
  </si>
  <si>
    <t>International shipping</t>
  </si>
  <si>
    <t>Aviation</t>
  </si>
  <si>
    <t>Heavy Goods Vehicles</t>
  </si>
  <si>
    <t>Light Goods Vehicles</t>
  </si>
  <si>
    <t xml:space="preserve">Total </t>
  </si>
  <si>
    <t>Walking</t>
  </si>
  <si>
    <t>Driver car/van</t>
  </si>
  <si>
    <t>Passenger car/van</t>
  </si>
  <si>
    <t>Bicycle</t>
  </si>
  <si>
    <t>Bus</t>
  </si>
  <si>
    <t>Taxi/ minicab</t>
  </si>
  <si>
    <t>Under 1 km</t>
  </si>
  <si>
    <t>1 to under 2km</t>
  </si>
  <si>
    <t>2 to under 3km</t>
  </si>
  <si>
    <t>3 to under 5km</t>
  </si>
  <si>
    <t>5 to under 10km</t>
  </si>
  <si>
    <t>10 to under 15km</t>
  </si>
  <si>
    <t>15 to 20km</t>
  </si>
  <si>
    <t>20 to 40km</t>
  </si>
  <si>
    <t>40km and over</t>
  </si>
  <si>
    <t>All Cars</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</si>
  <si>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</si>
  <si>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</si>
  <si>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</si>
  <si>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</si>
  <si>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</si>
  <si>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</si>
  <si>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</si>
  <si>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</si>
  <si>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</si>
  <si>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</si>
  <si>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</si>
  <si>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</si>
  <si>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</si>
  <si>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</si>
  <si>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</si>
  <si>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</si>
  <si>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</si>
  <si>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</si>
  <si>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</si>
  <si>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</si>
  <si>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</si>
  <si>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</si>
  <si>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</si>
  <si>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</si>
  <si>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</si>
  <si>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</si>
  <si>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2018 Q2</t>
  </si>
  <si>
    <t>2018 Q3</t>
  </si>
  <si>
    <t>2018 Q4</t>
  </si>
  <si>
    <t>2019 Q1</t>
  </si>
  <si>
    <t>2019 Q2</t>
  </si>
  <si>
    <t>2019 Q3</t>
  </si>
  <si>
    <t>2019 Q4</t>
  </si>
  <si>
    <t>Active</t>
  </si>
  <si>
    <t xml:space="preserve">Non-Active </t>
  </si>
  <si>
    <t xml:space="preserve">Sample size </t>
  </si>
  <si>
    <t xml:space="preserve">Group </t>
  </si>
  <si>
    <t xml:space="preserve">Percentage Journeys by Active Travel </t>
  </si>
  <si>
    <t xml:space="preserve">Percentage Journeys by Non-Active Travel </t>
  </si>
  <si>
    <t>Taxi/minicab</t>
  </si>
  <si>
    <t>Driver of Car/Van</t>
  </si>
  <si>
    <t>Passenger of Car/Van</t>
  </si>
  <si>
    <t xml:space="preserve">Women </t>
  </si>
  <si>
    <t>Pedestrian</t>
  </si>
  <si>
    <t>Pedal cycle</t>
  </si>
  <si>
    <t>Motorcycle</t>
  </si>
  <si>
    <t>Car</t>
  </si>
  <si>
    <t>Bus/Coach</t>
  </si>
  <si>
    <t>LGV and HGV</t>
  </si>
  <si>
    <t xml:space="preserve">Taxis, minibuses and other methods </t>
  </si>
  <si>
    <t xml:space="preserve">Male </t>
  </si>
  <si>
    <t xml:space="preserve">Killed </t>
  </si>
  <si>
    <t xml:space="preserve">Serious injuries </t>
  </si>
  <si>
    <t>Under 5</t>
  </si>
  <si>
    <t>Aged 5-11</t>
  </si>
  <si>
    <t>Aged 12-15</t>
  </si>
  <si>
    <t>Aged 16-22</t>
  </si>
  <si>
    <t>Aged 23-29</t>
  </si>
  <si>
    <t xml:space="preserve"> Aged 30-39</t>
  </si>
  <si>
    <t>Aged 40-49</t>
  </si>
  <si>
    <t>Aged 50-59</t>
  </si>
  <si>
    <t>Aged 60-69</t>
  </si>
  <si>
    <t>Aged 70+</t>
  </si>
  <si>
    <t>Fatal</t>
  </si>
  <si>
    <t>Adjusted Serious</t>
  </si>
  <si>
    <t xml:space="preserve">Adjusted Slight </t>
  </si>
  <si>
    <t>Population</t>
  </si>
  <si>
    <t>Fatalities per 1000</t>
  </si>
  <si>
    <t>Adjusted Serious per 1000 people</t>
  </si>
  <si>
    <t>Adjusted Slight injuries per 1000 people</t>
  </si>
  <si>
    <t>Total per 1000 people</t>
  </si>
  <si>
    <t>Aberdeen City</t>
  </si>
  <si>
    <t>Aberdeenshire</t>
  </si>
  <si>
    <t>Angus</t>
  </si>
  <si>
    <t>Argyll &amp; Bute</t>
  </si>
  <si>
    <t>Clackmannanshire</t>
  </si>
  <si>
    <t>Dumfries &amp; Galloway</t>
  </si>
  <si>
    <t>Dundee City</t>
  </si>
  <si>
    <t>East Ayrshire</t>
  </si>
  <si>
    <t>East Dunbartonshire</t>
  </si>
  <si>
    <t>East Lothian</t>
  </si>
  <si>
    <t>East Renfrewshire</t>
  </si>
  <si>
    <t>Edinburgh</t>
  </si>
  <si>
    <t>Eilean Siar</t>
  </si>
  <si>
    <t>Falkirk</t>
  </si>
  <si>
    <t>Fife</t>
  </si>
  <si>
    <t>Glasgow City</t>
  </si>
  <si>
    <t>Highland</t>
  </si>
  <si>
    <t>Inverclyde</t>
  </si>
  <si>
    <t>Midlothian</t>
  </si>
  <si>
    <t>Moray</t>
  </si>
  <si>
    <t>North Ayrshire</t>
  </si>
  <si>
    <t>North Lanarkshire</t>
  </si>
  <si>
    <t>Orkney Islands</t>
  </si>
  <si>
    <t>Perth &amp; Kinross</t>
  </si>
  <si>
    <t>Renfrewshire</t>
  </si>
  <si>
    <t>Scottish Borders</t>
  </si>
  <si>
    <t>Shetland Islands</t>
  </si>
  <si>
    <t>South Ayrshire</t>
  </si>
  <si>
    <t>South Lanarkshire</t>
  </si>
  <si>
    <t>Stirling</t>
  </si>
  <si>
    <t>West Dunbartonshire</t>
  </si>
  <si>
    <t>West Lothian</t>
  </si>
  <si>
    <t>Killed</t>
  </si>
  <si>
    <t xml:space="preserve">Overall Casualties </t>
  </si>
  <si>
    <t>**</t>
  </si>
  <si>
    <t>Oxides of nitrogen (NOx)</t>
  </si>
  <si>
    <t>thousand tonnes of pollutant</t>
  </si>
  <si>
    <t>Road transport</t>
  </si>
  <si>
    <t>of which:</t>
  </si>
  <si>
    <t>Buses and coaches</t>
  </si>
  <si>
    <t>Passenger cars</t>
  </si>
  <si>
    <t>Diesel</t>
  </si>
  <si>
    <t>Petrol</t>
  </si>
  <si>
    <t>HGVs</t>
  </si>
  <si>
    <t>Light goods vehicles</t>
  </si>
  <si>
    <t>Mopeds and motorcycles</t>
  </si>
  <si>
    <t>Railways</t>
  </si>
  <si>
    <t xml:space="preserve">Shipping (note 6) </t>
  </si>
  <si>
    <t>Other transport</t>
  </si>
  <si>
    <t>Total Transport</t>
  </si>
  <si>
    <t>Non-transport emissions</t>
  </si>
  <si>
    <t>Emissions from all sources</t>
  </si>
  <si>
    <t>Transport % of all NOx emissions</t>
  </si>
  <si>
    <t xml:space="preserve">Road transport as a % of Transport Emissions </t>
  </si>
  <si>
    <t>Shipping as a % of Transport Emissions</t>
  </si>
  <si>
    <t>Aviation as a % of Transport Emissions</t>
  </si>
  <si>
    <t>Other transport as a % of Transport Emissions</t>
  </si>
  <si>
    <t>Railways as a % of Transport Emissions</t>
  </si>
  <si>
    <t>Buses and coaches as % of road transport</t>
  </si>
  <si>
    <t>Diesal passenger cars as % of road transport</t>
  </si>
  <si>
    <t>Petrol passenger cars as % of road transport</t>
  </si>
  <si>
    <t>HGVs as % of road transport</t>
  </si>
  <si>
    <t>Diesal light good vehicles as % of road transport</t>
  </si>
  <si>
    <t>Petrol light good vehicles as % of road transport</t>
  </si>
  <si>
    <t>Mopeds and motorcycles as % of road transport</t>
  </si>
  <si>
    <t>Particulate matter (PM10)</t>
  </si>
  <si>
    <t xml:space="preserve">Road transport (note 2) </t>
  </si>
  <si>
    <t xml:space="preserve">of which: </t>
  </si>
  <si>
    <t xml:space="preserve">exhaust </t>
  </si>
  <si>
    <t>emissions</t>
  </si>
  <si>
    <t>from:</t>
  </si>
  <si>
    <t>Road abrasion</t>
  </si>
  <si>
    <t>Tyre and brake wear</t>
  </si>
  <si>
    <t>Aviation (note 3)</t>
  </si>
  <si>
    <t>Shipping (notes 4,6)</t>
  </si>
  <si>
    <t>Other transport5</t>
  </si>
  <si>
    <t>Transport % of all PM10 emissions</t>
  </si>
  <si>
    <t>Passenger cars as % of road transport</t>
  </si>
  <si>
    <t>Light good vehicles as % of road transport</t>
  </si>
  <si>
    <t>Road abrasion as % of road transport</t>
  </si>
  <si>
    <t>Tyre and brake wear as % of road transport</t>
  </si>
  <si>
    <t>Particulate matter (PM2.5)</t>
  </si>
  <si>
    <t>Road transport (note 2)</t>
  </si>
  <si>
    <t>Other transport (note 5)</t>
  </si>
  <si>
    <t>Transport % of all PM2.5 emissions</t>
  </si>
  <si>
    <t>1.</t>
  </si>
  <si>
    <t>From the Air Quality Pollutant Inventories for England, Scotland, Wales and Northern Ireland: 2005 - 2019.</t>
  </si>
  <si>
    <t xml:space="preserve">Emissions are available annually only with effect from 1998. The figures in this table are updated annually using the most recent data to reflect changes to the methodology used. </t>
  </si>
  <si>
    <t>Emissions for 1990-2004 are taken from.</t>
  </si>
  <si>
    <t>Air Quality Pollutant Inventories for England, Scotland, Wales and Northern Ireland: 1990 - 2018.</t>
  </si>
  <si>
    <t>2.</t>
  </si>
  <si>
    <t xml:space="preserve">The Road Transport emissions database uses emission factors (g/km) for different types of vehicles, which depend on the fuel type (petrol or diesel) and are influenced by the </t>
  </si>
  <si>
    <t xml:space="preserve">drive cycle or average speeds on the different types of roads; traffic activity for each DA region, including distance and average speed travelled by each type of vehicle on each type of road; </t>
  </si>
  <si>
    <t>DA-specific fleet data on petrol/diesel car mix, car engine size and fleet composition (including age).</t>
  </si>
  <si>
    <t>The sum of emissions across all parts of the UK equates to the total for the UK inventory where that total is normalised using fuel sales data of petrol and DERV.</t>
  </si>
  <si>
    <t>3.</t>
  </si>
  <si>
    <t xml:space="preserve">Only take-off and landing emissions are reported. </t>
  </si>
  <si>
    <t>4.</t>
  </si>
  <si>
    <t>Includes emissions from coastal shipping, shipping betweeen Scotland and the Overseas Territories, fishing vessels, marine engines, personal watercraft,</t>
  </si>
  <si>
    <t xml:space="preserve"> inland goods-carrying vehicles, motorboats and sail boats with auxiliary engines.</t>
  </si>
  <si>
    <t>5.</t>
  </si>
  <si>
    <t>Includes military aviation and naval vessels, aircraft support vehicles and railways stationary combustion.</t>
  </si>
  <si>
    <t>6.</t>
  </si>
  <si>
    <t>Commuting</t>
  </si>
  <si>
    <t>Business</t>
  </si>
  <si>
    <t>Education</t>
  </si>
  <si>
    <t>Shopping</t>
  </si>
  <si>
    <t>Visit Hospital or other health</t>
  </si>
  <si>
    <t>Other personal business</t>
  </si>
  <si>
    <t>Visiting friends or relatives</t>
  </si>
  <si>
    <t>Eating/Drinking</t>
  </si>
  <si>
    <t>Sport/Entertainment</t>
  </si>
  <si>
    <t>Holiday/daytrip</t>
  </si>
  <si>
    <t>Other Journey</t>
  </si>
  <si>
    <t>Escorting someone else</t>
  </si>
  <si>
    <t>Go Home</t>
  </si>
  <si>
    <t>Go for a walk</t>
  </si>
  <si>
    <t>All People</t>
  </si>
  <si>
    <t>By age:</t>
  </si>
  <si>
    <t>By gender:</t>
  </si>
  <si>
    <t>By disability:</t>
  </si>
  <si>
    <t xml:space="preserve">By income: </t>
  </si>
  <si>
    <t xml:space="preserve">By geography: </t>
  </si>
  <si>
    <t>Very Satisfied</t>
  </si>
  <si>
    <t>Fairly Satisfied</t>
  </si>
  <si>
    <t>Fairly dissatisfied</t>
  </si>
  <si>
    <t>Very dissatisfied</t>
  </si>
  <si>
    <t>Sample Size (=100%)</t>
  </si>
  <si>
    <t>row percentages</t>
  </si>
  <si>
    <t>Edinburgh, City of</t>
  </si>
  <si>
    <t>by Regional Transport Partnership Area:</t>
  </si>
  <si>
    <t>Highlands &amp; Islands</t>
  </si>
  <si>
    <t>North-East Scotland</t>
  </si>
  <si>
    <t>Zetland</t>
  </si>
  <si>
    <t>South East Scotland</t>
  </si>
  <si>
    <t>South West Scotland</t>
  </si>
  <si>
    <t>Strathclyde</t>
  </si>
  <si>
    <t>Tayside &amp; Central</t>
  </si>
  <si>
    <t>Other urban areas</t>
  </si>
  <si>
    <t>"Accessible" small towns</t>
  </si>
  <si>
    <t>"Remote" small towns</t>
  </si>
  <si>
    <t>"Accessible" rural areas</t>
  </si>
  <si>
    <t>"Remote" rural areas</t>
  </si>
  <si>
    <t xml:space="preserve">All Satisfied </t>
  </si>
  <si>
    <t xml:space="preserve">All dissatisfied </t>
  </si>
  <si>
    <t>Generally, when I use the bus...</t>
  </si>
  <si>
    <t xml:space="preserve">By Local Authority </t>
  </si>
  <si>
    <t>By Regional Transport Partnership Area:</t>
  </si>
  <si>
    <t>By urban/rural classification:</t>
  </si>
  <si>
    <t>Generally when I use the train</t>
  </si>
  <si>
    <t>Highlands and Islands</t>
  </si>
  <si>
    <t>North East</t>
  </si>
  <si>
    <t>South East</t>
  </si>
  <si>
    <t>South West</t>
  </si>
  <si>
    <t>Tayside and Central</t>
  </si>
  <si>
    <t xml:space="preserve">Data is not provided where the sample size is fewer than 50 respondents due to a high sampling variability associated with these estimates. </t>
  </si>
  <si>
    <t>Overnight Visits</t>
  </si>
  <si>
    <t xml:space="preserve">Location </t>
  </si>
  <si>
    <t xml:space="preserve">Argyll and the Isles </t>
  </si>
  <si>
    <t xml:space="preserve">Ayrshire and Arran </t>
  </si>
  <si>
    <t xml:space="preserve">Dumfries &amp; Galloway </t>
  </si>
  <si>
    <t xml:space="preserve">Dundee &amp; Argus </t>
  </si>
  <si>
    <t>Edinburgh &amp; the Lothians (2019)</t>
  </si>
  <si>
    <t>Glasgow &amp; the Clyde Value (2019)</t>
  </si>
  <si>
    <t xml:space="preserve">Grampian (2019) </t>
  </si>
  <si>
    <t>Highlands (2019)</t>
  </si>
  <si>
    <t xml:space="preserve">Loch Lomond, The Trossachs, Stirling &amp; Forth Valley </t>
  </si>
  <si>
    <t>Pethshire (2019)</t>
  </si>
  <si>
    <t xml:space="preserve">Scottish Borders </t>
  </si>
  <si>
    <t xml:space="preserve">Overnight Visits by Origin </t>
  </si>
  <si>
    <t>Location</t>
  </si>
  <si>
    <t xml:space="preserve">Total Nights </t>
  </si>
  <si>
    <t xml:space="preserve">Spending on Overnight Trips </t>
  </si>
  <si>
    <t xml:space="preserve">Day Visits Numbers </t>
  </si>
  <si>
    <t xml:space="preserve">Day Spending </t>
  </si>
  <si>
    <t xml:space="preserve">Total Visits and Spending </t>
  </si>
  <si>
    <t>All Light Goods Vehicles</t>
  </si>
  <si>
    <t>Taxis</t>
  </si>
  <si>
    <t>2010 Q1</t>
  </si>
  <si>
    <t>2010 Q2</t>
  </si>
  <si>
    <t>2010 Q3</t>
  </si>
  <si>
    <t>2010 Q4</t>
  </si>
  <si>
    <t>2011 Q1</t>
  </si>
  <si>
    <t>2011 Q2</t>
  </si>
  <si>
    <t>2011 Q3</t>
  </si>
  <si>
    <t>Not safe</t>
  </si>
  <si>
    <t>Those choosing 'not safe' as a response to the question 'In general, What discourages you from walking more often than you do?'</t>
  </si>
  <si>
    <t>Those choosing selected options in response to the question 'Reasons why do not cycle to work' in 2019</t>
  </si>
  <si>
    <t>Serious</t>
  </si>
  <si>
    <t>Slight</t>
  </si>
  <si>
    <t>Adult motor veh driver</t>
  </si>
  <si>
    <t>Most deprived 10%</t>
  </si>
  <si>
    <t>More deprived 10-20%</t>
  </si>
  <si>
    <t>More deprived 20-30%</t>
  </si>
  <si>
    <t>More deprived 30-40%</t>
  </si>
  <si>
    <t>More deprived 40-50%</t>
  </si>
  <si>
    <t>Less deprived 40-50%</t>
  </si>
  <si>
    <t>Less deprived 30-40%</t>
  </si>
  <si>
    <t>Less deprived 20-30%</t>
  </si>
  <si>
    <t>Less deprived 10-20%</t>
  </si>
  <si>
    <t>Least deprived 10%</t>
  </si>
  <si>
    <t>Adult passenger</t>
  </si>
  <si>
    <t>Adult pedal cyclist</t>
  </si>
  <si>
    <t>Adult pedestrian</t>
  </si>
  <si>
    <t>Child motor veh driver</t>
  </si>
  <si>
    <t>Child passenger</t>
  </si>
  <si>
    <t>Child pedal cyclist</t>
  </si>
  <si>
    <t>Child pedestrian</t>
  </si>
  <si>
    <t>SIMD</t>
  </si>
  <si>
    <t>Local Authority</t>
  </si>
  <si>
    <t>City of Edinburgh</t>
  </si>
  <si>
    <t>Perth and Kinross</t>
  </si>
  <si>
    <t>Dumfries and Galloway</t>
  </si>
  <si>
    <t>Argyll and Bute</t>
  </si>
  <si>
    <t>Na h-Eileanan Siar</t>
  </si>
  <si>
    <t>GP</t>
  </si>
  <si>
    <t>[sample too small]</t>
  </si>
  <si>
    <t>2011 [revised]</t>
  </si>
  <si>
    <t>2012 [revised]</t>
  </si>
  <si>
    <t>2013 [revised]</t>
  </si>
  <si>
    <t>2014 [revised]</t>
  </si>
  <si>
    <t>2015 [revised]</t>
  </si>
  <si>
    <t>2016 [revised]</t>
  </si>
  <si>
    <t>2019*</t>
  </si>
  <si>
    <t>*Figures for 2019 Q3 have been revised due to an error found in processing, relating to some freight journeys origin and destination.</t>
  </si>
  <si>
    <t>-</t>
  </si>
  <si>
    <t>Source: Civil Aviation Authority - Not National Statistics</t>
  </si>
  <si>
    <t xml:space="preserve">thousand tonnes </t>
  </si>
  <si>
    <t>Source: Office of Rail and Road (not national statistics)</t>
  </si>
  <si>
    <t>*Only trips longer than a quarter of a mile are recorded.</t>
  </si>
  <si>
    <t xml:space="preserve">*Only relates to journeys over a quarter of a mile. </t>
  </si>
  <si>
    <t>Large urban</t>
  </si>
  <si>
    <t>Accessible small towns</t>
  </si>
  <si>
    <t>Remote small towns</t>
  </si>
  <si>
    <t>South-East Scotland</t>
  </si>
  <si>
    <t>South-West Scotland</t>
  </si>
  <si>
    <t>Thousand</t>
  </si>
  <si>
    <t>Motorcycles</t>
  </si>
  <si>
    <t>Other vehicles</t>
  </si>
  <si>
    <t xml:space="preserve">Ultra low emission vehicles (ULEVs) </t>
  </si>
  <si>
    <t xml:space="preserve">Ultra low emission cars </t>
  </si>
  <si>
    <t xml:space="preserve">Ultra low emission vehicles (ULEVs) as proportion of all vehicles </t>
  </si>
  <si>
    <t>Casualties</t>
  </si>
  <si>
    <t xml:space="preserve">Slightly injured </t>
  </si>
  <si>
    <t xml:space="preserve">Seriously Injured </t>
  </si>
  <si>
    <t xml:space="preserve">Dead </t>
  </si>
  <si>
    <t xml:space="preserve">Type </t>
  </si>
  <si>
    <t>Slight injuries</t>
  </si>
  <si>
    <t>Serious injuries</t>
  </si>
  <si>
    <t xml:space="preserve">Fatalities </t>
  </si>
  <si>
    <t>Child 0-15</t>
  </si>
  <si>
    <t>Adult 16+</t>
  </si>
  <si>
    <t xml:space="preserve">Overall </t>
  </si>
  <si>
    <t>Source</t>
  </si>
  <si>
    <t>One to Two Hours</t>
  </si>
  <si>
    <t>Two to Three Hours</t>
  </si>
  <si>
    <t>PT but limited access</t>
  </si>
  <si>
    <t>1 - Large Urban Areas</t>
  </si>
  <si>
    <t>2 - Other Urban Areas</t>
  </si>
  <si>
    <t>3 - Accessible Small Towns</t>
  </si>
  <si>
    <t>4 - Remote Small Towns</t>
  </si>
  <si>
    <t>5 - Accessible Rural Areas</t>
  </si>
  <si>
    <t xml:space="preserve">6 - Remote Rural Areas </t>
  </si>
  <si>
    <t>1 - Most deprived</t>
  </si>
  <si>
    <t>5 - Least deprived</t>
  </si>
  <si>
    <t>Data zone Name</t>
  </si>
  <si>
    <t>S01006519</t>
  </si>
  <si>
    <t>Cults, Bieldside and Milltimber East - 02</t>
  </si>
  <si>
    <t>S01007205</t>
  </si>
  <si>
    <t>Lunan - 02</t>
  </si>
  <si>
    <t>S01007284</t>
  </si>
  <si>
    <t>Mull, Iona, Coll and Tiree - 01</t>
  </si>
  <si>
    <t>S01007285</t>
  </si>
  <si>
    <t>Mull, Iona, Coll and Tiree - 02</t>
  </si>
  <si>
    <t>S01007286</t>
  </si>
  <si>
    <t>Mull, Iona, Coll and Tiree - 03</t>
  </si>
  <si>
    <t>S01007352</t>
  </si>
  <si>
    <t>Cowal South - 02</t>
  </si>
  <si>
    <t>S01007676</t>
  </si>
  <si>
    <t>Gretna - 01</t>
  </si>
  <si>
    <t>S01008337</t>
  </si>
  <si>
    <t>Mearns Village, Westacres and Greenfarm - 03</t>
  </si>
  <si>
    <t>S01009014</t>
  </si>
  <si>
    <t>Barra and South Uist - 01</t>
  </si>
  <si>
    <t>S01009015</t>
  </si>
  <si>
    <t>Barra and South Uist - 02</t>
  </si>
  <si>
    <t>S01009016</t>
  </si>
  <si>
    <t>Barra and South Uist - 03</t>
  </si>
  <si>
    <t>S01009023</t>
  </si>
  <si>
    <t>Harris - 01</t>
  </si>
  <si>
    <t>S01009027</t>
  </si>
  <si>
    <t>South Lewis - 03</t>
  </si>
  <si>
    <t>S01009742</t>
  </si>
  <si>
    <t>St Fort and Pickletillem</t>
  </si>
  <si>
    <t>S01010504</t>
  </si>
  <si>
    <t>Lochaber West - 01</t>
  </si>
  <si>
    <t>S01010508</t>
  </si>
  <si>
    <t>Lochaber West - 05</t>
  </si>
  <si>
    <t>S01010770</t>
  </si>
  <si>
    <t>Sutherland East - 05</t>
  </si>
  <si>
    <t>S01010812</t>
  </si>
  <si>
    <t>Sutherland North and West - 03</t>
  </si>
  <si>
    <t>S01010815</t>
  </si>
  <si>
    <t>Sutherland North and West - 06</t>
  </si>
  <si>
    <t>S01010931</t>
  </si>
  <si>
    <t>Rural South Midlothian - 02</t>
  </si>
  <si>
    <t>S01011045</t>
  </si>
  <si>
    <t>South Speyside and the Cabrach - 01</t>
  </si>
  <si>
    <t>S01011170</t>
  </si>
  <si>
    <t>Rafford, Dallas, Dyke to Dava - 04</t>
  </si>
  <si>
    <t>S01011579</t>
  </si>
  <si>
    <t>Drumpellier and Langloan - 03</t>
  </si>
  <si>
    <t>S01011827</t>
  </si>
  <si>
    <t>Isles - 01</t>
  </si>
  <si>
    <t>S01011956</t>
  </si>
  <si>
    <t>Guildtown, Balbeggie and St Madoes - 01</t>
  </si>
  <si>
    <t>S01012301</t>
  </si>
  <si>
    <t>Swinton Leithholm and Fogo Area</t>
  </si>
  <si>
    <t>S01012368</t>
  </si>
  <si>
    <t>Hawick West End - Wilton Dean</t>
  </si>
  <si>
    <t>S01012413</t>
  </si>
  <si>
    <t>North and East Isles - 01</t>
  </si>
  <si>
    <t>S01012414</t>
  </si>
  <si>
    <t>North and East Isles - 02</t>
  </si>
  <si>
    <t>S01012419</t>
  </si>
  <si>
    <t>Carrick South - 03</t>
  </si>
  <si>
    <t>S01012441</t>
  </si>
  <si>
    <t>Carrick North - 01</t>
  </si>
  <si>
    <t>S01012840</t>
  </si>
  <si>
    <t>Whitlawburn and Greenlees - 05</t>
  </si>
  <si>
    <t>S01012841</t>
  </si>
  <si>
    <t>Whitlawburn and Greenlees - 06</t>
  </si>
  <si>
    <t>S01006950</t>
  </si>
  <si>
    <t>Newmachar and Fintray - 05</t>
  </si>
  <si>
    <t>S01007004</t>
  </si>
  <si>
    <t>Clashindarroch - 03</t>
  </si>
  <si>
    <t>S01010671</t>
  </si>
  <si>
    <t>Lochalsh - 03</t>
  </si>
  <si>
    <t>S01010686</t>
  </si>
  <si>
    <t>Ross and Cromarty South West - 01</t>
  </si>
  <si>
    <t>S01010687</t>
  </si>
  <si>
    <t>Ross and Cromarty South West - 02</t>
  </si>
  <si>
    <t>S01010688</t>
  </si>
  <si>
    <t>Ross and Cromarty South West - 03</t>
  </si>
  <si>
    <t>S01010692</t>
  </si>
  <si>
    <t>Ross and Cromarty North West - 03</t>
  </si>
  <si>
    <t>S01010693</t>
  </si>
  <si>
    <t>Ross and Cromarty North West - 04</t>
  </si>
  <si>
    <t>S01010694</t>
  </si>
  <si>
    <t>Ross and Cromarty North West - 05</t>
  </si>
  <si>
    <t>S01010748</t>
  </si>
  <si>
    <t>Seaboard - 03</t>
  </si>
  <si>
    <t>S01011158</t>
  </si>
  <si>
    <t>Forres Central East and seaward - 06</t>
  </si>
  <si>
    <t>S01011804</t>
  </si>
  <si>
    <t>Stromness, Sandwick and Stenness - 01</t>
  </si>
  <si>
    <t>S01012018</t>
  </si>
  <si>
    <t>Rannoch and Aberfeldy - 06</t>
  </si>
  <si>
    <t>S01012248</t>
  </si>
  <si>
    <t>Stobo - Blyth Bridge - Skirling</t>
  </si>
  <si>
    <t>S01006796</t>
  </si>
  <si>
    <t>Aboyne and South Deeside - 03</t>
  </si>
  <si>
    <t>S01006802</t>
  </si>
  <si>
    <t>Mearns and Laurencekirk - 02</t>
  </si>
  <si>
    <t>S01006875</t>
  </si>
  <si>
    <t>Cromar and Kildrummy - 01</t>
  </si>
  <si>
    <t>S01006878</t>
  </si>
  <si>
    <t>Cromar and Kildrummy - 04</t>
  </si>
  <si>
    <t>S01006885</t>
  </si>
  <si>
    <t>Howe of Alford - 06</t>
  </si>
  <si>
    <t>S01007006</t>
  </si>
  <si>
    <t>Clashindarroch - 05</t>
  </si>
  <si>
    <t>S01007022</t>
  </si>
  <si>
    <t>Turriff - 06</t>
  </si>
  <si>
    <t>S01007042</t>
  </si>
  <si>
    <t>Gardenstown and King Edward - 01</t>
  </si>
  <si>
    <t>S01007048</t>
  </si>
  <si>
    <t>New Pitsligo - 03</t>
  </si>
  <si>
    <t>S01007141</t>
  </si>
  <si>
    <t>Monikie - 05</t>
  </si>
  <si>
    <t>S01007280</t>
  </si>
  <si>
    <t>Angus Glens - 02</t>
  </si>
  <si>
    <t>S01007281</t>
  </si>
  <si>
    <t>Angus Glens - 03</t>
  </si>
  <si>
    <t>S01007351</t>
  </si>
  <si>
    <t>Cowal South - 01</t>
  </si>
  <si>
    <t>S01008024</t>
  </si>
  <si>
    <t>Grange, Howard and Gargieston - 08</t>
  </si>
  <si>
    <t>S01009025</t>
  </si>
  <si>
    <t>South Lewis - 01</t>
  </si>
  <si>
    <t>S01009175</t>
  </si>
  <si>
    <t>Falkirk - Lochgreen and Lionthorn - 04</t>
  </si>
  <si>
    <t>S01009677</t>
  </si>
  <si>
    <t>Flisk Lindores and Luthrie</t>
  </si>
  <si>
    <t>S01009698</t>
  </si>
  <si>
    <t>Peat Inn and Dunino</t>
  </si>
  <si>
    <t>S01010505</t>
  </si>
  <si>
    <t>Lochaber West - 02</t>
  </si>
  <si>
    <t>S01010552</t>
  </si>
  <si>
    <t>Nairn Rural - 05</t>
  </si>
  <si>
    <t>S01010553</t>
  </si>
  <si>
    <t>Nairn Rural - 06</t>
  </si>
  <si>
    <t>S01010566</t>
  </si>
  <si>
    <t>Inverness East Rural - 01</t>
  </si>
  <si>
    <t>S01010655</t>
  </si>
  <si>
    <t>Inverness West Rural - 01</t>
  </si>
  <si>
    <t>S01010657</t>
  </si>
  <si>
    <t>Inverness West Rural - 03</t>
  </si>
  <si>
    <t>S01010665</t>
  </si>
  <si>
    <t>Loch Ness - 02</t>
  </si>
  <si>
    <t>S01010675</t>
  </si>
  <si>
    <t>Skye South - 03</t>
  </si>
  <si>
    <t>S01010677</t>
  </si>
  <si>
    <t>Skye North East - 01</t>
  </si>
  <si>
    <t>S01010789</t>
  </si>
  <si>
    <t>Caithness North East - 03</t>
  </si>
  <si>
    <t>S01010930</t>
  </si>
  <si>
    <t>Rural South Midlothian - 01</t>
  </si>
  <si>
    <t>S01011050</t>
  </si>
  <si>
    <t>North Speyside - 01</t>
  </si>
  <si>
    <t>S01011056</t>
  </si>
  <si>
    <t>Rural Keith and Strathisla - 02</t>
  </si>
  <si>
    <t>S01011807</t>
  </si>
  <si>
    <t>Stromness, Sandwick and Stenness - 04</t>
  </si>
  <si>
    <t>S01011810</t>
  </si>
  <si>
    <t>West Mainland - 03</t>
  </si>
  <si>
    <t>S01011872</t>
  </si>
  <si>
    <t>Aberuthven and Almondbank - 02</t>
  </si>
  <si>
    <t>S01012174</t>
  </si>
  <si>
    <t>Renfrew East - 01</t>
  </si>
  <si>
    <t>S01012175</t>
  </si>
  <si>
    <t>Renfrew East - 02</t>
  </si>
  <si>
    <t>S01012176</t>
  </si>
  <si>
    <t>Renfrew East - 03</t>
  </si>
  <si>
    <t>S01012740</t>
  </si>
  <si>
    <t>Little Earnock - 08</t>
  </si>
  <si>
    <t>S01013015</t>
  </si>
  <si>
    <t>Kippen and Fintry - 01</t>
  </si>
  <si>
    <t>S01013120</t>
  </si>
  <si>
    <t>Highland - 04</t>
  </si>
  <si>
    <t>S01013348</t>
  </si>
  <si>
    <t>Carmondean and Eliburn North - 03</t>
  </si>
  <si>
    <t>S01013349</t>
  </si>
  <si>
    <t>Carmondean and Eliburn North - 04</t>
  </si>
  <si>
    <t>S01013432</t>
  </si>
  <si>
    <t>Blackridge, Westfield and Torphichen - 04</t>
  </si>
  <si>
    <t>S01006914</t>
  </si>
  <si>
    <t>Durno-Chapel of Garioch - 06</t>
  </si>
  <si>
    <t>S01007024</t>
  </si>
  <si>
    <t>Portsoy, Fordyce and Cornhill - 02</t>
  </si>
  <si>
    <t>S01007248</t>
  </si>
  <si>
    <t>Forfar East - 01</t>
  </si>
  <si>
    <t>S01007288</t>
  </si>
  <si>
    <t>Mull, Iona, Coll and Tiree - 05</t>
  </si>
  <si>
    <t>S01007343</t>
  </si>
  <si>
    <t>Bute - 04</t>
  </si>
  <si>
    <t>S01007347</t>
  </si>
  <si>
    <t>Rothesay Town - 04</t>
  </si>
  <si>
    <t>S01007671</t>
  </si>
  <si>
    <t>Annan East - 08</t>
  </si>
  <si>
    <t>S01008250</t>
  </si>
  <si>
    <t>Haddington Rural - 06</t>
  </si>
  <si>
    <t>S01010392</t>
  </si>
  <si>
    <t>Glasgow Harbour and Partick South - 05</t>
  </si>
  <si>
    <t>S01010507</t>
  </si>
  <si>
    <t>Lochaber West - 04</t>
  </si>
  <si>
    <t>S01010547</t>
  </si>
  <si>
    <t>Badenoch and Strathspey North - 06</t>
  </si>
  <si>
    <t>S01010669</t>
  </si>
  <si>
    <t>Lochalsh - 01</t>
  </si>
  <si>
    <t>S01010670</t>
  </si>
  <si>
    <t>Lochalsh - 02</t>
  </si>
  <si>
    <t>S01010699</t>
  </si>
  <si>
    <t>Ross and Cromarty East - 01</t>
  </si>
  <si>
    <t>S01010703</t>
  </si>
  <si>
    <t>Muir of Ord - 01</t>
  </si>
  <si>
    <t>S01010735</t>
  </si>
  <si>
    <t>Alness - 04</t>
  </si>
  <si>
    <t>S01010736</t>
  </si>
  <si>
    <t>Alness - 05</t>
  </si>
  <si>
    <t>S01010740</t>
  </si>
  <si>
    <t>Invergordon - 01</t>
  </si>
  <si>
    <t>S01010743</t>
  </si>
  <si>
    <t>Invergordon - 04</t>
  </si>
  <si>
    <t>S01011979</t>
  </si>
  <si>
    <t>Blair Atholl, Strathardle and Glenshee - 01</t>
  </si>
  <si>
    <t>S01012289</t>
  </si>
  <si>
    <t>Gattonside - Darnick - Chiefswood</t>
  </si>
  <si>
    <t>S01012322</t>
  </si>
  <si>
    <t>Whitsome Allanton and Hutton Area</t>
  </si>
  <si>
    <t>S01012412</t>
  </si>
  <si>
    <t>North Mainland - 03</t>
  </si>
  <si>
    <t>S01012616</t>
  </si>
  <si>
    <t>Crossford, Braidwood and Yieldshields - 02</t>
  </si>
  <si>
    <t>S01013365</t>
  </si>
  <si>
    <t>Blaeberry Hill and East Whitburn - 02</t>
  </si>
  <si>
    <t>S01013439</t>
  </si>
  <si>
    <t>Linlithgow South - 06</t>
  </si>
  <si>
    <t>S01013440</t>
  </si>
  <si>
    <t>Linlithgow South - 07</t>
  </si>
  <si>
    <t>S01013441</t>
  </si>
  <si>
    <t>Linlithgow South - 08</t>
  </si>
  <si>
    <t>PM</t>
  </si>
  <si>
    <t>AM</t>
  </si>
  <si>
    <t xml:space="preserve">Mean within thirty minutes </t>
  </si>
  <si>
    <t>Mean within one hour</t>
  </si>
  <si>
    <t>Mean within two hours</t>
  </si>
  <si>
    <t>Average jobs available from each datazone, grouped by SIMD Quintile, within thirty minutes, one hour and two hours, 06:00-10:00 (AM) and 10:00-14:00 (PM)</t>
  </si>
  <si>
    <t>Average jobs available from each datazone, grouped by sixfold Urban Rural classification, within thirty minutes, one hour and two hours, 06:00-10:00 (AM) and 10:00-14:00 (PM)</t>
  </si>
  <si>
    <t>Average jobs available from each datazone, grouped by local authority, within thirty minutes, one hour one hour and two hours, 06:00-10:00 (AM) and 10:00-14:00 (PM)</t>
  </si>
  <si>
    <t>Rurality</t>
  </si>
  <si>
    <t xml:space="preserve">Airport </t>
  </si>
  <si>
    <t>Further Education</t>
  </si>
  <si>
    <t xml:space="preserve">Food Outlet </t>
  </si>
  <si>
    <t>Higher Education</t>
  </si>
  <si>
    <t xml:space="preserve">Hospital </t>
  </si>
  <si>
    <t xml:space="preserve">Primary School </t>
  </si>
  <si>
    <t>Railway Station</t>
  </si>
  <si>
    <t xml:space="preserve">Secondary School </t>
  </si>
  <si>
    <t>6 - Remote Rural Areas</t>
  </si>
  <si>
    <t>Average Jobs overall, within thirty minutes, one hour one hour and two hours, 06:00-10:00 (AM) and 10:00-14:00 (PM)</t>
  </si>
  <si>
    <t>Frequency</t>
  </si>
  <si>
    <t>Percent</t>
  </si>
  <si>
    <t>1 - Large urban areas</t>
  </si>
  <si>
    <t>2 - Other urban areas</t>
  </si>
  <si>
    <t>3 - Accessible small towns</t>
  </si>
  <si>
    <t>4 - Remote small towns</t>
  </si>
  <si>
    <t>5 - Accessible rural areas</t>
  </si>
  <si>
    <t>6 - Remote rural areas</t>
  </si>
  <si>
    <t>1 - most deprived</t>
  </si>
  <si>
    <t>5 - least deprived</t>
  </si>
  <si>
    <t>Thirty Minutes</t>
  </si>
  <si>
    <t>One Hour</t>
  </si>
  <si>
    <t xml:space="preserve">Two Hours </t>
  </si>
  <si>
    <t>                     </t>
  </si>
  <si>
    <t>Very satisfied</t>
  </si>
  <si>
    <t>Fairly satisfied</t>
  </si>
  <si>
    <t>8,110 </t>
  </si>
  <si>
    <t>7,590 </t>
  </si>
  <si>
    <t>8,220 </t>
  </si>
  <si>
    <t>8,330 </t>
  </si>
  <si>
    <t>8,400 </t>
  </si>
  <si>
    <t>8,480 </t>
  </si>
  <si>
    <t>8,180 </t>
  </si>
  <si>
    <t>8,510 </t>
  </si>
  <si>
    <t>8,630 </t>
  </si>
  <si>
    <t>8,250 </t>
  </si>
  <si>
    <t>Source: https://www.transport.gov.scot/publication/transport-and-travel-in-scotland-2019-results-from-the-scottish-household-survey/</t>
  </si>
  <si>
    <t>Source: Department for Transport, 2022. Scotland data provided by Transport Scotland.</t>
  </si>
  <si>
    <t>Data available here: https://www.transport.gov.scot/publication/transport-and-travel-in-scotland-2019-results-from-the-scottish-household-survey/table-td2a-main-mode-by-distance-percentage-of-journeys-by-main-mode-by-road-network-distance-2019/</t>
  </si>
  <si>
    <t>Casualties by Local Area, 2019</t>
  </si>
  <si>
    <t>Data: Bespoke analysis of Reported Road Casualties 2019/2020 data, provided by Transport Scotland</t>
  </si>
  <si>
    <t>1B1 - Adults (16+) who have used the bus in the previous month, views on their local bus services, 2019</t>
  </si>
  <si>
    <t>3A3 - Accessibility Tiers by Local Authority</t>
  </si>
  <si>
    <t>4C1 - Adults (16+) who have used the bus in the previous month, perception of safety on local bus services - 2014, 2016 and 2019 combined</t>
  </si>
  <si>
    <t xml:space="preserve">4C2 - Adults (16+) who have used the train in the previous month, perception of safety on local train services - 2014, 2016 and 2019 </t>
  </si>
  <si>
    <t>4D1 - Emissions of air pollutants by type of transport allocated to Scotland, 1990-2019</t>
  </si>
  <si>
    <t>1C1 Barriers to Walking '</t>
  </si>
  <si>
    <t>1A2 Bus use over time'</t>
  </si>
  <si>
    <t>1A1 Bus use by group'</t>
  </si>
  <si>
    <t>1C2 Barriers to Cycling'</t>
  </si>
  <si>
    <t>1D1 Barriers to Train '</t>
  </si>
  <si>
    <t>2B1 Travel by Mode'</t>
  </si>
  <si>
    <t>2C1 Road Freight'</t>
  </si>
  <si>
    <t>2C2 Water Freight'</t>
  </si>
  <si>
    <t>2C3 Air Freight'</t>
  </si>
  <si>
    <t>2D1 ULEV Registrations'</t>
  </si>
  <si>
    <t>2D2 ULEVs as a Proportion'</t>
  </si>
  <si>
    <t>4E1 Journey by Purpose'</t>
  </si>
  <si>
    <t>4D1 Air Pollution'</t>
  </si>
  <si>
    <t>4C3 Safety Perception Active'</t>
  </si>
  <si>
    <t>4C2 Safety Perception Train'</t>
  </si>
  <si>
    <t>4C1 Safety Perception Bus'</t>
  </si>
  <si>
    <t>4B2 Traffic SIMD 2019'</t>
  </si>
  <si>
    <t>4B1 Traffic Casualties 2019'</t>
  </si>
  <si>
    <t>4A2 Active Travel by Group'</t>
  </si>
  <si>
    <t>3E1 Tourism Visitor Number'</t>
  </si>
  <si>
    <t>3D1 Barriers Public Transport'</t>
  </si>
  <si>
    <t>3C2 Specific Questions by Geography'</t>
  </si>
  <si>
    <t>3C1 Satisfaction by Geography'</t>
  </si>
  <si>
    <t>3B2- Employment by Distance'</t>
  </si>
  <si>
    <t>3A3 - Access by LA'</t>
  </si>
  <si>
    <t>3A2 - Accessibility Tiers'</t>
  </si>
  <si>
    <t>Index</t>
  </si>
  <si>
    <t>Table of Contents</t>
  </si>
  <si>
    <t>Table 1</t>
  </si>
  <si>
    <t>Table 2</t>
  </si>
  <si>
    <t>Table 3</t>
  </si>
  <si>
    <t>Table 4</t>
  </si>
  <si>
    <t>Table 5</t>
  </si>
  <si>
    <t>Table 6</t>
  </si>
  <si>
    <t>Table 7</t>
  </si>
  <si>
    <t>Table 8</t>
  </si>
  <si>
    <t>Table 9</t>
  </si>
  <si>
    <t>Table 10</t>
  </si>
  <si>
    <t>Table 11</t>
  </si>
  <si>
    <t>Table 12</t>
  </si>
  <si>
    <t>Table 13</t>
  </si>
  <si>
    <t>Table 15</t>
  </si>
  <si>
    <t>Table 16</t>
  </si>
  <si>
    <t>Table 17</t>
  </si>
  <si>
    <t>Table 19</t>
  </si>
  <si>
    <t>Table 21</t>
  </si>
  <si>
    <t>Table 22</t>
  </si>
  <si>
    <t>Table 24</t>
  </si>
  <si>
    <t>Table 25</t>
  </si>
  <si>
    <t>Table 26</t>
  </si>
  <si>
    <t>Table 27</t>
  </si>
  <si>
    <t>Table 28</t>
  </si>
  <si>
    <t>Table 29</t>
  </si>
  <si>
    <t>Table 30</t>
  </si>
  <si>
    <t>Table 31</t>
  </si>
  <si>
    <t>Table 32</t>
  </si>
  <si>
    <t>Table 33</t>
  </si>
  <si>
    <t>Table 34</t>
  </si>
  <si>
    <t>Table 35</t>
  </si>
  <si>
    <t>Table 36</t>
  </si>
  <si>
    <t>Table 37</t>
  </si>
  <si>
    <t>Table 38</t>
  </si>
  <si>
    <t>Table 39</t>
  </si>
  <si>
    <t>Table 40</t>
  </si>
  <si>
    <t>Table 41</t>
  </si>
  <si>
    <t>Table 42</t>
  </si>
  <si>
    <t xml:space="preserve"> Drives every day</t>
  </si>
  <si>
    <t xml:space="preserve"> Drives at least three times a week</t>
  </si>
  <si>
    <t xml:space="preserve"> Drives once or twice a week</t>
  </si>
  <si>
    <t xml:space="preserve"> Drives less often</t>
  </si>
  <si>
    <t xml:space="preserve"> Never drives, but holds full driving licence</t>
  </si>
  <si>
    <t>driver - car/ van</t>
  </si>
  <si>
    <t>passenger -      car / van</t>
  </si>
  <si>
    <t>Active Travel</t>
  </si>
  <si>
    <t>Sustainable Travel</t>
  </si>
  <si>
    <t xml:space="preserve">Non-Sustainable Travel </t>
  </si>
  <si>
    <t>Percentage of journeys under 2 miles by main mode, 2019</t>
  </si>
  <si>
    <t>Percentage of journeys under 5 miles by main mode, 2019</t>
  </si>
  <si>
    <t>Non-sustainable travel</t>
  </si>
  <si>
    <t>Twenty to Forty Minutes</t>
  </si>
  <si>
    <t>Forty Minutes to One Hour</t>
  </si>
  <si>
    <t>No PT Access and Not Walkable</t>
  </si>
  <si>
    <t>trains run to time</t>
  </si>
  <si>
    <t>the service is stable and isn't regularly changing</t>
  </si>
  <si>
    <t>trains are clean</t>
  </si>
  <si>
    <t>I feel personally safe and secure on the train during the day</t>
  </si>
  <si>
    <t>I feel personally safe and secure on the train during the evening</t>
  </si>
  <si>
    <t>it is simple deciding the type of ticket I need</t>
  </si>
  <si>
    <t>finding out about routes and times is easy</t>
  </si>
  <si>
    <t>it's easy changing to other forms of transport</t>
  </si>
  <si>
    <t>the fares are good value</t>
  </si>
  <si>
    <t>2017-19 Average Total Overnight Visits (000s)</t>
  </si>
  <si>
    <t>Overnight Visits from Scotland (000s)</t>
  </si>
  <si>
    <t>Overnight Visits from rest of Great Britain (000s)</t>
  </si>
  <si>
    <t>Overnight Visits from International Locations (000s)</t>
  </si>
  <si>
    <t>2017-19 Average Total Nights (000s)</t>
  </si>
  <si>
    <t>2017-19 Average Scottish Nights (000s)</t>
  </si>
  <si>
    <t>2017-19 Average Rest of Great Britain Nights (000s)</t>
  </si>
  <si>
    <t>2017-19 Average International Nights (000s)</t>
  </si>
  <si>
    <t>2017-2019 Total Day Visits (000s)</t>
  </si>
  <si>
    <t>Total Overnight Visits (000s)</t>
  </si>
  <si>
    <t xml:space="preserve">Total Day Visits (000s) </t>
  </si>
  <si>
    <t>Total Nights Spent (000s)</t>
  </si>
  <si>
    <t>Nights spent by visitors from Scotland (000s)</t>
  </si>
  <si>
    <t>Regional data available here: https://www.visitscotland.org/research-insights/regions</t>
  </si>
  <si>
    <t>Nights spent by visitors from Wales (000s)</t>
  </si>
  <si>
    <t>Nights spent by visitors from Northern Ireland (000s)</t>
  </si>
  <si>
    <t>Nights spent by visitors from Great Britain (000s)</t>
  </si>
  <si>
    <t>Nights spent by visitors from International locations (000s)</t>
  </si>
  <si>
    <t>Nights spent by visitors from England (000s)</t>
  </si>
  <si>
    <t>Total Spending (£m)</t>
  </si>
  <si>
    <t>Total Spending (day tourism) (£m)</t>
  </si>
  <si>
    <t>Total spending visitors from Scotland (£m)</t>
  </si>
  <si>
    <t>Total spending visitors from Wales (£m)</t>
  </si>
  <si>
    <t>Total spending visitors from Northern Ireland (£m)</t>
  </si>
  <si>
    <t>Total spending visitors from Great Britain (£m)</t>
  </si>
  <si>
    <t>Total spending international visitors (£m)</t>
  </si>
  <si>
    <t>National Numbers (all for 2019)</t>
  </si>
  <si>
    <t>National data available here: https://www.visitscotland.org/research-insights/about-our-industry/statistics</t>
  </si>
  <si>
    <t>Active travel refers to walking and cycling</t>
  </si>
  <si>
    <t xml:space="preserve">Sustainable travel refers to walking, cycling, bus and rail </t>
  </si>
  <si>
    <t>Sustainable</t>
  </si>
  <si>
    <t xml:space="preserve">Non-sustainable </t>
  </si>
  <si>
    <t>Used in the last month</t>
  </si>
  <si>
    <t>** Due to changes in the methodology and processing system used by the Department for Transport, 2004 and post-2004 figures are not comparable with pre-2004 figures. More information about this change can be found at the following link: https://assets.publishing.service.gov.uk/government/uploads/system/uploads/attachment_data/file/405241/road-freight-statistics-methodology-note.pdf</t>
  </si>
  <si>
    <t xml:space="preserve">Inwards </t>
  </si>
  <si>
    <t>Outwards</t>
  </si>
  <si>
    <t>Total agree</t>
  </si>
  <si>
    <t xml:space="preserve">by disability </t>
  </si>
  <si>
    <t xml:space="preserve">Not Disabled </t>
  </si>
  <si>
    <t xml:space="preserve">By twofold urban/rural </t>
  </si>
  <si>
    <t xml:space="preserve">Rural </t>
  </si>
  <si>
    <t>Total disagree</t>
  </si>
  <si>
    <t xml:space="preserve">Used in the past month </t>
  </si>
  <si>
    <t>Population data from here: https://www.nrscotland.gov.uk/statistics-and-data/statistics/statistics-by-theme/population/population-estimates/mid-year-population-estimates/mid-2019</t>
  </si>
  <si>
    <t xml:space="preserve">All satisfied </t>
  </si>
  <si>
    <t>Alll other religions</t>
  </si>
  <si>
    <t>No Religion</t>
  </si>
  <si>
    <t>All other relgions</t>
  </si>
  <si>
    <t>Source: Department for Transport, Maritime Statistics, Prepared by Transport Scotland and published in Scottish Transport Statistics, no. 40 (2021 edition)</t>
  </si>
  <si>
    <t>Source: DfT Road Statistics, Prepared by Transport Scotland and published in Scottish Transport Statistics, no. 40 (2021 edition)</t>
  </si>
  <si>
    <t>Link</t>
  </si>
  <si>
    <t>1A3 Train use by group'</t>
  </si>
  <si>
    <t>1A6 Walking transport pleasure '</t>
  </si>
  <si>
    <t>1A4 Train use over time'</t>
  </si>
  <si>
    <t>1A7 Walking over time'</t>
  </si>
  <si>
    <t>1A8 Cycling transport pleasure'</t>
  </si>
  <si>
    <t>1A9 Cycling over time '</t>
  </si>
  <si>
    <t>Data have been revised due to changes in methodology - see p 72 in the Scottish Transport Statistics user guide: https://www.transport.gov.scot/media/51298/scottish-transport-statistics-2021-all-chapters-user-guide.pdf</t>
  </si>
  <si>
    <t xml:space="preserve">All Adjusted </t>
  </si>
  <si>
    <t xml:space="preserve">Total (Note 1) </t>
  </si>
  <si>
    <t xml:space="preserve">Note 1: This is the total number of casualties reported using the non-adjusted statistics. Adjusted serious and slight statistics are used here to ensure future comparability but, owing to the methodology used, the sum of the killed, adjusted serious and adjusted slight casualties will not match the unadjusted overall total. </t>
  </si>
  <si>
    <t>Total road transport</t>
  </si>
  <si>
    <t>Total domestic transport</t>
  </si>
  <si>
    <t>Emissions (MtCO2e)</t>
  </si>
  <si>
    <t>% of domestic transport emissions</t>
  </si>
  <si>
    <t>% of total transport emissions</t>
  </si>
  <si>
    <t>% of total Scottish emissions</t>
  </si>
  <si>
    <t>Total transport inc. international aviation &amp; shipping</t>
  </si>
  <si>
    <t>Scotland</t>
  </si>
  <si>
    <t xml:space="preserve">England </t>
  </si>
  <si>
    <t>Wales</t>
  </si>
  <si>
    <t xml:space="preserve">Northern Ireland </t>
  </si>
  <si>
    <t xml:space="preserve">Total UK outwith Scotland </t>
  </si>
  <si>
    <t>Outwith UK [note1]</t>
  </si>
  <si>
    <t xml:space="preserve">million tonnes </t>
  </si>
  <si>
    <t>million tonnes</t>
  </si>
  <si>
    <t>Goods lifted by UK HGVs on journeys, by million tonnes, with destinations in Scotland in tonnes, by origin</t>
  </si>
  <si>
    <t>Note 1: These figures include an element of doublecounting as figures include both the domestic and international legs of the journey.</t>
  </si>
  <si>
    <t>1B2 Views on Local Trains'</t>
  </si>
  <si>
    <t>1B4 Trains arriving on time'</t>
  </si>
  <si>
    <t>1B4 - Rail punctuality: Public Performance Measure - for all services, 2009-10 to 2019-20</t>
  </si>
  <si>
    <t>1B2 - Adults (16+) who have used the train in the previous month, views on their local train services, 2019</t>
  </si>
  <si>
    <t xml:space="preserve">Extracted from Scottish Transport Statistics for the purposes of this report. For full context and details please use original source. </t>
  </si>
  <si>
    <t xml:space="preserve">Goods lifted by UK HGVs on journeys originating in Scotland in millions of tonnes, by destination, 2004-2020.  </t>
  </si>
  <si>
    <t>S01006512</t>
  </si>
  <si>
    <t>Culter - 07</t>
  </si>
  <si>
    <t>S01006515</t>
  </si>
  <si>
    <t>Cults, Bieldside and Milltimber West - 03</t>
  </si>
  <si>
    <t>S01006520</t>
  </si>
  <si>
    <t>Cults, Bieldside and Milltimber East - 03</t>
  </si>
  <si>
    <t>S01006521</t>
  </si>
  <si>
    <t>Cults, Bieldside and Milltimber East - 04</t>
  </si>
  <si>
    <t>S01006562</t>
  </si>
  <si>
    <t>Midstocket - 05</t>
  </si>
  <si>
    <t>S01006791</t>
  </si>
  <si>
    <t>East Cairngorms - 03</t>
  </si>
  <si>
    <t>S01006792</t>
  </si>
  <si>
    <t>East Cairngorms - 04</t>
  </si>
  <si>
    <t>S01006797</t>
  </si>
  <si>
    <t>Aboyne and South Deeside - 04</t>
  </si>
  <si>
    <t>S01006798</t>
  </si>
  <si>
    <t>Aboyne and South Deeside - 05</t>
  </si>
  <si>
    <t>S01006800</t>
  </si>
  <si>
    <t>Aboyne and South Deeside - 07</t>
  </si>
  <si>
    <t>S01006806</t>
  </si>
  <si>
    <t>Mearns South and Benholm - 01</t>
  </si>
  <si>
    <t>S01006817</t>
  </si>
  <si>
    <t>Mearns North and Inverbervie - 07</t>
  </si>
  <si>
    <t>S01006819</t>
  </si>
  <si>
    <t>Fetteresso, Netherley and Catter - 02</t>
  </si>
  <si>
    <t>S01006821</t>
  </si>
  <si>
    <t>Fetteresso, Netherley and Catter - 04</t>
  </si>
  <si>
    <t>S01006822</t>
  </si>
  <si>
    <t>Fetteresso, Netherley and Catter - 05</t>
  </si>
  <si>
    <t>S01006848</t>
  </si>
  <si>
    <t>Banchory-Devenick and Findon - 01</t>
  </si>
  <si>
    <t>S01006852</t>
  </si>
  <si>
    <t>Banchory-Devenick and Findon - 05</t>
  </si>
  <si>
    <t>S01006853</t>
  </si>
  <si>
    <t>Dunecht, Durris and Drumoak - 01</t>
  </si>
  <si>
    <t>S01006855</t>
  </si>
  <si>
    <t>Dunecht, Durris and Drumoak - 03</t>
  </si>
  <si>
    <t>S01006857</t>
  </si>
  <si>
    <t>Dunecht, Durris and Drumoak - 05</t>
  </si>
  <si>
    <t>S01006858</t>
  </si>
  <si>
    <t>Dunecht, Durris and Drumoak - 06</t>
  </si>
  <si>
    <t>S01006872</t>
  </si>
  <si>
    <t>Crathes and Torphins - 04</t>
  </si>
  <si>
    <t>S01006873</t>
  </si>
  <si>
    <t>Crathes and Torphins - 05</t>
  </si>
  <si>
    <t>S01006874</t>
  </si>
  <si>
    <t>Crathes and Torphins - 06</t>
  </si>
  <si>
    <t>S01006877</t>
  </si>
  <si>
    <t>Cromar and Kildrummy - 03</t>
  </si>
  <si>
    <t>S01006879</t>
  </si>
  <si>
    <t>Cromar and Kildrummy - 05</t>
  </si>
  <si>
    <t>S01006881</t>
  </si>
  <si>
    <t>Howe of Alford - 02</t>
  </si>
  <si>
    <t>S01006912</t>
  </si>
  <si>
    <t>Durno-Chapel of Garioch - 04</t>
  </si>
  <si>
    <t>S01006915</t>
  </si>
  <si>
    <t>Durno-Chapel of Garioch - 07</t>
  </si>
  <si>
    <t>S01006922</t>
  </si>
  <si>
    <t>Kintore - 07</t>
  </si>
  <si>
    <t>S01006927</t>
  </si>
  <si>
    <t>Blackburn - 03</t>
  </si>
  <si>
    <t>S01006931</t>
  </si>
  <si>
    <t>Westhill North and South - 03</t>
  </si>
  <si>
    <t>S01006934</t>
  </si>
  <si>
    <t>Westhill North and South - 06</t>
  </si>
  <si>
    <t>S01006949</t>
  </si>
  <si>
    <t>Newmachar and Fintray - 04</t>
  </si>
  <si>
    <t>S01006952</t>
  </si>
  <si>
    <t>Balmedie and Potterton - 01</t>
  </si>
  <si>
    <t>S01006972</t>
  </si>
  <si>
    <t>Ythanside - 01</t>
  </si>
  <si>
    <t>S01006977</t>
  </si>
  <si>
    <t>Ythanside - 06</t>
  </si>
  <si>
    <t>S01006980</t>
  </si>
  <si>
    <t>Ythsie - 03</t>
  </si>
  <si>
    <t>S01006992</t>
  </si>
  <si>
    <t>Fyvie-Rothie - 02</t>
  </si>
  <si>
    <t>S01006993</t>
  </si>
  <si>
    <t>Fyvie-Rothie - 03</t>
  </si>
  <si>
    <t>S01006994</t>
  </si>
  <si>
    <t>Fyvie-Rothie - 04</t>
  </si>
  <si>
    <t>S01006999</t>
  </si>
  <si>
    <t>Insch, Oyne and Ythanwells - 03</t>
  </si>
  <si>
    <t>S01007003</t>
  </si>
  <si>
    <t>Clashindarroch - 02</t>
  </si>
  <si>
    <t>S01007005</t>
  </si>
  <si>
    <t>Clashindarroch - 04</t>
  </si>
  <si>
    <t>S01007007</t>
  </si>
  <si>
    <t>Clashindarroch - 06</t>
  </si>
  <si>
    <t>S01007013</t>
  </si>
  <si>
    <t>Auchterless and Monquhitter - 01</t>
  </si>
  <si>
    <t>S01007014</t>
  </si>
  <si>
    <t>Auchterless and Monquhitter - 02</t>
  </si>
  <si>
    <t>S01007015</t>
  </si>
  <si>
    <t>Auchterless and Monquhitter - 03</t>
  </si>
  <si>
    <t>S01007016</t>
  </si>
  <si>
    <t>Auchterless and Monquhitter - 04</t>
  </si>
  <si>
    <t>S01007018</t>
  </si>
  <si>
    <t>Turriff - 02</t>
  </si>
  <si>
    <t>S01007023</t>
  </si>
  <si>
    <t>Portsoy, Fordyce and Cornhill - 01</t>
  </si>
  <si>
    <t>S01007028</t>
  </si>
  <si>
    <t>Aberchirder and Whitehills - 02</t>
  </si>
  <si>
    <t>S01007029</t>
  </si>
  <si>
    <t>Aberchirder and Whitehills - 03</t>
  </si>
  <si>
    <t>S01007043</t>
  </si>
  <si>
    <t>Gardenstown and King Edward - 02</t>
  </si>
  <si>
    <t>S01007045</t>
  </si>
  <si>
    <t>Gardenstown and King Edward - 04</t>
  </si>
  <si>
    <t>S01007055</t>
  </si>
  <si>
    <t>Deer and Mormond - 06</t>
  </si>
  <si>
    <t>S01007061</t>
  </si>
  <si>
    <t>Auchnagatt - 01</t>
  </si>
  <si>
    <t>S01007062</t>
  </si>
  <si>
    <t>Auchnagatt - 02</t>
  </si>
  <si>
    <t>S01007064</t>
  </si>
  <si>
    <t>Auchnagatt - 04</t>
  </si>
  <si>
    <t>S01007066</t>
  </si>
  <si>
    <t>Cruden - 02</t>
  </si>
  <si>
    <t>S01007095</t>
  </si>
  <si>
    <t>Longside and Rattray - 01</t>
  </si>
  <si>
    <t>S01007102</t>
  </si>
  <si>
    <t>Longside and Rattray - 08</t>
  </si>
  <si>
    <t>S01007104</t>
  </si>
  <si>
    <t>Rosehearty and Strathbeg - 02</t>
  </si>
  <si>
    <t>S01007107</t>
  </si>
  <si>
    <t>Rosehearty and Strathbeg - 05</t>
  </si>
  <si>
    <t>S01007108</t>
  </si>
  <si>
    <t>Rosehearty and Strathbeg - 06</t>
  </si>
  <si>
    <t>S01007170</t>
  </si>
  <si>
    <t>Arbroath Landward - 01</t>
  </si>
  <si>
    <t>S01007171</t>
  </si>
  <si>
    <t>Arbroath Landward - 02</t>
  </si>
  <si>
    <t>S01007172</t>
  </si>
  <si>
    <t>Arbroath Landward - 03</t>
  </si>
  <si>
    <t>S01007204</t>
  </si>
  <si>
    <t>Lunan - 01</t>
  </si>
  <si>
    <t>S01007228</t>
  </si>
  <si>
    <t>Friockheim - 03</t>
  </si>
  <si>
    <t>S01007229</t>
  </si>
  <si>
    <t>Friockheim - 04</t>
  </si>
  <si>
    <t>S01007240</t>
  </si>
  <si>
    <t>Letham and Glamis - 01</t>
  </si>
  <si>
    <t>S01007267</t>
  </si>
  <si>
    <t>Kirriemuir Landward - 02</t>
  </si>
  <si>
    <t>S01007279</t>
  </si>
  <si>
    <t>Angus Glens - 01</t>
  </si>
  <si>
    <t>S01007282</t>
  </si>
  <si>
    <t>Angus Glens - 04</t>
  </si>
  <si>
    <t>S01007287</t>
  </si>
  <si>
    <t>Mull, Iona, Coll and Tiree - 04</t>
  </si>
  <si>
    <t>S01007304</t>
  </si>
  <si>
    <t>Benderloch Trail - 04</t>
  </si>
  <si>
    <t>S01007307</t>
  </si>
  <si>
    <t>Benderloch Trail - 07</t>
  </si>
  <si>
    <t>S01007308</t>
  </si>
  <si>
    <t>Loch Awe - 01</t>
  </si>
  <si>
    <t>S01007314</t>
  </si>
  <si>
    <t>Mid Argyll - 04</t>
  </si>
  <si>
    <t>S01007317</t>
  </si>
  <si>
    <t>Greater Lochgilphead - 03</t>
  </si>
  <si>
    <t>S01007320</t>
  </si>
  <si>
    <t>Knapdale - 01</t>
  </si>
  <si>
    <t>S01007324</t>
  </si>
  <si>
    <t>Whisky Isles - 01</t>
  </si>
  <si>
    <t>S01007326</t>
  </si>
  <si>
    <t>Whisky Isles - 03</t>
  </si>
  <si>
    <t>S01007330</t>
  </si>
  <si>
    <t>Kintyre Trail - 02</t>
  </si>
  <si>
    <t>S01007355</t>
  </si>
  <si>
    <t>Cowal North - 01</t>
  </si>
  <si>
    <t>S01007378</t>
  </si>
  <si>
    <t>Garelochhead - 06</t>
  </si>
  <si>
    <t>S01007386</t>
  </si>
  <si>
    <t>Helensburgh West and Rhu - 06</t>
  </si>
  <si>
    <t>S01007404</t>
  </si>
  <si>
    <t>Lomond Shore - 01</t>
  </si>
  <si>
    <t>S01007414</t>
  </si>
  <si>
    <t>Tullibody South - 06</t>
  </si>
  <si>
    <t>S01007417</t>
  </si>
  <si>
    <t>Tullibody North and Glenochil - 03</t>
  </si>
  <si>
    <t>S01007420</t>
  </si>
  <si>
    <t>Tullibody North and Glenochil - 06</t>
  </si>
  <si>
    <t>S01007474</t>
  </si>
  <si>
    <t>Alloa North - 08</t>
  </si>
  <si>
    <t>S01007499</t>
  </si>
  <si>
    <t>Rhins South - 01</t>
  </si>
  <si>
    <t>S01007500</t>
  </si>
  <si>
    <t>Rhins South - 02</t>
  </si>
  <si>
    <t>S01007505</t>
  </si>
  <si>
    <t>Machars North - 04</t>
  </si>
  <si>
    <t>S01007506</t>
  </si>
  <si>
    <t>Machars South - 01</t>
  </si>
  <si>
    <t>S01007508</t>
  </si>
  <si>
    <t>Machars South - 03</t>
  </si>
  <si>
    <t>S01007509</t>
  </si>
  <si>
    <t>Machars South - 04</t>
  </si>
  <si>
    <t>S01007519</t>
  </si>
  <si>
    <t>Newton Stewart - 07</t>
  </si>
  <si>
    <t>S01007521</t>
  </si>
  <si>
    <t>Gatehouse - 01</t>
  </si>
  <si>
    <t>S01007532</t>
  </si>
  <si>
    <t>Kirkcudbright - 07</t>
  </si>
  <si>
    <t>S01007538</t>
  </si>
  <si>
    <t>Castle Douglas - 05</t>
  </si>
  <si>
    <t>S01007544</t>
  </si>
  <si>
    <t>Dalbeattie Rural - 01</t>
  </si>
  <si>
    <t>S01007545</t>
  </si>
  <si>
    <t>Dalbeattie Rural - 02</t>
  </si>
  <si>
    <t>S01007551</t>
  </si>
  <si>
    <t>Glenkens - 05</t>
  </si>
  <si>
    <t>S01007558</t>
  </si>
  <si>
    <t>Upper Nithsdale - 07</t>
  </si>
  <si>
    <t>S01007571</t>
  </si>
  <si>
    <t>Shawhead - 02</t>
  </si>
  <si>
    <t>S01007629</t>
  </si>
  <si>
    <t>Collin - 03</t>
  </si>
  <si>
    <t>S01007634</t>
  </si>
  <si>
    <t>Lochmaben - 04</t>
  </si>
  <si>
    <t>S01007640</t>
  </si>
  <si>
    <t>Lockerbie - 06</t>
  </si>
  <si>
    <t>S01007651</t>
  </si>
  <si>
    <t>Annandale East - 01</t>
  </si>
  <si>
    <t>S01007655</t>
  </si>
  <si>
    <t>Annandale East - 05</t>
  </si>
  <si>
    <t>S01007656</t>
  </si>
  <si>
    <t>Annandale West - 01</t>
  </si>
  <si>
    <t>S01007659</t>
  </si>
  <si>
    <t>Annandale West - 04</t>
  </si>
  <si>
    <t>S01007707</t>
  </si>
  <si>
    <t>Docks and Wellgate - 01</t>
  </si>
  <si>
    <t>S01007798</t>
  </si>
  <si>
    <t>Fintry - 08</t>
  </si>
  <si>
    <t>S01007799</t>
  </si>
  <si>
    <t>Fintry - 09</t>
  </si>
  <si>
    <t>S01007882</t>
  </si>
  <si>
    <t>Mauchline Rural - 02</t>
  </si>
  <si>
    <t>S01007884</t>
  </si>
  <si>
    <t>Mauchline Rural - 04</t>
  </si>
  <si>
    <t>S01007887</t>
  </si>
  <si>
    <t>Mauchline Rural - 07</t>
  </si>
  <si>
    <t>S01007897</t>
  </si>
  <si>
    <t>Cumnock Rural - 01</t>
  </si>
  <si>
    <t>S01007899</t>
  </si>
  <si>
    <t>Cumnock Rural - 03</t>
  </si>
  <si>
    <t>S01007904</t>
  </si>
  <si>
    <t>Cumnock Rural - 08</t>
  </si>
  <si>
    <t>S01007925</t>
  </si>
  <si>
    <t>Northern and Irvine Valley Rural - 01</t>
  </si>
  <si>
    <t>S01007926</t>
  </si>
  <si>
    <t>Northern and Irvine Valley Rural - 02</t>
  </si>
  <si>
    <t>S01007927</t>
  </si>
  <si>
    <t>Northern and Irvine Valley Rural - 03</t>
  </si>
  <si>
    <t>S01007930</t>
  </si>
  <si>
    <t>Northern and Irvine Valley Rural - 06</t>
  </si>
  <si>
    <t>S01008005</t>
  </si>
  <si>
    <t>Altonhill South, Longpark and Hillhead - 01</t>
  </si>
  <si>
    <t>S01008042</t>
  </si>
  <si>
    <t>Barloch - 02</t>
  </si>
  <si>
    <t>S01008045</t>
  </si>
  <si>
    <t>Keystone and Dougalston - 01</t>
  </si>
  <si>
    <t>S01008050</t>
  </si>
  <si>
    <t>Kilmardinny East - 01</t>
  </si>
  <si>
    <t>S01008057</t>
  </si>
  <si>
    <t>Kilmardinny West - 04</t>
  </si>
  <si>
    <t>S01008067</t>
  </si>
  <si>
    <t>South Castlehill and Thorn - 05</t>
  </si>
  <si>
    <t>S01008070</t>
  </si>
  <si>
    <t>Westerton West - 03</t>
  </si>
  <si>
    <t>S01008148</t>
  </si>
  <si>
    <t>Twechar and Harestanes East - 04</t>
  </si>
  <si>
    <t>S01008153</t>
  </si>
  <si>
    <t>Milton of Campsie - 01</t>
  </si>
  <si>
    <t>S01008155</t>
  </si>
  <si>
    <t>Milton of Campsie - 03</t>
  </si>
  <si>
    <t>S01008161</t>
  </si>
  <si>
    <t>Lennoxtown - 04</t>
  </si>
  <si>
    <t>S01008218</t>
  </si>
  <si>
    <t>Tranent North - 01</t>
  </si>
  <si>
    <t>S01008272</t>
  </si>
  <si>
    <t>North Berwick South - 01</t>
  </si>
  <si>
    <t>S01008278</t>
  </si>
  <si>
    <t>East Linton and Rural - 02</t>
  </si>
  <si>
    <t>S01008281</t>
  </si>
  <si>
    <t>East Linton and Rural - 05</t>
  </si>
  <si>
    <t>S01008284</t>
  </si>
  <si>
    <t>Dunbar West - 01</t>
  </si>
  <si>
    <t>S01008318</t>
  </si>
  <si>
    <t>Arthurlie and Gateside - 01</t>
  </si>
  <si>
    <t>S01008353</t>
  </si>
  <si>
    <t>Mearnskirk and South Kirkhill - 07</t>
  </si>
  <si>
    <t>S01008356</t>
  </si>
  <si>
    <t>Eaglesham and Waterfoot - 02</t>
  </si>
  <si>
    <t>S01008357</t>
  </si>
  <si>
    <t>Eaglesham and Waterfoot - 03</t>
  </si>
  <si>
    <t>S01008366</t>
  </si>
  <si>
    <t>Busby - 01</t>
  </si>
  <si>
    <t>S01008395</t>
  </si>
  <si>
    <t>Merrylee and Braidbar - 01</t>
  </si>
  <si>
    <t>S01008396</t>
  </si>
  <si>
    <t>Merrylee and Braidbar - 02</t>
  </si>
  <si>
    <t>S01008427</t>
  </si>
  <si>
    <t>Currie West - 03</t>
  </si>
  <si>
    <t>S01008534</t>
  </si>
  <si>
    <t>Comiston and Swanston - 02</t>
  </si>
  <si>
    <t>S01008543</t>
  </si>
  <si>
    <t>Fairmilehead - 03</t>
  </si>
  <si>
    <t>S01008544</t>
  </si>
  <si>
    <t>Fairmilehead - 04</t>
  </si>
  <si>
    <t>S01008550</t>
  </si>
  <si>
    <t>Mortonhall and Anwickhill - 01</t>
  </si>
  <si>
    <t>S01008573</t>
  </si>
  <si>
    <t>Liberton East - 01</t>
  </si>
  <si>
    <t>S01008842</t>
  </si>
  <si>
    <t>Broughton South - 03</t>
  </si>
  <si>
    <t>S01009059</t>
  </si>
  <si>
    <t>Fankerton, Stoneywood and Denny Town - 05</t>
  </si>
  <si>
    <t>S01009094</t>
  </si>
  <si>
    <t>Larbert - South Broomage and Village - 01</t>
  </si>
  <si>
    <t>S01009098</t>
  </si>
  <si>
    <t>Larbert - South Broomage and Village - 05</t>
  </si>
  <si>
    <t>S01009137</t>
  </si>
  <si>
    <t>Falkirk - Merchiston and New Carron Village - 06</t>
  </si>
  <si>
    <t>S01009190</t>
  </si>
  <si>
    <t>Reddingmuirhead and Overton - 01</t>
  </si>
  <si>
    <t>S01009191</t>
  </si>
  <si>
    <t>Reddingmuirhead and Overton - 02</t>
  </si>
  <si>
    <t>S01009193</t>
  </si>
  <si>
    <t>Reddingmuirhead and Overton - 04</t>
  </si>
  <si>
    <t>S01009202</t>
  </si>
  <si>
    <t>Maddiston and Rumford - 04</t>
  </si>
  <si>
    <t>S01009277</t>
  </si>
  <si>
    <t>Gowkhall and Landward</t>
  </si>
  <si>
    <t>S01009675</t>
  </si>
  <si>
    <t>Strathmiglo South and Dunshalt</t>
  </si>
  <si>
    <t>S01009699</t>
  </si>
  <si>
    <t>Elie</t>
  </si>
  <si>
    <t>S01009737</t>
  </si>
  <si>
    <t>Leuchars West</t>
  </si>
  <si>
    <t>S01009746</t>
  </si>
  <si>
    <t>Kilmany Rathillet and Logie</t>
  </si>
  <si>
    <t>S01009796</t>
  </si>
  <si>
    <t>Pollok South and West - 05</t>
  </si>
  <si>
    <t>S01009804</t>
  </si>
  <si>
    <t>Pollok North and East - 06</t>
  </si>
  <si>
    <t>S01010506</t>
  </si>
  <si>
    <t>Lochaber West - 03</t>
  </si>
  <si>
    <t>S01010509</t>
  </si>
  <si>
    <t>Lochaber West - 06</t>
  </si>
  <si>
    <t>S01010530</t>
  </si>
  <si>
    <t>Lochaber East and North - 07</t>
  </si>
  <si>
    <t>S01010532</t>
  </si>
  <si>
    <t>Badenoch and Strathspey South - 02</t>
  </si>
  <si>
    <t>S01010543</t>
  </si>
  <si>
    <t>Badenoch and Strathspey North - 02</t>
  </si>
  <si>
    <t>S01010548</t>
  </si>
  <si>
    <t>Nairn Rural - 01</t>
  </si>
  <si>
    <t>S01010596</t>
  </si>
  <si>
    <t>Inverness Slackbuie - 01</t>
  </si>
  <si>
    <t>S01010617</t>
  </si>
  <si>
    <t>Inverness Drakies - 02</t>
  </si>
  <si>
    <t>S01010659</t>
  </si>
  <si>
    <t>Inverness West Rural - 05</t>
  </si>
  <si>
    <t>S01010663</t>
  </si>
  <si>
    <t>Inverness West Rural - 09</t>
  </si>
  <si>
    <t>S01010664</t>
  </si>
  <si>
    <t>Loch Ness - 01</t>
  </si>
  <si>
    <t>S01010667</t>
  </si>
  <si>
    <t>Loch Ness - 04</t>
  </si>
  <si>
    <t>S01010678</t>
  </si>
  <si>
    <t>Skye North East - 02</t>
  </si>
  <si>
    <t>S01010685</t>
  </si>
  <si>
    <t>Skye North West - 04</t>
  </si>
  <si>
    <t>S01010689</t>
  </si>
  <si>
    <t>Ross and Cromarty South West - 04</t>
  </si>
  <si>
    <t>S01010691</t>
  </si>
  <si>
    <t>Ross and Cromarty North West - 02</t>
  </si>
  <si>
    <t>S01010695</t>
  </si>
  <si>
    <t>Ross and Cromarty Central - 01</t>
  </si>
  <si>
    <t>S01010700</t>
  </si>
  <si>
    <t>Ross and Cromarty East - 02</t>
  </si>
  <si>
    <t>S01010702</t>
  </si>
  <si>
    <t>Ross and Cromarty East - 04</t>
  </si>
  <si>
    <t>S01010707</t>
  </si>
  <si>
    <t>Conon - 01</t>
  </si>
  <si>
    <t>S01010718</t>
  </si>
  <si>
    <t>Dingwall - 07</t>
  </si>
  <si>
    <t>S01010723</t>
  </si>
  <si>
    <t>Black Isle South - 05</t>
  </si>
  <si>
    <t>S01010729</t>
  </si>
  <si>
    <t>Black Isle North - 03</t>
  </si>
  <si>
    <t>S01010730</t>
  </si>
  <si>
    <t>Black Isle North - 04</t>
  </si>
  <si>
    <t>S01010749</t>
  </si>
  <si>
    <t>Seaboard - 04</t>
  </si>
  <si>
    <t>S01010750</t>
  </si>
  <si>
    <t>Seaboard - 05</t>
  </si>
  <si>
    <t>S01010756</t>
  </si>
  <si>
    <t>Tain - 05</t>
  </si>
  <si>
    <t>S01010757</t>
  </si>
  <si>
    <t>Sutherland South - 01</t>
  </si>
  <si>
    <t>S01010758</t>
  </si>
  <si>
    <t>Sutherland South - 02</t>
  </si>
  <si>
    <t>S01010761</t>
  </si>
  <si>
    <t>Sutherland South - 05</t>
  </si>
  <si>
    <t>S01010769</t>
  </si>
  <si>
    <t>Sutherland East - 04</t>
  </si>
  <si>
    <t>S01010791</t>
  </si>
  <si>
    <t>Caithness North East - 05</t>
  </si>
  <si>
    <t>S01010794</t>
  </si>
  <si>
    <t>Caithness North West - 03</t>
  </si>
  <si>
    <t>S01010796</t>
  </si>
  <si>
    <t>Caithness North West - 05</t>
  </si>
  <si>
    <t>S01010813</t>
  </si>
  <si>
    <t>Sutherland North and West - 04</t>
  </si>
  <si>
    <t>S01010814</t>
  </si>
  <si>
    <t>Sutherland North and West - 05</t>
  </si>
  <si>
    <t>S01010817</t>
  </si>
  <si>
    <t>Kilmacolm Central - 02</t>
  </si>
  <si>
    <t>S01010820</t>
  </si>
  <si>
    <t>Kilmacolm, Quarriers, Greenock Upper East/Central - 02</t>
  </si>
  <si>
    <t>S01010821</t>
  </si>
  <si>
    <t>Kilmacolm, Quarriers, Greenock Upper East/Central - 03</t>
  </si>
  <si>
    <t>S01010824</t>
  </si>
  <si>
    <t>Inverkip and Wemyss Bay - 01</t>
  </si>
  <si>
    <t>S01010825</t>
  </si>
  <si>
    <t>Inverkip and Wemyss Bay - 02</t>
  </si>
  <si>
    <t>S01010831</t>
  </si>
  <si>
    <t>Inverkip and Wemyss Bay - 08</t>
  </si>
  <si>
    <t>S01010833</t>
  </si>
  <si>
    <t>West Braeside, East Inverkip and West Gourock - 02</t>
  </si>
  <si>
    <t>S01010834</t>
  </si>
  <si>
    <t>West Braeside, East Inverkip and West Gourock - 03</t>
  </si>
  <si>
    <t>S01010939</t>
  </si>
  <si>
    <t>Penicuik Southwest - 01</t>
  </si>
  <si>
    <t>S01010960</t>
  </si>
  <si>
    <t>Roslin and Bilston - 04</t>
  </si>
  <si>
    <t>S01010992</t>
  </si>
  <si>
    <t>Newbattle and Dalhousie - 08</t>
  </si>
  <si>
    <t>S01011019</t>
  </si>
  <si>
    <t>Pathhead and Rural East Midlothian - 06</t>
  </si>
  <si>
    <t>S01011046</t>
  </si>
  <si>
    <t>South Speyside and the Cabrach - 02</t>
  </si>
  <si>
    <t>S01011047</t>
  </si>
  <si>
    <t>South Speyside and the Cabrach - 03</t>
  </si>
  <si>
    <t>S01011055</t>
  </si>
  <si>
    <t>Rural Keith and Strathisla - 01</t>
  </si>
  <si>
    <t>S01011057</t>
  </si>
  <si>
    <t>Rural Keith and Strathisla - 03</t>
  </si>
  <si>
    <t>S01011058</t>
  </si>
  <si>
    <t>Rural Keith and Strathisla - 04</t>
  </si>
  <si>
    <t>S01011059</t>
  </si>
  <si>
    <t>Rural Keith and Strathisla - 05</t>
  </si>
  <si>
    <t>S01011084</t>
  </si>
  <si>
    <t>Mosstodloch, Portgordon and seaward - 02</t>
  </si>
  <si>
    <t>S01011090</t>
  </si>
  <si>
    <t>Fochabers, Aultmore, Clochan and Ordiquish - 03</t>
  </si>
  <si>
    <t>S01011091</t>
  </si>
  <si>
    <t>Heldon West, Fogwatt to Inchberry - 01</t>
  </si>
  <si>
    <t>S01011093</t>
  </si>
  <si>
    <t>Heldon West, Fogwatt to Inchberry - 03</t>
  </si>
  <si>
    <t>S01011094</t>
  </si>
  <si>
    <t>Heldon West, Fogwatt to Inchberry - 04</t>
  </si>
  <si>
    <t>S01011095</t>
  </si>
  <si>
    <t>Heldon West, Fogwatt to Inchberry - 05</t>
  </si>
  <si>
    <t>S01011120</t>
  </si>
  <si>
    <t>Elgin Central West - 04</t>
  </si>
  <si>
    <t>S01011127</t>
  </si>
  <si>
    <t>Elgin Bishopmill West and Newfield - 02</t>
  </si>
  <si>
    <t>S01011142</t>
  </si>
  <si>
    <t>Burghead, Roseisle and Laich - 01</t>
  </si>
  <si>
    <t>S01011148</t>
  </si>
  <si>
    <t>Findhorn, Kinloss and Pluscarden Valley - 01</t>
  </si>
  <si>
    <t>S01011166</t>
  </si>
  <si>
    <t>Forres South West and Mannachie - 08</t>
  </si>
  <si>
    <t>S01011167</t>
  </si>
  <si>
    <t>Rafford, Dallas, Dyke to Dava - 01</t>
  </si>
  <si>
    <t>S01011168</t>
  </si>
  <si>
    <t>Rafford, Dallas, Dyke to Dava - 02</t>
  </si>
  <si>
    <t>S01011182</t>
  </si>
  <si>
    <t>Springside and Rural - 05</t>
  </si>
  <si>
    <t>S01011183</t>
  </si>
  <si>
    <t>Irvine Tarryholme - 01</t>
  </si>
  <si>
    <t>S01011184</t>
  </si>
  <si>
    <t>Irvine Tarryholme - 02</t>
  </si>
  <si>
    <t>S01011196</t>
  </si>
  <si>
    <t>Irvine Bourtreehill - 01</t>
  </si>
  <si>
    <t>S01011197</t>
  </si>
  <si>
    <t>Irvine Bourtreehill - 02</t>
  </si>
  <si>
    <t>S01011198</t>
  </si>
  <si>
    <t>Irvine Bourtreehill - 03</t>
  </si>
  <si>
    <t>S01011210</t>
  </si>
  <si>
    <t>Irvine Perceton and Lawthorn - 06</t>
  </si>
  <si>
    <t>S01011299</t>
  </si>
  <si>
    <t>Dalry East and Rural - 01</t>
  </si>
  <si>
    <t>S01011307</t>
  </si>
  <si>
    <t>Fairlie and Rural - 01</t>
  </si>
  <si>
    <t>S01011308</t>
  </si>
  <si>
    <t>Fairlie and Rural - 02</t>
  </si>
  <si>
    <t>S01011334</t>
  </si>
  <si>
    <t>Skelmorlie and Rural - 01</t>
  </si>
  <si>
    <t>S01011335</t>
  </si>
  <si>
    <t>Skelmorlie and Rural - 02</t>
  </si>
  <si>
    <t>S01011370</t>
  </si>
  <si>
    <t>Muirhouse - 03</t>
  </si>
  <si>
    <t>S01011446</t>
  </si>
  <si>
    <t>Harthill and Salsburgh - 08</t>
  </si>
  <si>
    <t>S01011451</t>
  </si>
  <si>
    <t>Cleland - 05</t>
  </si>
  <si>
    <t>S01011613</t>
  </si>
  <si>
    <t>Calderbank and Brownsburn - 01</t>
  </si>
  <si>
    <t>S01011620</t>
  </si>
  <si>
    <t>Chapelhall East - 01</t>
  </si>
  <si>
    <t>S01011622</t>
  </si>
  <si>
    <t>Chapelhall East - 03</t>
  </si>
  <si>
    <t>S01011677</t>
  </si>
  <si>
    <t>Caldercruix and Plains - 03</t>
  </si>
  <si>
    <t>S01011689</t>
  </si>
  <si>
    <t>Gartcosh and Marnock - 01</t>
  </si>
  <si>
    <t>S01011696</t>
  </si>
  <si>
    <t>Cardowan and Millerston - 01</t>
  </si>
  <si>
    <t>S01011697</t>
  </si>
  <si>
    <t>Cardowan and Millerston - 02</t>
  </si>
  <si>
    <t>S01011698</t>
  </si>
  <si>
    <t>Cardowan and Millerston - 03</t>
  </si>
  <si>
    <t>S01011734</t>
  </si>
  <si>
    <t>Greenfaulds - 01</t>
  </si>
  <si>
    <t>S01011758</t>
  </si>
  <si>
    <t>Abronhill South - 04</t>
  </si>
  <si>
    <t>S01011759</t>
  </si>
  <si>
    <t>Abronhill South - 05</t>
  </si>
  <si>
    <t>S01011788</t>
  </si>
  <si>
    <t>Kilsyth East and Croy - 03</t>
  </si>
  <si>
    <t>S01011811</t>
  </si>
  <si>
    <t>West Mainland - 04</t>
  </si>
  <si>
    <t>S01011813</t>
  </si>
  <si>
    <t>East Mainland - 01</t>
  </si>
  <si>
    <t>S01011830</t>
  </si>
  <si>
    <t>Isles - 04</t>
  </si>
  <si>
    <t>S01011831</t>
  </si>
  <si>
    <t>Isles - 05</t>
  </si>
  <si>
    <t>S01011832</t>
  </si>
  <si>
    <t>Isles - 06</t>
  </si>
  <si>
    <t>S01011833</t>
  </si>
  <si>
    <t>Powmill, Cleish and Scotlandwell - 01</t>
  </si>
  <si>
    <t>S01011835</t>
  </si>
  <si>
    <t>Powmill, Cleish and Scotlandwell - 03</t>
  </si>
  <si>
    <t>S01011860</t>
  </si>
  <si>
    <t>Comrie, Gilmerton and St Fillans - 04</t>
  </si>
  <si>
    <t>S01011878</t>
  </si>
  <si>
    <t>Glenfarg, Dunning and Rhynd - 03</t>
  </si>
  <si>
    <t>S01011884</t>
  </si>
  <si>
    <t>Bridge of Earn and Abernethy - 04</t>
  </si>
  <si>
    <t>S01011974</t>
  </si>
  <si>
    <t>Coupar Angus and Meigle - 06</t>
  </si>
  <si>
    <t>S01011980</t>
  </si>
  <si>
    <t>Blair Atholl, Strathardle and Glenshee - 02</t>
  </si>
  <si>
    <t>S01011982</t>
  </si>
  <si>
    <t>Blair Atholl, Strathardle and Glenshee - 04</t>
  </si>
  <si>
    <t>S01011983</t>
  </si>
  <si>
    <t>Blair Atholl, Strathardle and Glenshee - 05</t>
  </si>
  <si>
    <t>S01012006</t>
  </si>
  <si>
    <t>Luncarty and Dunkeld - 05</t>
  </si>
  <si>
    <t>S01012017</t>
  </si>
  <si>
    <t>Rannoch and Aberfeldy - 05</t>
  </si>
  <si>
    <t>S01012030</t>
  </si>
  <si>
    <t>Renfrewshire Rural North and Langbank - 03</t>
  </si>
  <si>
    <t>S01012032</t>
  </si>
  <si>
    <t>Renfrewshire Rural North and Langbank - 05</t>
  </si>
  <si>
    <t>S01012164</t>
  </si>
  <si>
    <t>Renfrew West - 06</t>
  </si>
  <si>
    <t>S01012192</t>
  </si>
  <si>
    <t>Erskine East and Inchinnan - 05</t>
  </si>
  <si>
    <t>S01012193</t>
  </si>
  <si>
    <t>Erskine East and Inchinnan - 06</t>
  </si>
  <si>
    <t>S01012233</t>
  </si>
  <si>
    <t>Houston North - 01</t>
  </si>
  <si>
    <t>S01012244</t>
  </si>
  <si>
    <t>Carlops Romannobridge</t>
  </si>
  <si>
    <t>S01012247</t>
  </si>
  <si>
    <t>Eddleston and Area</t>
  </si>
  <si>
    <t>S01012262</t>
  </si>
  <si>
    <t>Tweeddale East Landward</t>
  </si>
  <si>
    <t>S01012271</t>
  </si>
  <si>
    <t>Heriot - Fountainhall - Stow Landward</t>
  </si>
  <si>
    <t>S01012297</t>
  </si>
  <si>
    <t>Blainslie and Legerwood</t>
  </si>
  <si>
    <t>S01012302</t>
  </si>
  <si>
    <t>Cranshaws - Abbey St Bathans Area</t>
  </si>
  <si>
    <t>S01012303</t>
  </si>
  <si>
    <t>Westruther and Polwarth Area</t>
  </si>
  <si>
    <t>S01012310</t>
  </si>
  <si>
    <t>St Abbs and Eyemouth Landward</t>
  </si>
  <si>
    <t>S01012312</t>
  </si>
  <si>
    <t>Reston and Coldingham Moor Area</t>
  </si>
  <si>
    <t>S01012324</t>
  </si>
  <si>
    <t>Birgham and Ladykirk Area</t>
  </si>
  <si>
    <t>S01012332</t>
  </si>
  <si>
    <t>Smailholm Stitchill and Ednam Area</t>
  </si>
  <si>
    <t>S01012333</t>
  </si>
  <si>
    <t>Sprouston and Area</t>
  </si>
  <si>
    <t>S01012341</t>
  </si>
  <si>
    <t>Oxnam and Camptown Area</t>
  </si>
  <si>
    <t>S01012343</t>
  </si>
  <si>
    <t>Roxburgh Heiton Eckford Area</t>
  </si>
  <si>
    <t>S01012358</t>
  </si>
  <si>
    <t>Bonchester Bridge and Chesters Area</t>
  </si>
  <si>
    <t>S01012376</t>
  </si>
  <si>
    <t>Ashkirk Lilliesleaf and Midlem Area</t>
  </si>
  <si>
    <t>S01012379</t>
  </si>
  <si>
    <t>Yarrow Water and Sunderland Area</t>
  </si>
  <si>
    <t>S01012382</t>
  </si>
  <si>
    <t>Selkirk - Hillside Terrace</t>
  </si>
  <si>
    <t>S01012391</t>
  </si>
  <si>
    <t>Lerwick South - 01</t>
  </si>
  <si>
    <t>S01012406</t>
  </si>
  <si>
    <t>East and West Mainland - 01</t>
  </si>
  <si>
    <t>S01012407</t>
  </si>
  <si>
    <t>East and West Mainland - 02</t>
  </si>
  <si>
    <t>S01012415</t>
  </si>
  <si>
    <t>North and East Isles - 03</t>
  </si>
  <si>
    <t>S01012416</t>
  </si>
  <si>
    <t>North and East Isles - 04</t>
  </si>
  <si>
    <t>S01012421</t>
  </si>
  <si>
    <t>Carrick South - 05</t>
  </si>
  <si>
    <t>S01012436</t>
  </si>
  <si>
    <t>Maybole - 03</t>
  </si>
  <si>
    <t>S01012450</t>
  </si>
  <si>
    <t>Coylton - 05</t>
  </si>
  <si>
    <t>S01012543</t>
  </si>
  <si>
    <t>Dundonald, Loans and Symington - 02</t>
  </si>
  <si>
    <t>S01012571</t>
  </si>
  <si>
    <t>Clydesdale South - 02</t>
  </si>
  <si>
    <t>S01012573</t>
  </si>
  <si>
    <t>Clydesdale South - 04</t>
  </si>
  <si>
    <t>S01012575</t>
  </si>
  <si>
    <t>Biggar, Symington, Thankerton and Dolphinton - 02</t>
  </si>
  <si>
    <t>S01012579</t>
  </si>
  <si>
    <t>Biggar, Symington, Thankerton and Dolphinton - 06</t>
  </si>
  <si>
    <t>S01012580</t>
  </si>
  <si>
    <t>Biggar, Symington, Thankerton and Dolphinton - 07</t>
  </si>
  <si>
    <t>S01012587</t>
  </si>
  <si>
    <t>Forth, Braehead and Auchengray - 01</t>
  </si>
  <si>
    <t>S01012588</t>
  </si>
  <si>
    <t>Forth, Braehead and Auchengray - 02</t>
  </si>
  <si>
    <t>S01012606</t>
  </si>
  <si>
    <t>Carluke East - 01</t>
  </si>
  <si>
    <t>S01012617</t>
  </si>
  <si>
    <t>Crossford, Braidwood and Yieldshields - 03</t>
  </si>
  <si>
    <t>S01012618</t>
  </si>
  <si>
    <t>Crossford, Braidwood and Yieldshields - 04</t>
  </si>
  <si>
    <t>S01012627</t>
  </si>
  <si>
    <t>Lanark South - 01</t>
  </si>
  <si>
    <t>S01012632</t>
  </si>
  <si>
    <t>Hazelbank and Kirkfieldbank - 01</t>
  </si>
  <si>
    <t>S01012636</t>
  </si>
  <si>
    <t>Hazelbank and Kirkfieldbank - 05</t>
  </si>
  <si>
    <t>S01012687</t>
  </si>
  <si>
    <t>Strathaven South - 04</t>
  </si>
  <si>
    <t>S01012689</t>
  </si>
  <si>
    <t>Strathaven South - 06</t>
  </si>
  <si>
    <t>S01012690</t>
  </si>
  <si>
    <t>Strathaven South - 07</t>
  </si>
  <si>
    <t>S01012695</t>
  </si>
  <si>
    <t>Chapelton, Glengavel and Sandford - 01</t>
  </si>
  <si>
    <t>S01012696</t>
  </si>
  <si>
    <t>Chapelton, Glengavel and Sandford - 02</t>
  </si>
  <si>
    <t>S01012697</t>
  </si>
  <si>
    <t>Chapelton, Glengavel and Sandford - 03</t>
  </si>
  <si>
    <t>S01012720</t>
  </si>
  <si>
    <t>Hamilton Centre and Low Parks - 05</t>
  </si>
  <si>
    <t>S01012769</t>
  </si>
  <si>
    <t>Low Blantyre and Bardykes - 05</t>
  </si>
  <si>
    <t>S01012781</t>
  </si>
  <si>
    <t>Burnbank Central and Udston - 01</t>
  </si>
  <si>
    <t>S01012802</t>
  </si>
  <si>
    <t>Bothwell South - 05</t>
  </si>
  <si>
    <t>S01012803</t>
  </si>
  <si>
    <t>Bothwell North - 01</t>
  </si>
  <si>
    <t>S01012806</t>
  </si>
  <si>
    <t>Bothwell North - 04</t>
  </si>
  <si>
    <t>S01012807</t>
  </si>
  <si>
    <t>Uddingston and Gardenside - 01</t>
  </si>
  <si>
    <t>S01012811</t>
  </si>
  <si>
    <t>Uddingston and Gardenside - 05</t>
  </si>
  <si>
    <t>S01012897</t>
  </si>
  <si>
    <t>Nerston and EK Landward Area - 04</t>
  </si>
  <si>
    <t>S01012898</t>
  </si>
  <si>
    <t>Nerston and EK Landward Area - 05</t>
  </si>
  <si>
    <t>S01013002</t>
  </si>
  <si>
    <t>Blane Valley - 02</t>
  </si>
  <si>
    <t>S01013003</t>
  </si>
  <si>
    <t>Blane Valley - 03</t>
  </si>
  <si>
    <t>S01013006</t>
  </si>
  <si>
    <t>Blane Valley - 06</t>
  </si>
  <si>
    <t>S01013010</t>
  </si>
  <si>
    <t>Balfron and Drymen - 02</t>
  </si>
  <si>
    <t>S01013058</t>
  </si>
  <si>
    <t>Borestone - 05</t>
  </si>
  <si>
    <t>S01013093</t>
  </si>
  <si>
    <t>Forth - 04</t>
  </si>
  <si>
    <t>S01013098</t>
  </si>
  <si>
    <t>Dunblane East - 05</t>
  </si>
  <si>
    <t>S01013110</t>
  </si>
  <si>
    <t>Carse of Stirling - 05</t>
  </si>
  <si>
    <t>S01013118</t>
  </si>
  <si>
    <t>Highland - 02</t>
  </si>
  <si>
    <t>S01013121</t>
  </si>
  <si>
    <t>Highland - 05</t>
  </si>
  <si>
    <t>S01013250</t>
  </si>
  <si>
    <t>Breich Valley - 01</t>
  </si>
  <si>
    <t>S01013265</t>
  </si>
  <si>
    <t>Bellsquarry, Adambrae and Kirkton - 03</t>
  </si>
  <si>
    <t>S01013333</t>
  </si>
  <si>
    <t>Knightsridge - 04</t>
  </si>
  <si>
    <t>S01013341</t>
  </si>
  <si>
    <t>Knightsridge and Deans North - 05</t>
  </si>
  <si>
    <t>S01013434</t>
  </si>
  <si>
    <t>Linlithgow South - 01</t>
  </si>
  <si>
    <t>S01013462</t>
  </si>
  <si>
    <t>Broxburn Kirkhill - 04</t>
  </si>
  <si>
    <t>S01013471</t>
  </si>
  <si>
    <t>Uphall, Dechmont and Ecclesmachan - 08</t>
  </si>
  <si>
    <t>S01013472</t>
  </si>
  <si>
    <t>Broxburn South - 01</t>
  </si>
  <si>
    <t>S01013473</t>
  </si>
  <si>
    <t>Broxburn South - 02</t>
  </si>
  <si>
    <t>S01013475</t>
  </si>
  <si>
    <t>Broxburn South - 04</t>
  </si>
  <si>
    <t>1D2 Barriers to Bus'</t>
  </si>
  <si>
    <t xml:space="preserve">Used in the last month* </t>
  </si>
  <si>
    <t xml:space="preserve">*Calculated for this report as 100% minus 'Not used in the past month' </t>
  </si>
  <si>
    <t>Used in the last month*</t>
  </si>
  <si>
    <t xml:space="preserve">*Calculated for the purposes of this report as 100% minus 'Not used in the past month' </t>
  </si>
  <si>
    <t>Available here: https://www.transport.gov.scot/publication/transport-and-travel-in-scotland-2019-results-from-the-scottish-household-survey/ (Table 3)</t>
  </si>
  <si>
    <t xml:space="preserve">Available here: https://www.transport.gov.scot/publication/transport-and-travel-in-scotland-2019-results-from-the-scottish-household-survey/ (Table 28) </t>
  </si>
  <si>
    <t>In the last week**</t>
  </si>
  <si>
    <t xml:space="preserve">** Calculated for the purposes of this report as 100% minus 'Not in the last week' </t>
  </si>
  <si>
    <t>Available here: https://www.transport.gov.scot/publication/transport-and-travel-in-scotland-2019-results-from-the-scottish-household-survey/  (Table 25)</t>
  </si>
  <si>
    <t>Available here: https://www.transport.gov.scot/publication/transport-and-travel-in-scotland-2019-results-from-the-scottish-household-survey/ (Table 25a)</t>
  </si>
  <si>
    <t xml:space="preserve">By ethnicity </t>
  </si>
  <si>
    <t>By religion</t>
  </si>
  <si>
    <t>By age</t>
  </si>
  <si>
    <t>By disability status</t>
  </si>
  <si>
    <t>By current situation</t>
  </si>
  <si>
    <t>By annual net household income</t>
  </si>
  <si>
    <t>by Scottish Index of Multiple Deprivation quintiles</t>
  </si>
  <si>
    <t>by frequency of driving**:</t>
  </si>
  <si>
    <t>** Question was asked in survey every other year until 2016, but missed in 2018. 2016 is the most recent data available. Figures will be available in alternate years from 2019.</t>
  </si>
  <si>
    <t>All people</t>
  </si>
  <si>
    <t xml:space="preserve">By gender </t>
  </si>
  <si>
    <t>Data for all passengers available here: https://www.transport.gov.scot/publication/transport-and-travel-in-scotland-2019-results-from-the-scottish-household-survey/ (Table 29)</t>
  </si>
  <si>
    <t>Data for all passengers available  here: https://www.transport.gov.scot/publication/transport-and-travel-in-scotland-2019-results-from-the-scottish-household-survey/ (Table 30)</t>
  </si>
  <si>
    <t>Overall data available here: https://www.transport.gov.scot/publication/transport-and-travel-in-scotland-2019-results-from-the-scottish-household-survey/table-4-public-transport-adults-views-on-satisfactionstar-with-public-transport-2009-2019/</t>
  </si>
  <si>
    <t>Data for all passengers available  here: https://www.transport.gov.scot/publication/transport-and-travel-in-scotland-2019-results-from-the-scottish-household-survey/ (Table 43)</t>
  </si>
  <si>
    <t xml:space="preserve">Data for all passengers available here: https://www.transport.gov.scot/publication/transport-and-travel-in-scotland-2019-results-from-the-scottish-household-survey/ (Table 26a) </t>
  </si>
  <si>
    <t xml:space="preserve">Source: Scottish Household Survey, 2019. Data for specific groups provided via bespoke analysis by Transport Scotland for the purposes of this report. </t>
  </si>
  <si>
    <t xml:space="preserve">Source: Scottish Household Survey 2019.  Data for specific groups provided via bespoke analysis by Transport Scotland for the purposes of this report. </t>
  </si>
  <si>
    <t xml:space="preserve">Source: Scottish Household Survey 2019. Data for specific groups provided via bespoke analysis by Transport Scotland for the purposes of this report. </t>
  </si>
  <si>
    <t>Data for all passengers available  here: https://www.transport.gov.scot/publication/transport-and-travel-in-scotland-2019-results-from-the-scottish-household-survey/ (Table 42 and Table 42a)</t>
  </si>
  <si>
    <t xml:space="preserve">For those who have used the train in the last month: </t>
  </si>
  <si>
    <t>For those who did not take the train at all in the past month:</t>
  </si>
  <si>
    <t>By gender</t>
  </si>
  <si>
    <t xml:space="preserve">By disability </t>
  </si>
  <si>
    <t>By income</t>
  </si>
  <si>
    <t>Data for all passengers available  here: https://www.transport.gov.scot/publication/transport-and-travel-in-scotland-2019-results-from-the-scottish-household-survey/ (Table 41)</t>
  </si>
  <si>
    <t>Source: Scottish Household Survey 2019</t>
  </si>
  <si>
    <t>2B2 Active Travel by Mode</t>
  </si>
  <si>
    <t xml:space="preserve">Total* </t>
  </si>
  <si>
    <t>* Statistics are not collected for some of the smaller airports on Orkney and Shetland, which are therefore not included in any overall totals.</t>
  </si>
  <si>
    <t>Areas that could not access a public transport stop within 800m of the population weighted centroid of the datazone</t>
  </si>
  <si>
    <t>Sixfold urban rural classification</t>
  </si>
  <si>
    <t>Sixfold Urban-Rural Classification</t>
  </si>
  <si>
    <t>Classification data sourced from here: https://www.gov.scot/publications/scottish-government-urban-rural-classification-2016/documents/</t>
  </si>
  <si>
    <t xml:space="preserve">Local Authority </t>
  </si>
  <si>
    <t xml:space="preserve">Data zones with limited access to employment sites </t>
  </si>
  <si>
    <t>Average job access via employment sites by local authority, SIMD and Sixfold Urban-Rural Classification</t>
  </si>
  <si>
    <r>
      <t xml:space="preserve">buses are </t>
    </r>
    <r>
      <rPr>
        <sz val="12"/>
        <rFont val="Arial"/>
        <family val="2"/>
      </rPr>
      <t>on time</t>
    </r>
  </si>
  <si>
    <r>
      <t>the</t>
    </r>
    <r>
      <rPr>
        <sz val="12"/>
        <rFont val="Arial"/>
        <family val="2"/>
      </rPr>
      <t xml:space="preserve"> service is stable and isn't regularly changing</t>
    </r>
  </si>
  <si>
    <r>
      <t xml:space="preserve">buses are </t>
    </r>
    <r>
      <rPr>
        <sz val="12"/>
        <rFont val="Arial"/>
        <family val="2"/>
      </rPr>
      <t>environmentally friendly</t>
    </r>
  </si>
  <si>
    <r>
      <t xml:space="preserve">buses are </t>
    </r>
    <r>
      <rPr>
        <sz val="12"/>
        <rFont val="Arial"/>
        <family val="2"/>
      </rPr>
      <t>clean</t>
    </r>
  </si>
  <si>
    <r>
      <t xml:space="preserve">I feel personally </t>
    </r>
    <r>
      <rPr>
        <sz val="12"/>
        <rFont val="Arial"/>
        <family val="2"/>
      </rPr>
      <t>safe and secure on the bus during the day</t>
    </r>
  </si>
  <si>
    <r>
      <t xml:space="preserve">I feel personally </t>
    </r>
    <r>
      <rPr>
        <sz val="12"/>
        <rFont val="Arial"/>
        <family val="2"/>
      </rPr>
      <t>safe and secure on the bus during the evening</t>
    </r>
  </si>
  <si>
    <r>
      <t xml:space="preserve">it is </t>
    </r>
    <r>
      <rPr>
        <sz val="12"/>
        <rFont val="Arial"/>
        <family val="2"/>
      </rPr>
      <t>simple deciding the type of ticket I need</t>
    </r>
  </si>
  <si>
    <r>
      <t>finding out</t>
    </r>
    <r>
      <rPr>
        <sz val="12"/>
        <rFont val="Arial"/>
        <family val="2"/>
      </rPr>
      <t xml:space="preserve"> about routes and times is easy</t>
    </r>
  </si>
  <si>
    <r>
      <t xml:space="preserve">it's </t>
    </r>
    <r>
      <rPr>
        <sz val="12"/>
        <rFont val="Arial"/>
        <family val="2"/>
      </rPr>
      <t>easy changing to other forms of transport</t>
    </r>
  </si>
  <si>
    <r>
      <t xml:space="preserve">the fares are </t>
    </r>
    <r>
      <rPr>
        <sz val="12"/>
        <rFont val="Arial"/>
        <family val="2"/>
      </rPr>
      <t>good value</t>
    </r>
  </si>
  <si>
    <t>Percentage of journeys under 2 miles by road network distance by main mode, 2019</t>
  </si>
  <si>
    <t>Percentage of journeys under 5 miles by road network distance by main mode, 2019</t>
  </si>
  <si>
    <t>Adults (16+) who have used the bus in the previous month, perception of safety on local bus services - 2019</t>
  </si>
  <si>
    <t>Adults (16+) who have used the train in the previous month, perception of safety on local train services - 2019</t>
  </si>
  <si>
    <t>Data for all passengers available here: https://www.transport.gov.scot/publication/transport-and-travel-in-scotland-2019-results-from-the-scottish-household-survey/ (Table 30)</t>
  </si>
  <si>
    <t>Data for all passengers available here: https://www.transport.gov.scot/publication/transport-and-travel-in-scotland-2019-results-from-the-scottish-household-survey/ (Table 43 and Table 26a)</t>
  </si>
  <si>
    <t xml:space="preserve">2C2 - Foreign and domestic traffic: inwards and outwards, thousand tonnes, totals (2000-2019). </t>
  </si>
  <si>
    <t>Goods lifted by HGVs with journeys originating and with destinations in Scotland, millions of tonnes, by destination, 2004-2020</t>
  </si>
  <si>
    <t>2C1 - Goods lifted by HGVs with journeys originating and with destinations in Scotland, millions of tonnes, by destination, 2004-2020</t>
  </si>
  <si>
    <t>Table 14</t>
  </si>
  <si>
    <t>Table 18</t>
  </si>
  <si>
    <t>Table 20</t>
  </si>
  <si>
    <t>Table 23</t>
  </si>
  <si>
    <t>Vehicles registered for the first time by body type and breakdown by ULEVs* in Scotland from 2001 to 2019</t>
  </si>
  <si>
    <t>2D2 - Vehicles registered for the first time by body type and breakdown by ULEVs* in Scotland from 2001 to 2019</t>
  </si>
  <si>
    <t>3A1 - Areas that could not access a public transport stop within 800m of the population weighted centroid of the datazone</t>
  </si>
  <si>
    <t>3A2 - Accessibiility Tiers overall, by sixfold urban-rural classification and SIMD quintiles/15% Most deprived</t>
  </si>
  <si>
    <t xml:space="preserve">3B1 - Data zones with limited access to employment sites </t>
  </si>
  <si>
    <t>Source: Visit Scotland</t>
  </si>
  <si>
    <t>Adults use of local bus services, in the past month, 2019</t>
  </si>
  <si>
    <t>1A1 - Adults use of local bus services, in the past month, 2019</t>
  </si>
  <si>
    <t>Available here: https://www.transport.gov.scot/our-approach/statistics/#42764</t>
  </si>
  <si>
    <t>Source: Scottish Household Survey 2014, 2015, 2016, 2017, 2018 and 2019. Data extracted from Social Survey Tables of Transport and Travel in Scotland 2014-2019</t>
  </si>
  <si>
    <t xml:space="preserve">Source: Scottish Household Survey 2019. </t>
  </si>
  <si>
    <t>Adult use of local train services, in the past month, 2019</t>
  </si>
  <si>
    <t>1A3 - Adult use of local train services, in the past month, 2019</t>
  </si>
  <si>
    <t>Adult use of local bus services, in the past month, 2014-2019</t>
  </si>
  <si>
    <t>1A2 - Adult use of local bus services, in the past month, 2014-2019</t>
  </si>
  <si>
    <t>Train and bus passenger journeys/bus vehicle kilometres/train passenger revenue, 2008-09 to 2019-20</t>
  </si>
  <si>
    <t>1A5 - Train and bus passenger journeys/bus vehicle kilometres/train passenger revenue, 2008-09 to 2019-20</t>
  </si>
  <si>
    <t>Frequency of walking* in the previous seven days, 2019</t>
  </si>
  <si>
    <t xml:space="preserve">Source: Scottish Household Survey 2012, 2014, 2016, 2019 </t>
  </si>
  <si>
    <t>Frequency of walking* in the previous seven days, 2012 – 2019</t>
  </si>
  <si>
    <t>1A7 - Frequency of walking* in the previous seven days, 2012 – 2019</t>
  </si>
  <si>
    <t>1A5 Train and bus trends'</t>
  </si>
  <si>
    <t>Frequency of cycling in the previous seven days*, 2019</t>
  </si>
  <si>
    <t>1A6 - Frequency of walking in the previous seven days, 2019</t>
  </si>
  <si>
    <t xml:space="preserve">1A9 -  Frequency of cycling in the previous seven days, 2012-2019. </t>
  </si>
  <si>
    <t>1B1 Views on local buses'</t>
  </si>
  <si>
    <t>Adults (16+) who have used the train in the previous month, views on their local train services, 2019</t>
  </si>
  <si>
    <t xml:space="preserve">*Sample sizes relate to those who provided an opionion on public transport only and so will differ from that reported in the SHS Annual Report. </t>
  </si>
  <si>
    <t>Sample size*  (=100%)</t>
  </si>
  <si>
    <t>1B3 Satistifaction with PT</t>
  </si>
  <si>
    <t>Proportions of Emissions by Type by Source, 2019</t>
  </si>
  <si>
    <t>Scottish Greenhouse Gases, from Transport, by vehicle type</t>
  </si>
  <si>
    <t>Available here: https://www.gov.scot/publications/scottish-greenhouse-gas-statistics-1990-2019/documents/</t>
  </si>
  <si>
    <t xml:space="preserve">Source: Scottish Greenhouse Gas Statistics. Data Extracted for the purposes of this report. </t>
  </si>
  <si>
    <t>Emissions of air pollutants by type of transport allocated to Scotland, 1990-2019</t>
  </si>
  <si>
    <t>Number of journeys under 2 miles and 5 miles made by active travel, 2019</t>
  </si>
  <si>
    <t>4A2 - Number of journeys under 2 miles and 5 miles made by active travel, 2019</t>
  </si>
  <si>
    <t>Regional Numbers</t>
  </si>
  <si>
    <t>Source: Scottish Household Survey, 2019</t>
  </si>
  <si>
    <t>Available here: https://www.transport.gov.scot/publication/transport-and-travel-in-scotland-2019-results-from-the-scottish-household-survey/ (Table 13 of Local Authority Tables)</t>
  </si>
  <si>
    <t>Freight carried by air, 2000-2019, tonnes, totals</t>
  </si>
  <si>
    <t>Adults (16+) who have used the bus in the previous month, views on their local bus services, 2019</t>
  </si>
  <si>
    <t>Frequency of cycling in the previous seven days*, 2012 – 2019. Data from Scottish Household Survey 2012, 2014, 2016 and 2019</t>
  </si>
  <si>
    <t>Adult use of local train services, in the past month, 2014-2019</t>
  </si>
  <si>
    <t>1A4 - Adult use of local train services, in the past month, 2014-2019</t>
  </si>
  <si>
    <t>1A8 -  Frequency of cycling in the previous seven days, 2019</t>
  </si>
  <si>
    <t>4E1 - Percentage of journeys made by purpose of travel, 2019</t>
  </si>
  <si>
    <t xml:space="preserve">Active travel, by mode, by journey length, 2019. </t>
  </si>
  <si>
    <t>Scottish greenhouse gases from transport, 1990-2019</t>
  </si>
  <si>
    <t>Accessibiility tiers by local authority</t>
  </si>
  <si>
    <t xml:space="preserve">4C3 - Barriers to active modes, 2019
</t>
  </si>
  <si>
    <t>4B2 - Road traffic casualties, by severity and SIMD (address of casualty and location where casualty took place), 2019</t>
  </si>
  <si>
    <t>Barriers to active modes, 2019</t>
  </si>
  <si>
    <t>Road traffic casualties, 2019, by severity and SIMD (address of casualty and location where casualty took place)</t>
  </si>
  <si>
    <t xml:space="preserve">Source: Scottish Transport Survey 2019. </t>
  </si>
  <si>
    <t>Available here: https://www.transport.gov.scot/publication/transport-and-travel-in-scotland-2019-results-from-the-scottish-household-survey/ (Table 14a and 14b from Local Authority Tables)</t>
  </si>
  <si>
    <t xml:space="preserve">In general, what discourages you from using the bus more often than you do? </t>
  </si>
  <si>
    <t xml:space="preserve">In general, what discourages you from using the train more often than you do (if you used the train in the last month)? </t>
  </si>
  <si>
    <t>In general, what discourages you from using the train more often than you do (if you did not use the train in the last month)?</t>
  </si>
  <si>
    <t xml:space="preserve">Data for specific groups provided via bespoke analysis by Transport Scotland for the purposes of this report. </t>
  </si>
  <si>
    <t>Source: Scottish Household Survey 2019 and 2018 (trains data from 2019, bus data from 2018)</t>
  </si>
  <si>
    <t>3B2 - Average job access via employment sites by local authority, SIMD and Sixfold Urban-Rural Classification</t>
  </si>
  <si>
    <t>3B1 - Limited Access Employment '</t>
  </si>
  <si>
    <t>Accessibiility tiers overall, by sixfold urban-rural classification and SIMD quintiles/15% most deprived</t>
  </si>
  <si>
    <t>Foreign and domestic traffic, inwards and outwards, thousand tonnes, totals (2000-2019)</t>
  </si>
  <si>
    <t>2B2 - Active travel, by mode, by journey length, 2019</t>
  </si>
  <si>
    <t>Proportion of journeys by mode and by distance,  2019</t>
  </si>
  <si>
    <t>2B1 - Proportion of journeys by mode and by distance,  2019</t>
  </si>
  <si>
    <t xml:space="preserve">1D2 - Responses to 'In general, what discourages you from using buses more often than you do?' 2019 </t>
  </si>
  <si>
    <t>1D1 - Responses to 'In general, what discourages you from using the train more often than you do?' 2019</t>
  </si>
  <si>
    <t>1C1 - Responses to 'In general, what discourages you from walking more often than you do?' 2019</t>
  </si>
  <si>
    <t>1B3 - Satisfaction with public transport 2009-2019</t>
  </si>
  <si>
    <t>1C2 - Reasons why do not cycle to work, by group. 2019</t>
  </si>
  <si>
    <t>Responses to 'In general, what discourages you from walking more often than you do?' 2019</t>
  </si>
  <si>
    <t xml:space="preserve">Responses to 'In general, what discourages you from using the train more often than you do?' 2019 </t>
  </si>
  <si>
    <t>Responses to 'In general, what discourages you from using buses more often than you do?' 2019</t>
  </si>
  <si>
    <t>2A1 - Scottish greenhouse gases from transport, 1990-2019</t>
  </si>
  <si>
    <t>2C3 - Freight carried by air, 2000-2019, tonnes, totals</t>
  </si>
  <si>
    <t>Reasons why do not cycle to work, by group. 2019</t>
  </si>
  <si>
    <t>Road Traffic Casualties, 2019: overall, by mode, by age and gender and by location</t>
  </si>
  <si>
    <t>4B1 - Road traffic casualties: overall, by mode, by age and gender and by location, 2019</t>
  </si>
  <si>
    <t>Satisfaction with public transport 2009-2019</t>
  </si>
  <si>
    <t>Satisfaction with public transport, by group, 2019</t>
  </si>
  <si>
    <t>Neither satisfied not dissatisfied</t>
  </si>
  <si>
    <t>Very dissatifed</t>
  </si>
  <si>
    <t>All adults (aged 16+)</t>
  </si>
  <si>
    <t>Age</t>
  </si>
  <si>
    <t>Gender</t>
  </si>
  <si>
    <t>Disability status</t>
  </si>
  <si>
    <t>Annual income</t>
  </si>
  <si>
    <t xml:space="preserve">Source: National Atmospheric Emissions Inventory: Greenhouse Gas Inventories for England, Scotland, Wales &amp; Northern Ireland 1990-2018, some headings are own aggregations - Not National Statistics. Prepared by Transport Scotland and published in Scottish Transport Statistics no. 40, 2021 Edition. </t>
  </si>
  <si>
    <t>Leisure*</t>
  </si>
  <si>
    <t>Non-leisure**</t>
  </si>
  <si>
    <t xml:space="preserve">*Leisure incorporates visiting friends, going for a walk, sports/entertainment, eating/drinking and holiday/days trips </t>
  </si>
  <si>
    <t>**Non-leisure incorpoates shopping, commuting, going home, education, other personal business, business, visiting hospital or other health or ‘other’ journeys</t>
  </si>
  <si>
    <t>Data for all persons available here: https://www.transport.gov.scot/publication/transport-and-travel-in-scotland-2019-results-from-the-scottish-household-survey/ (Table TD3 in Travel Diaries sheet)</t>
  </si>
  <si>
    <t>Distance Travelled (millions of kilometres)</t>
  </si>
  <si>
    <t>Not available</t>
  </si>
  <si>
    <t>Slight injuries per million kilometres</t>
  </si>
  <si>
    <t>Serious injuries per million vehicle kilometre</t>
  </si>
  <si>
    <t>Fatalities per million vehicle kilometres</t>
  </si>
  <si>
    <t>Overall Casualties by Distance per million vehicle kms</t>
  </si>
  <si>
    <t>Source: Reported Road Casualties 2019/2020. Data here provided via a bespoke analysis provided by Transport Scotland</t>
  </si>
  <si>
    <t xml:space="preserve">Vehicle kilometres for distance calculations available here here: https://www.transport.gov.scot/publication/scottish-transport-statistics-no-39-2020-edition/chapter-5-road-traffic/ (Table 5.2) </t>
  </si>
  <si>
    <t>by driving licence:</t>
  </si>
  <si>
    <t xml:space="preserve">Casualties, all severities, by age, 2019 </t>
  </si>
  <si>
    <t>Casualties by sex, 2019</t>
  </si>
  <si>
    <t>Walking just for pleasure / to keep fit</t>
  </si>
  <si>
    <t>Walking as a means of transport</t>
  </si>
  <si>
    <t>Cycling as a means of transport</t>
  </si>
  <si>
    <t>Cycling just for pleasure / to keep fit</t>
  </si>
  <si>
    <t>Percentage of journeys made by purpose of travel, 2019</t>
  </si>
  <si>
    <t>Casualties** by severity and SIMD areas based on full postcode*, 2019</t>
  </si>
  <si>
    <t>Casualties** by severity and SIMD areas based on where accident happened, 2019</t>
  </si>
  <si>
    <t>*Excludes those casualties where the address of the person involved was not known</t>
  </si>
  <si>
    <t xml:space="preserve">**Excludes those casualties where the age of the person involved was unknown. </t>
  </si>
  <si>
    <t xml:space="preserve">Within twenty minutes </t>
  </si>
  <si>
    <t>Less Access  to PT by Datazone</t>
  </si>
  <si>
    <t xml:space="preserve">Less Access to PT by SIMD Quintile </t>
  </si>
  <si>
    <t>Less Access to PT by sixfold urban-rural classification</t>
  </si>
  <si>
    <t>Less Access to PT by Local Authority</t>
  </si>
  <si>
    <t xml:space="preserve">Accessibility Tiers - All Datazones - SIMD Quintiles </t>
  </si>
  <si>
    <t xml:space="preserve">Accessibility Tiers - All Datazones - Sixfold Urban Rural Classification </t>
  </si>
  <si>
    <t>Accessibility Tiers - All Datazones</t>
  </si>
  <si>
    <t xml:space="preserve">Accessibility Tiers - All Datazones - By Local Authority </t>
  </si>
  <si>
    <t>3A1 - Less Access PT'</t>
  </si>
  <si>
    <t xml:space="preserve">Data relates to public transport timetables from 2nd week of January 2020. </t>
  </si>
  <si>
    <t xml:space="preserve">*Data calculated using timetables from Tuesday. Journey parameters are as follows for the different destinations: </t>
  </si>
  <si>
    <t>GP - 6:30am to 10:30am</t>
  </si>
  <si>
    <t>Hospital - 6:30am to 10:30am</t>
  </si>
  <si>
    <t>Airport - 6:00am - 10:00am</t>
  </si>
  <si>
    <t>Railway Station - 9:00am to 13:00pm</t>
  </si>
  <si>
    <t xml:space="preserve">Large Food Outlet - 10:00am to 14:00pm </t>
  </si>
  <si>
    <t>Higher Education - 6:00am to 9:00pm</t>
  </si>
  <si>
    <t>Secondary School - 6:00am to 9:00pm</t>
  </si>
  <si>
    <t>Primary School - 6:00am to 9:00pm</t>
  </si>
  <si>
    <t>Further Education - 6:00am to 9:00pm</t>
  </si>
  <si>
    <t>Clackmanannshire</t>
  </si>
  <si>
    <t xml:space="preserve">Data relates to public transport timetables from 2nd week of January 2020, on a Tuesday. </t>
  </si>
  <si>
    <t>Data zone</t>
  </si>
  <si>
    <t>Datazones with access to at least one PT stop but not able to reach a key employment site within four hours on public transport either in the 06:00-10:00 window or the 10:00-14:00 window</t>
  </si>
  <si>
    <t>Datazones with access to at least one employment site in the 06:00-10:00 Window but not in the 10:00-14:00 Window</t>
  </si>
  <si>
    <t>Datazones with access to at least one employment site within the 10:00-14:00 window via employment sites, but not within the 06:00-10:00 window</t>
  </si>
  <si>
    <t>Calculations made using TRACC. Location data derived from Business Register and Employment Survey (BRES). Output generated by Transport Analytical Services.</t>
  </si>
  <si>
    <t>Datazones with access to at least one PT stop, but no access to an employment site in the 06:00-10:00 window</t>
  </si>
  <si>
    <t>Datazones with access to at least one PT stop, but no access to an employment site in the 10:00-14:00 window</t>
  </si>
  <si>
    <t>Calculations made using TRACC. Output generated by Transport Analytical Services</t>
  </si>
  <si>
    <t xml:space="preserve">Data relates to public transport timetables from 2nd week of January 2020. More data on journey parameters* and locations** below. </t>
  </si>
  <si>
    <t xml:space="preserve">**Location data sourced as follows: </t>
  </si>
  <si>
    <t xml:space="preserve">GP - NHS Open Data </t>
  </si>
  <si>
    <t>Hospitals - Information Services Division (ISD)</t>
  </si>
  <si>
    <t>Primary School - ‘Scottish School Roll and Locations’ (2021)</t>
  </si>
  <si>
    <t>Secondary School - ‘Scottish School Roll and Locations’ (2021)</t>
  </si>
  <si>
    <t>Further Education - Universities Scotland, Colleges Scotland, and UCAS.</t>
  </si>
  <si>
    <t>Higher Education - Universities Scotland, Colleges Scotland, and UCAS.</t>
  </si>
  <si>
    <t xml:space="preserve">Food Outlets - GEOLYTIX Retail Points (2018) </t>
  </si>
  <si>
    <t xml:space="preserve">Airports - Main commercial airports: Aberdeen, Edinburgh, Glasgow, Glasgow Prestwick 
and Inverness.
</t>
  </si>
  <si>
    <t xml:space="preserve">Train stations - All National Rail train stations at time of calculations (February 2022) </t>
  </si>
  <si>
    <t>Three to Four Hours***</t>
  </si>
  <si>
    <t xml:space="preserve">***Only relevant for destinations with a four hour window </t>
  </si>
  <si>
    <t xml:space="preserve">Source: Office of Road and Rail. Not national statistics. </t>
  </si>
  <si>
    <t>ScotRail services: arrival times at final destinations*, 2009-10 to 2019-20</t>
  </si>
  <si>
    <t>20 minutes and over**</t>
  </si>
  <si>
    <t>Cancelled***</t>
  </si>
  <si>
    <t>* For example, Total within 5 minutes gives the percentage which were no more than 4 minutes and 59 seconds late</t>
  </si>
  <si>
    <t>** Includes part-cancelled trains (those which failed to reach their final destination but ran at least half their planned mileage)</t>
  </si>
  <si>
    <t>*** Includes trains which ran less than half their planned mileage</t>
  </si>
  <si>
    <t xml:space="preserve">UK data available here: https://www.gov.uk/government/statistical-data-sets/all-vehicles-veh01 </t>
  </si>
  <si>
    <t>Ultra low emission vehicles (ULEVs) cars as proportion of all cars</t>
  </si>
  <si>
    <t xml:space="preserve">Statistics below refer to both 2019 figures and 2017-19 averages, with those for 2019 being noted specifically in the Location column. </t>
  </si>
  <si>
    <t>2017-19 Average Total Visits (000s)</t>
  </si>
  <si>
    <t xml:space="preserve">Nights by Visitors </t>
  </si>
  <si>
    <t>Total*</t>
  </si>
  <si>
    <t>Total***</t>
  </si>
  <si>
    <t xml:space="preserve">** Excludes casualties where the age is 'not known' </t>
  </si>
  <si>
    <t>Casulaties by severity and by mode (adults), 2019**</t>
  </si>
  <si>
    <t>Casualties by severity and by mode (children), 2019**</t>
  </si>
  <si>
    <t>Casualties by severity and by mode, 2019</t>
  </si>
  <si>
    <t>Road Casualties by Severity, 2019</t>
  </si>
  <si>
    <t xml:space="preserve">Total killed and serious </t>
  </si>
  <si>
    <t>Bus Statistics available here: https://www.transport.gov.scot/publication/scottish-transport-statistics-2021/ (Table 2.2a and Table 2.3a)</t>
  </si>
  <si>
    <t>* Total includes casualties where the age is 'not known'</t>
  </si>
  <si>
    <t xml:space="preserve">*** Total includes casualties where the age/gender is 'not known' </t>
  </si>
  <si>
    <t>Available here: https://www.transport.gov.scot/publication/scottish-transport-statistics-2021/ (Table 3.1a)</t>
  </si>
  <si>
    <t>Available here: https://www.transport.gov.scot/publication/scottish-transport-statistics-2021/ (Table 3.1b)</t>
  </si>
  <si>
    <t>Available here: https://www.transport.gov.scot/publication/scottish-transport-statistics-2021/ (Table 9.3)</t>
  </si>
  <si>
    <t>From Scottish Transport Statistics, 2021, available here: https://www.transport.gov.scot/publication/scottish-transport-statistics-2021/Table 8.13</t>
  </si>
  <si>
    <t>Available here: https://www.transport.gov.scot/publication/scottish-transport-statistics-2021/ (Table 13.1a)</t>
  </si>
  <si>
    <t xml:space="preserve">Available here: https://www.transport.gov.scot/publication/scottish-transport-statistics-2021/ (Table 7.10) </t>
  </si>
  <si>
    <t>ScotRail passenger journeys (millions)</t>
  </si>
  <si>
    <t>Train tables available here: https://www.transport.gov.scot/publication/scottish-transport-statistics-2021/ (Table 7.1)</t>
  </si>
  <si>
    <t>Introduction and How to Use</t>
  </si>
  <si>
    <t>These figures are subject to minor revision between quarterly publications when individual vehicles are reviewed against the criteria. See Notes and Definitions for more information on how reported emissions are calculated.</t>
  </si>
  <si>
    <t xml:space="preserve">In practice, the term typically refers to battery electric, plug-in hybrid electric and fuel cell electric vehicles. New ULEV registration figures do not include those used before first registration with DVLA, so they will not exactly match those in other new registration tables. </t>
  </si>
  <si>
    <t xml:space="preserve">*Ultra low emission vehicles (ULEVs) are vehicles that are reported to emit less than 75g of carbon dioxide (CO2) from the tailpipe for every kilometre travelled. </t>
  </si>
  <si>
    <t>Satisfaction with public transport: 2009-2019</t>
  </si>
  <si>
    <t>For analytical purposes please use the original source of these figures</t>
  </si>
  <si>
    <t>SIMD data sourced here: https://www.gov.scot/publications/scottish-index-of-multiple-deprivation-2020v2-data-zone-look-up/</t>
  </si>
  <si>
    <t>Total spending visitors from England (£m)</t>
  </si>
  <si>
    <t>2A1 Greenhouse Emissions</t>
  </si>
  <si>
    <t>Total Overall Visits (000s)</t>
  </si>
  <si>
    <t>Total Spending (overnight tourism) (£m)</t>
  </si>
  <si>
    <t>2017-2019 Average Day Spending (£m)</t>
  </si>
  <si>
    <t>2017-2019 Average Total Spending (£m)</t>
  </si>
  <si>
    <t>133600*</t>
  </si>
  <si>
    <t xml:space="preserve">*Figure is rounded up to the nearest 100 </t>
  </si>
  <si>
    <t>Adults (16+) - who used a local bus/rail services in the past month - percentages who agreed with each statement, by Regional Transport partnership and Urban/Rural Classification, 2019</t>
  </si>
  <si>
    <t>Adults' views on satisfaction with public transport 2019, by Local Authority, Regional Transport Partnership and Urban/Rural classification</t>
  </si>
  <si>
    <t>Responses to 'In general, What discourages you from using buses/trains more often than you do?' 2018 and 2019, by Regional Transport partnership and Urban/Rural Classification</t>
  </si>
  <si>
    <t>3C2 - Adults (16+) - who used a local bus/rail services in the past month - percentages who agreed with each statement, 2019, by Regional Transport Authority and Urban/Rural Classification</t>
  </si>
  <si>
    <t>3D1 - Responses to 'In general, What discourages you from using buses/trains more often than you do?' 2018 and 2019, by by Regional Transport Authority and Urban/Rural Classification</t>
  </si>
  <si>
    <t>3C1 - Adults' views on satisfaction with public transport 2019, by Local Authority, Regional Transport Authority and Urban/Rural Classification</t>
  </si>
  <si>
    <t>3E1 - Tourism visits, nights and spending, 2019/2017-19</t>
  </si>
  <si>
    <t>Tourism visits, nights and spending, 2019/2017-19</t>
  </si>
  <si>
    <t xml:space="preserve">UK Data available here: https://www.gov.uk/government/statistical-data-sets/all-vehicles-veh01#ultra-low-emissions-vehicles-ulevs </t>
  </si>
  <si>
    <t>ULEV data is also available in Scottish Transport Statistics, here: https://www.transport.gov.scot/publication/scottish-transport-statistics-2021/ (Table 13.7)</t>
  </si>
  <si>
    <t xml:space="preserve">ULEV Registered for the First Time, by Year </t>
  </si>
  <si>
    <t>All Motorcycles**</t>
  </si>
  <si>
    <t>Other vehicles excl. Taxis***</t>
  </si>
  <si>
    <t>ULEV Registered for the First Time, by Quarter</t>
  </si>
  <si>
    <t xml:space="preserve">*Ultra low emission vehicles (ULEVs) are vehicles that are reported to emit less than 75g of carbon dioxide (CO2) from the tailpipe for every kilometre travelled. In practice, the term typically refers to battery electric, plug-in hybrid electric and fuel cell electric vehicles. </t>
  </si>
  <si>
    <t xml:space="preserve">New ULEV registration figures do not include those used before first registration with DVLA, so they will not exactly match those in other new registration tables. These figures are subject to minor revision between quarterly publications when individual vehicles are reviewed against the criteria. </t>
  </si>
  <si>
    <t>** Some powerful electric bikes have to be registered as mopeds and will be included here. For more details, see:</t>
  </si>
  <si>
    <t>https://www.gov.uk/electric-bike-rules</t>
  </si>
  <si>
    <t>***In other published tables, taxis are included in the 'Other Vehicles' category but are identified separately here.</t>
  </si>
  <si>
    <t xml:space="preserve">ULEV registered for the first time, by quarter, as a proportion of all vehicles </t>
  </si>
  <si>
    <t xml:space="preserve">ULEV registered for the first time, by year, as a proportion of all vehicles </t>
  </si>
  <si>
    <t>2017-19 Average Total Spend (£m)</t>
  </si>
  <si>
    <t>2017-19 Average Scottish Spend (£m)</t>
  </si>
  <si>
    <t>2017-19 Average Rest of Great Britain Spend (£m)</t>
  </si>
  <si>
    <t>2017-19 Average International Spend (£m)</t>
  </si>
  <si>
    <t>Ultra low emission vehicles (ULEVs)* registered for the first time, Scotland, from 2010 Q1 to 2019 Q4</t>
  </si>
  <si>
    <t>2D1 - Ultra low emission vehicles (ULEVs)* registered for the first time, Scotland, from 2010 Q1 to 2019 Q4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</si>
</sst>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0.0%"/>
    <numFmt numFmtId="165" formatCode="0.0"/>
    <numFmt numFmtId="166" formatCode="_-* #,##0.0_-;\-* #,##0.0_-;_-* &quot;-&quot;??_-;_-@_-"/>
    <numFmt numFmtId="167" formatCode="&quot; &quot;General"/>
    <numFmt numFmtId="168" formatCode="0.000"/>
    <numFmt numFmtId="169" formatCode="0.0000"/>
  </numFmts>
  <fonts count="20" x14ac:knownFonts="1">
    <font>
      <sz val="11"/>
      <color theme="1"/>
      <name val="Calibri"/>
      <family val="2"/>
      <scheme val="minor"/>
    </font>
    <font>
      <u/>
      <sz val="11"/>
      <color theme="10"/>
      <name val="Calibri"/>
      <family val="2"/>
      <scheme val="minor"/>
    </font>
    <font>
      <sz val="10"/>
      <name val="Arial"/>
      <family val="2"/>
    </font>
    <font>
      <b/>
      <sz val="15"/>
      <color theme="3"/>
      <name val="Calibri"/>
      <family val="2"/>
      <scheme val="minor"/>
    </font>
    <font>
      <sz val="12"/>
      <name val="Arial"/>
      <family val="2"/>
    </font>
    <font>
      <sz val="11"/>
      <color theme="1"/>
      <name val="Calibri"/>
      <family val="2"/>
      <scheme val="minor"/>
    </font>
    <font>
      <sz val="10"/>
      <color indexed="8"/>
      <name val="Arial"/>
      <family val="2"/>
    </font>
    <font>
      <sz val="10"/>
      <color theme="1"/>
      <name val="Arial"/>
      <family val="2"/>
    </font>
    <font>
      <sz val="12"/>
      <color theme="1"/>
      <name val="Arial"/>
      <family val="2"/>
    </font>
    <font>
      <u/>
      <sz val="12"/>
      <color theme="10"/>
      <name val="Arial"/>
      <family val="2"/>
    </font>
    <font>
      <b/>
      <sz val="12"/>
      <color theme="1"/>
      <name val="Arial"/>
      <family val="2"/>
    </font>
    <font>
      <sz val="12"/>
      <color indexed="8"/>
      <name val="Arial"/>
      <family val="2"/>
    </font>
    <font>
      <b/>
      <i/>
      <sz val="12"/>
      <color theme="1"/>
      <name val="Arial"/>
      <family val="2"/>
    </font>
    <font>
      <i/>
      <sz val="12"/>
      <color theme="1"/>
      <name val="Arial"/>
      <family val="2"/>
    </font>
    <font>
      <sz val="12"/>
      <color rgb="FF000000"/>
      <name val="Helv"/>
    </font>
    <font>
      <sz val="11"/>
      <color rgb="FF000000"/>
      <name val="Arial"/>
      <family val="2"/>
    </font>
    <font>
      <sz val="12"/>
      <color rgb="FF000000"/>
      <name val="Arial"/>
      <family val="2"/>
    </font>
    <font>
      <u/>
      <sz val="12"/>
      <color theme="1"/>
      <name val="Arial"/>
      <family val="2"/>
    </font>
    <font>
      <b/>
      <u/>
      <sz val="12"/>
      <color theme="1"/>
      <name val="Arial"/>
      <family val="2"/>
    </font>
    <font>
      <u/>
      <sz val="12"/>
      <color rgb="FF008080"/>
      <name val="Arial"/>
      <family val="2"/>
    </font>
  </fonts>
  <fills count="4">
    <fill>
      <patternFill patternType="none"/>
    </fill>
    <fill>
      <patternFill patternType="gray125"/>
    </fill>
    <fill>
      <patternFill patternType="solid">
        <fgColor theme="2"/>
        <bgColor indexed="64"/>
      </patternFill>
    </fill>
    <fill>
      <patternFill patternType="solid">
        <fgColor rgb="FFFFFFFF"/>
        <bgColor rgb="FFFFFFFF"/>
      </patternFill>
    </fill>
  </fills>
  <borders count="7">
    <border>
      <left/>
      <right/>
      <top/>
      <bottom/>
      <diagonal/>
    </border>
    <border>
      <left/>
      <right/>
      <top/>
      <bottom style="thin">
        <color theme="4" tint="0.39997558519241921"/>
      </bottom>
      <diagonal/>
    </border>
    <border>
      <left/>
      <right/>
      <top/>
      <bottom style="thick">
        <color theme="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11">
    <xf numFmtId="0" fontId="0" fillId="0" borderId="0"/>
    <xf numFmtId="0" fontId="1" fillId="0" borderId="0" applyNumberFormat="0" applyFill="0" applyBorder="0" applyAlignment="0" applyProtection="0"/>
    <xf numFmtId="0" fontId="2" fillId="0" borderId="0"/>
    <xf numFmtId="0" fontId="3" fillId="0" borderId="2" applyNumberFormat="0" applyFill="0" applyAlignment="0" applyProtection="0"/>
    <xf numFmtId="43" fontId="6" fillId="0" borderId="0" applyFont="0" applyFill="0" applyBorder="0" applyAlignment="0" applyProtection="0"/>
    <xf numFmtId="0" fontId="2" fillId="0" borderId="0"/>
    <xf numFmtId="43" fontId="5" fillId="0" borderId="0" applyFont="0" applyFill="0" applyBorder="0" applyAlignment="0" applyProtection="0"/>
    <xf numFmtId="0" fontId="7" fillId="0" borderId="0"/>
    <xf numFmtId="43" fontId="7" fillId="0" borderId="0" applyFont="0" applyFill="0" applyBorder="0" applyAlignment="0" applyProtection="0"/>
    <xf numFmtId="9" fontId="5" fillId="0" borderId="0" applyFont="0" applyFill="0" applyBorder="0" applyAlignment="0" applyProtection="0"/>
    <xf numFmtId="167" fontId="14" fillId="0" borderId="0" applyBorder="0" applyProtection="0"/>
  </cellStyleXfs>
  <cellXfs count="78">
    <xf numFmtId="0" fontId="0" fillId="0" borderId="0" xfId="0"/>
    <xf numFmtId="9" fontId="0" fillId="0" borderId="0" xfId="0" applyNumberFormat="1"/>
    <xf numFmtId="0" fontId="0" fillId="0" borderId="0" xfId="0" applyAlignment="1">
      <alignment horizontal="right"/>
    </xf>
    <xf numFmtId="0" fontId="0" fillId="0" borderId="0" xfId="0" applyFill="1"/>
    <xf numFmtId="0" fontId="0" fillId="0" borderId="0" xfId="0" applyFont="1" applyFill="1"/>
    <xf numFmtId="1" fontId="0" fillId="0" borderId="0" xfId="0" applyNumberFormat="1"/>
    <xf numFmtId="165" fontId="4" fillId="0" borderId="0" xfId="0" applyNumberFormat="1" applyFont="1" applyBorder="1" applyAlignment="1"/>
    <xf numFmtId="0" fontId="0" fillId="0" borderId="0" xfId="0" applyFont="1"/>
    <xf numFmtId="1" fontId="4" fillId="0" borderId="0" xfId="0" applyNumberFormat="1" applyFont="1" applyBorder="1" applyAlignment="1">
      <alignment horizontal="right"/>
    </xf>
    <xf numFmtId="165" fontId="4" fillId="0" borderId="0" xfId="0" applyNumberFormat="1" applyFont="1" applyBorder="1" applyAlignment="1">
      <alignment horizontal="right"/>
    </xf>
    <xf numFmtId="0" fontId="0" fillId="0" borderId="0" xfId="0"/>
    <xf numFmtId="0" fontId="0" fillId="0" borderId="0" xfId="0"/>
    <xf numFmtId="0" fontId="0" fillId="0" borderId="0" xfId="0" applyFill="1"/>
    <xf numFmtId="0" fontId="8" fillId="0" borderId="0" xfId="0" applyFont="1"/>
    <xf numFmtId="0" fontId="0" fillId="0" borderId="0" xfId="0"/>
    <xf numFmtId="0" fontId="8" fillId="0" borderId="0" xfId="0" applyFont="1" applyAlignment="1"/>
    <xf numFmtId="1" fontId="4" fillId="0" borderId="0" xfId="0" applyNumberFormat="1" applyFont="1" applyBorder="1" applyAlignment="1"/>
    <xf numFmtId="3" fontId="8" fillId="0" borderId="0" xfId="0" applyNumberFormat="1" applyFont="1"/>
    <xf numFmtId="1" fontId="8" fillId="0" borderId="0" xfId="0" applyNumberFormat="1" applyFont="1"/>
    <xf numFmtId="0" fontId="8" fillId="2" borderId="0" xfId="0" applyFont="1" applyFill="1"/>
    <xf numFmtId="0" fontId="9" fillId="0" borderId="0" xfId="1" quotePrefix="1" applyFont="1"/>
    <xf numFmtId="0" fontId="8" fillId="0" borderId="0" xfId="0" applyFont="1" applyAlignment="1">
      <alignment wrapText="1"/>
    </xf>
    <xf numFmtId="0" fontId="8" fillId="0" borderId="0" xfId="0" applyFont="1" applyAlignment="1">
      <alignment horizontal="right"/>
    </xf>
    <xf numFmtId="9" fontId="8" fillId="0" borderId="0" xfId="0" applyNumberFormat="1" applyFont="1"/>
    <xf numFmtId="0" fontId="10" fillId="0" borderId="0" xfId="0" applyFont="1"/>
    <xf numFmtId="164" fontId="8" fillId="0" borderId="0" xfId="0" applyNumberFormat="1" applyFont="1"/>
    <xf numFmtId="0" fontId="8" fillId="0" borderId="0" xfId="0" applyFont="1" applyAlignment="1">
      <alignment horizontal="left"/>
    </xf>
    <xf numFmtId="0" fontId="8" fillId="0" borderId="0" xfId="0" applyFont="1" applyFill="1"/>
    <xf numFmtId="0" fontId="11" fillId="0" borderId="0" xfId="0" applyNumberFormat="1" applyFont="1" applyFill="1" applyBorder="1" applyAlignment="1" applyProtection="1">
      <alignment horizontal="right"/>
    </xf>
    <xf numFmtId="1" fontId="11" fillId="0" borderId="0" xfId="0" applyNumberFormat="1" applyFont="1" applyFill="1" applyBorder="1" applyAlignment="1" applyProtection="1"/>
    <xf numFmtId="0" fontId="10" fillId="0" borderId="0" xfId="0" applyFont="1" applyAlignment="1">
      <alignment wrapText="1"/>
    </xf>
    <xf numFmtId="10" fontId="8" fillId="0" borderId="0" xfId="0" applyNumberFormat="1" applyFont="1"/>
    <xf numFmtId="9" fontId="8" fillId="0" borderId="0" xfId="0" applyNumberFormat="1" applyFont="1" applyBorder="1"/>
    <xf numFmtId="0" fontId="8" fillId="0" borderId="0" xfId="0" applyFont="1" applyBorder="1" applyAlignment="1">
      <alignment horizontal="right" indent="1"/>
    </xf>
    <xf numFmtId="0" fontId="10" fillId="0" borderId="0" xfId="0" applyFont="1" applyAlignment="1"/>
    <xf numFmtId="166" fontId="8" fillId="0" borderId="0" xfId="0" applyNumberFormat="1" applyFont="1"/>
    <xf numFmtId="43" fontId="8" fillId="0" borderId="0" xfId="0" applyNumberFormat="1" applyFont="1"/>
    <xf numFmtId="166" fontId="10" fillId="0" borderId="0" xfId="0" applyNumberFormat="1" applyFont="1"/>
    <xf numFmtId="166" fontId="10" fillId="0" borderId="1" xfId="0" applyNumberFormat="1" applyFont="1" applyBorder="1"/>
    <xf numFmtId="165" fontId="8" fillId="0" borderId="0" xfId="0" applyNumberFormat="1" applyFont="1"/>
    <xf numFmtId="164" fontId="8" fillId="0" borderId="0" xfId="9" applyNumberFormat="1" applyFont="1"/>
    <xf numFmtId="0" fontId="8" fillId="0" borderId="3" xfId="0" applyFont="1" applyBorder="1"/>
    <xf numFmtId="165" fontId="8" fillId="0" borderId="3" xfId="0" applyNumberFormat="1" applyFont="1" applyBorder="1"/>
    <xf numFmtId="164" fontId="8" fillId="0" borderId="3" xfId="9" applyNumberFormat="1" applyFont="1" applyBorder="1"/>
    <xf numFmtId="0" fontId="12" fillId="0" borderId="4" xfId="0" applyFont="1" applyBorder="1"/>
    <xf numFmtId="165" fontId="13" fillId="0" borderId="4" xfId="0" applyNumberFormat="1" applyFont="1" applyBorder="1"/>
    <xf numFmtId="164" fontId="13" fillId="0" borderId="4" xfId="9" applyNumberFormat="1" applyFont="1" applyBorder="1"/>
    <xf numFmtId="164" fontId="8" fillId="0" borderId="5" xfId="9" applyNumberFormat="1" applyFont="1" applyBorder="1"/>
    <xf numFmtId="2" fontId="8" fillId="0" borderId="0" xfId="0" applyNumberFormat="1" applyFont="1"/>
    <xf numFmtId="0" fontId="10" fillId="0" borderId="4" xfId="0" applyFont="1" applyBorder="1"/>
    <xf numFmtId="165" fontId="8" fillId="0" borderId="4" xfId="0" applyNumberFormat="1" applyFont="1" applyBorder="1"/>
    <xf numFmtId="9" fontId="8" fillId="0" borderId="4" xfId="9" applyNumberFormat="1" applyFont="1" applyBorder="1"/>
    <xf numFmtId="164" fontId="8" fillId="0" borderId="4" xfId="9" applyNumberFormat="1" applyFont="1" applyBorder="1"/>
    <xf numFmtId="0" fontId="10" fillId="0" borderId="6" xfId="0" applyFont="1" applyBorder="1"/>
    <xf numFmtId="0" fontId="8" fillId="0" borderId="4" xfId="0" applyFont="1" applyBorder="1" applyAlignment="1">
      <alignment horizontal="right"/>
    </xf>
    <xf numFmtId="0" fontId="8" fillId="2" borderId="0" xfId="0" applyFont="1" applyFill="1" applyAlignment="1"/>
    <xf numFmtId="9" fontId="8" fillId="0" borderId="4" xfId="9" applyFont="1" applyBorder="1"/>
    <xf numFmtId="0" fontId="4" fillId="0" borderId="0" xfId="3" applyFont="1" applyBorder="1"/>
    <xf numFmtId="3" fontId="10" fillId="0" borderId="0" xfId="0" applyNumberFormat="1" applyFont="1"/>
    <xf numFmtId="9" fontId="8" fillId="0" borderId="0" xfId="0" applyNumberFormat="1" applyFont="1" applyAlignment="1">
      <alignment wrapText="1"/>
    </xf>
    <xf numFmtId="0" fontId="8" fillId="0" borderId="0" xfId="0" applyNumberFormat="1" applyFont="1"/>
    <xf numFmtId="0" fontId="17" fillId="0" borderId="0" xfId="0" applyFont="1"/>
    <xf numFmtId="0" fontId="16" fillId="0" borderId="0" xfId="0" applyFont="1" applyAlignment="1">
      <alignment vertical="center"/>
    </xf>
    <xf numFmtId="0" fontId="8" fillId="0" borderId="0" xfId="0" applyFont="1" applyAlignment="1">
      <alignment horizontal="center"/>
    </xf>
    <xf numFmtId="0" fontId="10" fillId="0" borderId="0" xfId="0" applyFont="1" applyAlignment="1">
      <alignment horizontal="left"/>
    </xf>
    <xf numFmtId="0" fontId="18" fillId="0" borderId="0" xfId="0" applyFont="1"/>
    <xf numFmtId="0" fontId="8" fillId="0" borderId="0" xfId="0" applyFont="1" applyAlignment="1">
      <alignment horizontal="center"/>
    </xf>
    <xf numFmtId="0" fontId="8" fillId="0" borderId="0" xfId="0" applyFont="1" applyAlignment="1">
      <alignment horizontal="right" wrapText="1"/>
    </xf>
    <xf numFmtId="0" fontId="10" fillId="0" borderId="0" xfId="0" applyFont="1" applyAlignment="1">
      <alignment horizontal="right"/>
    </xf>
    <xf numFmtId="0" fontId="0" fillId="0" borderId="0" xfId="0" applyAlignment="1"/>
    <xf numFmtId="9" fontId="8" fillId="0" borderId="0" xfId="0" applyNumberFormat="1" applyFont="1" applyAlignment="1"/>
    <xf numFmtId="49" fontId="16" fillId="3" borderId="0" xfId="10" applyNumberFormat="1" applyFont="1" applyFill="1" applyAlignment="1">
      <alignment vertical="top"/>
    </xf>
    <xf numFmtId="168" fontId="8" fillId="0" borderId="0" xfId="0" applyNumberFormat="1" applyFont="1"/>
    <xf numFmtId="169" fontId="8" fillId="0" borderId="0" xfId="0" applyNumberFormat="1" applyFont="1"/>
    <xf numFmtId="3" fontId="8" fillId="0" borderId="0" xfId="0" applyNumberFormat="1" applyFont="1" applyAlignment="1">
      <alignment horizontal="right"/>
    </xf>
    <xf numFmtId="49" fontId="15" fillId="3" borderId="0" xfId="10" applyNumberFormat="1" applyFont="1" applyFill="1" applyAlignment="1">
      <alignment vertical="top" wrapText="1"/>
    </xf>
    <xf numFmtId="0" fontId="19" fillId="3" borderId="0" xfId="1" applyFont="1" applyFill="1" applyAlignment="1" applyProtection="1">
      <alignment horizontal="left" vertical="top"/>
    </xf>
    <xf numFmtId="0" fontId="8" fillId="0" borderId="0" xfId="0" applyFont="1" applyAlignment="1">
      <alignment horizontal="center"/>
    </xf>
  </cellXfs>
  <cellStyles count="11">
    <cellStyle name="Comma 2" xfId="6"/>
    <cellStyle name="Comma 2 2" xfId="4"/>
    <cellStyle name="Comma 2 2 2" xfId="8"/>
    <cellStyle name="Heading 1" xfId="3" builtinId="16"/>
    <cellStyle name="Hyperlink" xfId="1" builtinId="8"/>
    <cellStyle name="Normal" xfId="0" builtinId="0"/>
    <cellStyle name="Normal 2" xfId="5"/>
    <cellStyle name="Normal 2 2" xfId="7"/>
    <cellStyle name="Normal 3" xfId="2"/>
    <cellStyle name="Normal_T3" xfId="10"/>
    <cellStyle name="Percent" xfId="9"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13</xdr:col>
      <xdr:colOff>539750</xdr:colOff>
      <xdr:row>1</xdr:row>
      <xdr:rowOff>939800</xdr:rowOff>
    </xdr:to>
    <xdr:sp macro="" textlink="">
      <xdr:nvSpPr>
        <xdr:cNvPr id="3" name="TextBox 2"/>
        <xdr:cNvSpPr txBox="1"/>
      </xdr:nvSpPr>
      <xdr:spPr>
        <a:xfrm>
          <a:off x="0" y="260350"/>
          <a:ext cx="10147300"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latin typeface="Arial" panose="020B0604020202020204" pitchFamily="34" charset="0"/>
              <a:cs typeface="Arial" panose="020B0604020202020204" pitchFamily="34" charset="0"/>
            </a:rPr>
            <a:t>This dataset provides reference for the data that is used in the Monitoring and Evaluation baseline report. Unless data has specifically been produced for the purposes of this report, please refer to the original source of the data when using for analytical purposes, to ensure that data is seen in full context and any revisions/updates are taken into account.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gov.uk/electric-bike-rules"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7"/>
  <sheetViews>
    <sheetView tabSelected="1" workbookViewId="0">
      <selection activeCell="X2" sqref="X2"/>
    </sheetView>
  </sheetViews>
  <sheetFormatPr defaultRowHeight="15.5" x14ac:dyDescent="0.35"/>
  <cols>
    <col min="1" max="1" width="8.7265625" style="13"/>
    <col min="2" max="2" width="32.81640625" style="13" customWidth="1"/>
    <col min="3" max="16384" width="8.7265625" style="13"/>
  </cols>
  <sheetData>
    <row r="1" spans="1:14" x14ac:dyDescent="0.35">
      <c r="A1" s="24" t="s">
        <v>2065</v>
      </c>
    </row>
    <row r="2" spans="1:14" ht="81.5" customHeight="1" x14ac:dyDescent="0.35">
      <c r="A2" s="21"/>
      <c r="B2" s="21"/>
      <c r="C2" s="21"/>
      <c r="D2" s="21"/>
      <c r="E2" s="21"/>
      <c r="F2" s="21"/>
      <c r="G2" s="21"/>
      <c r="H2" s="21"/>
      <c r="I2" s="21"/>
      <c r="J2" s="21"/>
      <c r="K2" s="21"/>
      <c r="L2" s="21"/>
    </row>
    <row r="3" spans="1:14" x14ac:dyDescent="0.35">
      <c r="A3" s="19" t="s">
        <v>924</v>
      </c>
      <c r="B3" s="19" t="s">
        <v>1039</v>
      </c>
      <c r="C3" s="19" t="s">
        <v>925</v>
      </c>
      <c r="D3" s="19"/>
      <c r="E3" s="19"/>
      <c r="F3" s="19"/>
      <c r="G3" s="19"/>
      <c r="H3" s="19"/>
      <c r="I3" s="19"/>
      <c r="J3" s="19"/>
      <c r="K3" s="19"/>
      <c r="L3" s="19"/>
      <c r="M3" s="19"/>
      <c r="N3" s="19"/>
    </row>
    <row r="5" spans="1:14" x14ac:dyDescent="0.35">
      <c r="A5" s="13" t="s">
        <v>926</v>
      </c>
      <c r="B5" s="20" t="s">
        <v>900</v>
      </c>
      <c r="C5" s="13" t="s">
        <v>1881</v>
      </c>
    </row>
    <row r="7" spans="1:14" x14ac:dyDescent="0.35">
      <c r="A7" s="13" t="s">
        <v>927</v>
      </c>
      <c r="B7" s="20" t="s">
        <v>899</v>
      </c>
      <c r="C7" s="13" t="s">
        <v>1888</v>
      </c>
    </row>
    <row r="9" spans="1:14" x14ac:dyDescent="0.35">
      <c r="A9" s="13" t="s">
        <v>928</v>
      </c>
      <c r="B9" s="20" t="s">
        <v>1040</v>
      </c>
      <c r="C9" s="13" t="s">
        <v>1886</v>
      </c>
    </row>
    <row r="11" spans="1:14" x14ac:dyDescent="0.35">
      <c r="A11" s="13" t="s">
        <v>929</v>
      </c>
      <c r="B11" s="20" t="s">
        <v>1042</v>
      </c>
      <c r="C11" s="13" t="s">
        <v>1918</v>
      </c>
    </row>
    <row r="13" spans="1:14" x14ac:dyDescent="0.35">
      <c r="A13" s="13" t="s">
        <v>930</v>
      </c>
      <c r="B13" s="20" t="s">
        <v>1895</v>
      </c>
      <c r="C13" s="13" t="s">
        <v>1890</v>
      </c>
    </row>
    <row r="15" spans="1:14" x14ac:dyDescent="0.35">
      <c r="A15" s="13" t="s">
        <v>931</v>
      </c>
      <c r="B15" s="20" t="s">
        <v>1041</v>
      </c>
      <c r="C15" s="13" t="s">
        <v>1897</v>
      </c>
    </row>
    <row r="17" spans="1:3" x14ac:dyDescent="0.35">
      <c r="A17" s="13" t="s">
        <v>932</v>
      </c>
      <c r="B17" s="20" t="s">
        <v>1043</v>
      </c>
      <c r="C17" s="13" t="s">
        <v>1894</v>
      </c>
    </row>
    <row r="19" spans="1:3" x14ac:dyDescent="0.35">
      <c r="A19" s="13" t="s">
        <v>933</v>
      </c>
      <c r="B19" s="20" t="s">
        <v>1044</v>
      </c>
      <c r="C19" s="13" t="s">
        <v>1919</v>
      </c>
    </row>
    <row r="21" spans="1:3" x14ac:dyDescent="0.35">
      <c r="A21" s="13" t="s">
        <v>934</v>
      </c>
      <c r="B21" s="20" t="s">
        <v>1045</v>
      </c>
      <c r="C21" s="13" t="s">
        <v>1898</v>
      </c>
    </row>
    <row r="23" spans="1:3" x14ac:dyDescent="0.35">
      <c r="A23" s="13" t="s">
        <v>935</v>
      </c>
      <c r="B23" s="20" t="s">
        <v>1899</v>
      </c>
      <c r="C23" s="13" t="s">
        <v>893</v>
      </c>
    </row>
    <row r="25" spans="1:3" x14ac:dyDescent="0.35">
      <c r="A25" s="13" t="s">
        <v>936</v>
      </c>
      <c r="B25" s="20" t="s">
        <v>1067</v>
      </c>
      <c r="C25" s="13" t="s">
        <v>1070</v>
      </c>
    </row>
    <row r="27" spans="1:3" x14ac:dyDescent="0.35">
      <c r="A27" s="13" t="s">
        <v>937</v>
      </c>
      <c r="B27" s="20" t="s">
        <v>1903</v>
      </c>
      <c r="C27" s="13" t="s">
        <v>1945</v>
      </c>
    </row>
    <row r="29" spans="1:3" x14ac:dyDescent="0.35">
      <c r="A29" s="13" t="s">
        <v>938</v>
      </c>
      <c r="B29" s="20" t="s">
        <v>1068</v>
      </c>
      <c r="C29" s="13" t="s">
        <v>1069</v>
      </c>
    </row>
    <row r="31" spans="1:3" x14ac:dyDescent="0.35">
      <c r="A31" s="13" t="s">
        <v>1870</v>
      </c>
      <c r="B31" s="20" t="s">
        <v>898</v>
      </c>
      <c r="C31" s="13" t="s">
        <v>1944</v>
      </c>
    </row>
    <row r="33" spans="1:3" x14ac:dyDescent="0.35">
      <c r="A33" s="13" t="s">
        <v>939</v>
      </c>
      <c r="B33" s="20" t="s">
        <v>901</v>
      </c>
      <c r="C33" s="13" t="s">
        <v>1946</v>
      </c>
    </row>
    <row r="35" spans="1:3" x14ac:dyDescent="0.35">
      <c r="A35" s="13" t="s">
        <v>940</v>
      </c>
      <c r="B35" s="20" t="s">
        <v>902</v>
      </c>
      <c r="C35" s="13" t="s">
        <v>1943</v>
      </c>
    </row>
    <row r="37" spans="1:3" x14ac:dyDescent="0.35">
      <c r="A37" s="13" t="s">
        <v>941</v>
      </c>
      <c r="B37" s="20" t="s">
        <v>1803</v>
      </c>
      <c r="C37" s="13" t="s">
        <v>1942</v>
      </c>
    </row>
    <row r="39" spans="1:3" x14ac:dyDescent="0.35">
      <c r="A39" s="13" t="s">
        <v>1871</v>
      </c>
      <c r="B39" s="20" t="s">
        <v>2073</v>
      </c>
      <c r="C39" s="13" t="s">
        <v>1950</v>
      </c>
    </row>
    <row r="41" spans="1:3" ht="16.5" customHeight="1" x14ac:dyDescent="0.35">
      <c r="A41" s="13" t="s">
        <v>942</v>
      </c>
      <c r="B41" s="20" t="s">
        <v>903</v>
      </c>
      <c r="C41" s="13" t="s">
        <v>1941</v>
      </c>
    </row>
    <row r="42" spans="1:3" ht="16.5" customHeight="1" x14ac:dyDescent="0.35">
      <c r="B42" s="20"/>
    </row>
    <row r="43" spans="1:3" ht="16.5" customHeight="1" x14ac:dyDescent="0.35">
      <c r="A43" s="13" t="s">
        <v>1872</v>
      </c>
      <c r="B43" s="20" t="s">
        <v>1841</v>
      </c>
      <c r="C43" s="13" t="s">
        <v>1939</v>
      </c>
    </row>
    <row r="45" spans="1:3" x14ac:dyDescent="0.35">
      <c r="A45" s="13" t="s">
        <v>943</v>
      </c>
      <c r="B45" s="20" t="s">
        <v>904</v>
      </c>
      <c r="C45" s="13" t="s">
        <v>1869</v>
      </c>
    </row>
    <row r="47" spans="1:3" x14ac:dyDescent="0.35">
      <c r="A47" s="13" t="s">
        <v>944</v>
      </c>
      <c r="B47" s="20" t="s">
        <v>905</v>
      </c>
      <c r="C47" s="13" t="s">
        <v>1867</v>
      </c>
    </row>
    <row r="49" spans="1:3" x14ac:dyDescent="0.35">
      <c r="A49" s="13" t="s">
        <v>1873</v>
      </c>
      <c r="B49" s="20" t="s">
        <v>906</v>
      </c>
      <c r="C49" s="13" t="s">
        <v>1951</v>
      </c>
    </row>
    <row r="51" spans="1:3" x14ac:dyDescent="0.35">
      <c r="A51" s="13" t="s">
        <v>945</v>
      </c>
      <c r="B51" s="20" t="s">
        <v>907</v>
      </c>
      <c r="C51" s="13" t="s">
        <v>2106</v>
      </c>
    </row>
    <row r="53" spans="1:3" x14ac:dyDescent="0.35">
      <c r="A53" s="13" t="s">
        <v>946</v>
      </c>
      <c r="B53" s="20" t="s">
        <v>908</v>
      </c>
      <c r="C53" s="13" t="s">
        <v>1875</v>
      </c>
    </row>
    <row r="55" spans="1:3" x14ac:dyDescent="0.35">
      <c r="A55" s="13" t="s">
        <v>947</v>
      </c>
      <c r="B55" s="20" t="s">
        <v>1999</v>
      </c>
      <c r="C55" s="13" t="s">
        <v>1876</v>
      </c>
    </row>
    <row r="57" spans="1:3" x14ac:dyDescent="0.35">
      <c r="A57" s="13" t="s">
        <v>948</v>
      </c>
      <c r="B57" s="20" t="s">
        <v>923</v>
      </c>
      <c r="C57" s="13" t="s">
        <v>1877</v>
      </c>
    </row>
    <row r="59" spans="1:3" x14ac:dyDescent="0.35">
      <c r="A59" s="13" t="s">
        <v>949</v>
      </c>
      <c r="B59" s="20" t="s">
        <v>922</v>
      </c>
      <c r="C59" s="13" t="s">
        <v>894</v>
      </c>
    </row>
    <row r="61" spans="1:3" x14ac:dyDescent="0.35">
      <c r="A61" s="13" t="s">
        <v>950</v>
      </c>
      <c r="B61" s="20" t="s">
        <v>1936</v>
      </c>
      <c r="C61" s="13" t="s">
        <v>1878</v>
      </c>
    </row>
    <row r="63" spans="1:3" x14ac:dyDescent="0.35">
      <c r="A63" s="13" t="s">
        <v>951</v>
      </c>
      <c r="B63" s="20" t="s">
        <v>921</v>
      </c>
      <c r="C63" s="13" t="s">
        <v>1935</v>
      </c>
    </row>
    <row r="65" spans="1:3" x14ac:dyDescent="0.35">
      <c r="A65" s="13" t="s">
        <v>952</v>
      </c>
      <c r="B65" s="20" t="s">
        <v>920</v>
      </c>
      <c r="C65" s="13" t="s">
        <v>2085</v>
      </c>
    </row>
    <row r="67" spans="1:3" x14ac:dyDescent="0.35">
      <c r="A67" s="13" t="s">
        <v>953</v>
      </c>
      <c r="B67" s="20" t="s">
        <v>919</v>
      </c>
      <c r="C67" s="13" t="s">
        <v>2083</v>
      </c>
    </row>
    <row r="69" spans="1:3" x14ac:dyDescent="0.35">
      <c r="A69" s="13" t="s">
        <v>954</v>
      </c>
      <c r="B69" s="20" t="s">
        <v>918</v>
      </c>
      <c r="C69" s="13" t="s">
        <v>2084</v>
      </c>
    </row>
    <row r="71" spans="1:3" x14ac:dyDescent="0.35">
      <c r="A71" s="13" t="s">
        <v>955</v>
      </c>
      <c r="B71" s="20" t="s">
        <v>917</v>
      </c>
      <c r="C71" s="13" t="s">
        <v>2086</v>
      </c>
    </row>
    <row r="73" spans="1:3" x14ac:dyDescent="0.35">
      <c r="A73" s="13" t="s">
        <v>956</v>
      </c>
      <c r="B73" s="20" t="s">
        <v>916</v>
      </c>
      <c r="C73" s="13" t="s">
        <v>1910</v>
      </c>
    </row>
    <row r="75" spans="1:3" x14ac:dyDescent="0.35">
      <c r="A75" s="13" t="s">
        <v>957</v>
      </c>
      <c r="B75" s="20" t="s">
        <v>915</v>
      </c>
      <c r="C75" s="13" t="s">
        <v>1954</v>
      </c>
    </row>
    <row r="77" spans="1:3" x14ac:dyDescent="0.35">
      <c r="A77" s="13" t="s">
        <v>958</v>
      </c>
      <c r="B77" s="20" t="s">
        <v>914</v>
      </c>
      <c r="C77" s="13" t="s">
        <v>1925</v>
      </c>
    </row>
    <row r="79" spans="1:3" x14ac:dyDescent="0.35">
      <c r="A79" s="13" t="s">
        <v>959</v>
      </c>
      <c r="B79" s="20" t="s">
        <v>913</v>
      </c>
      <c r="C79" s="13" t="s">
        <v>895</v>
      </c>
    </row>
    <row r="81" spans="1:3" x14ac:dyDescent="0.35">
      <c r="A81" s="13" t="s">
        <v>960</v>
      </c>
      <c r="B81" s="20" t="s">
        <v>912</v>
      </c>
      <c r="C81" s="13" t="s">
        <v>896</v>
      </c>
    </row>
    <row r="83" spans="1:3" x14ac:dyDescent="0.35">
      <c r="A83" s="13" t="s">
        <v>961</v>
      </c>
      <c r="B83" s="20" t="s">
        <v>911</v>
      </c>
      <c r="C83" s="15" t="s">
        <v>1924</v>
      </c>
    </row>
    <row r="85" spans="1:3" x14ac:dyDescent="0.35">
      <c r="A85" s="13" t="s">
        <v>962</v>
      </c>
      <c r="B85" s="20" t="s">
        <v>910</v>
      </c>
      <c r="C85" s="13" t="s">
        <v>897</v>
      </c>
    </row>
    <row r="87" spans="1:3" x14ac:dyDescent="0.35">
      <c r="A87" s="13" t="s">
        <v>963</v>
      </c>
      <c r="B87" s="20" t="s">
        <v>909</v>
      </c>
      <c r="C87" s="13" t="s">
        <v>1920</v>
      </c>
    </row>
  </sheetData>
  <hyperlinks>
    <hyperlink ref="B5" location="'1A1 Bus use by group'!A1" display="'1A1 Bus use by group'!A1"/>
    <hyperlink ref="B7" location="'1A2 Bus use over time'!A1" display="'1A2 Bus use over time'!A1"/>
    <hyperlink ref="B9" location="'1A3 Train use by group'!A1" display="1A4 Train use by group'"/>
    <hyperlink ref="B11" location="'1A4 Train use over time'!A1" display="1A4 Train use over time'"/>
    <hyperlink ref="B13" location="'1A5 Train Bus Trends'!A1" display="1A5 Train Bus Trends'"/>
    <hyperlink ref="B15" location="'1A6 Walking transport pleasure '!A1" display="1A6 Walking transport pleasure '"/>
    <hyperlink ref="B17" location="'1A7 Walking over time'!A1" display="1A7 Walking over time'"/>
    <hyperlink ref="B19" location="'1A8 Cycling transport pleasure'!A1" display="1A8 Cycling transport pleasure'"/>
    <hyperlink ref="B21" location="'1A9 Cycling over time '!A1" display="1A9 Cycling over time '"/>
    <hyperlink ref="B23" location="'1B1 Views on Local Buses'!A1" display="1B1 Views on Local Buses'"/>
    <hyperlink ref="B25" location="'1B2 Views on Local Trains'!A1" display="1B2 Views on Local Trains'"/>
    <hyperlink ref="B27" location="'1B3 Satistifaction with PT'!A1" display="1B3 Satistifaction with PT"/>
    <hyperlink ref="B29" location="'1B4 Rail Punctuality'!A1" display="1B4 Trains arriving on time'"/>
    <hyperlink ref="B31" location="'1C1 Barriers to Walking '!A1" display="'1C1 Barriers to Walking '!A1"/>
    <hyperlink ref="B33" location="'1C2 Barriers to Cycling'!A1" display="'1C2 Barriers to Cycling'!A1"/>
    <hyperlink ref="B35" location="'1D1 Barriers to Train '!A1" display="1D1 Barriers to Train '"/>
    <hyperlink ref="B37" location="'1D2 Barriers to Bus'!A1" display="1D2 Barriers to Bus'"/>
    <hyperlink ref="B39" location="'2A1 Greenhouse Emissions'!A1" display="2A1 Greenhouse Emissions"/>
    <hyperlink ref="B41" location="'2B1 Travel by Mode'!A1" display="'2B1 Travel by Mode'!A1"/>
    <hyperlink ref="B45" location="'2C1 Road Freight'!A1" display="'2C1 Road Freight'!A1"/>
    <hyperlink ref="B47" location="'2C2 Water Freight'!A1" display="'2C2 Water Freight'!A1"/>
    <hyperlink ref="B49" location="'2C3 Air Freight'!A1" display="'2C3 Air Freight'!A1"/>
    <hyperlink ref="B51" location="'2D1 ULEV Registrations'!A1" display="'2D1 ULEV Registrations'!A1"/>
    <hyperlink ref="B53" location="'2D2 ULEVs as a Proportion'!A1" display="'2D2 ULEVs as a Proportion'!A1"/>
    <hyperlink ref="B87" location="'4E1 Journey by Purpose'!A1" display="'4E1 Journey by Purpose'!A1"/>
    <hyperlink ref="B85" location="'4D1 Air Pollution'!A1" display="'4D1 Air Pollution'!A1"/>
    <hyperlink ref="B83" location="'4C3 Safety Perception Active'!A1" display="'4C3 Safety Perception Active'!A1"/>
    <hyperlink ref="B81" location="'4C2 Safety Perception Train'!A1" display="'4C2 Safety Perception Train'!A1"/>
    <hyperlink ref="B79" location="'4C1 Safety Perception Bus'!A1" display="'4C1 Safety Perception Bus'!A1"/>
    <hyperlink ref="B77" location="'4B2 Traffic SIMD 2019'!A1" display="'4B2 Traffic SIMD 2019'!A1"/>
    <hyperlink ref="B75" location="'4B1 Traffic Casualties 2019'!A1" display="'4B1 Traffic Casualties 2019'!A1"/>
    <hyperlink ref="B73" location="'4A1 Active Travel by Group'!A1" display="4A2 Active Travel by Group'"/>
    <hyperlink ref="B71" location="'3E1 Tourism Visitor Number'!A1" display="'3E1 Tourism Visitor Number'!A1"/>
    <hyperlink ref="B69" location="'3D1 Barriers Public Transport'!A1" display="'3D1 Barriers Public Transport'!A1"/>
    <hyperlink ref="B67" location="'3C2 Specific Questions Geo'!A1" display="'3C2 Specific Questions Geo'!A1"/>
    <hyperlink ref="B65" location="'3C1 Satisfaction by Geography'!A1" display="'3C1 Satisfaction by Geography'!A1"/>
    <hyperlink ref="B63" location="'3B2 Employment Locations'!A1" display="3B2- Employment by Distance'"/>
    <hyperlink ref="B61" location="'3B1 Limited Access Employment '!A1" display="3B1 - No Access Employment '"/>
    <hyperlink ref="B59" location="'3A3 Access by LA'!A1" display="3A3 - Access by LA'"/>
    <hyperlink ref="B57" location="'3A2 Accessibility Tiers'!A1" display="3A2 - Accessibility Tiers'"/>
    <hyperlink ref="B55" location="'3A1 Less Access PT'!A1" display="3A1 - No Access PT'"/>
    <hyperlink ref="B43" location="'2B2 Active Travel by Mode'!A1" display="2B2 Active Travel by Mode"/>
  </hyperlinks>
  <pageMargins left="0.7" right="0.7" top="0.75" bottom="0.75" header="0.3" footer="0.3"/>
  <pageSetup paperSize="9"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workbookViewId="0"/>
  </sheetViews>
  <sheetFormatPr defaultRowHeight="15.5" x14ac:dyDescent="0.35"/>
  <cols>
    <col min="1" max="1" width="19.08984375" style="13" customWidth="1"/>
    <col min="2" max="6" width="8.7265625" style="13"/>
    <col min="7" max="7" width="15.36328125" style="13" customWidth="1"/>
    <col min="8" max="8" width="8.7265625" style="13"/>
    <col min="9" max="9" width="17.08984375" style="13" customWidth="1"/>
    <col min="10" max="14" width="8.7265625" style="13"/>
    <col min="15" max="15" width="15.54296875" style="13" customWidth="1"/>
    <col min="16" max="16384" width="8.7265625" style="13"/>
  </cols>
  <sheetData>
    <row r="1" spans="1:14" x14ac:dyDescent="0.35">
      <c r="A1" s="19" t="s">
        <v>1916</v>
      </c>
      <c r="B1" s="19"/>
      <c r="C1" s="19"/>
      <c r="D1" s="19"/>
      <c r="E1" s="19"/>
      <c r="F1" s="19"/>
      <c r="G1" s="19"/>
      <c r="H1" s="19"/>
      <c r="I1" s="19"/>
      <c r="J1" s="19"/>
      <c r="K1" s="19"/>
      <c r="L1" s="19"/>
    </row>
    <row r="2" spans="1:14" x14ac:dyDescent="0.35">
      <c r="A2" s="13" t="s">
        <v>888</v>
      </c>
    </row>
    <row r="4" spans="1:14" x14ac:dyDescent="0.35">
      <c r="A4" s="13" t="s">
        <v>1983</v>
      </c>
      <c r="B4" s="13" t="s">
        <v>116</v>
      </c>
      <c r="C4" s="13" t="s">
        <v>115</v>
      </c>
      <c r="D4" s="13" t="s">
        <v>114</v>
      </c>
      <c r="E4" s="13" t="s">
        <v>113</v>
      </c>
      <c r="F4" s="13" t="s">
        <v>118</v>
      </c>
      <c r="G4" s="13" t="s">
        <v>117</v>
      </c>
      <c r="I4" s="24"/>
    </row>
    <row r="5" spans="1:14" x14ac:dyDescent="0.35">
      <c r="A5" s="13">
        <v>2012</v>
      </c>
      <c r="B5" s="23">
        <v>0.93900000000000006</v>
      </c>
      <c r="C5" s="23">
        <v>2.7000000000000003E-2</v>
      </c>
      <c r="D5" s="23">
        <v>2.3E-2</v>
      </c>
      <c r="E5" s="23">
        <v>1.1000000000000001E-2</v>
      </c>
      <c r="F5" s="23">
        <v>6.0999999999999999E-2</v>
      </c>
      <c r="G5" s="13">
        <v>9890</v>
      </c>
      <c r="J5" s="23"/>
      <c r="K5" s="23"/>
      <c r="L5" s="23"/>
      <c r="M5" s="23"/>
      <c r="N5" s="23"/>
    </row>
    <row r="6" spans="1:14" x14ac:dyDescent="0.35">
      <c r="A6" s="13">
        <v>2014</v>
      </c>
      <c r="B6" s="23">
        <v>0.93900000000000006</v>
      </c>
      <c r="C6" s="23">
        <v>2.7000000000000003E-2</v>
      </c>
      <c r="D6" s="23">
        <v>2.3E-2</v>
      </c>
      <c r="E6" s="23">
        <v>1.2E-2</v>
      </c>
      <c r="F6" s="23">
        <v>6.0999999999999999E-2</v>
      </c>
      <c r="G6" s="13">
        <v>9790</v>
      </c>
      <c r="J6" s="23"/>
      <c r="K6" s="23"/>
      <c r="L6" s="23"/>
      <c r="M6" s="23"/>
      <c r="N6" s="23"/>
    </row>
    <row r="7" spans="1:14" x14ac:dyDescent="0.35">
      <c r="A7" s="13">
        <v>2016</v>
      </c>
      <c r="B7" s="23">
        <v>0.94099999999999995</v>
      </c>
      <c r="C7" s="23">
        <v>2.7999999999999997E-2</v>
      </c>
      <c r="D7" s="23">
        <v>2.1000000000000001E-2</v>
      </c>
      <c r="E7" s="23">
        <v>0.01</v>
      </c>
      <c r="F7" s="23">
        <v>5.9000000000000004E-2</v>
      </c>
      <c r="G7" s="13">
        <v>9640</v>
      </c>
      <c r="J7" s="23"/>
      <c r="K7" s="23"/>
      <c r="L7" s="23"/>
      <c r="M7" s="23"/>
      <c r="N7" s="23"/>
    </row>
    <row r="8" spans="1:14" x14ac:dyDescent="0.35">
      <c r="A8" s="13">
        <v>2019</v>
      </c>
      <c r="B8" s="23">
        <v>0.95099999999999996</v>
      </c>
      <c r="C8" s="23">
        <v>1.8000000000000002E-2</v>
      </c>
      <c r="D8" s="23">
        <v>2.2000000000000002E-2</v>
      </c>
      <c r="E8" s="23">
        <v>0.01</v>
      </c>
      <c r="F8" s="23">
        <v>4.9000000000000002E-2</v>
      </c>
      <c r="G8" s="13">
        <v>9750</v>
      </c>
      <c r="J8" s="23"/>
      <c r="K8" s="23"/>
      <c r="L8" s="23"/>
      <c r="M8" s="23"/>
      <c r="N8" s="23"/>
    </row>
    <row r="10" spans="1:14" x14ac:dyDescent="0.35">
      <c r="A10" s="13" t="s">
        <v>1984</v>
      </c>
      <c r="B10" s="13" t="s">
        <v>116</v>
      </c>
      <c r="C10" s="13" t="s">
        <v>115</v>
      </c>
      <c r="D10" s="13" t="s">
        <v>114</v>
      </c>
      <c r="E10" s="13" t="s">
        <v>113</v>
      </c>
      <c r="F10" s="13" t="s">
        <v>118</v>
      </c>
      <c r="G10" s="13" t="s">
        <v>117</v>
      </c>
    </row>
    <row r="11" spans="1:14" x14ac:dyDescent="0.35">
      <c r="A11" s="13">
        <v>2012</v>
      </c>
      <c r="B11" s="23">
        <v>0.94099999999999995</v>
      </c>
      <c r="C11" s="23">
        <v>3.1E-2</v>
      </c>
      <c r="D11" s="23">
        <v>1.9E-2</v>
      </c>
      <c r="E11" s="23">
        <v>9.0000000000000011E-3</v>
      </c>
      <c r="F11" s="23">
        <v>5.9000000000000004E-2</v>
      </c>
      <c r="G11" s="13">
        <v>9890</v>
      </c>
    </row>
    <row r="12" spans="1:14" x14ac:dyDescent="0.35">
      <c r="A12" s="13">
        <v>2014</v>
      </c>
      <c r="B12" s="23">
        <v>0.93900000000000006</v>
      </c>
      <c r="C12" s="23">
        <v>3.5000000000000003E-2</v>
      </c>
      <c r="D12" s="23">
        <v>0.02</v>
      </c>
      <c r="E12" s="23">
        <v>6.9999999999999993E-3</v>
      </c>
      <c r="F12" s="23">
        <v>6.0999999999999999E-2</v>
      </c>
      <c r="G12" s="13">
        <v>9790</v>
      </c>
    </row>
    <row r="13" spans="1:14" x14ac:dyDescent="0.35">
      <c r="A13" s="13">
        <v>2016</v>
      </c>
      <c r="B13" s="23">
        <v>0.93500000000000005</v>
      </c>
      <c r="C13" s="23">
        <v>3.7999999999999999E-2</v>
      </c>
      <c r="D13" s="23">
        <v>1.9E-2</v>
      </c>
      <c r="E13" s="23">
        <v>8.0000000000000002E-3</v>
      </c>
      <c r="F13" s="23">
        <v>6.5000000000000002E-2</v>
      </c>
      <c r="G13" s="13">
        <v>9640</v>
      </c>
    </row>
    <row r="14" spans="1:14" x14ac:dyDescent="0.35">
      <c r="A14" s="13">
        <v>2019</v>
      </c>
      <c r="B14" s="23">
        <v>0.94299999999999995</v>
      </c>
      <c r="C14" s="23">
        <v>3.3000000000000002E-2</v>
      </c>
      <c r="D14" s="23">
        <v>1.7000000000000001E-2</v>
      </c>
      <c r="E14" s="23">
        <v>6.9999999999999993E-3</v>
      </c>
      <c r="F14" s="23">
        <v>5.7000000000000002E-2</v>
      </c>
      <c r="G14" s="13">
        <v>9750</v>
      </c>
    </row>
    <row r="16" spans="1:14" ht="14.5" customHeight="1" x14ac:dyDescent="0.35">
      <c r="A16" s="13" t="s">
        <v>571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5"/>
  <sheetViews>
    <sheetView zoomScaleNormal="100" workbookViewId="0"/>
  </sheetViews>
  <sheetFormatPr defaultRowHeight="15.5" x14ac:dyDescent="0.35"/>
  <cols>
    <col min="1" max="2" width="23.453125" style="13" customWidth="1"/>
    <col min="3" max="7" width="8.7265625" style="13"/>
    <col min="8" max="10" width="9" style="13" customWidth="1"/>
    <col min="11" max="16384" width="8.7265625" style="13"/>
  </cols>
  <sheetData>
    <row r="1" spans="1:11" x14ac:dyDescent="0.35">
      <c r="A1" s="19" t="s">
        <v>1915</v>
      </c>
      <c r="B1" s="19"/>
      <c r="C1" s="19"/>
      <c r="D1" s="19"/>
      <c r="E1" s="19"/>
      <c r="F1" s="19"/>
      <c r="G1" s="19"/>
      <c r="H1" s="19"/>
    </row>
    <row r="2" spans="1:11" x14ac:dyDescent="0.35">
      <c r="A2" s="13" t="s">
        <v>1831</v>
      </c>
    </row>
    <row r="3" spans="1:11" x14ac:dyDescent="0.35">
      <c r="A3" s="13" t="s">
        <v>1825</v>
      </c>
    </row>
    <row r="5" spans="1:11" x14ac:dyDescent="0.35">
      <c r="A5" s="24" t="s">
        <v>143</v>
      </c>
    </row>
    <row r="6" spans="1:11" x14ac:dyDescent="0.35">
      <c r="C6" s="13" t="s">
        <v>151</v>
      </c>
      <c r="D6" s="13" t="s">
        <v>150</v>
      </c>
      <c r="E6" s="13" t="s">
        <v>149</v>
      </c>
      <c r="F6" s="13" t="s">
        <v>148</v>
      </c>
      <c r="G6" s="13" t="s">
        <v>147</v>
      </c>
      <c r="H6" s="13" t="s">
        <v>146</v>
      </c>
      <c r="I6" s="13" t="s">
        <v>145</v>
      </c>
      <c r="J6" s="13" t="s">
        <v>144</v>
      </c>
      <c r="K6" s="13" t="s">
        <v>117</v>
      </c>
    </row>
    <row r="7" spans="1:11" x14ac:dyDescent="0.35">
      <c r="A7" s="24" t="s">
        <v>133</v>
      </c>
      <c r="B7" s="22" t="s">
        <v>133</v>
      </c>
      <c r="C7" s="23">
        <v>0.27</v>
      </c>
      <c r="D7" s="23">
        <v>0.48</v>
      </c>
      <c r="E7" s="23">
        <v>7.0000000000000007E-2</v>
      </c>
      <c r="F7" s="23">
        <v>0.1</v>
      </c>
      <c r="G7" s="23">
        <v>0.06</v>
      </c>
      <c r="H7" s="23">
        <v>0.02</v>
      </c>
      <c r="I7" s="23">
        <v>0.75</v>
      </c>
      <c r="J7" s="23">
        <v>0.16</v>
      </c>
      <c r="K7" s="13">
        <v>3770</v>
      </c>
    </row>
    <row r="8" spans="1:11" x14ac:dyDescent="0.35">
      <c r="A8" s="24" t="s">
        <v>1836</v>
      </c>
      <c r="B8" s="22" t="s">
        <v>131</v>
      </c>
      <c r="C8" s="23">
        <v>0.28000000000000003</v>
      </c>
      <c r="D8" s="23">
        <v>0.47</v>
      </c>
      <c r="E8" s="23">
        <v>7.0000000000000007E-2</v>
      </c>
      <c r="F8" s="23">
        <v>0.11</v>
      </c>
      <c r="G8" s="23">
        <v>0.05</v>
      </c>
      <c r="H8" s="23">
        <v>0.02</v>
      </c>
      <c r="I8" s="23">
        <v>0.74</v>
      </c>
      <c r="J8" s="23">
        <v>0.16</v>
      </c>
      <c r="K8" s="13">
        <v>1620</v>
      </c>
    </row>
    <row r="9" spans="1:11" x14ac:dyDescent="0.35">
      <c r="A9" s="24"/>
      <c r="B9" s="22" t="s">
        <v>130</v>
      </c>
      <c r="C9" s="23">
        <v>0.26</v>
      </c>
      <c r="D9" s="23">
        <v>0.5</v>
      </c>
      <c r="E9" s="23">
        <v>7.0000000000000007E-2</v>
      </c>
      <c r="F9" s="23">
        <v>0.09</v>
      </c>
      <c r="G9" s="23">
        <v>0.06</v>
      </c>
      <c r="H9" s="23">
        <v>0.01</v>
      </c>
      <c r="I9" s="23">
        <f t="shared" ref="I9:I24" si="0">C9+D9</f>
        <v>0.76</v>
      </c>
      <c r="J9" s="23">
        <v>0.16</v>
      </c>
      <c r="K9" s="13">
        <v>2150</v>
      </c>
    </row>
    <row r="10" spans="1:11" x14ac:dyDescent="0.35">
      <c r="A10" s="24" t="s">
        <v>1816</v>
      </c>
      <c r="B10" s="22" t="s">
        <v>44</v>
      </c>
      <c r="C10" s="23">
        <v>0.2</v>
      </c>
      <c r="D10" s="23">
        <v>0.52</v>
      </c>
      <c r="E10" s="23">
        <v>0.08</v>
      </c>
      <c r="F10" s="23">
        <v>0.16</v>
      </c>
      <c r="G10" s="23">
        <v>0.01</v>
      </c>
      <c r="H10" s="23">
        <v>0.02</v>
      </c>
      <c r="I10" s="23">
        <f t="shared" si="0"/>
        <v>0.72</v>
      </c>
      <c r="J10" s="23">
        <v>0.18</v>
      </c>
      <c r="K10" s="13">
        <v>110</v>
      </c>
    </row>
    <row r="11" spans="1:11" x14ac:dyDescent="0.35">
      <c r="A11" s="24"/>
      <c r="B11" s="22" t="s">
        <v>43</v>
      </c>
      <c r="C11" s="23">
        <v>0.2</v>
      </c>
      <c r="D11" s="23">
        <v>0.51</v>
      </c>
      <c r="E11" s="23">
        <v>0.06</v>
      </c>
      <c r="F11" s="23">
        <v>0.12</v>
      </c>
      <c r="G11" s="23">
        <v>0.09</v>
      </c>
      <c r="H11" s="23">
        <v>0.02</v>
      </c>
      <c r="I11" s="23">
        <f t="shared" si="0"/>
        <v>0.71</v>
      </c>
      <c r="J11" s="23">
        <v>0.21</v>
      </c>
      <c r="K11" s="13">
        <v>430</v>
      </c>
    </row>
    <row r="12" spans="1:11" x14ac:dyDescent="0.35">
      <c r="A12" s="24"/>
      <c r="B12" s="22" t="s">
        <v>42</v>
      </c>
      <c r="C12" s="23">
        <v>0.22</v>
      </c>
      <c r="D12" s="23">
        <v>0.48</v>
      </c>
      <c r="E12" s="23">
        <v>0.09</v>
      </c>
      <c r="F12" s="23">
        <v>0.13</v>
      </c>
      <c r="G12" s="23">
        <v>0.06</v>
      </c>
      <c r="H12" s="23">
        <v>0.03</v>
      </c>
      <c r="I12" s="23">
        <v>0.69</v>
      </c>
      <c r="J12" s="23">
        <v>0.2</v>
      </c>
      <c r="K12" s="13">
        <v>530</v>
      </c>
    </row>
    <row r="13" spans="1:11" x14ac:dyDescent="0.35">
      <c r="A13" s="24"/>
      <c r="B13" s="22" t="s">
        <v>41</v>
      </c>
      <c r="C13" s="23">
        <v>0.24</v>
      </c>
      <c r="D13" s="23">
        <v>0.48</v>
      </c>
      <c r="E13" s="23">
        <v>0.1</v>
      </c>
      <c r="F13" s="23">
        <v>0.09</v>
      </c>
      <c r="G13" s="23">
        <v>0.06</v>
      </c>
      <c r="H13" s="23">
        <v>0.03</v>
      </c>
      <c r="I13" s="23">
        <f t="shared" si="0"/>
        <v>0.72</v>
      </c>
      <c r="J13" s="23">
        <v>0.15</v>
      </c>
      <c r="K13" s="13">
        <v>410</v>
      </c>
    </row>
    <row r="14" spans="1:11" x14ac:dyDescent="0.35">
      <c r="A14" s="24"/>
      <c r="B14" s="22" t="s">
        <v>40</v>
      </c>
      <c r="C14" s="23">
        <v>0.25</v>
      </c>
      <c r="D14" s="23">
        <v>0.51</v>
      </c>
      <c r="E14" s="23">
        <v>7.0000000000000007E-2</v>
      </c>
      <c r="F14" s="23">
        <v>0.09</v>
      </c>
      <c r="G14" s="23">
        <v>0.06</v>
      </c>
      <c r="H14" s="23">
        <v>0.02</v>
      </c>
      <c r="I14" s="23">
        <f t="shared" si="0"/>
        <v>0.76</v>
      </c>
      <c r="J14" s="23">
        <v>0.15</v>
      </c>
      <c r="K14" s="13">
        <v>510</v>
      </c>
    </row>
    <row r="15" spans="1:11" x14ac:dyDescent="0.35">
      <c r="A15" s="24"/>
      <c r="B15" s="22" t="s">
        <v>39</v>
      </c>
      <c r="C15" s="23">
        <v>0.35</v>
      </c>
      <c r="D15" s="23">
        <v>0.48</v>
      </c>
      <c r="E15" s="23">
        <v>0.05</v>
      </c>
      <c r="F15" s="23">
        <v>0.06</v>
      </c>
      <c r="G15" s="23">
        <v>0.05</v>
      </c>
      <c r="H15" s="23">
        <v>0.01</v>
      </c>
      <c r="I15" s="23">
        <f t="shared" si="0"/>
        <v>0.83</v>
      </c>
      <c r="J15" s="23">
        <v>0.11</v>
      </c>
      <c r="K15" s="13">
        <v>790</v>
      </c>
    </row>
    <row r="16" spans="1:11" x14ac:dyDescent="0.35">
      <c r="A16" s="24"/>
      <c r="B16" s="22" t="s">
        <v>38</v>
      </c>
      <c r="C16" s="23">
        <v>0.33</v>
      </c>
      <c r="D16" s="23">
        <v>0.47</v>
      </c>
      <c r="E16" s="23">
        <v>0.05</v>
      </c>
      <c r="F16" s="23">
        <v>0.09</v>
      </c>
      <c r="G16" s="23">
        <v>0.05</v>
      </c>
      <c r="H16" s="23">
        <v>0.01</v>
      </c>
      <c r="I16" s="23">
        <f t="shared" si="0"/>
        <v>0.8</v>
      </c>
      <c r="J16" s="23">
        <v>0.14000000000000001</v>
      </c>
      <c r="K16" s="13">
        <v>680</v>
      </c>
    </row>
    <row r="17" spans="1:11" x14ac:dyDescent="0.35">
      <c r="A17" s="24"/>
      <c r="B17" s="22" t="s">
        <v>37</v>
      </c>
      <c r="C17" s="23">
        <v>0.4</v>
      </c>
      <c r="D17" s="23">
        <v>0.41</v>
      </c>
      <c r="E17" s="23">
        <v>0.03</v>
      </c>
      <c r="F17" s="23">
        <v>0.1</v>
      </c>
      <c r="G17" s="23">
        <v>0.05</v>
      </c>
      <c r="H17" s="23">
        <v>0.01</v>
      </c>
      <c r="I17" s="23">
        <f t="shared" si="0"/>
        <v>0.81</v>
      </c>
      <c r="J17" s="23">
        <v>0.15</v>
      </c>
      <c r="K17" s="13">
        <v>310</v>
      </c>
    </row>
    <row r="18" spans="1:11" x14ac:dyDescent="0.35">
      <c r="A18" s="24" t="s">
        <v>1837</v>
      </c>
      <c r="B18" s="22" t="s">
        <v>57</v>
      </c>
      <c r="C18" s="23">
        <v>0.28000000000000003</v>
      </c>
      <c r="D18" s="23">
        <v>0.46</v>
      </c>
      <c r="E18" s="23">
        <v>7.0000000000000007E-2</v>
      </c>
      <c r="F18" s="23">
        <v>0.12</v>
      </c>
      <c r="G18" s="23">
        <v>0.08</v>
      </c>
      <c r="H18" s="23">
        <v>0.01</v>
      </c>
      <c r="I18" s="23">
        <v>0.73</v>
      </c>
      <c r="J18" s="23">
        <v>0.19</v>
      </c>
      <c r="K18" s="13">
        <v>1170</v>
      </c>
    </row>
    <row r="19" spans="1:11" x14ac:dyDescent="0.35">
      <c r="A19" s="24"/>
      <c r="B19" s="22" t="s">
        <v>58</v>
      </c>
      <c r="C19" s="23">
        <v>0.27</v>
      </c>
      <c r="D19" s="23">
        <v>0.49</v>
      </c>
      <c r="E19" s="23">
        <v>7.0000000000000007E-2</v>
      </c>
      <c r="F19" s="23">
        <v>0.1</v>
      </c>
      <c r="G19" s="23">
        <v>0.05</v>
      </c>
      <c r="H19" s="23">
        <v>0.02</v>
      </c>
      <c r="I19" s="23">
        <v>0.76</v>
      </c>
      <c r="J19" s="23">
        <v>0.15</v>
      </c>
      <c r="K19" s="13">
        <v>2590</v>
      </c>
    </row>
    <row r="20" spans="1:11" x14ac:dyDescent="0.35">
      <c r="A20" s="24" t="s">
        <v>1838</v>
      </c>
      <c r="B20" s="22" t="s">
        <v>127</v>
      </c>
      <c r="C20" s="23">
        <v>0.27</v>
      </c>
      <c r="D20" s="23">
        <v>0.48</v>
      </c>
      <c r="E20" s="23">
        <v>7.0000000000000007E-2</v>
      </c>
      <c r="F20" s="23">
        <v>0.1</v>
      </c>
      <c r="G20" s="23">
        <v>7.0000000000000007E-2</v>
      </c>
      <c r="H20" s="23">
        <v>0.01</v>
      </c>
      <c r="I20" s="23">
        <f t="shared" si="0"/>
        <v>0.75</v>
      </c>
      <c r="J20" s="23">
        <v>0.16</v>
      </c>
      <c r="K20" s="13">
        <v>1670</v>
      </c>
    </row>
    <row r="21" spans="1:11" x14ac:dyDescent="0.35">
      <c r="A21" s="24"/>
      <c r="B21" s="22" t="s">
        <v>126</v>
      </c>
      <c r="C21" s="23">
        <v>0.28000000000000003</v>
      </c>
      <c r="D21" s="23">
        <v>0.47</v>
      </c>
      <c r="E21" s="23">
        <v>0.06</v>
      </c>
      <c r="F21" s="23">
        <v>0.11</v>
      </c>
      <c r="G21" s="23">
        <v>0.05</v>
      </c>
      <c r="H21" s="23">
        <v>0.02</v>
      </c>
      <c r="I21" s="23">
        <f t="shared" si="0"/>
        <v>0.75</v>
      </c>
      <c r="J21" s="23">
        <v>0.16</v>
      </c>
      <c r="K21" s="13">
        <v>1290</v>
      </c>
    </row>
    <row r="22" spans="1:11" x14ac:dyDescent="0.35">
      <c r="A22" s="24"/>
      <c r="B22" s="22" t="s">
        <v>125</v>
      </c>
      <c r="C22" s="23">
        <v>0.23</v>
      </c>
      <c r="D22" s="23">
        <v>0.51</v>
      </c>
      <c r="E22" s="23">
        <v>7.0000000000000007E-2</v>
      </c>
      <c r="F22" s="23">
        <v>0.11</v>
      </c>
      <c r="G22" s="23">
        <v>0.05</v>
      </c>
      <c r="H22" s="23">
        <v>0.02</v>
      </c>
      <c r="I22" s="23">
        <f t="shared" si="0"/>
        <v>0.74</v>
      </c>
      <c r="J22" s="23">
        <v>0.17</v>
      </c>
      <c r="K22" s="13">
        <v>610</v>
      </c>
    </row>
    <row r="23" spans="1:11" x14ac:dyDescent="0.35">
      <c r="A23" s="24" t="s">
        <v>489</v>
      </c>
      <c r="B23" s="22" t="s">
        <v>123</v>
      </c>
      <c r="C23" s="23">
        <v>0.27</v>
      </c>
      <c r="D23" s="23">
        <v>0.49</v>
      </c>
      <c r="E23" s="23">
        <v>7.0000000000000007E-2</v>
      </c>
      <c r="F23" s="23">
        <v>0.1</v>
      </c>
      <c r="G23" s="23">
        <v>0.06</v>
      </c>
      <c r="H23" s="23">
        <v>0.02</v>
      </c>
      <c r="I23" s="23">
        <v>0.75</v>
      </c>
      <c r="J23" s="23">
        <v>0.16</v>
      </c>
      <c r="K23" s="13">
        <v>3330</v>
      </c>
    </row>
    <row r="24" spans="1:11" x14ac:dyDescent="0.35">
      <c r="A24" s="24"/>
      <c r="B24" s="22" t="s">
        <v>122</v>
      </c>
      <c r="C24" s="23">
        <v>0.3</v>
      </c>
      <c r="D24" s="23">
        <v>0.47</v>
      </c>
      <c r="E24" s="23">
        <v>0.06</v>
      </c>
      <c r="F24" s="23">
        <v>0.09</v>
      </c>
      <c r="G24" s="23">
        <v>7.0000000000000007E-2</v>
      </c>
      <c r="H24" s="23">
        <v>0.01</v>
      </c>
      <c r="I24" s="23">
        <f t="shared" si="0"/>
        <v>0.77</v>
      </c>
      <c r="J24" s="23">
        <v>0.16</v>
      </c>
      <c r="K24" s="13">
        <v>440</v>
      </c>
    </row>
    <row r="25" spans="1:11" x14ac:dyDescent="0.35">
      <c r="A25" s="24"/>
      <c r="B25" s="22"/>
      <c r="C25" s="23"/>
      <c r="D25" s="23"/>
      <c r="E25" s="23"/>
      <c r="F25" s="23"/>
      <c r="G25" s="23"/>
      <c r="H25" s="23"/>
      <c r="I25" s="23"/>
      <c r="J25" s="23"/>
    </row>
    <row r="26" spans="1:11" x14ac:dyDescent="0.35">
      <c r="A26" s="24" t="s">
        <v>142</v>
      </c>
      <c r="C26" s="23"/>
      <c r="D26" s="23"/>
      <c r="E26" s="23"/>
      <c r="F26" s="23"/>
      <c r="G26" s="23"/>
      <c r="H26" s="23"/>
      <c r="I26" s="23"/>
      <c r="J26" s="23"/>
    </row>
    <row r="27" spans="1:11" x14ac:dyDescent="0.35">
      <c r="C27" s="13" t="s">
        <v>151</v>
      </c>
      <c r="D27" s="13" t="s">
        <v>150</v>
      </c>
      <c r="E27" s="13" t="s">
        <v>149</v>
      </c>
      <c r="F27" s="13" t="s">
        <v>148</v>
      </c>
      <c r="G27" s="13" t="s">
        <v>147</v>
      </c>
      <c r="H27" s="13" t="s">
        <v>146</v>
      </c>
      <c r="I27" s="13" t="s">
        <v>145</v>
      </c>
      <c r="J27" s="13" t="s">
        <v>144</v>
      </c>
      <c r="K27" s="13" t="s">
        <v>117</v>
      </c>
    </row>
    <row r="28" spans="1:11" x14ac:dyDescent="0.35">
      <c r="A28" s="24" t="s">
        <v>133</v>
      </c>
      <c r="B28" s="22" t="s">
        <v>133</v>
      </c>
      <c r="C28" s="23">
        <v>0.28999999999999998</v>
      </c>
      <c r="D28" s="23">
        <v>0.48</v>
      </c>
      <c r="E28" s="23">
        <v>0.09</v>
      </c>
      <c r="F28" s="23">
        <v>0.08</v>
      </c>
      <c r="G28" s="23">
        <v>0.04</v>
      </c>
      <c r="H28" s="23">
        <v>0.03</v>
      </c>
      <c r="I28" s="23">
        <f t="shared" ref="I28:I30" si="1">C28+D28</f>
        <v>0.77</v>
      </c>
      <c r="J28" s="23">
        <v>0.12</v>
      </c>
      <c r="K28" s="13">
        <v>3770</v>
      </c>
    </row>
    <row r="29" spans="1:11" x14ac:dyDescent="0.35">
      <c r="A29" s="24" t="s">
        <v>1836</v>
      </c>
      <c r="B29" s="22" t="s">
        <v>131</v>
      </c>
      <c r="C29" s="23">
        <v>0.3</v>
      </c>
      <c r="D29" s="23">
        <v>0.47</v>
      </c>
      <c r="E29" s="23">
        <v>0.08</v>
      </c>
      <c r="F29" s="23">
        <v>7.0000000000000007E-2</v>
      </c>
      <c r="G29" s="23">
        <v>0.04</v>
      </c>
      <c r="H29" s="23">
        <v>0.04</v>
      </c>
      <c r="I29" s="23">
        <f t="shared" si="1"/>
        <v>0.77</v>
      </c>
      <c r="J29" s="23">
        <v>0.11</v>
      </c>
      <c r="K29" s="13">
        <v>1620</v>
      </c>
    </row>
    <row r="30" spans="1:11" x14ac:dyDescent="0.35">
      <c r="A30" s="24"/>
      <c r="B30" s="22" t="s">
        <v>130</v>
      </c>
      <c r="C30" s="23">
        <v>0.28000000000000003</v>
      </c>
      <c r="D30" s="23">
        <v>0.49</v>
      </c>
      <c r="E30" s="23">
        <v>0.09</v>
      </c>
      <c r="F30" s="23">
        <v>0.08</v>
      </c>
      <c r="G30" s="23">
        <v>0.04</v>
      </c>
      <c r="H30" s="23">
        <v>0.02</v>
      </c>
      <c r="I30" s="23">
        <f t="shared" si="1"/>
        <v>0.77</v>
      </c>
      <c r="J30" s="23">
        <v>0.12</v>
      </c>
      <c r="K30" s="13">
        <v>2150</v>
      </c>
    </row>
    <row r="31" spans="1:11" x14ac:dyDescent="0.35">
      <c r="A31" s="24" t="s">
        <v>1816</v>
      </c>
      <c r="B31" s="22" t="s">
        <v>44</v>
      </c>
      <c r="C31" s="23">
        <v>0.28999999999999998</v>
      </c>
      <c r="D31" s="23">
        <v>0.45</v>
      </c>
      <c r="E31" s="23">
        <v>0.13</v>
      </c>
      <c r="F31" s="23">
        <v>0.08</v>
      </c>
      <c r="G31" s="23">
        <v>0.02</v>
      </c>
      <c r="H31" s="23">
        <v>0.03</v>
      </c>
      <c r="I31" s="23">
        <v>0.73</v>
      </c>
      <c r="J31" s="23">
        <v>0.1</v>
      </c>
      <c r="K31" s="13">
        <v>110</v>
      </c>
    </row>
    <row r="32" spans="1:11" x14ac:dyDescent="0.35">
      <c r="A32" s="24"/>
      <c r="B32" s="22" t="s">
        <v>43</v>
      </c>
      <c r="C32" s="23">
        <v>0.19</v>
      </c>
      <c r="D32" s="23">
        <v>0.54</v>
      </c>
      <c r="E32" s="23">
        <v>0.1</v>
      </c>
      <c r="F32" s="23">
        <v>0.09</v>
      </c>
      <c r="G32" s="23">
        <v>0.03</v>
      </c>
      <c r="H32" s="23">
        <v>0.05</v>
      </c>
      <c r="I32" s="23">
        <v>0.73</v>
      </c>
      <c r="J32" s="23">
        <v>0.13</v>
      </c>
      <c r="K32" s="13">
        <v>430</v>
      </c>
    </row>
    <row r="33" spans="1:11" x14ac:dyDescent="0.35">
      <c r="A33" s="24"/>
      <c r="B33" s="22" t="s">
        <v>42</v>
      </c>
      <c r="C33" s="23">
        <v>0.24</v>
      </c>
      <c r="D33" s="23">
        <v>0.51</v>
      </c>
      <c r="E33" s="23">
        <v>0.1</v>
      </c>
      <c r="F33" s="23">
        <v>0.08</v>
      </c>
      <c r="G33" s="23">
        <v>0.04</v>
      </c>
      <c r="H33" s="23">
        <v>0.03</v>
      </c>
      <c r="I33" s="23">
        <v>0.75</v>
      </c>
      <c r="J33" s="23">
        <v>0.12</v>
      </c>
      <c r="K33" s="13">
        <v>530</v>
      </c>
    </row>
    <row r="34" spans="1:11" x14ac:dyDescent="0.35">
      <c r="A34" s="24"/>
      <c r="B34" s="22" t="s">
        <v>41</v>
      </c>
      <c r="C34" s="23">
        <v>0.31</v>
      </c>
      <c r="D34" s="23">
        <v>0.44</v>
      </c>
      <c r="E34" s="23">
        <v>0.1</v>
      </c>
      <c r="F34" s="23">
        <v>7.0000000000000007E-2</v>
      </c>
      <c r="G34" s="23">
        <v>0.05</v>
      </c>
      <c r="H34" s="23">
        <v>0.03</v>
      </c>
      <c r="I34" s="23">
        <v>0.75</v>
      </c>
      <c r="J34" s="23">
        <v>0.12</v>
      </c>
      <c r="K34" s="13">
        <v>410</v>
      </c>
    </row>
    <row r="35" spans="1:11" x14ac:dyDescent="0.35">
      <c r="A35" s="24"/>
      <c r="B35" s="22" t="s">
        <v>40</v>
      </c>
      <c r="C35" s="23">
        <v>0.27</v>
      </c>
      <c r="D35" s="23">
        <v>0.47</v>
      </c>
      <c r="E35" s="23">
        <v>0.09</v>
      </c>
      <c r="F35" s="23">
        <v>0.09</v>
      </c>
      <c r="G35" s="23">
        <v>0.06</v>
      </c>
      <c r="H35" s="23">
        <v>0.03</v>
      </c>
      <c r="I35" s="23">
        <v>0.74</v>
      </c>
      <c r="J35" s="23">
        <v>0.14000000000000001</v>
      </c>
      <c r="K35" s="13">
        <v>510</v>
      </c>
    </row>
    <row r="36" spans="1:11" x14ac:dyDescent="0.35">
      <c r="A36" s="24"/>
      <c r="B36" s="22" t="s">
        <v>39</v>
      </c>
      <c r="C36" s="23">
        <v>0.36</v>
      </c>
      <c r="D36" s="23">
        <v>0.48</v>
      </c>
      <c r="E36" s="23">
        <v>7.0000000000000007E-2</v>
      </c>
      <c r="F36" s="23">
        <v>0.06</v>
      </c>
      <c r="G36" s="23">
        <v>0.03</v>
      </c>
      <c r="H36" s="23">
        <v>0.01</v>
      </c>
      <c r="I36" s="23">
        <v>0.84</v>
      </c>
      <c r="J36" s="23">
        <v>0.09</v>
      </c>
      <c r="K36" s="13">
        <v>790</v>
      </c>
    </row>
    <row r="37" spans="1:11" x14ac:dyDescent="0.35">
      <c r="A37" s="24"/>
      <c r="B37" s="22" t="s">
        <v>38</v>
      </c>
      <c r="C37" s="23">
        <v>0.35</v>
      </c>
      <c r="D37" s="23">
        <v>0.46</v>
      </c>
      <c r="E37" s="23">
        <v>0.06</v>
      </c>
      <c r="F37" s="23">
        <v>0.08</v>
      </c>
      <c r="G37" s="23">
        <v>0.03</v>
      </c>
      <c r="H37" s="23">
        <v>0.02</v>
      </c>
      <c r="I37" s="23">
        <v>0.81</v>
      </c>
      <c r="J37" s="23">
        <v>0.11</v>
      </c>
      <c r="K37" s="13">
        <v>680</v>
      </c>
    </row>
    <row r="38" spans="1:11" x14ac:dyDescent="0.35">
      <c r="A38" s="24"/>
      <c r="B38" s="22" t="s">
        <v>37</v>
      </c>
      <c r="C38" s="23">
        <v>0.39</v>
      </c>
      <c r="D38" s="23">
        <v>0.41</v>
      </c>
      <c r="E38" s="23">
        <v>0.04</v>
      </c>
      <c r="F38" s="23">
        <v>0.1</v>
      </c>
      <c r="G38" s="23">
        <v>0.02</v>
      </c>
      <c r="H38" s="23">
        <v>0.03</v>
      </c>
      <c r="I38" s="23">
        <v>0.8</v>
      </c>
      <c r="J38" s="23">
        <v>0.12</v>
      </c>
      <c r="K38" s="13">
        <v>310</v>
      </c>
    </row>
    <row r="39" spans="1:11" x14ac:dyDescent="0.35">
      <c r="A39" s="24" t="s">
        <v>1837</v>
      </c>
      <c r="B39" s="22" t="s">
        <v>57</v>
      </c>
      <c r="C39" s="23">
        <v>0.3</v>
      </c>
      <c r="D39" s="23">
        <v>0.44</v>
      </c>
      <c r="E39" s="23">
        <v>0.1</v>
      </c>
      <c r="F39" s="23">
        <v>0.09</v>
      </c>
      <c r="G39" s="23">
        <v>0.05</v>
      </c>
      <c r="H39" s="23">
        <v>0.02</v>
      </c>
      <c r="I39" s="23">
        <v>0.73</v>
      </c>
      <c r="J39" s="23">
        <v>0.14000000000000001</v>
      </c>
      <c r="K39" s="13">
        <v>1170</v>
      </c>
    </row>
    <row r="40" spans="1:11" x14ac:dyDescent="0.35">
      <c r="A40" s="24"/>
      <c r="B40" s="22" t="s">
        <v>58</v>
      </c>
      <c r="C40" s="23">
        <v>0.28999999999999998</v>
      </c>
      <c r="D40" s="23">
        <v>0.49</v>
      </c>
      <c r="E40" s="23">
        <v>0.08</v>
      </c>
      <c r="F40" s="23">
        <v>7.0000000000000007E-2</v>
      </c>
      <c r="G40" s="23">
        <v>0.03</v>
      </c>
      <c r="H40" s="23">
        <v>0.03</v>
      </c>
      <c r="I40" s="23">
        <v>0.78</v>
      </c>
      <c r="J40" s="23">
        <v>0.11</v>
      </c>
      <c r="K40" s="13">
        <v>2590</v>
      </c>
    </row>
    <row r="41" spans="1:11" x14ac:dyDescent="0.35">
      <c r="A41" s="24" t="s">
        <v>1838</v>
      </c>
      <c r="B41" s="22" t="s">
        <v>127</v>
      </c>
      <c r="C41" s="23">
        <v>0.28999999999999998</v>
      </c>
      <c r="D41" s="23">
        <v>0.47</v>
      </c>
      <c r="E41" s="23">
        <v>0.08</v>
      </c>
      <c r="F41" s="23">
        <v>0.09</v>
      </c>
      <c r="G41" s="23">
        <v>0.04</v>
      </c>
      <c r="H41" s="23">
        <v>0.03</v>
      </c>
      <c r="I41" s="23">
        <v>0.76</v>
      </c>
      <c r="J41" s="23">
        <v>0.13</v>
      </c>
      <c r="K41" s="13">
        <v>1670</v>
      </c>
    </row>
    <row r="42" spans="1:11" x14ac:dyDescent="0.35">
      <c r="A42" s="24"/>
      <c r="B42" s="22" t="s">
        <v>126</v>
      </c>
      <c r="C42" s="23">
        <v>0.3</v>
      </c>
      <c r="D42" s="23">
        <v>0.48</v>
      </c>
      <c r="E42" s="23">
        <v>0.09</v>
      </c>
      <c r="F42" s="23">
        <v>0.06</v>
      </c>
      <c r="G42" s="23">
        <v>0.04</v>
      </c>
      <c r="H42" s="23">
        <v>0.03</v>
      </c>
      <c r="I42" s="23">
        <v>0.77</v>
      </c>
      <c r="J42" s="23">
        <v>0.11</v>
      </c>
      <c r="K42" s="13">
        <v>1290</v>
      </c>
    </row>
    <row r="43" spans="1:11" x14ac:dyDescent="0.35">
      <c r="A43" s="24"/>
      <c r="B43" s="22" t="s">
        <v>125</v>
      </c>
      <c r="C43" s="23">
        <v>0.28999999999999998</v>
      </c>
      <c r="D43" s="23">
        <v>0.49</v>
      </c>
      <c r="E43" s="23">
        <v>0.08</v>
      </c>
      <c r="F43" s="23">
        <v>0.08</v>
      </c>
      <c r="G43" s="23">
        <v>0.03</v>
      </c>
      <c r="H43" s="23">
        <v>0.03</v>
      </c>
      <c r="I43" s="23">
        <v>0.78</v>
      </c>
      <c r="J43" s="23">
        <v>0.1</v>
      </c>
      <c r="K43" s="13">
        <v>610</v>
      </c>
    </row>
    <row r="44" spans="1:11" x14ac:dyDescent="0.35">
      <c r="A44" s="24" t="s">
        <v>489</v>
      </c>
      <c r="B44" s="22" t="s">
        <v>123</v>
      </c>
      <c r="C44" s="23">
        <v>0.28999999999999998</v>
      </c>
      <c r="D44" s="23">
        <v>0.48</v>
      </c>
      <c r="E44" s="23">
        <v>0.09</v>
      </c>
      <c r="F44" s="23">
        <v>0.08</v>
      </c>
      <c r="G44" s="23">
        <v>0.04</v>
      </c>
      <c r="H44" s="23">
        <v>0.03</v>
      </c>
      <c r="I44" s="23">
        <v>0.77</v>
      </c>
      <c r="J44" s="23">
        <v>0.11</v>
      </c>
      <c r="K44" s="13">
        <v>3330</v>
      </c>
    </row>
    <row r="45" spans="1:11" x14ac:dyDescent="0.35">
      <c r="A45" s="24"/>
      <c r="B45" s="22" t="s">
        <v>122</v>
      </c>
      <c r="C45" s="23">
        <v>0.32</v>
      </c>
      <c r="D45" s="23">
        <v>0.45</v>
      </c>
      <c r="E45" s="23">
        <v>0.09</v>
      </c>
      <c r="F45" s="23">
        <v>0.06</v>
      </c>
      <c r="G45" s="23">
        <v>0.06</v>
      </c>
      <c r="H45" s="23">
        <v>0.02</v>
      </c>
      <c r="I45" s="23">
        <v>0.77</v>
      </c>
      <c r="J45" s="23">
        <v>0.12</v>
      </c>
      <c r="K45" s="13">
        <v>440</v>
      </c>
    </row>
    <row r="46" spans="1:11" x14ac:dyDescent="0.35">
      <c r="C46" s="23"/>
      <c r="D46" s="23"/>
      <c r="E46" s="23"/>
      <c r="F46" s="23"/>
      <c r="G46" s="23"/>
      <c r="H46" s="23"/>
      <c r="I46" s="23"/>
      <c r="J46" s="23"/>
    </row>
    <row r="47" spans="1:11" x14ac:dyDescent="0.35">
      <c r="A47" s="24" t="s">
        <v>141</v>
      </c>
      <c r="C47" s="23"/>
      <c r="D47" s="23"/>
      <c r="E47" s="23"/>
      <c r="F47" s="23"/>
      <c r="G47" s="23"/>
      <c r="H47" s="23"/>
      <c r="I47" s="23"/>
      <c r="J47" s="23"/>
    </row>
    <row r="48" spans="1:11" x14ac:dyDescent="0.35">
      <c r="C48" s="13" t="s">
        <v>151</v>
      </c>
      <c r="D48" s="13" t="s">
        <v>150</v>
      </c>
      <c r="E48" s="13" t="s">
        <v>149</v>
      </c>
      <c r="F48" s="13" t="s">
        <v>148</v>
      </c>
      <c r="G48" s="13" t="s">
        <v>147</v>
      </c>
      <c r="H48" s="13" t="s">
        <v>146</v>
      </c>
      <c r="I48" s="13" t="s">
        <v>145</v>
      </c>
      <c r="J48" s="13" t="s">
        <v>144</v>
      </c>
      <c r="K48" s="13" t="s">
        <v>117</v>
      </c>
    </row>
    <row r="49" spans="1:11" x14ac:dyDescent="0.35">
      <c r="A49" s="24" t="s">
        <v>133</v>
      </c>
      <c r="B49" s="22" t="s">
        <v>133</v>
      </c>
      <c r="C49" s="23">
        <v>0.3</v>
      </c>
      <c r="D49" s="23">
        <v>0.51</v>
      </c>
      <c r="E49" s="23">
        <v>0.09</v>
      </c>
      <c r="F49" s="23">
        <v>0.06</v>
      </c>
      <c r="G49" s="23">
        <v>0.03</v>
      </c>
      <c r="H49" s="23">
        <v>0.01</v>
      </c>
      <c r="I49" s="23">
        <v>0.81</v>
      </c>
      <c r="J49" s="23">
        <v>0.09</v>
      </c>
      <c r="K49" s="13">
        <v>3770</v>
      </c>
    </row>
    <row r="50" spans="1:11" x14ac:dyDescent="0.35">
      <c r="A50" s="24" t="s">
        <v>1836</v>
      </c>
      <c r="B50" s="22" t="s">
        <v>131</v>
      </c>
      <c r="C50" s="23">
        <v>0.3</v>
      </c>
      <c r="D50" s="23">
        <v>0.51</v>
      </c>
      <c r="E50" s="23">
        <v>0.09</v>
      </c>
      <c r="F50" s="23">
        <v>0.06</v>
      </c>
      <c r="G50" s="23">
        <v>0.02</v>
      </c>
      <c r="H50" s="23">
        <v>0.02</v>
      </c>
      <c r="I50" s="23">
        <v>0.81</v>
      </c>
      <c r="J50" s="23">
        <v>0.08</v>
      </c>
      <c r="K50" s="13">
        <v>1620</v>
      </c>
    </row>
    <row r="51" spans="1:11" x14ac:dyDescent="0.35">
      <c r="A51" s="24"/>
      <c r="B51" s="22" t="s">
        <v>130</v>
      </c>
      <c r="C51" s="23">
        <v>0.3</v>
      </c>
      <c r="D51" s="23">
        <v>0.51</v>
      </c>
      <c r="E51" s="23">
        <v>0.09</v>
      </c>
      <c r="F51" s="23">
        <v>0.06</v>
      </c>
      <c r="G51" s="23">
        <v>0.03</v>
      </c>
      <c r="H51" s="23">
        <v>0.01</v>
      </c>
      <c r="I51" s="23">
        <v>0.81</v>
      </c>
      <c r="J51" s="23">
        <v>0.09</v>
      </c>
      <c r="K51" s="13">
        <v>2150</v>
      </c>
    </row>
    <row r="52" spans="1:11" x14ac:dyDescent="0.35">
      <c r="A52" s="24" t="s">
        <v>1816</v>
      </c>
      <c r="B52" s="22" t="s">
        <v>44</v>
      </c>
      <c r="C52" s="23">
        <v>0.22</v>
      </c>
      <c r="D52" s="23">
        <v>0.47</v>
      </c>
      <c r="E52" s="23">
        <v>0.09</v>
      </c>
      <c r="F52" s="23">
        <v>0.17</v>
      </c>
      <c r="G52" s="23">
        <v>0.04</v>
      </c>
      <c r="H52" s="23">
        <v>0.01</v>
      </c>
      <c r="I52" s="23">
        <v>0.69</v>
      </c>
      <c r="J52" s="23">
        <v>0.21</v>
      </c>
      <c r="K52" s="13">
        <v>110</v>
      </c>
    </row>
    <row r="53" spans="1:11" x14ac:dyDescent="0.35">
      <c r="A53" s="24"/>
      <c r="B53" s="22" t="s">
        <v>43</v>
      </c>
      <c r="C53" s="23">
        <v>0.21</v>
      </c>
      <c r="D53" s="23">
        <v>0.55000000000000004</v>
      </c>
      <c r="E53" s="23">
        <v>0.12</v>
      </c>
      <c r="F53" s="23">
        <v>7.0000000000000007E-2</v>
      </c>
      <c r="G53" s="23">
        <v>0.03</v>
      </c>
      <c r="H53" s="23">
        <v>0.01</v>
      </c>
      <c r="I53" s="23">
        <v>0.77</v>
      </c>
      <c r="J53" s="23">
        <v>0.1</v>
      </c>
      <c r="K53" s="13">
        <v>430</v>
      </c>
    </row>
    <row r="54" spans="1:11" x14ac:dyDescent="0.35">
      <c r="A54" s="24"/>
      <c r="B54" s="22" t="s">
        <v>42</v>
      </c>
      <c r="C54" s="23">
        <v>0.25</v>
      </c>
      <c r="D54" s="23">
        <v>0.51</v>
      </c>
      <c r="E54" s="23">
        <v>0.11</v>
      </c>
      <c r="F54" s="23">
        <v>7.0000000000000007E-2</v>
      </c>
      <c r="G54" s="23">
        <v>0.04</v>
      </c>
      <c r="H54" s="23">
        <v>0.01</v>
      </c>
      <c r="I54" s="23">
        <v>0.77</v>
      </c>
      <c r="J54" s="23">
        <v>0.11</v>
      </c>
      <c r="K54" s="13">
        <v>530</v>
      </c>
    </row>
    <row r="55" spans="1:11" x14ac:dyDescent="0.35">
      <c r="A55" s="24"/>
      <c r="B55" s="22" t="s">
        <v>41</v>
      </c>
      <c r="C55" s="23">
        <v>0.28999999999999998</v>
      </c>
      <c r="D55" s="23">
        <v>0.55000000000000004</v>
      </c>
      <c r="E55" s="23">
        <v>0.09</v>
      </c>
      <c r="F55" s="23">
        <v>0.04</v>
      </c>
      <c r="G55" s="23">
        <v>0.02</v>
      </c>
      <c r="H55" s="23">
        <v>0.01</v>
      </c>
      <c r="I55" s="23">
        <v>0.83</v>
      </c>
      <c r="J55" s="23">
        <v>0.06</v>
      </c>
      <c r="K55" s="13">
        <v>410</v>
      </c>
    </row>
    <row r="56" spans="1:11" x14ac:dyDescent="0.35">
      <c r="A56" s="24"/>
      <c r="B56" s="22" t="s">
        <v>40</v>
      </c>
      <c r="C56" s="23">
        <v>0.28999999999999998</v>
      </c>
      <c r="D56" s="23">
        <v>0.51</v>
      </c>
      <c r="E56" s="23">
        <v>0.08</v>
      </c>
      <c r="F56" s="23">
        <v>0.06</v>
      </c>
      <c r="G56" s="23">
        <v>0.03</v>
      </c>
      <c r="H56" s="23">
        <v>0.01</v>
      </c>
      <c r="I56" s="23">
        <v>0.81</v>
      </c>
      <c r="J56" s="23">
        <v>0.09</v>
      </c>
      <c r="K56" s="13">
        <v>510</v>
      </c>
    </row>
    <row r="57" spans="1:11" x14ac:dyDescent="0.35">
      <c r="A57" s="24"/>
      <c r="B57" s="22" t="s">
        <v>39</v>
      </c>
      <c r="C57" s="23">
        <v>0.38</v>
      </c>
      <c r="D57" s="23">
        <v>0.49</v>
      </c>
      <c r="E57" s="23">
        <v>7.0000000000000007E-2</v>
      </c>
      <c r="F57" s="23">
        <v>0.04</v>
      </c>
      <c r="G57" s="23">
        <v>0.02</v>
      </c>
      <c r="H57" s="23">
        <v>0</v>
      </c>
      <c r="I57" s="23">
        <v>0.88</v>
      </c>
      <c r="J57" s="23">
        <v>0.05</v>
      </c>
      <c r="K57" s="13">
        <v>790</v>
      </c>
    </row>
    <row r="58" spans="1:11" x14ac:dyDescent="0.35">
      <c r="A58" s="24"/>
      <c r="B58" s="22" t="s">
        <v>38</v>
      </c>
      <c r="C58" s="23">
        <v>0.37</v>
      </c>
      <c r="D58" s="23">
        <v>0.48</v>
      </c>
      <c r="E58" s="23">
        <v>0.08</v>
      </c>
      <c r="F58" s="23">
        <v>0.05</v>
      </c>
      <c r="G58" s="23">
        <v>0.02</v>
      </c>
      <c r="H58" s="23">
        <v>0</v>
      </c>
      <c r="I58" s="23">
        <v>0.85</v>
      </c>
      <c r="J58" s="23">
        <v>7.0000000000000007E-2</v>
      </c>
      <c r="K58" s="13">
        <v>680</v>
      </c>
    </row>
    <row r="59" spans="1:11" x14ac:dyDescent="0.35">
      <c r="A59" s="24"/>
      <c r="B59" s="22" t="s">
        <v>37</v>
      </c>
      <c r="C59" s="23">
        <v>0.43</v>
      </c>
      <c r="D59" s="23">
        <v>0.47</v>
      </c>
      <c r="E59" s="23">
        <v>0.06</v>
      </c>
      <c r="F59" s="23">
        <v>0.02</v>
      </c>
      <c r="G59" s="23">
        <v>0.01</v>
      </c>
      <c r="H59" s="23">
        <v>0.01</v>
      </c>
      <c r="I59" s="23">
        <v>0.9</v>
      </c>
      <c r="J59" s="23">
        <v>0.03</v>
      </c>
      <c r="K59" s="13">
        <v>310</v>
      </c>
    </row>
    <row r="60" spans="1:11" x14ac:dyDescent="0.35">
      <c r="A60" s="24" t="s">
        <v>1837</v>
      </c>
      <c r="B60" s="22" t="s">
        <v>57</v>
      </c>
      <c r="C60" s="23">
        <v>0.33</v>
      </c>
      <c r="D60" s="23">
        <v>0.47</v>
      </c>
      <c r="E60" s="23">
        <v>0.09</v>
      </c>
      <c r="F60" s="23">
        <v>7.0000000000000007E-2</v>
      </c>
      <c r="G60" s="23">
        <v>0.04</v>
      </c>
      <c r="H60" s="23">
        <v>0</v>
      </c>
      <c r="I60" s="23">
        <v>0.8</v>
      </c>
      <c r="J60" s="23">
        <v>0.11</v>
      </c>
      <c r="K60" s="13">
        <v>1170</v>
      </c>
    </row>
    <row r="61" spans="1:11" x14ac:dyDescent="0.35">
      <c r="A61" s="24"/>
      <c r="B61" s="22" t="s">
        <v>58</v>
      </c>
      <c r="C61" s="23">
        <v>0.28999999999999998</v>
      </c>
      <c r="D61" s="23">
        <v>0.52</v>
      </c>
      <c r="E61" s="23">
        <v>0.09</v>
      </c>
      <c r="F61" s="23">
        <v>0.06</v>
      </c>
      <c r="G61" s="23">
        <v>0.02</v>
      </c>
      <c r="H61" s="23">
        <v>0.01</v>
      </c>
      <c r="I61" s="23">
        <v>0.82</v>
      </c>
      <c r="J61" s="23">
        <v>0.08</v>
      </c>
      <c r="K61" s="13">
        <v>2590</v>
      </c>
    </row>
    <row r="62" spans="1:11" x14ac:dyDescent="0.35">
      <c r="A62" s="24" t="s">
        <v>1838</v>
      </c>
      <c r="B62" s="22" t="s">
        <v>127</v>
      </c>
      <c r="C62" s="23">
        <v>0.3</v>
      </c>
      <c r="D62" s="23">
        <v>0.52</v>
      </c>
      <c r="E62" s="23">
        <v>0.09</v>
      </c>
      <c r="F62" s="23">
        <v>0.06</v>
      </c>
      <c r="G62" s="23">
        <v>0.03</v>
      </c>
      <c r="H62" s="23">
        <v>0</v>
      </c>
      <c r="I62" s="23">
        <f t="shared" ref="I62:I66" si="2">C62+D62</f>
        <v>0.82000000000000006</v>
      </c>
      <c r="J62" s="23">
        <v>0.09</v>
      </c>
      <c r="K62" s="13">
        <v>1670</v>
      </c>
    </row>
    <row r="63" spans="1:11" x14ac:dyDescent="0.35">
      <c r="A63" s="24"/>
      <c r="B63" s="22" t="s">
        <v>126</v>
      </c>
      <c r="C63" s="23">
        <v>0.31</v>
      </c>
      <c r="D63" s="23">
        <v>0.49</v>
      </c>
      <c r="E63" s="23">
        <v>0.09</v>
      </c>
      <c r="F63" s="23">
        <v>0.06</v>
      </c>
      <c r="G63" s="23">
        <v>0.03</v>
      </c>
      <c r="H63" s="23">
        <v>0.01</v>
      </c>
      <c r="I63" s="23">
        <f t="shared" si="2"/>
        <v>0.8</v>
      </c>
      <c r="J63" s="23">
        <v>0.09</v>
      </c>
      <c r="K63" s="13">
        <v>1290</v>
      </c>
    </row>
    <row r="64" spans="1:11" x14ac:dyDescent="0.35">
      <c r="A64" s="24"/>
      <c r="B64" s="22" t="s">
        <v>125</v>
      </c>
      <c r="C64" s="23">
        <v>0.28999999999999998</v>
      </c>
      <c r="D64" s="23">
        <v>0.52</v>
      </c>
      <c r="E64" s="23">
        <v>0.08</v>
      </c>
      <c r="F64" s="23">
        <v>0.06</v>
      </c>
      <c r="G64" s="23">
        <v>0.02</v>
      </c>
      <c r="H64" s="23">
        <v>0.01</v>
      </c>
      <c r="I64" s="23">
        <f t="shared" si="2"/>
        <v>0.81</v>
      </c>
      <c r="J64" s="23">
        <v>0.09</v>
      </c>
      <c r="K64" s="13">
        <v>610</v>
      </c>
    </row>
    <row r="65" spans="1:11" x14ac:dyDescent="0.35">
      <c r="A65" s="24" t="s">
        <v>489</v>
      </c>
      <c r="B65" s="22" t="s">
        <v>123</v>
      </c>
      <c r="C65" s="23">
        <v>0.28999999999999998</v>
      </c>
      <c r="D65" s="23">
        <v>0.52</v>
      </c>
      <c r="E65" s="23">
        <v>0.09</v>
      </c>
      <c r="F65" s="23">
        <v>0.06</v>
      </c>
      <c r="G65" s="23">
        <v>0.03</v>
      </c>
      <c r="H65" s="23">
        <v>0.01</v>
      </c>
      <c r="I65" s="23">
        <f t="shared" si="2"/>
        <v>0.81</v>
      </c>
      <c r="J65" s="23">
        <v>0.09</v>
      </c>
      <c r="K65" s="13">
        <v>3330</v>
      </c>
    </row>
    <row r="66" spans="1:11" x14ac:dyDescent="0.35">
      <c r="A66" s="24"/>
      <c r="B66" s="22" t="s">
        <v>122</v>
      </c>
      <c r="C66" s="23">
        <v>0.4</v>
      </c>
      <c r="D66" s="23">
        <v>0.44</v>
      </c>
      <c r="E66" s="23">
        <v>0.08</v>
      </c>
      <c r="F66" s="23">
        <v>0.06</v>
      </c>
      <c r="G66" s="23">
        <v>0.02</v>
      </c>
      <c r="H66" s="23">
        <v>0.01</v>
      </c>
      <c r="I66" s="23">
        <f t="shared" si="2"/>
        <v>0.84000000000000008</v>
      </c>
      <c r="J66" s="23">
        <v>0.08</v>
      </c>
      <c r="K66" s="13">
        <v>440</v>
      </c>
    </row>
    <row r="67" spans="1:11" x14ac:dyDescent="0.35">
      <c r="C67" s="23"/>
      <c r="D67" s="23"/>
      <c r="E67" s="23"/>
      <c r="F67" s="23"/>
      <c r="G67" s="23"/>
      <c r="H67" s="23"/>
      <c r="I67" s="23"/>
      <c r="J67" s="23"/>
    </row>
    <row r="68" spans="1:11" x14ac:dyDescent="0.35">
      <c r="A68" s="24" t="s">
        <v>140</v>
      </c>
      <c r="C68" s="23"/>
      <c r="D68" s="23"/>
      <c r="E68" s="23"/>
      <c r="F68" s="23"/>
      <c r="G68" s="23"/>
      <c r="H68" s="23"/>
      <c r="I68" s="23"/>
      <c r="J68" s="23"/>
    </row>
    <row r="69" spans="1:11" x14ac:dyDescent="0.35">
      <c r="C69" s="13" t="s">
        <v>151</v>
      </c>
      <c r="D69" s="13" t="s">
        <v>150</v>
      </c>
      <c r="E69" s="13" t="s">
        <v>149</v>
      </c>
      <c r="F69" s="13" t="s">
        <v>148</v>
      </c>
      <c r="G69" s="13" t="s">
        <v>147</v>
      </c>
      <c r="H69" s="13" t="s">
        <v>146</v>
      </c>
      <c r="I69" s="13" t="s">
        <v>145</v>
      </c>
      <c r="J69" s="13" t="s">
        <v>144</v>
      </c>
      <c r="K69" s="13" t="s">
        <v>117</v>
      </c>
    </row>
    <row r="70" spans="1:11" x14ac:dyDescent="0.35">
      <c r="A70" s="24" t="s">
        <v>133</v>
      </c>
      <c r="B70" s="22" t="s">
        <v>133</v>
      </c>
      <c r="C70" s="23">
        <v>0.17</v>
      </c>
      <c r="D70" s="23">
        <v>0.4</v>
      </c>
      <c r="E70" s="23">
        <v>0.22</v>
      </c>
      <c r="F70" s="23">
        <v>0.09</v>
      </c>
      <c r="G70" s="23">
        <v>0.04</v>
      </c>
      <c r="H70" s="23">
        <v>0.09</v>
      </c>
      <c r="I70" s="23">
        <v>0.56000000000000005</v>
      </c>
      <c r="J70" s="23">
        <v>0.13</v>
      </c>
      <c r="K70" s="13">
        <v>3770</v>
      </c>
    </row>
    <row r="71" spans="1:11" x14ac:dyDescent="0.35">
      <c r="A71" s="24" t="s">
        <v>1836</v>
      </c>
      <c r="B71" s="22" t="s">
        <v>131</v>
      </c>
      <c r="C71" s="23">
        <v>0.16</v>
      </c>
      <c r="D71" s="23">
        <v>0.4</v>
      </c>
      <c r="E71" s="23">
        <v>0.21</v>
      </c>
      <c r="F71" s="23">
        <v>0.1</v>
      </c>
      <c r="G71" s="23">
        <v>0.04</v>
      </c>
      <c r="H71" s="23">
        <v>0.08</v>
      </c>
      <c r="I71" s="23">
        <v>0.56000000000000005</v>
      </c>
      <c r="J71" s="23">
        <v>0.15</v>
      </c>
      <c r="K71" s="13">
        <v>1620</v>
      </c>
    </row>
    <row r="72" spans="1:11" x14ac:dyDescent="0.35">
      <c r="A72" s="24"/>
      <c r="B72" s="22" t="s">
        <v>130</v>
      </c>
      <c r="C72" s="23">
        <v>0.17</v>
      </c>
      <c r="D72" s="23">
        <v>0.39</v>
      </c>
      <c r="E72" s="23">
        <v>0.22</v>
      </c>
      <c r="F72" s="23">
        <v>7.0000000000000007E-2</v>
      </c>
      <c r="G72" s="23">
        <v>0.04</v>
      </c>
      <c r="H72" s="23">
        <v>0.11</v>
      </c>
      <c r="I72" s="23">
        <v>0.56999999999999995</v>
      </c>
      <c r="J72" s="23">
        <v>0.11</v>
      </c>
      <c r="K72" s="13">
        <v>2150</v>
      </c>
    </row>
    <row r="73" spans="1:11" x14ac:dyDescent="0.35">
      <c r="A73" s="24" t="s">
        <v>1816</v>
      </c>
      <c r="B73" s="22" t="s">
        <v>44</v>
      </c>
      <c r="C73" s="23">
        <v>0.14000000000000001</v>
      </c>
      <c r="D73" s="23">
        <v>0.42</v>
      </c>
      <c r="E73" s="23">
        <v>0.21</v>
      </c>
      <c r="F73" s="23">
        <v>0.09</v>
      </c>
      <c r="G73" s="23">
        <v>0.04</v>
      </c>
      <c r="H73" s="23">
        <v>0.1</v>
      </c>
      <c r="I73" s="23">
        <v>0.56000000000000005</v>
      </c>
      <c r="J73" s="23">
        <v>0.13</v>
      </c>
      <c r="K73" s="13">
        <v>110</v>
      </c>
    </row>
    <row r="74" spans="1:11" x14ac:dyDescent="0.35">
      <c r="A74" s="24"/>
      <c r="B74" s="22" t="s">
        <v>43</v>
      </c>
      <c r="C74" s="23">
        <v>0.15</v>
      </c>
      <c r="D74" s="23">
        <v>0.37</v>
      </c>
      <c r="E74" s="23">
        <v>0.21</v>
      </c>
      <c r="F74" s="23">
        <v>0.11</v>
      </c>
      <c r="G74" s="23">
        <v>0.04</v>
      </c>
      <c r="H74" s="23">
        <v>0.11</v>
      </c>
      <c r="I74" s="23">
        <v>0.52</v>
      </c>
      <c r="J74" s="23">
        <v>0.15</v>
      </c>
      <c r="K74" s="13">
        <v>430</v>
      </c>
    </row>
    <row r="75" spans="1:11" x14ac:dyDescent="0.35">
      <c r="A75" s="24"/>
      <c r="B75" s="22" t="s">
        <v>42</v>
      </c>
      <c r="C75" s="23">
        <v>0.11</v>
      </c>
      <c r="D75" s="23">
        <v>0.41</v>
      </c>
      <c r="E75" s="23">
        <v>0.23</v>
      </c>
      <c r="F75" s="23">
        <v>0.09</v>
      </c>
      <c r="G75" s="23">
        <v>0.06</v>
      </c>
      <c r="H75" s="23">
        <v>0.1</v>
      </c>
      <c r="I75" s="23">
        <v>0.52</v>
      </c>
      <c r="J75" s="23">
        <v>0.15</v>
      </c>
      <c r="K75" s="13">
        <v>530</v>
      </c>
    </row>
    <row r="76" spans="1:11" x14ac:dyDescent="0.35">
      <c r="A76" s="24"/>
      <c r="B76" s="22" t="s">
        <v>41</v>
      </c>
      <c r="C76" s="23">
        <v>0.16</v>
      </c>
      <c r="D76" s="23">
        <v>0.4</v>
      </c>
      <c r="E76" s="23">
        <v>0.22</v>
      </c>
      <c r="F76" s="23">
        <v>0.1</v>
      </c>
      <c r="G76" s="23">
        <v>0.04</v>
      </c>
      <c r="H76" s="23">
        <v>0.08</v>
      </c>
      <c r="I76" s="23">
        <v>0.56999999999999995</v>
      </c>
      <c r="J76" s="23">
        <v>0.13</v>
      </c>
      <c r="K76" s="13">
        <v>410</v>
      </c>
    </row>
    <row r="77" spans="1:11" x14ac:dyDescent="0.35">
      <c r="A77" s="24"/>
      <c r="B77" s="22" t="s">
        <v>40</v>
      </c>
      <c r="C77" s="23">
        <v>0.16</v>
      </c>
      <c r="D77" s="23">
        <v>0.4</v>
      </c>
      <c r="E77" s="23">
        <v>0.2</v>
      </c>
      <c r="F77" s="23">
        <v>0.11</v>
      </c>
      <c r="G77" s="23">
        <v>0.05</v>
      </c>
      <c r="H77" s="23">
        <v>0.08</v>
      </c>
      <c r="I77" s="23">
        <v>0.56000000000000005</v>
      </c>
      <c r="J77" s="23">
        <v>0.16</v>
      </c>
      <c r="K77" s="13">
        <v>510</v>
      </c>
    </row>
    <row r="78" spans="1:11" x14ac:dyDescent="0.35">
      <c r="A78" s="24"/>
      <c r="B78" s="22" t="s">
        <v>39</v>
      </c>
      <c r="C78" s="23">
        <v>0.2</v>
      </c>
      <c r="D78" s="23">
        <v>0.4</v>
      </c>
      <c r="E78" s="23">
        <v>0.22</v>
      </c>
      <c r="F78" s="23">
        <v>7.0000000000000007E-2</v>
      </c>
      <c r="G78" s="23">
        <v>0.03</v>
      </c>
      <c r="H78" s="23">
        <v>0.09</v>
      </c>
      <c r="I78" s="23">
        <v>0.6</v>
      </c>
      <c r="J78" s="23">
        <v>0.1</v>
      </c>
      <c r="K78" s="13">
        <v>790</v>
      </c>
    </row>
    <row r="79" spans="1:11" x14ac:dyDescent="0.35">
      <c r="A79" s="24"/>
      <c r="B79" s="22" t="s">
        <v>38</v>
      </c>
      <c r="C79" s="23">
        <v>0.2</v>
      </c>
      <c r="D79" s="23">
        <v>0.39</v>
      </c>
      <c r="E79" s="23">
        <v>0.22</v>
      </c>
      <c r="F79" s="23">
        <v>7.0000000000000007E-2</v>
      </c>
      <c r="G79" s="23">
        <v>0.03</v>
      </c>
      <c r="H79" s="23">
        <v>0.09</v>
      </c>
      <c r="I79" s="23">
        <v>0.59</v>
      </c>
      <c r="J79" s="23">
        <v>0.1</v>
      </c>
      <c r="K79" s="13">
        <v>680</v>
      </c>
    </row>
    <row r="80" spans="1:11" x14ac:dyDescent="0.35">
      <c r="A80" s="24"/>
      <c r="B80" s="22" t="s">
        <v>37</v>
      </c>
      <c r="C80" s="23">
        <v>0.23</v>
      </c>
      <c r="D80" s="23">
        <v>0.38</v>
      </c>
      <c r="E80" s="23">
        <v>0.22</v>
      </c>
      <c r="F80" s="23">
        <v>0.05</v>
      </c>
      <c r="G80" s="23">
        <v>0.01</v>
      </c>
      <c r="H80" s="23">
        <v>0.11</v>
      </c>
      <c r="I80" s="23">
        <v>0.6</v>
      </c>
      <c r="J80" s="23">
        <v>7.0000000000000007E-2</v>
      </c>
      <c r="K80" s="13">
        <v>310</v>
      </c>
    </row>
    <row r="81" spans="1:11" x14ac:dyDescent="0.35">
      <c r="A81" s="24" t="s">
        <v>1837</v>
      </c>
      <c r="B81" s="22" t="s">
        <v>57</v>
      </c>
      <c r="C81" s="23">
        <v>0.18</v>
      </c>
      <c r="D81" s="23">
        <v>0.35</v>
      </c>
      <c r="E81" s="23">
        <v>0.21</v>
      </c>
      <c r="F81" s="23">
        <v>0.1</v>
      </c>
      <c r="G81" s="23">
        <v>0.04</v>
      </c>
      <c r="H81" s="23">
        <v>0.11</v>
      </c>
      <c r="I81" s="23">
        <v>0.53</v>
      </c>
      <c r="J81" s="23">
        <v>0.14000000000000001</v>
      </c>
      <c r="K81" s="13">
        <v>1170</v>
      </c>
    </row>
    <row r="82" spans="1:11" x14ac:dyDescent="0.35">
      <c r="A82" s="24"/>
      <c r="B82" s="22" t="s">
        <v>58</v>
      </c>
      <c r="C82" s="23">
        <v>0.16</v>
      </c>
      <c r="D82" s="23">
        <v>0.41</v>
      </c>
      <c r="E82" s="23">
        <v>0.22</v>
      </c>
      <c r="F82" s="23">
        <v>0.08</v>
      </c>
      <c r="G82" s="23">
        <v>0.04</v>
      </c>
      <c r="H82" s="23">
        <v>0.09</v>
      </c>
      <c r="I82" s="23">
        <v>0.57999999999999996</v>
      </c>
      <c r="J82" s="23">
        <v>0.12</v>
      </c>
      <c r="K82" s="13">
        <v>2590</v>
      </c>
    </row>
    <row r="83" spans="1:11" x14ac:dyDescent="0.35">
      <c r="A83" s="24" t="s">
        <v>1838</v>
      </c>
      <c r="B83" s="22" t="s">
        <v>127</v>
      </c>
      <c r="C83" s="23">
        <v>0.18</v>
      </c>
      <c r="D83" s="23">
        <v>0.4</v>
      </c>
      <c r="E83" s="23">
        <v>0.2</v>
      </c>
      <c r="F83" s="23">
        <v>0.09</v>
      </c>
      <c r="G83" s="23">
        <v>0.03</v>
      </c>
      <c r="H83" s="23">
        <v>0.11</v>
      </c>
      <c r="I83" s="23">
        <f>C83+D83</f>
        <v>0.58000000000000007</v>
      </c>
      <c r="J83" s="23">
        <v>0.12</v>
      </c>
      <c r="K83" s="13">
        <v>1670</v>
      </c>
    </row>
    <row r="84" spans="1:11" x14ac:dyDescent="0.35">
      <c r="A84" s="24"/>
      <c r="B84" s="22" t="s">
        <v>126</v>
      </c>
      <c r="C84" s="23">
        <v>0.17</v>
      </c>
      <c r="D84" s="23">
        <v>0.39</v>
      </c>
      <c r="E84" s="23">
        <v>0.22</v>
      </c>
      <c r="F84" s="23">
        <v>0.08</v>
      </c>
      <c r="G84" s="23">
        <v>0.04</v>
      </c>
      <c r="H84" s="23">
        <v>0.09</v>
      </c>
      <c r="I84" s="23">
        <f>C84+D84</f>
        <v>0.56000000000000005</v>
      </c>
      <c r="J84" s="23">
        <v>0.12</v>
      </c>
      <c r="K84" s="13">
        <v>1290</v>
      </c>
    </row>
    <row r="85" spans="1:11" x14ac:dyDescent="0.35">
      <c r="A85" s="24"/>
      <c r="B85" s="22" t="s">
        <v>125</v>
      </c>
      <c r="C85" s="23">
        <v>0.14000000000000001</v>
      </c>
      <c r="D85" s="23">
        <v>0.4</v>
      </c>
      <c r="E85" s="23">
        <v>0.24</v>
      </c>
      <c r="F85" s="23">
        <v>0.11</v>
      </c>
      <c r="G85" s="23">
        <v>0.04</v>
      </c>
      <c r="H85" s="23">
        <v>7.0000000000000007E-2</v>
      </c>
      <c r="I85" s="23">
        <f>C85+D85</f>
        <v>0.54</v>
      </c>
      <c r="J85" s="23">
        <v>0.15</v>
      </c>
      <c r="K85" s="13">
        <v>610</v>
      </c>
    </row>
    <row r="86" spans="1:11" x14ac:dyDescent="0.35">
      <c r="A86" s="24" t="s">
        <v>489</v>
      </c>
      <c r="B86" s="22" t="s">
        <v>123</v>
      </c>
      <c r="C86" s="23">
        <v>0.17</v>
      </c>
      <c r="D86" s="23">
        <v>0.4</v>
      </c>
      <c r="E86" s="23">
        <v>0.21</v>
      </c>
      <c r="F86" s="23">
        <v>0.08</v>
      </c>
      <c r="G86" s="23">
        <v>0.04</v>
      </c>
      <c r="H86" s="23">
        <v>0.09</v>
      </c>
      <c r="I86" s="23">
        <f>C86+D86</f>
        <v>0.57000000000000006</v>
      </c>
      <c r="J86" s="23">
        <v>0.12</v>
      </c>
      <c r="K86" s="13">
        <v>3330</v>
      </c>
    </row>
    <row r="87" spans="1:11" x14ac:dyDescent="0.35">
      <c r="A87" s="24"/>
      <c r="B87" s="22" t="s">
        <v>122</v>
      </c>
      <c r="C87" s="23">
        <v>0.14000000000000001</v>
      </c>
      <c r="D87" s="23">
        <v>0.32</v>
      </c>
      <c r="E87" s="23">
        <v>0.23</v>
      </c>
      <c r="F87" s="23">
        <v>0.13</v>
      </c>
      <c r="G87" s="23">
        <v>0.05</v>
      </c>
      <c r="H87" s="23">
        <v>0.12</v>
      </c>
      <c r="I87" s="23">
        <f>C87+D87</f>
        <v>0.46</v>
      </c>
      <c r="J87" s="23">
        <v>0.18</v>
      </c>
      <c r="K87" s="13">
        <v>440</v>
      </c>
    </row>
    <row r="88" spans="1:11" x14ac:dyDescent="0.35">
      <c r="C88" s="23"/>
      <c r="D88" s="23"/>
      <c r="E88" s="23"/>
      <c r="F88" s="23"/>
      <c r="G88" s="23"/>
      <c r="H88" s="23"/>
      <c r="I88" s="23"/>
      <c r="J88" s="23"/>
    </row>
    <row r="89" spans="1:11" x14ac:dyDescent="0.35">
      <c r="A89" s="24" t="s">
        <v>139</v>
      </c>
      <c r="C89" s="23"/>
      <c r="D89" s="23"/>
      <c r="E89" s="23"/>
      <c r="F89" s="23"/>
      <c r="G89" s="23"/>
      <c r="H89" s="23"/>
      <c r="I89" s="23"/>
      <c r="J89" s="23"/>
    </row>
    <row r="90" spans="1:11" x14ac:dyDescent="0.35">
      <c r="C90" s="13" t="s">
        <v>151</v>
      </c>
      <c r="D90" s="13" t="s">
        <v>150</v>
      </c>
      <c r="E90" s="13" t="s">
        <v>149</v>
      </c>
      <c r="F90" s="13" t="s">
        <v>148</v>
      </c>
      <c r="G90" s="13" t="s">
        <v>147</v>
      </c>
      <c r="H90" s="13" t="s">
        <v>146</v>
      </c>
      <c r="I90" s="13" t="s">
        <v>145</v>
      </c>
      <c r="J90" s="13" t="s">
        <v>144</v>
      </c>
      <c r="K90" s="13" t="s">
        <v>117</v>
      </c>
    </row>
    <row r="91" spans="1:11" x14ac:dyDescent="0.35">
      <c r="A91" s="24" t="s">
        <v>133</v>
      </c>
      <c r="B91" s="22" t="s">
        <v>133</v>
      </c>
      <c r="C91" s="23">
        <v>0.5</v>
      </c>
      <c r="D91" s="23">
        <v>0.43</v>
      </c>
      <c r="E91" s="23">
        <v>0.04</v>
      </c>
      <c r="F91" s="23">
        <v>0.01</v>
      </c>
      <c r="G91" s="23">
        <v>0</v>
      </c>
      <c r="H91" s="23">
        <v>0.01</v>
      </c>
      <c r="I91" s="23">
        <v>0.93</v>
      </c>
      <c r="J91" s="23">
        <v>0.02</v>
      </c>
      <c r="K91" s="13">
        <v>3770</v>
      </c>
    </row>
    <row r="92" spans="1:11" x14ac:dyDescent="0.35">
      <c r="A92" s="24" t="s">
        <v>1836</v>
      </c>
      <c r="B92" s="22" t="s">
        <v>131</v>
      </c>
      <c r="C92" s="23">
        <v>0.54</v>
      </c>
      <c r="D92" s="23">
        <v>0.4</v>
      </c>
      <c r="E92" s="23">
        <v>0.03</v>
      </c>
      <c r="F92" s="23">
        <v>0.01</v>
      </c>
      <c r="G92" s="23">
        <v>0</v>
      </c>
      <c r="H92" s="23">
        <v>0.01</v>
      </c>
      <c r="I92" s="23">
        <v>0.94</v>
      </c>
      <c r="J92" s="23">
        <v>0.01</v>
      </c>
      <c r="K92" s="13">
        <v>1620</v>
      </c>
    </row>
    <row r="93" spans="1:11" x14ac:dyDescent="0.35">
      <c r="A93" s="24"/>
      <c r="B93" s="22" t="s">
        <v>130</v>
      </c>
      <c r="C93" s="23">
        <v>0.47</v>
      </c>
      <c r="D93" s="23">
        <v>0.46</v>
      </c>
      <c r="E93" s="23">
        <v>0.04</v>
      </c>
      <c r="F93" s="23">
        <v>0.02</v>
      </c>
      <c r="G93" s="23">
        <v>0.01</v>
      </c>
      <c r="H93" s="23">
        <v>0</v>
      </c>
      <c r="I93" s="23">
        <v>0.93</v>
      </c>
      <c r="J93" s="23">
        <v>0.02</v>
      </c>
      <c r="K93" s="13">
        <v>2150</v>
      </c>
    </row>
    <row r="94" spans="1:11" x14ac:dyDescent="0.35">
      <c r="A94" s="24" t="s">
        <v>1816</v>
      </c>
      <c r="B94" s="22" t="s">
        <v>44</v>
      </c>
      <c r="C94" s="23">
        <v>0.46</v>
      </c>
      <c r="D94" s="23">
        <v>0.44</v>
      </c>
      <c r="E94" s="23">
        <v>0.05</v>
      </c>
      <c r="F94" s="23">
        <v>0.02</v>
      </c>
      <c r="G94" s="23">
        <v>0</v>
      </c>
      <c r="H94" s="23">
        <v>0.03</v>
      </c>
      <c r="I94" s="23">
        <v>0.9</v>
      </c>
      <c r="J94" s="23">
        <v>0.02</v>
      </c>
      <c r="K94" s="13">
        <v>110</v>
      </c>
    </row>
    <row r="95" spans="1:11" x14ac:dyDescent="0.35">
      <c r="A95" s="24"/>
      <c r="B95" s="22" t="s">
        <v>43</v>
      </c>
      <c r="C95" s="23">
        <v>0.48</v>
      </c>
      <c r="D95" s="23">
        <v>0.45</v>
      </c>
      <c r="E95" s="23">
        <v>0.03</v>
      </c>
      <c r="F95" s="23">
        <v>0.01</v>
      </c>
      <c r="G95" s="23">
        <v>0.01</v>
      </c>
      <c r="H95" s="23">
        <v>0.01</v>
      </c>
      <c r="I95" s="23">
        <v>0.94</v>
      </c>
      <c r="J95" s="23">
        <v>0.02</v>
      </c>
      <c r="K95" s="13">
        <v>430</v>
      </c>
    </row>
    <row r="96" spans="1:11" x14ac:dyDescent="0.35">
      <c r="A96" s="24"/>
      <c r="B96" s="22" t="s">
        <v>42</v>
      </c>
      <c r="C96" s="23">
        <v>0.44</v>
      </c>
      <c r="D96" s="23">
        <v>0.47</v>
      </c>
      <c r="E96" s="23">
        <v>0.06</v>
      </c>
      <c r="F96" s="23">
        <v>0.01</v>
      </c>
      <c r="G96" s="23">
        <v>0</v>
      </c>
      <c r="H96" s="23">
        <v>0.01</v>
      </c>
      <c r="I96" s="23">
        <v>0.91</v>
      </c>
      <c r="J96" s="23">
        <v>0.02</v>
      </c>
      <c r="K96" s="13">
        <v>530</v>
      </c>
    </row>
    <row r="97" spans="1:11" x14ac:dyDescent="0.35">
      <c r="A97" s="24"/>
      <c r="B97" s="22" t="s">
        <v>41</v>
      </c>
      <c r="C97" s="23">
        <v>0.46</v>
      </c>
      <c r="D97" s="23">
        <v>0.46</v>
      </c>
      <c r="E97" s="23">
        <v>0.06</v>
      </c>
      <c r="F97" s="23">
        <v>0.02</v>
      </c>
      <c r="G97" s="23">
        <v>0</v>
      </c>
      <c r="H97" s="23">
        <v>0</v>
      </c>
      <c r="I97" s="23">
        <v>0.92</v>
      </c>
      <c r="J97" s="23">
        <v>0.02</v>
      </c>
      <c r="K97" s="13">
        <v>410</v>
      </c>
    </row>
    <row r="98" spans="1:11" x14ac:dyDescent="0.35">
      <c r="A98" s="24"/>
      <c r="B98" s="22" t="s">
        <v>40</v>
      </c>
      <c r="C98" s="23">
        <v>0.5</v>
      </c>
      <c r="D98" s="23">
        <v>0.41</v>
      </c>
      <c r="E98" s="23">
        <v>0.06</v>
      </c>
      <c r="F98" s="23">
        <v>0.02</v>
      </c>
      <c r="G98" s="23">
        <v>0.01</v>
      </c>
      <c r="H98" s="23">
        <v>0.01</v>
      </c>
      <c r="I98" s="23">
        <v>0.9</v>
      </c>
      <c r="J98" s="23">
        <v>0.03</v>
      </c>
      <c r="K98" s="13">
        <v>510</v>
      </c>
    </row>
    <row r="99" spans="1:11" x14ac:dyDescent="0.35">
      <c r="A99" s="24"/>
      <c r="B99" s="22" t="s">
        <v>39</v>
      </c>
      <c r="C99" s="23">
        <v>0.56999999999999995</v>
      </c>
      <c r="D99" s="23">
        <v>0.4</v>
      </c>
      <c r="E99" s="23">
        <v>0.02</v>
      </c>
      <c r="F99" s="23">
        <v>0.01</v>
      </c>
      <c r="G99" s="23">
        <v>0</v>
      </c>
      <c r="H99" s="23">
        <v>0</v>
      </c>
      <c r="I99" s="23">
        <v>0.97</v>
      </c>
      <c r="J99" s="23">
        <v>0.01</v>
      </c>
      <c r="K99" s="13">
        <v>790</v>
      </c>
    </row>
    <row r="100" spans="1:11" x14ac:dyDescent="0.35">
      <c r="A100" s="24"/>
      <c r="B100" s="22" t="s">
        <v>38</v>
      </c>
      <c r="C100" s="23">
        <v>0.56000000000000005</v>
      </c>
      <c r="D100" s="23">
        <v>0.42</v>
      </c>
      <c r="E100" s="23">
        <v>0.02</v>
      </c>
      <c r="F100" s="23">
        <v>0</v>
      </c>
      <c r="G100" s="23">
        <v>0</v>
      </c>
      <c r="H100" s="23">
        <v>0</v>
      </c>
      <c r="I100" s="23">
        <v>0.97</v>
      </c>
      <c r="J100" s="23">
        <v>0.01</v>
      </c>
      <c r="K100" s="13">
        <v>680</v>
      </c>
    </row>
    <row r="101" spans="1:11" x14ac:dyDescent="0.35">
      <c r="A101" s="24"/>
      <c r="B101" s="22" t="s">
        <v>37</v>
      </c>
      <c r="C101" s="23">
        <v>0.56000000000000005</v>
      </c>
      <c r="D101" s="23">
        <v>0.4</v>
      </c>
      <c r="E101" s="23">
        <v>0.03</v>
      </c>
      <c r="F101" s="23">
        <v>0</v>
      </c>
      <c r="G101" s="23">
        <v>0.01</v>
      </c>
      <c r="H101" s="23">
        <v>0.01</v>
      </c>
      <c r="I101" s="23">
        <v>0.95</v>
      </c>
      <c r="J101" s="23">
        <v>0.01</v>
      </c>
      <c r="K101" s="13">
        <v>310</v>
      </c>
    </row>
    <row r="102" spans="1:11" x14ac:dyDescent="0.35">
      <c r="A102" s="24" t="s">
        <v>1837</v>
      </c>
      <c r="B102" s="22" t="s">
        <v>57</v>
      </c>
      <c r="C102" s="23">
        <v>0.48</v>
      </c>
      <c r="D102" s="23">
        <v>0.45</v>
      </c>
      <c r="E102" s="23">
        <v>0.04</v>
      </c>
      <c r="F102" s="23">
        <v>0.02</v>
      </c>
      <c r="G102" s="23">
        <v>0.01</v>
      </c>
      <c r="H102" s="23">
        <v>0</v>
      </c>
      <c r="I102" s="23">
        <v>0.92</v>
      </c>
      <c r="J102" s="23">
        <v>0.03</v>
      </c>
      <c r="K102" s="13">
        <v>1170</v>
      </c>
    </row>
    <row r="103" spans="1:11" x14ac:dyDescent="0.35">
      <c r="A103" s="24"/>
      <c r="B103" s="22" t="s">
        <v>58</v>
      </c>
      <c r="C103" s="23">
        <v>0.51</v>
      </c>
      <c r="D103" s="23">
        <v>0.43</v>
      </c>
      <c r="E103" s="23">
        <v>0.04</v>
      </c>
      <c r="F103" s="23">
        <v>0.01</v>
      </c>
      <c r="G103" s="23">
        <v>0</v>
      </c>
      <c r="H103" s="23">
        <v>0.01</v>
      </c>
      <c r="I103" s="23">
        <v>0.94</v>
      </c>
      <c r="J103" s="23">
        <v>0.01</v>
      </c>
      <c r="K103" s="13">
        <v>2590</v>
      </c>
    </row>
    <row r="104" spans="1:11" x14ac:dyDescent="0.35">
      <c r="A104" s="24" t="s">
        <v>1838</v>
      </c>
      <c r="B104" s="22" t="s">
        <v>127</v>
      </c>
      <c r="C104" s="23">
        <v>0.5</v>
      </c>
      <c r="D104" s="23">
        <v>0.44</v>
      </c>
      <c r="E104" s="23">
        <v>0.03</v>
      </c>
      <c r="F104" s="23">
        <v>0.02</v>
      </c>
      <c r="G104" s="23">
        <v>0</v>
      </c>
      <c r="H104" s="23">
        <v>0</v>
      </c>
      <c r="I104" s="23">
        <f t="shared" ref="I104:I108" si="3">C104+D104</f>
        <v>0.94</v>
      </c>
      <c r="J104" s="23">
        <v>0.02</v>
      </c>
      <c r="K104" s="13">
        <v>1670</v>
      </c>
    </row>
    <row r="105" spans="1:11" x14ac:dyDescent="0.35">
      <c r="A105" s="24"/>
      <c r="B105" s="22" t="s">
        <v>126</v>
      </c>
      <c r="C105" s="23">
        <v>0.51</v>
      </c>
      <c r="D105" s="23">
        <v>0.42</v>
      </c>
      <c r="E105" s="23">
        <v>0.04</v>
      </c>
      <c r="F105" s="23">
        <v>0.01</v>
      </c>
      <c r="G105" s="23">
        <v>0</v>
      </c>
      <c r="H105" s="23">
        <v>0.01</v>
      </c>
      <c r="I105" s="23">
        <f t="shared" si="3"/>
        <v>0.92999999999999994</v>
      </c>
      <c r="J105" s="23">
        <v>0.01</v>
      </c>
      <c r="K105" s="13">
        <v>1290</v>
      </c>
    </row>
    <row r="106" spans="1:11" x14ac:dyDescent="0.35">
      <c r="A106" s="24"/>
      <c r="B106" s="22" t="s">
        <v>125</v>
      </c>
      <c r="C106" s="23">
        <v>0.51</v>
      </c>
      <c r="D106" s="23">
        <v>0.42</v>
      </c>
      <c r="E106" s="23">
        <v>0.04</v>
      </c>
      <c r="F106" s="23">
        <v>0.01</v>
      </c>
      <c r="G106" s="23">
        <v>0</v>
      </c>
      <c r="H106" s="23">
        <v>0.01</v>
      </c>
      <c r="I106" s="23">
        <f t="shared" si="3"/>
        <v>0.92999999999999994</v>
      </c>
      <c r="J106" s="23">
        <v>0.01</v>
      </c>
      <c r="K106" s="13">
        <v>610</v>
      </c>
    </row>
    <row r="107" spans="1:11" x14ac:dyDescent="0.35">
      <c r="A107" s="24" t="s">
        <v>489</v>
      </c>
      <c r="B107" s="22" t="s">
        <v>123</v>
      </c>
      <c r="C107" s="23">
        <v>0.49</v>
      </c>
      <c r="D107" s="23">
        <v>0.44</v>
      </c>
      <c r="E107" s="23">
        <v>0.04</v>
      </c>
      <c r="F107" s="23">
        <v>0.01</v>
      </c>
      <c r="G107" s="23">
        <v>0</v>
      </c>
      <c r="H107" s="23">
        <v>0.01</v>
      </c>
      <c r="I107" s="23">
        <f t="shared" si="3"/>
        <v>0.92999999999999994</v>
      </c>
      <c r="J107" s="23">
        <v>0.02</v>
      </c>
      <c r="K107" s="13">
        <v>3330</v>
      </c>
    </row>
    <row r="108" spans="1:11" x14ac:dyDescent="0.35">
      <c r="A108" s="24"/>
      <c r="B108" s="22" t="s">
        <v>122</v>
      </c>
      <c r="C108" s="23">
        <v>0.6</v>
      </c>
      <c r="D108" s="23">
        <v>0.32</v>
      </c>
      <c r="E108" s="23">
        <v>0.05</v>
      </c>
      <c r="F108" s="23">
        <v>0.02</v>
      </c>
      <c r="G108" s="23">
        <v>0</v>
      </c>
      <c r="H108" s="23">
        <v>0</v>
      </c>
      <c r="I108" s="23">
        <f t="shared" si="3"/>
        <v>0.91999999999999993</v>
      </c>
      <c r="J108" s="23">
        <v>0.02</v>
      </c>
      <c r="K108" s="13">
        <v>440</v>
      </c>
    </row>
    <row r="109" spans="1:11" x14ac:dyDescent="0.35">
      <c r="A109" s="24"/>
      <c r="B109" s="22"/>
      <c r="C109" s="23"/>
      <c r="D109" s="23"/>
      <c r="E109" s="23"/>
      <c r="F109" s="23"/>
      <c r="G109" s="23"/>
      <c r="H109" s="23"/>
      <c r="I109" s="23"/>
      <c r="J109" s="23"/>
    </row>
    <row r="110" spans="1:11" x14ac:dyDescent="0.35">
      <c r="A110" s="24" t="s">
        <v>134</v>
      </c>
      <c r="C110" s="23"/>
      <c r="D110" s="23"/>
      <c r="E110" s="23"/>
      <c r="F110" s="23"/>
      <c r="G110" s="23"/>
      <c r="H110" s="23"/>
      <c r="I110" s="23"/>
      <c r="J110" s="23"/>
    </row>
    <row r="111" spans="1:11" x14ac:dyDescent="0.35">
      <c r="C111" s="13" t="s">
        <v>151</v>
      </c>
      <c r="D111" s="13" t="s">
        <v>150</v>
      </c>
      <c r="E111" s="13" t="s">
        <v>149</v>
      </c>
      <c r="F111" s="13" t="s">
        <v>148</v>
      </c>
      <c r="G111" s="13" t="s">
        <v>147</v>
      </c>
      <c r="H111" s="13" t="s">
        <v>146</v>
      </c>
      <c r="I111" s="13" t="s">
        <v>145</v>
      </c>
      <c r="J111" s="13" t="s">
        <v>144</v>
      </c>
      <c r="K111" s="13" t="s">
        <v>117</v>
      </c>
    </row>
    <row r="112" spans="1:11" x14ac:dyDescent="0.35">
      <c r="A112" s="24" t="s">
        <v>133</v>
      </c>
      <c r="B112" s="22" t="s">
        <v>133</v>
      </c>
      <c r="C112" s="23">
        <v>0.31</v>
      </c>
      <c r="D112" s="23">
        <v>0.37</v>
      </c>
      <c r="E112" s="23">
        <v>0.1</v>
      </c>
      <c r="F112" s="23">
        <v>0.05</v>
      </c>
      <c r="G112" s="23">
        <v>0.03</v>
      </c>
      <c r="H112" s="23">
        <v>0.12</v>
      </c>
      <c r="I112" s="23">
        <v>0.69</v>
      </c>
      <c r="J112" s="23">
        <v>0.09</v>
      </c>
      <c r="K112" s="13">
        <v>3770</v>
      </c>
    </row>
    <row r="113" spans="1:11" x14ac:dyDescent="0.35">
      <c r="A113" s="24" t="s">
        <v>1836</v>
      </c>
      <c r="B113" s="22" t="s">
        <v>131</v>
      </c>
      <c r="C113" s="23">
        <v>0.39</v>
      </c>
      <c r="D113" s="23">
        <v>0.4</v>
      </c>
      <c r="E113" s="23">
        <v>0.08</v>
      </c>
      <c r="F113" s="23">
        <v>0.03</v>
      </c>
      <c r="G113" s="23">
        <v>0.02</v>
      </c>
      <c r="H113" s="23">
        <v>0.08</v>
      </c>
      <c r="I113" s="23">
        <v>0.79</v>
      </c>
      <c r="J113" s="23">
        <v>0.05</v>
      </c>
      <c r="K113" s="13">
        <v>1620</v>
      </c>
    </row>
    <row r="114" spans="1:11" x14ac:dyDescent="0.35">
      <c r="A114" s="24"/>
      <c r="B114" s="22" t="s">
        <v>130</v>
      </c>
      <c r="C114" s="23">
        <v>0.25</v>
      </c>
      <c r="D114" s="23">
        <v>0.35</v>
      </c>
      <c r="E114" s="23">
        <v>0.12</v>
      </c>
      <c r="F114" s="23">
        <v>7.0000000000000007E-2</v>
      </c>
      <c r="G114" s="23">
        <v>0.05</v>
      </c>
      <c r="H114" s="23">
        <v>0.16</v>
      </c>
      <c r="I114" s="23">
        <v>0.6</v>
      </c>
      <c r="J114" s="23">
        <v>0.12</v>
      </c>
      <c r="K114" s="13">
        <v>2150</v>
      </c>
    </row>
    <row r="115" spans="1:11" x14ac:dyDescent="0.35">
      <c r="A115" s="24" t="s">
        <v>1816</v>
      </c>
      <c r="B115" s="22" t="s">
        <v>44</v>
      </c>
      <c r="C115" s="23">
        <v>0.32</v>
      </c>
      <c r="D115" s="23">
        <v>0.46</v>
      </c>
      <c r="E115" s="23">
        <v>0.1</v>
      </c>
      <c r="F115" s="23">
        <v>0.05</v>
      </c>
      <c r="G115" s="23">
        <v>0.04</v>
      </c>
      <c r="H115" s="23">
        <v>0.03</v>
      </c>
      <c r="I115" s="23">
        <v>0.78</v>
      </c>
      <c r="J115" s="23">
        <v>0.09</v>
      </c>
      <c r="K115" s="13">
        <v>110</v>
      </c>
    </row>
    <row r="116" spans="1:11" x14ac:dyDescent="0.35">
      <c r="A116" s="24"/>
      <c r="B116" s="22" t="s">
        <v>43</v>
      </c>
      <c r="C116" s="23">
        <v>0.31</v>
      </c>
      <c r="D116" s="23">
        <v>0.44</v>
      </c>
      <c r="E116" s="23">
        <v>0.11</v>
      </c>
      <c r="F116" s="23">
        <v>0.06</v>
      </c>
      <c r="G116" s="23">
        <v>0.03</v>
      </c>
      <c r="H116" s="23">
        <v>0.05</v>
      </c>
      <c r="I116" s="23">
        <v>0.75</v>
      </c>
      <c r="J116" s="23">
        <v>0.09</v>
      </c>
      <c r="K116" s="13">
        <v>430</v>
      </c>
    </row>
    <row r="117" spans="1:11" x14ac:dyDescent="0.35">
      <c r="A117" s="24"/>
      <c r="B117" s="22" t="s">
        <v>42</v>
      </c>
      <c r="C117" s="23">
        <v>0.33</v>
      </c>
      <c r="D117" s="23">
        <v>0.4</v>
      </c>
      <c r="E117" s="23">
        <v>0.11</v>
      </c>
      <c r="F117" s="23">
        <v>0.06</v>
      </c>
      <c r="G117" s="23">
        <v>0.02</v>
      </c>
      <c r="H117" s="23">
        <v>0.08</v>
      </c>
      <c r="I117" s="23">
        <v>0.73</v>
      </c>
      <c r="J117" s="23">
        <v>0.09</v>
      </c>
      <c r="K117" s="13">
        <v>530</v>
      </c>
    </row>
    <row r="118" spans="1:11" x14ac:dyDescent="0.35">
      <c r="A118" s="24"/>
      <c r="B118" s="22" t="s">
        <v>41</v>
      </c>
      <c r="C118" s="23">
        <v>0.3</v>
      </c>
      <c r="D118" s="23">
        <v>0.39</v>
      </c>
      <c r="E118" s="23">
        <v>0.11</v>
      </c>
      <c r="F118" s="23">
        <v>0.08</v>
      </c>
      <c r="G118" s="23">
        <v>0.03</v>
      </c>
      <c r="H118" s="23">
        <v>0.1</v>
      </c>
      <c r="I118" s="23">
        <v>0.69</v>
      </c>
      <c r="J118" s="23">
        <v>0.11</v>
      </c>
      <c r="K118" s="13">
        <v>410</v>
      </c>
    </row>
    <row r="119" spans="1:11" x14ac:dyDescent="0.35">
      <c r="A119" s="24"/>
      <c r="B119" s="22" t="s">
        <v>40</v>
      </c>
      <c r="C119" s="23">
        <v>0.31</v>
      </c>
      <c r="D119" s="23">
        <v>0.38</v>
      </c>
      <c r="E119" s="23">
        <v>0.09</v>
      </c>
      <c r="F119" s="23">
        <v>0.03</v>
      </c>
      <c r="G119" s="23">
        <v>0.05</v>
      </c>
      <c r="H119" s="23">
        <v>0.13</v>
      </c>
      <c r="I119" s="23">
        <v>0.69</v>
      </c>
      <c r="J119" s="23">
        <v>0.09</v>
      </c>
      <c r="K119" s="13">
        <v>510</v>
      </c>
    </row>
    <row r="120" spans="1:11" x14ac:dyDescent="0.35">
      <c r="A120" s="24"/>
      <c r="B120" s="22" t="s">
        <v>39</v>
      </c>
      <c r="C120" s="23">
        <v>0.37</v>
      </c>
      <c r="D120" s="23">
        <v>0.33</v>
      </c>
      <c r="E120" s="23">
        <v>0.08</v>
      </c>
      <c r="F120" s="23">
        <v>0.05</v>
      </c>
      <c r="G120" s="23">
        <v>0.03</v>
      </c>
      <c r="H120" s="23">
        <v>0.14000000000000001</v>
      </c>
      <c r="I120" s="23">
        <v>0.7</v>
      </c>
      <c r="J120" s="23">
        <v>0.08</v>
      </c>
      <c r="K120" s="13">
        <v>790</v>
      </c>
    </row>
    <row r="121" spans="1:11" x14ac:dyDescent="0.35">
      <c r="A121" s="24"/>
      <c r="B121" s="22" t="s">
        <v>38</v>
      </c>
      <c r="C121" s="23">
        <v>0.28000000000000003</v>
      </c>
      <c r="D121" s="23">
        <v>0.28999999999999998</v>
      </c>
      <c r="E121" s="23">
        <v>0.11</v>
      </c>
      <c r="F121" s="23">
        <v>0.05</v>
      </c>
      <c r="G121" s="23">
        <v>0.04</v>
      </c>
      <c r="H121" s="23">
        <v>0.23</v>
      </c>
      <c r="I121" s="23">
        <v>0.56999999999999995</v>
      </c>
      <c r="J121" s="23">
        <v>0.09</v>
      </c>
      <c r="K121" s="13">
        <v>680</v>
      </c>
    </row>
    <row r="122" spans="1:11" x14ac:dyDescent="0.35">
      <c r="A122" s="24"/>
      <c r="B122" s="22" t="s">
        <v>37</v>
      </c>
      <c r="C122" s="23">
        <v>0.22</v>
      </c>
      <c r="D122" s="23">
        <v>0.27</v>
      </c>
      <c r="E122" s="23">
        <v>0.13</v>
      </c>
      <c r="F122" s="23">
        <v>0.03</v>
      </c>
      <c r="G122" s="23">
        <v>0.04</v>
      </c>
      <c r="H122" s="23">
        <v>0.31</v>
      </c>
      <c r="I122" s="23">
        <v>0.49</v>
      </c>
      <c r="J122" s="23">
        <v>7.0000000000000007E-2</v>
      </c>
      <c r="K122" s="13">
        <v>310</v>
      </c>
    </row>
    <row r="123" spans="1:11" x14ac:dyDescent="0.35">
      <c r="A123" s="24" t="s">
        <v>1837</v>
      </c>
      <c r="B123" s="22" t="s">
        <v>57</v>
      </c>
      <c r="C123" s="23">
        <v>0.27</v>
      </c>
      <c r="D123" s="23">
        <v>0.32</v>
      </c>
      <c r="E123" s="23">
        <v>0.11</v>
      </c>
      <c r="F123" s="23">
        <v>7.0000000000000007E-2</v>
      </c>
      <c r="G123" s="23">
        <v>7.0000000000000007E-2</v>
      </c>
      <c r="H123" s="23">
        <v>0.16</v>
      </c>
      <c r="I123" s="23">
        <v>0.57999999999999996</v>
      </c>
      <c r="J123" s="23">
        <v>0.14000000000000001</v>
      </c>
      <c r="K123" s="13">
        <v>1170</v>
      </c>
    </row>
    <row r="124" spans="1:11" x14ac:dyDescent="0.35">
      <c r="A124" s="24"/>
      <c r="B124" s="22" t="s">
        <v>1027</v>
      </c>
      <c r="C124" s="23">
        <v>0.33</v>
      </c>
      <c r="D124" s="23">
        <v>0.39</v>
      </c>
      <c r="E124" s="23">
        <v>0.1</v>
      </c>
      <c r="F124" s="23">
        <v>0.05</v>
      </c>
      <c r="G124" s="23">
        <v>0.02</v>
      </c>
      <c r="H124" s="23">
        <v>0.11</v>
      </c>
      <c r="I124" s="23">
        <v>0.72</v>
      </c>
      <c r="J124" s="23">
        <v>7.0000000000000007E-2</v>
      </c>
      <c r="K124" s="13">
        <v>2590</v>
      </c>
    </row>
    <row r="125" spans="1:11" x14ac:dyDescent="0.35">
      <c r="A125" s="24" t="s">
        <v>1838</v>
      </c>
      <c r="B125" s="22" t="s">
        <v>127</v>
      </c>
      <c r="C125" s="23">
        <v>0.28999999999999998</v>
      </c>
      <c r="D125" s="23">
        <v>0.35</v>
      </c>
      <c r="E125" s="23">
        <v>0.11</v>
      </c>
      <c r="F125" s="23">
        <v>0.06</v>
      </c>
      <c r="G125" s="23">
        <v>0.05</v>
      </c>
      <c r="H125" s="23">
        <v>0.14000000000000001</v>
      </c>
      <c r="I125" s="23">
        <v>0.64</v>
      </c>
      <c r="J125" s="23">
        <v>0.11</v>
      </c>
      <c r="K125" s="13">
        <v>1670</v>
      </c>
    </row>
    <row r="126" spans="1:11" x14ac:dyDescent="0.35">
      <c r="A126" s="24"/>
      <c r="B126" s="22" t="s">
        <v>126</v>
      </c>
      <c r="C126" s="23">
        <v>0.31</v>
      </c>
      <c r="D126" s="23">
        <v>0.38</v>
      </c>
      <c r="E126" s="23">
        <v>0.09</v>
      </c>
      <c r="F126" s="23">
        <v>0.05</v>
      </c>
      <c r="G126" s="23">
        <v>0.03</v>
      </c>
      <c r="H126" s="23">
        <v>0.14000000000000001</v>
      </c>
      <c r="I126" s="23">
        <v>0.69</v>
      </c>
      <c r="J126" s="23">
        <v>0.08</v>
      </c>
      <c r="K126" s="13">
        <v>1290</v>
      </c>
    </row>
    <row r="127" spans="1:11" x14ac:dyDescent="0.35">
      <c r="A127" s="24"/>
      <c r="B127" s="22" t="s">
        <v>125</v>
      </c>
      <c r="C127" s="23">
        <v>0.36</v>
      </c>
      <c r="D127" s="23">
        <v>0.4</v>
      </c>
      <c r="E127" s="23">
        <v>0.1</v>
      </c>
      <c r="F127" s="23">
        <v>0.05</v>
      </c>
      <c r="G127" s="23">
        <v>0.01</v>
      </c>
      <c r="H127" s="23">
        <v>0.08</v>
      </c>
      <c r="I127" s="23">
        <v>0.77</v>
      </c>
      <c r="J127" s="23">
        <v>0.06</v>
      </c>
      <c r="K127" s="13">
        <v>610</v>
      </c>
    </row>
    <row r="128" spans="1:11" x14ac:dyDescent="0.35">
      <c r="A128" s="24" t="s">
        <v>489</v>
      </c>
      <c r="B128" s="22" t="s">
        <v>123</v>
      </c>
      <c r="C128" s="23">
        <v>0.31</v>
      </c>
      <c r="D128" s="23">
        <v>0.38</v>
      </c>
      <c r="E128" s="23">
        <v>0.1</v>
      </c>
      <c r="F128" s="23">
        <v>0.06</v>
      </c>
      <c r="G128" s="23">
        <v>0.03</v>
      </c>
      <c r="H128" s="23">
        <v>0.13</v>
      </c>
      <c r="I128" s="23">
        <v>0.68</v>
      </c>
      <c r="J128" s="23">
        <v>0.09</v>
      </c>
      <c r="K128" s="13">
        <v>3330</v>
      </c>
    </row>
    <row r="129" spans="1:11" x14ac:dyDescent="0.35">
      <c r="A129" s="24"/>
      <c r="B129" s="22" t="s">
        <v>122</v>
      </c>
      <c r="C129" s="23">
        <v>0.4</v>
      </c>
      <c r="D129" s="23">
        <v>0.35</v>
      </c>
      <c r="E129" s="23">
        <v>0.1</v>
      </c>
      <c r="F129" s="23">
        <v>0.03</v>
      </c>
      <c r="G129" s="23">
        <v>0.03</v>
      </c>
      <c r="H129" s="23">
        <v>0.09</v>
      </c>
      <c r="I129" s="23">
        <v>0.74</v>
      </c>
      <c r="J129" s="23">
        <v>0.06</v>
      </c>
      <c r="K129" s="13">
        <v>440</v>
      </c>
    </row>
    <row r="130" spans="1:11" ht="14.5" customHeight="1" x14ac:dyDescent="0.35">
      <c r="C130" s="23"/>
      <c r="D130" s="23"/>
      <c r="E130" s="23"/>
      <c r="F130" s="23"/>
      <c r="G130" s="23"/>
      <c r="H130" s="23"/>
      <c r="I130" s="23"/>
      <c r="J130" s="23"/>
    </row>
    <row r="131" spans="1:11" x14ac:dyDescent="0.35">
      <c r="A131" s="24" t="s">
        <v>138</v>
      </c>
      <c r="C131" s="23"/>
      <c r="D131" s="23"/>
      <c r="E131" s="23"/>
      <c r="F131" s="23"/>
      <c r="G131" s="23"/>
      <c r="H131" s="23"/>
      <c r="I131" s="23"/>
      <c r="J131" s="23"/>
    </row>
    <row r="132" spans="1:11" x14ac:dyDescent="0.35">
      <c r="C132" s="13" t="s">
        <v>151</v>
      </c>
      <c r="D132" s="13" t="s">
        <v>150</v>
      </c>
      <c r="E132" s="13" t="s">
        <v>149</v>
      </c>
      <c r="F132" s="13" t="s">
        <v>148</v>
      </c>
      <c r="G132" s="13" t="s">
        <v>147</v>
      </c>
      <c r="H132" s="13" t="s">
        <v>146</v>
      </c>
      <c r="I132" s="13" t="s">
        <v>145</v>
      </c>
      <c r="J132" s="13" t="s">
        <v>144</v>
      </c>
      <c r="K132" s="13" t="s">
        <v>117</v>
      </c>
    </row>
    <row r="133" spans="1:11" x14ac:dyDescent="0.35">
      <c r="A133" s="24" t="s">
        <v>133</v>
      </c>
      <c r="B133" s="22" t="s">
        <v>133</v>
      </c>
      <c r="C133" s="23">
        <v>0.51</v>
      </c>
      <c r="D133" s="23">
        <v>0.36</v>
      </c>
      <c r="E133" s="23">
        <v>0.06</v>
      </c>
      <c r="F133" s="23">
        <v>0.03</v>
      </c>
      <c r="G133" s="23">
        <v>0.01</v>
      </c>
      <c r="H133" s="23">
        <v>0.04</v>
      </c>
      <c r="I133" s="23">
        <v>0.86</v>
      </c>
      <c r="J133" s="23">
        <v>0.04</v>
      </c>
      <c r="K133" s="13">
        <v>3770</v>
      </c>
    </row>
    <row r="134" spans="1:11" x14ac:dyDescent="0.35">
      <c r="A134" s="24" t="s">
        <v>1836</v>
      </c>
      <c r="B134" s="22" t="s">
        <v>131</v>
      </c>
      <c r="C134" s="23">
        <v>0.52</v>
      </c>
      <c r="D134" s="23">
        <v>0.33</v>
      </c>
      <c r="E134" s="23">
        <v>7.0000000000000007E-2</v>
      </c>
      <c r="F134" s="23">
        <v>0.03</v>
      </c>
      <c r="G134" s="23">
        <v>0.01</v>
      </c>
      <c r="H134" s="23">
        <v>0.04</v>
      </c>
      <c r="I134" s="23">
        <v>0.85</v>
      </c>
      <c r="J134" s="23">
        <v>0.04</v>
      </c>
      <c r="K134" s="13">
        <v>1620</v>
      </c>
    </row>
    <row r="135" spans="1:11" x14ac:dyDescent="0.35">
      <c r="A135" s="24"/>
      <c r="B135" s="22" t="s">
        <v>130</v>
      </c>
      <c r="C135" s="23">
        <v>0.5</v>
      </c>
      <c r="D135" s="23">
        <v>0.38</v>
      </c>
      <c r="E135" s="23">
        <v>0.05</v>
      </c>
      <c r="F135" s="23">
        <v>0.03</v>
      </c>
      <c r="G135" s="23">
        <v>0.01</v>
      </c>
      <c r="H135" s="23">
        <v>0.04</v>
      </c>
      <c r="I135" s="23">
        <v>0.87</v>
      </c>
      <c r="J135" s="23">
        <v>0.03</v>
      </c>
      <c r="K135" s="13">
        <v>2150</v>
      </c>
    </row>
    <row r="136" spans="1:11" x14ac:dyDescent="0.35">
      <c r="A136" s="24" t="s">
        <v>1816</v>
      </c>
      <c r="B136" s="22" t="s">
        <v>44</v>
      </c>
      <c r="C136" s="23">
        <v>0.44</v>
      </c>
      <c r="D136" s="23">
        <v>0.45</v>
      </c>
      <c r="E136" s="23">
        <v>0.03</v>
      </c>
      <c r="F136" s="23">
        <v>0.04</v>
      </c>
      <c r="G136" s="23">
        <v>0.01</v>
      </c>
      <c r="H136" s="23">
        <v>0.03</v>
      </c>
      <c r="I136" s="23">
        <v>0.89</v>
      </c>
      <c r="J136" s="23">
        <v>0.05</v>
      </c>
      <c r="K136" s="13">
        <v>110</v>
      </c>
    </row>
    <row r="137" spans="1:11" x14ac:dyDescent="0.35">
      <c r="A137" s="24"/>
      <c r="B137" s="22" t="s">
        <v>43</v>
      </c>
      <c r="C137" s="23">
        <v>0.43</v>
      </c>
      <c r="D137" s="23">
        <v>0.41</v>
      </c>
      <c r="E137" s="23">
        <v>7.0000000000000007E-2</v>
      </c>
      <c r="F137" s="23">
        <v>0.05</v>
      </c>
      <c r="G137" s="23">
        <v>0.02</v>
      </c>
      <c r="H137" s="23">
        <v>0.02</v>
      </c>
      <c r="I137" s="23">
        <v>0.84</v>
      </c>
      <c r="J137" s="23">
        <v>7.0000000000000007E-2</v>
      </c>
      <c r="K137" s="13">
        <v>430</v>
      </c>
    </row>
    <row r="138" spans="1:11" x14ac:dyDescent="0.35">
      <c r="A138" s="24"/>
      <c r="B138" s="22" t="s">
        <v>42</v>
      </c>
      <c r="C138" s="23">
        <v>0.46</v>
      </c>
      <c r="D138" s="23">
        <v>0.4</v>
      </c>
      <c r="E138" s="23">
        <v>0.05</v>
      </c>
      <c r="F138" s="23">
        <v>0.05</v>
      </c>
      <c r="G138" s="23">
        <v>0.02</v>
      </c>
      <c r="H138" s="23">
        <v>0.02</v>
      </c>
      <c r="I138" s="23">
        <v>0.86</v>
      </c>
      <c r="J138" s="23">
        <v>7.0000000000000007E-2</v>
      </c>
      <c r="K138" s="13">
        <v>530</v>
      </c>
    </row>
    <row r="139" spans="1:11" x14ac:dyDescent="0.35">
      <c r="A139" s="24"/>
      <c r="B139" s="22" t="s">
        <v>41</v>
      </c>
      <c r="C139" s="23">
        <v>0.46</v>
      </c>
      <c r="D139" s="23">
        <v>0.4</v>
      </c>
      <c r="E139" s="23">
        <v>0.09</v>
      </c>
      <c r="F139" s="23">
        <v>0.02</v>
      </c>
      <c r="G139" s="23">
        <v>0.01</v>
      </c>
      <c r="H139" s="23">
        <v>0.01</v>
      </c>
      <c r="I139" s="23">
        <v>0.86</v>
      </c>
      <c r="J139" s="23">
        <v>0.03</v>
      </c>
      <c r="K139" s="13">
        <v>410</v>
      </c>
    </row>
    <row r="140" spans="1:11" x14ac:dyDescent="0.35">
      <c r="A140" s="24"/>
      <c r="B140" s="22" t="s">
        <v>40</v>
      </c>
      <c r="C140" s="23">
        <v>0.46</v>
      </c>
      <c r="D140" s="23">
        <v>0.42</v>
      </c>
      <c r="E140" s="23">
        <v>0.06</v>
      </c>
      <c r="F140" s="23">
        <v>0.02</v>
      </c>
      <c r="G140" s="23">
        <v>0.01</v>
      </c>
      <c r="H140" s="23">
        <v>0.03</v>
      </c>
      <c r="I140" s="23">
        <v>0.88</v>
      </c>
      <c r="J140" s="23">
        <v>0.03</v>
      </c>
      <c r="K140" s="13">
        <v>510</v>
      </c>
    </row>
    <row r="141" spans="1:11" x14ac:dyDescent="0.35">
      <c r="A141" s="24"/>
      <c r="B141" s="22" t="s">
        <v>39</v>
      </c>
      <c r="C141" s="23">
        <v>0.63</v>
      </c>
      <c r="D141" s="23">
        <v>0.26</v>
      </c>
      <c r="E141" s="23">
        <v>0.05</v>
      </c>
      <c r="F141" s="23">
        <v>0.01</v>
      </c>
      <c r="G141" s="23">
        <v>0</v>
      </c>
      <c r="H141" s="23">
        <v>0.05</v>
      </c>
      <c r="I141" s="23">
        <v>0.89</v>
      </c>
      <c r="J141" s="23">
        <v>0.01</v>
      </c>
      <c r="K141" s="13">
        <v>790</v>
      </c>
    </row>
    <row r="142" spans="1:11" x14ac:dyDescent="0.35">
      <c r="A142" s="24"/>
      <c r="B142" s="22" t="s">
        <v>38</v>
      </c>
      <c r="C142" s="23">
        <v>0.57999999999999996</v>
      </c>
      <c r="D142" s="23">
        <v>0.25</v>
      </c>
      <c r="E142" s="23">
        <v>0.06</v>
      </c>
      <c r="F142" s="23">
        <v>0.01</v>
      </c>
      <c r="G142" s="23"/>
      <c r="H142" s="23">
        <v>0.09</v>
      </c>
      <c r="I142" s="23">
        <v>0.83</v>
      </c>
      <c r="J142" s="23">
        <v>0.01</v>
      </c>
      <c r="K142" s="13">
        <v>680</v>
      </c>
    </row>
    <row r="143" spans="1:11" x14ac:dyDescent="0.35">
      <c r="A143" s="24"/>
      <c r="B143" s="22" t="s">
        <v>37</v>
      </c>
      <c r="C143" s="23">
        <v>0.59</v>
      </c>
      <c r="D143" s="23">
        <v>0.25</v>
      </c>
      <c r="E143" s="23">
        <v>0.06</v>
      </c>
      <c r="F143" s="23">
        <v>0.01</v>
      </c>
      <c r="G143" s="23">
        <v>0.01</v>
      </c>
      <c r="H143" s="23">
        <v>0.09</v>
      </c>
      <c r="I143" s="23">
        <v>0.84</v>
      </c>
      <c r="J143" s="23">
        <v>0.01</v>
      </c>
      <c r="K143" s="13">
        <v>310</v>
      </c>
    </row>
    <row r="144" spans="1:11" x14ac:dyDescent="0.35">
      <c r="A144" s="24" t="s">
        <v>1837</v>
      </c>
      <c r="B144" s="22" t="s">
        <v>57</v>
      </c>
      <c r="C144" s="23">
        <v>0.53</v>
      </c>
      <c r="D144" s="23">
        <v>0.33</v>
      </c>
      <c r="E144" s="23">
        <v>0.06</v>
      </c>
      <c r="F144" s="23">
        <v>0.04</v>
      </c>
      <c r="G144" s="23">
        <v>0.01</v>
      </c>
      <c r="H144" s="23">
        <v>0.04</v>
      </c>
      <c r="I144" s="23">
        <v>0.85</v>
      </c>
      <c r="J144" s="23">
        <v>0.04</v>
      </c>
      <c r="K144" s="13">
        <v>1170</v>
      </c>
    </row>
    <row r="145" spans="1:11" x14ac:dyDescent="0.35">
      <c r="A145" s="24"/>
      <c r="B145" s="22" t="s">
        <v>1027</v>
      </c>
      <c r="C145" s="23">
        <v>0.5</v>
      </c>
      <c r="D145" s="23">
        <v>0.37</v>
      </c>
      <c r="E145" s="23">
        <v>0.06</v>
      </c>
      <c r="F145" s="23">
        <v>0.02</v>
      </c>
      <c r="G145" s="23">
        <v>0.01</v>
      </c>
      <c r="H145" s="23">
        <v>0.04</v>
      </c>
      <c r="I145" s="23">
        <v>0.87</v>
      </c>
      <c r="J145" s="23">
        <v>0.03</v>
      </c>
      <c r="K145" s="13">
        <v>2590</v>
      </c>
    </row>
    <row r="146" spans="1:11" ht="13.5" customHeight="1" x14ac:dyDescent="0.35">
      <c r="A146" s="24" t="s">
        <v>1838</v>
      </c>
      <c r="B146" s="22" t="s">
        <v>127</v>
      </c>
      <c r="C146" s="23">
        <v>0.51</v>
      </c>
      <c r="D146" s="23">
        <v>0.36</v>
      </c>
      <c r="E146" s="23">
        <v>0.06</v>
      </c>
      <c r="F146" s="23">
        <v>0.02</v>
      </c>
      <c r="G146" s="23">
        <v>0.01</v>
      </c>
      <c r="H146" s="23">
        <v>0.04</v>
      </c>
      <c r="I146" s="23">
        <v>0.87</v>
      </c>
      <c r="J146" s="23">
        <v>0.03</v>
      </c>
      <c r="K146" s="13">
        <v>1670</v>
      </c>
    </row>
    <row r="147" spans="1:11" x14ac:dyDescent="0.35">
      <c r="A147" s="24"/>
      <c r="B147" s="22" t="s">
        <v>126</v>
      </c>
      <c r="C147" s="23">
        <v>0.52</v>
      </c>
      <c r="D147" s="23">
        <v>0.32</v>
      </c>
      <c r="E147" s="23">
        <v>0.06</v>
      </c>
      <c r="F147" s="23">
        <v>0.04</v>
      </c>
      <c r="G147" s="23">
        <v>0.01</v>
      </c>
      <c r="H147" s="23">
        <v>0.05</v>
      </c>
      <c r="I147" s="23">
        <v>0.84</v>
      </c>
      <c r="J147" s="23">
        <v>0.05</v>
      </c>
      <c r="K147" s="13">
        <v>1290</v>
      </c>
    </row>
    <row r="148" spans="1:11" x14ac:dyDescent="0.35">
      <c r="A148" s="24"/>
      <c r="B148" s="22" t="s">
        <v>125</v>
      </c>
      <c r="C148" s="23">
        <v>0.5</v>
      </c>
      <c r="D148" s="23">
        <v>0.39</v>
      </c>
      <c r="E148" s="23">
        <v>0.05</v>
      </c>
      <c r="F148" s="23">
        <v>0.03</v>
      </c>
      <c r="G148" s="23">
        <v>0.01</v>
      </c>
      <c r="H148" s="23">
        <v>0.02</v>
      </c>
      <c r="I148" s="23">
        <v>0.89</v>
      </c>
      <c r="J148" s="23">
        <v>0.04</v>
      </c>
      <c r="K148" s="13">
        <v>610</v>
      </c>
    </row>
    <row r="149" spans="1:11" x14ac:dyDescent="0.35">
      <c r="A149" s="24" t="s">
        <v>489</v>
      </c>
      <c r="B149" s="22" t="s">
        <v>123</v>
      </c>
      <c r="C149" s="23">
        <v>0.5</v>
      </c>
      <c r="D149" s="23">
        <v>0.36</v>
      </c>
      <c r="E149" s="23">
        <v>0.06</v>
      </c>
      <c r="F149" s="23">
        <v>0.03</v>
      </c>
      <c r="G149" s="23">
        <v>0.01</v>
      </c>
      <c r="H149" s="23">
        <v>0.04</v>
      </c>
      <c r="I149" s="23">
        <f t="shared" ref="I149" si="4">C149+D149</f>
        <v>0.86</v>
      </c>
      <c r="J149" s="23">
        <v>0.04</v>
      </c>
      <c r="K149" s="13">
        <v>3330</v>
      </c>
    </row>
    <row r="150" spans="1:11" x14ac:dyDescent="0.35">
      <c r="A150" s="24"/>
      <c r="B150" s="22" t="s">
        <v>122</v>
      </c>
      <c r="C150" s="23">
        <v>0.54</v>
      </c>
      <c r="D150" s="23">
        <v>0.3</v>
      </c>
      <c r="E150" s="23">
        <v>0.08</v>
      </c>
      <c r="F150" s="23">
        <v>0.03</v>
      </c>
      <c r="G150" s="23">
        <v>0.01</v>
      </c>
      <c r="H150" s="23">
        <v>0.02</v>
      </c>
      <c r="I150" s="23">
        <v>0.85</v>
      </c>
      <c r="J150" s="23">
        <v>0.04</v>
      </c>
      <c r="K150" s="13">
        <v>440</v>
      </c>
    </row>
    <row r="151" spans="1:11" x14ac:dyDescent="0.35">
      <c r="C151" s="23"/>
      <c r="D151" s="23"/>
      <c r="E151" s="23"/>
      <c r="F151" s="23"/>
      <c r="G151" s="23"/>
      <c r="H151" s="23"/>
      <c r="I151" s="23"/>
      <c r="J151" s="23"/>
    </row>
    <row r="152" spans="1:11" x14ac:dyDescent="0.35">
      <c r="A152" s="24" t="s">
        <v>137</v>
      </c>
      <c r="C152" s="23"/>
      <c r="D152" s="23"/>
      <c r="E152" s="23"/>
      <c r="F152" s="23"/>
      <c r="G152" s="23"/>
      <c r="H152" s="23"/>
      <c r="I152" s="23"/>
      <c r="J152" s="23"/>
    </row>
    <row r="153" spans="1:11" x14ac:dyDescent="0.35">
      <c r="C153" s="13" t="s">
        <v>151</v>
      </c>
      <c r="D153" s="13" t="s">
        <v>150</v>
      </c>
      <c r="E153" s="13" t="s">
        <v>149</v>
      </c>
      <c r="F153" s="13" t="s">
        <v>148</v>
      </c>
      <c r="G153" s="13" t="s">
        <v>147</v>
      </c>
      <c r="H153" s="13" t="s">
        <v>146</v>
      </c>
      <c r="I153" s="13" t="s">
        <v>145</v>
      </c>
      <c r="J153" s="13" t="s">
        <v>144</v>
      </c>
      <c r="K153" s="13" t="s">
        <v>117</v>
      </c>
    </row>
    <row r="154" spans="1:11" x14ac:dyDescent="0.35">
      <c r="A154" s="24" t="s">
        <v>133</v>
      </c>
      <c r="B154" s="22" t="s">
        <v>133</v>
      </c>
      <c r="C154" s="23">
        <v>0.42</v>
      </c>
      <c r="D154" s="23">
        <v>0.42</v>
      </c>
      <c r="E154" s="23">
        <v>0.08</v>
      </c>
      <c r="F154" s="23">
        <v>0.05</v>
      </c>
      <c r="G154" s="23">
        <v>0.02</v>
      </c>
      <c r="H154" s="23">
        <v>0.02</v>
      </c>
      <c r="I154" s="23">
        <v>0.84</v>
      </c>
      <c r="J154" s="23">
        <v>7.0000000000000007E-2</v>
      </c>
      <c r="K154" s="13">
        <v>3770</v>
      </c>
    </row>
    <row r="155" spans="1:11" x14ac:dyDescent="0.35">
      <c r="A155" s="24" t="s">
        <v>1836</v>
      </c>
      <c r="B155" s="22" t="s">
        <v>131</v>
      </c>
      <c r="C155" s="23">
        <v>0.44</v>
      </c>
      <c r="D155" s="23">
        <v>0.4</v>
      </c>
      <c r="E155" s="23">
        <v>7.0000000000000007E-2</v>
      </c>
      <c r="F155" s="23">
        <v>0.05</v>
      </c>
      <c r="G155" s="23">
        <v>0.02</v>
      </c>
      <c r="H155" s="23">
        <v>0.02</v>
      </c>
      <c r="I155" s="23">
        <v>0.84</v>
      </c>
      <c r="J155" s="23">
        <v>0.06</v>
      </c>
      <c r="K155" s="13">
        <v>1620</v>
      </c>
    </row>
    <row r="156" spans="1:11" x14ac:dyDescent="0.35">
      <c r="A156" s="24"/>
      <c r="B156" s="22" t="s">
        <v>130</v>
      </c>
      <c r="C156" s="23">
        <v>0.4</v>
      </c>
      <c r="D156" s="23">
        <v>0.44</v>
      </c>
      <c r="E156" s="23">
        <v>0.08</v>
      </c>
      <c r="F156" s="23">
        <v>0.05</v>
      </c>
      <c r="G156" s="23">
        <v>0.02</v>
      </c>
      <c r="H156" s="23">
        <v>0.02</v>
      </c>
      <c r="I156" s="23">
        <v>0.83</v>
      </c>
      <c r="J156" s="23">
        <v>7.0000000000000007E-2</v>
      </c>
      <c r="K156" s="13">
        <v>2150</v>
      </c>
    </row>
    <row r="157" spans="1:11" x14ac:dyDescent="0.35">
      <c r="A157" s="24" t="s">
        <v>1816</v>
      </c>
      <c r="B157" s="22" t="s">
        <v>44</v>
      </c>
      <c r="C157" s="23">
        <v>0.47</v>
      </c>
      <c r="D157" s="23">
        <v>0.42</v>
      </c>
      <c r="E157" s="23">
        <v>0.04</v>
      </c>
      <c r="F157" s="23">
        <v>0.03</v>
      </c>
      <c r="G157" s="23">
        <v>0.01</v>
      </c>
      <c r="H157" s="23">
        <v>0.03</v>
      </c>
      <c r="I157" s="23">
        <v>0.89</v>
      </c>
      <c r="J157" s="23">
        <v>0.03</v>
      </c>
      <c r="K157" s="13">
        <v>110</v>
      </c>
    </row>
    <row r="158" spans="1:11" x14ac:dyDescent="0.35">
      <c r="A158" s="24"/>
      <c r="B158" s="22" t="s">
        <v>43</v>
      </c>
      <c r="C158" s="23">
        <v>0.38</v>
      </c>
      <c r="D158" s="23">
        <v>0.44</v>
      </c>
      <c r="E158" s="23">
        <v>0.09</v>
      </c>
      <c r="F158" s="23">
        <v>0.04</v>
      </c>
      <c r="G158" s="23">
        <v>0.02</v>
      </c>
      <c r="H158" s="23">
        <v>0.02</v>
      </c>
      <c r="I158" s="23">
        <v>0.82</v>
      </c>
      <c r="J158" s="23">
        <v>7.0000000000000007E-2</v>
      </c>
      <c r="K158" s="13">
        <v>430</v>
      </c>
    </row>
    <row r="159" spans="1:11" x14ac:dyDescent="0.35">
      <c r="A159" s="24"/>
      <c r="B159" s="22" t="s">
        <v>42</v>
      </c>
      <c r="C159" s="23">
        <v>0.4</v>
      </c>
      <c r="D159" s="23">
        <v>0.42</v>
      </c>
      <c r="E159" s="23">
        <v>7.0000000000000007E-2</v>
      </c>
      <c r="F159" s="23">
        <v>7.0000000000000007E-2</v>
      </c>
      <c r="G159" s="23">
        <v>0.02</v>
      </c>
      <c r="H159" s="23">
        <v>0.03</v>
      </c>
      <c r="I159" s="23">
        <v>0.82</v>
      </c>
      <c r="J159" s="23">
        <v>0.09</v>
      </c>
      <c r="K159" s="13">
        <v>530</v>
      </c>
    </row>
    <row r="160" spans="1:11" x14ac:dyDescent="0.35">
      <c r="A160" s="24"/>
      <c r="B160" s="22" t="s">
        <v>41</v>
      </c>
      <c r="C160" s="23">
        <v>0.38</v>
      </c>
      <c r="D160" s="23">
        <v>0.45</v>
      </c>
      <c r="E160" s="23">
        <v>0.08</v>
      </c>
      <c r="F160" s="23">
        <v>0.06</v>
      </c>
      <c r="G160" s="23">
        <v>0.02</v>
      </c>
      <c r="H160" s="23">
        <v>0.02</v>
      </c>
      <c r="I160" s="23">
        <v>0.83</v>
      </c>
      <c r="J160" s="23">
        <v>0.08</v>
      </c>
      <c r="K160" s="13">
        <v>410</v>
      </c>
    </row>
    <row r="161" spans="1:11" x14ac:dyDescent="0.35">
      <c r="A161" s="24"/>
      <c r="B161" s="22" t="s">
        <v>40</v>
      </c>
      <c r="C161" s="23">
        <v>0.42</v>
      </c>
      <c r="D161" s="23">
        <v>0.43</v>
      </c>
      <c r="E161" s="23">
        <v>0.08</v>
      </c>
      <c r="F161" s="23">
        <v>0.03</v>
      </c>
      <c r="G161" s="23">
        <v>0.02</v>
      </c>
      <c r="H161" s="23">
        <v>0.02</v>
      </c>
      <c r="I161" s="23">
        <v>0.85</v>
      </c>
      <c r="J161" s="23">
        <v>0.05</v>
      </c>
      <c r="K161" s="13">
        <v>510</v>
      </c>
    </row>
    <row r="162" spans="1:11" x14ac:dyDescent="0.35">
      <c r="A162" s="24"/>
      <c r="B162" s="22" t="s">
        <v>39</v>
      </c>
      <c r="C162" s="23">
        <v>0.48</v>
      </c>
      <c r="D162" s="23">
        <v>0.38</v>
      </c>
      <c r="E162" s="23">
        <v>0.05</v>
      </c>
      <c r="F162" s="23">
        <v>0.05</v>
      </c>
      <c r="G162" s="23">
        <v>0.02</v>
      </c>
      <c r="H162" s="23">
        <v>0.01</v>
      </c>
      <c r="I162" s="23">
        <v>0.86</v>
      </c>
      <c r="J162" s="23">
        <v>7.0000000000000007E-2</v>
      </c>
      <c r="K162" s="13">
        <v>790</v>
      </c>
    </row>
    <row r="163" spans="1:11" x14ac:dyDescent="0.35">
      <c r="A163" s="24"/>
      <c r="B163" s="22" t="s">
        <v>38</v>
      </c>
      <c r="C163" s="23">
        <v>0.42</v>
      </c>
      <c r="D163" s="23">
        <v>0.41</v>
      </c>
      <c r="E163" s="23">
        <v>0.1</v>
      </c>
      <c r="F163" s="23">
        <v>0.04</v>
      </c>
      <c r="G163" s="23">
        <v>0.01</v>
      </c>
      <c r="H163" s="23">
        <v>0.02</v>
      </c>
      <c r="I163" s="23">
        <v>0.83</v>
      </c>
      <c r="J163" s="23">
        <v>0.06</v>
      </c>
      <c r="K163" s="13">
        <v>680</v>
      </c>
    </row>
    <row r="164" spans="1:11" x14ac:dyDescent="0.35">
      <c r="A164" s="24"/>
      <c r="B164" s="22" t="s">
        <v>37</v>
      </c>
      <c r="C164" s="23">
        <v>0.39</v>
      </c>
      <c r="D164" s="23">
        <v>0.42</v>
      </c>
      <c r="E164" s="23">
        <v>0.08</v>
      </c>
      <c r="F164" s="23">
        <v>0.06</v>
      </c>
      <c r="G164" s="23">
        <v>0.01</v>
      </c>
      <c r="H164" s="23">
        <v>0.04</v>
      </c>
      <c r="I164" s="23">
        <v>0.82</v>
      </c>
      <c r="J164" s="23">
        <v>7.0000000000000007E-2</v>
      </c>
      <c r="K164" s="13">
        <v>310</v>
      </c>
    </row>
    <row r="165" spans="1:11" x14ac:dyDescent="0.35">
      <c r="A165" s="24" t="s">
        <v>1837</v>
      </c>
      <c r="B165" s="22" t="s">
        <v>57</v>
      </c>
      <c r="C165" s="23">
        <v>0.39</v>
      </c>
      <c r="D165" s="23">
        <v>0.44</v>
      </c>
      <c r="E165" s="23">
        <v>7.0000000000000007E-2</v>
      </c>
      <c r="F165" s="23">
        <v>0.06</v>
      </c>
      <c r="G165" s="23">
        <v>0.02</v>
      </c>
      <c r="H165" s="23">
        <v>0.02</v>
      </c>
      <c r="I165" s="23">
        <v>0.83</v>
      </c>
      <c r="J165" s="23">
        <v>0.08</v>
      </c>
      <c r="K165" s="13">
        <v>1170</v>
      </c>
    </row>
    <row r="166" spans="1:11" x14ac:dyDescent="0.35">
      <c r="A166" s="24"/>
      <c r="B166" s="22" t="s">
        <v>1027</v>
      </c>
      <c r="C166" s="23">
        <v>0.43</v>
      </c>
      <c r="D166" s="23">
        <v>0.41</v>
      </c>
      <c r="E166" s="23">
        <v>0.08</v>
      </c>
      <c r="F166" s="23">
        <v>0.05</v>
      </c>
      <c r="G166" s="23">
        <v>0.02</v>
      </c>
      <c r="H166" s="23">
        <v>0.02</v>
      </c>
      <c r="I166" s="23">
        <v>0.84</v>
      </c>
      <c r="J166" s="23">
        <v>0.06</v>
      </c>
      <c r="K166" s="13">
        <v>2590</v>
      </c>
    </row>
    <row r="167" spans="1:11" x14ac:dyDescent="0.35">
      <c r="A167" s="24" t="s">
        <v>1838</v>
      </c>
      <c r="B167" s="22" t="s">
        <v>127</v>
      </c>
      <c r="C167" s="23">
        <v>0.4</v>
      </c>
      <c r="D167" s="23">
        <v>0.43</v>
      </c>
      <c r="E167" s="23">
        <v>7.0000000000000007E-2</v>
      </c>
      <c r="F167" s="23">
        <v>0.05</v>
      </c>
      <c r="G167" s="23">
        <v>0.02</v>
      </c>
      <c r="H167" s="23">
        <v>0.02</v>
      </c>
      <c r="I167" s="23">
        <v>0.84</v>
      </c>
      <c r="J167" s="23">
        <v>7.0000000000000007E-2</v>
      </c>
      <c r="K167" s="13">
        <v>1670</v>
      </c>
    </row>
    <row r="168" spans="1:11" x14ac:dyDescent="0.35">
      <c r="A168" s="24"/>
      <c r="B168" s="22" t="s">
        <v>126</v>
      </c>
      <c r="C168" s="23">
        <v>0.42</v>
      </c>
      <c r="D168" s="23">
        <v>0.42</v>
      </c>
      <c r="E168" s="23">
        <v>0.08</v>
      </c>
      <c r="F168" s="23">
        <v>0.04</v>
      </c>
      <c r="G168" s="23">
        <v>0.02</v>
      </c>
      <c r="H168" s="23">
        <v>0.02</v>
      </c>
      <c r="I168" s="23">
        <v>0.83</v>
      </c>
      <c r="J168" s="23">
        <v>0.06</v>
      </c>
      <c r="K168" s="13">
        <v>1290</v>
      </c>
    </row>
    <row r="169" spans="1:11" x14ac:dyDescent="0.35">
      <c r="A169" s="24"/>
      <c r="B169" s="22" t="s">
        <v>125</v>
      </c>
      <c r="C169" s="23">
        <v>0.46</v>
      </c>
      <c r="D169" s="23">
        <v>0.4</v>
      </c>
      <c r="E169" s="23">
        <v>0.06</v>
      </c>
      <c r="F169" s="23">
        <v>0.05</v>
      </c>
      <c r="G169" s="23">
        <v>0.01</v>
      </c>
      <c r="H169" s="23">
        <v>0.02</v>
      </c>
      <c r="I169" s="23">
        <v>0.86</v>
      </c>
      <c r="J169" s="23">
        <v>0.06</v>
      </c>
      <c r="K169" s="13">
        <v>610</v>
      </c>
    </row>
    <row r="170" spans="1:11" x14ac:dyDescent="0.35">
      <c r="A170" s="24" t="s">
        <v>489</v>
      </c>
      <c r="B170" s="22" t="s">
        <v>123</v>
      </c>
      <c r="C170" s="23">
        <v>0.41</v>
      </c>
      <c r="D170" s="23">
        <v>0.42</v>
      </c>
      <c r="E170" s="23">
        <v>7.0000000000000007E-2</v>
      </c>
      <c r="F170" s="23">
        <v>0.05</v>
      </c>
      <c r="G170" s="23">
        <v>0.02</v>
      </c>
      <c r="H170" s="23">
        <v>0.02</v>
      </c>
      <c r="I170" s="23">
        <v>0.83</v>
      </c>
      <c r="J170" s="23">
        <v>7.0000000000000007E-2</v>
      </c>
      <c r="K170" s="13">
        <v>3330</v>
      </c>
    </row>
    <row r="171" spans="1:11" x14ac:dyDescent="0.35">
      <c r="A171" s="24"/>
      <c r="B171" s="22" t="s">
        <v>122</v>
      </c>
      <c r="C171" s="23">
        <v>0.47</v>
      </c>
      <c r="D171" s="23">
        <v>0.39</v>
      </c>
      <c r="E171" s="23">
        <v>0.08</v>
      </c>
      <c r="F171" s="23">
        <v>0.05</v>
      </c>
      <c r="G171" s="23">
        <v>0.01</v>
      </c>
      <c r="H171" s="23">
        <v>0</v>
      </c>
      <c r="I171" s="23">
        <v>0.86</v>
      </c>
      <c r="J171" s="23">
        <v>0.06</v>
      </c>
      <c r="K171" s="13">
        <v>440</v>
      </c>
    </row>
    <row r="172" spans="1:11" x14ac:dyDescent="0.35">
      <c r="C172" s="23"/>
      <c r="D172" s="23"/>
      <c r="E172" s="23"/>
      <c r="F172" s="23"/>
      <c r="G172" s="23"/>
      <c r="H172" s="23"/>
      <c r="I172" s="23"/>
      <c r="J172" s="23"/>
    </row>
    <row r="173" spans="1:11" x14ac:dyDescent="0.35">
      <c r="A173" s="24" t="s">
        <v>136</v>
      </c>
      <c r="C173" s="23"/>
      <c r="D173" s="23"/>
      <c r="E173" s="23"/>
      <c r="F173" s="23"/>
      <c r="G173" s="23"/>
      <c r="H173" s="23"/>
      <c r="I173" s="23"/>
      <c r="J173" s="23"/>
    </row>
    <row r="174" spans="1:11" x14ac:dyDescent="0.35">
      <c r="C174" s="13" t="s">
        <v>151</v>
      </c>
      <c r="D174" s="13" t="s">
        <v>150</v>
      </c>
      <c r="E174" s="13" t="s">
        <v>149</v>
      </c>
      <c r="F174" s="13" t="s">
        <v>148</v>
      </c>
      <c r="G174" s="13" t="s">
        <v>147</v>
      </c>
      <c r="H174" s="13" t="s">
        <v>146</v>
      </c>
      <c r="I174" s="13" t="s">
        <v>145</v>
      </c>
      <c r="J174" s="13" t="s">
        <v>144</v>
      </c>
      <c r="K174" s="13" t="s">
        <v>117</v>
      </c>
    </row>
    <row r="175" spans="1:11" x14ac:dyDescent="0.35">
      <c r="A175" s="24" t="s">
        <v>133</v>
      </c>
      <c r="B175" s="22" t="s">
        <v>133</v>
      </c>
      <c r="C175" s="23">
        <v>0.32</v>
      </c>
      <c r="D175" s="23">
        <v>0.39</v>
      </c>
      <c r="E175" s="23">
        <v>0.13</v>
      </c>
      <c r="F175" s="23">
        <v>0.05</v>
      </c>
      <c r="G175" s="23">
        <v>0.02</v>
      </c>
      <c r="H175" s="23">
        <v>0.1</v>
      </c>
      <c r="I175" s="23">
        <v>0.7</v>
      </c>
      <c r="J175" s="23">
        <v>0.06</v>
      </c>
      <c r="K175" s="13">
        <v>3770</v>
      </c>
    </row>
    <row r="176" spans="1:11" x14ac:dyDescent="0.35">
      <c r="A176" s="24" t="s">
        <v>1836</v>
      </c>
      <c r="B176" s="22" t="s">
        <v>131</v>
      </c>
      <c r="C176" s="23">
        <v>0.33</v>
      </c>
      <c r="D176" s="23">
        <v>0.37</v>
      </c>
      <c r="E176" s="23">
        <v>0.13</v>
      </c>
      <c r="F176" s="23">
        <v>0.05</v>
      </c>
      <c r="G176" s="23">
        <v>0.02</v>
      </c>
      <c r="H176" s="23">
        <v>0.1</v>
      </c>
      <c r="I176" s="23">
        <v>0.71</v>
      </c>
      <c r="J176" s="23">
        <v>7.0000000000000007E-2</v>
      </c>
      <c r="K176" s="13">
        <v>1620</v>
      </c>
    </row>
    <row r="177" spans="1:11" x14ac:dyDescent="0.35">
      <c r="A177" s="24"/>
      <c r="B177" s="22" t="s">
        <v>130</v>
      </c>
      <c r="C177" s="23">
        <v>0.3</v>
      </c>
      <c r="D177" s="23">
        <v>0.4</v>
      </c>
      <c r="E177" s="23">
        <v>0.14000000000000001</v>
      </c>
      <c r="F177" s="23">
        <v>0.05</v>
      </c>
      <c r="G177" s="23">
        <v>0.02</v>
      </c>
      <c r="H177" s="23">
        <v>0.11</v>
      </c>
      <c r="I177" s="23">
        <v>0.7</v>
      </c>
      <c r="J177" s="23">
        <v>0.06</v>
      </c>
      <c r="K177" s="13">
        <v>2150</v>
      </c>
    </row>
    <row r="178" spans="1:11" x14ac:dyDescent="0.35">
      <c r="A178" s="24" t="s">
        <v>1816</v>
      </c>
      <c r="B178" s="22" t="s">
        <v>44</v>
      </c>
      <c r="C178" s="23">
        <v>0.35</v>
      </c>
      <c r="D178" s="23">
        <v>0.41</v>
      </c>
      <c r="E178" s="23">
        <v>0.13</v>
      </c>
      <c r="F178" s="23">
        <v>0.02</v>
      </c>
      <c r="G178" s="23">
        <v>0.02</v>
      </c>
      <c r="H178" s="23">
        <v>7.0000000000000007E-2</v>
      </c>
      <c r="I178" s="23">
        <v>0.76</v>
      </c>
      <c r="J178" s="23">
        <v>0.04</v>
      </c>
      <c r="K178" s="13">
        <v>110</v>
      </c>
    </row>
    <row r="179" spans="1:11" x14ac:dyDescent="0.35">
      <c r="A179" s="24"/>
      <c r="B179" s="22" t="s">
        <v>43</v>
      </c>
      <c r="C179" s="23">
        <v>0.31</v>
      </c>
      <c r="D179" s="23">
        <v>0.44</v>
      </c>
      <c r="E179" s="23">
        <v>0.11</v>
      </c>
      <c r="F179" s="23">
        <v>0.02</v>
      </c>
      <c r="G179" s="23">
        <v>0</v>
      </c>
      <c r="H179" s="23">
        <v>0.11</v>
      </c>
      <c r="I179" s="23">
        <v>0.75</v>
      </c>
      <c r="J179" s="23">
        <v>0.03</v>
      </c>
      <c r="K179" s="13">
        <v>430</v>
      </c>
    </row>
    <row r="180" spans="1:11" x14ac:dyDescent="0.35">
      <c r="A180" s="24"/>
      <c r="B180" s="22" t="s">
        <v>42</v>
      </c>
      <c r="C180" s="23">
        <v>0.33</v>
      </c>
      <c r="D180" s="23">
        <v>0.4</v>
      </c>
      <c r="E180" s="23">
        <v>0.14000000000000001</v>
      </c>
      <c r="F180" s="23">
        <v>0.03</v>
      </c>
      <c r="G180" s="23">
        <v>0.01</v>
      </c>
      <c r="H180" s="23">
        <v>0.09</v>
      </c>
      <c r="I180" s="23">
        <v>0.72</v>
      </c>
      <c r="J180" s="23">
        <v>0.04</v>
      </c>
      <c r="K180" s="13">
        <v>530</v>
      </c>
    </row>
    <row r="181" spans="1:11" x14ac:dyDescent="0.35">
      <c r="A181" s="24"/>
      <c r="B181" s="22" t="s">
        <v>41</v>
      </c>
      <c r="C181" s="23">
        <v>0.3</v>
      </c>
      <c r="D181" s="23">
        <v>0.37</v>
      </c>
      <c r="E181" s="23">
        <v>0.15</v>
      </c>
      <c r="F181" s="23">
        <v>0.08</v>
      </c>
      <c r="G181" s="23">
        <v>0.02</v>
      </c>
      <c r="H181" s="23">
        <v>0.09</v>
      </c>
      <c r="I181" s="23">
        <v>0.66</v>
      </c>
      <c r="J181" s="23">
        <v>0.1</v>
      </c>
      <c r="K181" s="13">
        <v>410</v>
      </c>
    </row>
    <row r="182" spans="1:11" x14ac:dyDescent="0.35">
      <c r="A182" s="24"/>
      <c r="B182" s="22" t="s">
        <v>40</v>
      </c>
      <c r="C182" s="23">
        <v>0.3</v>
      </c>
      <c r="D182" s="23">
        <v>0.37</v>
      </c>
      <c r="E182" s="23">
        <v>0.14000000000000001</v>
      </c>
      <c r="F182" s="23">
        <v>0.04</v>
      </c>
      <c r="G182" s="23">
        <v>0.03</v>
      </c>
      <c r="H182" s="23">
        <v>0.11</v>
      </c>
      <c r="I182" s="23">
        <v>0.68</v>
      </c>
      <c r="J182" s="23">
        <v>7.0000000000000007E-2</v>
      </c>
      <c r="K182" s="13">
        <v>510</v>
      </c>
    </row>
    <row r="183" spans="1:11" x14ac:dyDescent="0.35">
      <c r="A183" s="24"/>
      <c r="B183" s="22" t="s">
        <v>39</v>
      </c>
      <c r="C183" s="23">
        <v>0.34</v>
      </c>
      <c r="D183" s="23">
        <v>0.4</v>
      </c>
      <c r="E183" s="23">
        <v>0.11</v>
      </c>
      <c r="F183" s="23">
        <v>0.06</v>
      </c>
      <c r="G183" s="23">
        <v>0.02</v>
      </c>
      <c r="H183" s="23">
        <v>7.0000000000000007E-2</v>
      </c>
      <c r="I183" s="23">
        <v>0.74</v>
      </c>
      <c r="J183" s="23">
        <v>0.08</v>
      </c>
      <c r="K183" s="13">
        <v>790</v>
      </c>
    </row>
    <row r="184" spans="1:11" x14ac:dyDescent="0.35">
      <c r="A184" s="24"/>
      <c r="B184" s="22" t="s">
        <v>38</v>
      </c>
      <c r="C184" s="23">
        <v>0.32</v>
      </c>
      <c r="D184" s="23">
        <v>0.33</v>
      </c>
      <c r="E184" s="23">
        <v>0.13</v>
      </c>
      <c r="F184" s="23">
        <v>0.06</v>
      </c>
      <c r="G184" s="23">
        <v>0.01</v>
      </c>
      <c r="H184" s="23">
        <v>0.14000000000000001</v>
      </c>
      <c r="I184" s="23">
        <v>0.65</v>
      </c>
      <c r="J184" s="23">
        <v>0.08</v>
      </c>
      <c r="K184" s="13">
        <v>680</v>
      </c>
    </row>
    <row r="185" spans="1:11" x14ac:dyDescent="0.35">
      <c r="A185" s="24"/>
      <c r="B185" s="22" t="s">
        <v>37</v>
      </c>
      <c r="C185" s="23">
        <v>0.26</v>
      </c>
      <c r="D185" s="23">
        <v>0.31</v>
      </c>
      <c r="E185" s="23">
        <v>0.18</v>
      </c>
      <c r="F185" s="23">
        <v>0.06</v>
      </c>
      <c r="G185" s="23">
        <v>0.03</v>
      </c>
      <c r="H185" s="23">
        <v>0.16</v>
      </c>
      <c r="I185" s="23">
        <v>0.56999999999999995</v>
      </c>
      <c r="J185" s="23">
        <v>0.09</v>
      </c>
      <c r="K185" s="13">
        <v>310</v>
      </c>
    </row>
    <row r="186" spans="1:11" x14ac:dyDescent="0.35">
      <c r="A186" s="24" t="s">
        <v>1837</v>
      </c>
      <c r="B186" s="22" t="s">
        <v>57</v>
      </c>
      <c r="C186" s="23">
        <v>0.26</v>
      </c>
      <c r="D186" s="23">
        <v>0.34</v>
      </c>
      <c r="E186" s="23">
        <v>0.16</v>
      </c>
      <c r="F186" s="23">
        <v>0.06</v>
      </c>
      <c r="G186" s="23">
        <v>0.03</v>
      </c>
      <c r="H186" s="23">
        <v>0.15</v>
      </c>
      <c r="I186" s="23">
        <v>0.6</v>
      </c>
      <c r="J186" s="23">
        <v>0.09</v>
      </c>
      <c r="K186" s="13">
        <v>1170</v>
      </c>
    </row>
    <row r="187" spans="1:11" ht="14" customHeight="1" x14ac:dyDescent="0.35">
      <c r="A187" s="24"/>
      <c r="B187" s="22" t="s">
        <v>1027</v>
      </c>
      <c r="C187" s="23">
        <v>0.34</v>
      </c>
      <c r="D187" s="23">
        <v>0.4</v>
      </c>
      <c r="E187" s="23">
        <v>0.12</v>
      </c>
      <c r="F187" s="23">
        <v>0.04</v>
      </c>
      <c r="G187" s="23">
        <v>0.01</v>
      </c>
      <c r="H187" s="23">
        <v>0.09</v>
      </c>
      <c r="I187" s="23">
        <v>0.74</v>
      </c>
      <c r="J187" s="23">
        <v>0.05</v>
      </c>
      <c r="K187" s="13">
        <v>2590</v>
      </c>
    </row>
    <row r="188" spans="1:11" x14ac:dyDescent="0.35">
      <c r="A188" s="24" t="s">
        <v>1838</v>
      </c>
      <c r="B188" s="22" t="s">
        <v>127</v>
      </c>
      <c r="C188" s="23">
        <v>0.3</v>
      </c>
      <c r="D188" s="23">
        <v>0.36</v>
      </c>
      <c r="E188" s="23">
        <v>0.15</v>
      </c>
      <c r="F188" s="23">
        <v>0.04</v>
      </c>
      <c r="G188" s="23">
        <v>0.02</v>
      </c>
      <c r="H188" s="23">
        <v>0.13</v>
      </c>
      <c r="I188" s="23">
        <v>0.66</v>
      </c>
      <c r="J188" s="23">
        <v>0.06</v>
      </c>
      <c r="K188" s="13">
        <v>1670</v>
      </c>
    </row>
    <row r="189" spans="1:11" x14ac:dyDescent="0.35">
      <c r="A189" s="24"/>
      <c r="B189" s="22" t="s">
        <v>126</v>
      </c>
      <c r="C189" s="23">
        <v>0.33</v>
      </c>
      <c r="D189" s="23">
        <v>0.39</v>
      </c>
      <c r="E189" s="23">
        <v>0.12</v>
      </c>
      <c r="F189" s="23">
        <v>0.04</v>
      </c>
      <c r="G189" s="23">
        <v>0.02</v>
      </c>
      <c r="H189" s="23">
        <v>0.1</v>
      </c>
      <c r="I189" s="23">
        <v>0.72</v>
      </c>
      <c r="J189" s="23">
        <v>0.06</v>
      </c>
      <c r="K189" s="13">
        <v>1290</v>
      </c>
    </row>
    <row r="190" spans="1:11" x14ac:dyDescent="0.35">
      <c r="A190" s="24"/>
      <c r="B190" s="22" t="s">
        <v>125</v>
      </c>
      <c r="C190" s="23">
        <v>0.34</v>
      </c>
      <c r="D190" s="23">
        <v>0.42</v>
      </c>
      <c r="E190" s="23">
        <v>0.11</v>
      </c>
      <c r="F190" s="23">
        <v>0.06</v>
      </c>
      <c r="G190" s="23">
        <v>0.01</v>
      </c>
      <c r="H190" s="23">
        <v>0.06</v>
      </c>
      <c r="I190" s="23">
        <v>0.76</v>
      </c>
      <c r="J190" s="23">
        <v>7.0000000000000007E-2</v>
      </c>
      <c r="K190" s="13">
        <v>610</v>
      </c>
    </row>
    <row r="191" spans="1:11" x14ac:dyDescent="0.35">
      <c r="A191" s="24" t="s">
        <v>489</v>
      </c>
      <c r="B191" s="22" t="s">
        <v>123</v>
      </c>
      <c r="C191" s="23">
        <v>0.31</v>
      </c>
      <c r="D191" s="23">
        <v>0.39</v>
      </c>
      <c r="E191" s="23">
        <v>0.13</v>
      </c>
      <c r="F191" s="23">
        <v>0.04</v>
      </c>
      <c r="G191" s="23">
        <v>0.02</v>
      </c>
      <c r="H191" s="23">
        <v>0.11</v>
      </c>
      <c r="I191" s="23">
        <v>0.71</v>
      </c>
      <c r="J191" s="23">
        <v>0.06</v>
      </c>
      <c r="K191" s="13">
        <v>3330</v>
      </c>
    </row>
    <row r="192" spans="1:11" x14ac:dyDescent="0.35">
      <c r="A192" s="24"/>
      <c r="B192" s="22" t="s">
        <v>122</v>
      </c>
      <c r="C192" s="23">
        <v>0.32</v>
      </c>
      <c r="D192" s="23">
        <v>0.32</v>
      </c>
      <c r="E192" s="23">
        <v>0.18</v>
      </c>
      <c r="F192" s="23">
        <v>7.0000000000000007E-2</v>
      </c>
      <c r="G192" s="23">
        <v>0.03</v>
      </c>
      <c r="H192" s="23">
        <v>7.0000000000000007E-2</v>
      </c>
      <c r="I192" s="23">
        <v>0.65</v>
      </c>
      <c r="J192" s="23">
        <v>0.1</v>
      </c>
      <c r="K192" s="13">
        <v>440</v>
      </c>
    </row>
    <row r="193" spans="1:11" x14ac:dyDescent="0.35">
      <c r="C193" s="23"/>
      <c r="D193" s="23"/>
      <c r="E193" s="23"/>
      <c r="F193" s="23"/>
      <c r="G193" s="23"/>
      <c r="H193" s="23"/>
      <c r="I193" s="23"/>
      <c r="J193" s="23"/>
    </row>
    <row r="194" spans="1:11" x14ac:dyDescent="0.35">
      <c r="A194" s="24" t="s">
        <v>135</v>
      </c>
      <c r="C194" s="23"/>
      <c r="D194" s="23"/>
      <c r="E194" s="23"/>
      <c r="F194" s="23"/>
      <c r="G194" s="23"/>
      <c r="H194" s="23"/>
      <c r="I194" s="23"/>
      <c r="J194" s="23"/>
    </row>
    <row r="195" spans="1:11" x14ac:dyDescent="0.35">
      <c r="C195" s="13" t="s">
        <v>151</v>
      </c>
      <c r="D195" s="13" t="s">
        <v>150</v>
      </c>
      <c r="E195" s="13" t="s">
        <v>149</v>
      </c>
      <c r="F195" s="13" t="s">
        <v>148</v>
      </c>
      <c r="G195" s="13" t="s">
        <v>147</v>
      </c>
      <c r="H195" s="13" t="s">
        <v>146</v>
      </c>
      <c r="I195" s="13" t="s">
        <v>145</v>
      </c>
      <c r="J195" s="13" t="s">
        <v>144</v>
      </c>
      <c r="K195" s="13" t="s">
        <v>117</v>
      </c>
    </row>
    <row r="196" spans="1:11" x14ac:dyDescent="0.35">
      <c r="A196" s="24" t="s">
        <v>133</v>
      </c>
      <c r="B196" s="22" t="s">
        <v>133</v>
      </c>
      <c r="C196" s="23">
        <v>0.3</v>
      </c>
      <c r="D196" s="23">
        <v>0.25</v>
      </c>
      <c r="E196" s="23">
        <v>0.11</v>
      </c>
      <c r="F196" s="23">
        <v>0.13</v>
      </c>
      <c r="G196" s="23">
        <v>0.11</v>
      </c>
      <c r="H196" s="23">
        <v>0.09</v>
      </c>
      <c r="I196" s="23">
        <v>0.55000000000000004</v>
      </c>
      <c r="J196" s="23">
        <v>0.25</v>
      </c>
      <c r="K196" s="13">
        <v>3770</v>
      </c>
    </row>
    <row r="197" spans="1:11" x14ac:dyDescent="0.35">
      <c r="A197" s="24" t="s">
        <v>1836</v>
      </c>
      <c r="B197" s="22" t="s">
        <v>131</v>
      </c>
      <c r="C197" s="23">
        <v>0.3</v>
      </c>
      <c r="D197" s="23">
        <v>0.26</v>
      </c>
      <c r="E197" s="23">
        <v>0.12</v>
      </c>
      <c r="F197" s="23">
        <v>0.13</v>
      </c>
      <c r="G197" s="23">
        <v>0.11</v>
      </c>
      <c r="H197" s="23">
        <v>0.09</v>
      </c>
      <c r="I197" s="23">
        <v>0.56000000000000005</v>
      </c>
      <c r="J197" s="23">
        <v>0.24</v>
      </c>
      <c r="K197" s="13">
        <v>1620</v>
      </c>
    </row>
    <row r="198" spans="1:11" x14ac:dyDescent="0.35">
      <c r="A198" s="24"/>
      <c r="B198" s="22" t="s">
        <v>130</v>
      </c>
      <c r="C198" s="23">
        <v>0.31</v>
      </c>
      <c r="D198" s="23">
        <v>0.24</v>
      </c>
      <c r="E198" s="23">
        <v>0.11</v>
      </c>
      <c r="F198" s="23">
        <v>0.14000000000000001</v>
      </c>
      <c r="G198" s="23">
        <v>0.12</v>
      </c>
      <c r="H198" s="23">
        <v>0.1</v>
      </c>
      <c r="I198" s="23">
        <v>0.55000000000000004</v>
      </c>
      <c r="J198" s="23">
        <v>0.25</v>
      </c>
      <c r="K198" s="13">
        <v>2150</v>
      </c>
    </row>
    <row r="199" spans="1:11" x14ac:dyDescent="0.35">
      <c r="A199" s="24" t="s">
        <v>1816</v>
      </c>
      <c r="B199" s="22" t="s">
        <v>44</v>
      </c>
      <c r="C199" s="23">
        <v>0.2</v>
      </c>
      <c r="D199" s="23">
        <v>0.38</v>
      </c>
      <c r="E199" s="23">
        <v>0.12</v>
      </c>
      <c r="F199" s="23">
        <v>0.12</v>
      </c>
      <c r="G199" s="23">
        <v>0.13</v>
      </c>
      <c r="H199" s="23">
        <v>0.04</v>
      </c>
      <c r="I199" s="23">
        <v>0.57999999999999996</v>
      </c>
      <c r="J199" s="23">
        <v>0.26</v>
      </c>
      <c r="K199" s="13">
        <v>110</v>
      </c>
    </row>
    <row r="200" spans="1:11" x14ac:dyDescent="0.35">
      <c r="A200" s="24"/>
      <c r="B200" s="22" t="s">
        <v>43</v>
      </c>
      <c r="C200" s="23">
        <v>0.19</v>
      </c>
      <c r="D200" s="23">
        <v>0.3</v>
      </c>
      <c r="E200" s="23">
        <v>0.11</v>
      </c>
      <c r="F200" s="23">
        <v>0.22</v>
      </c>
      <c r="G200" s="23">
        <v>0.14000000000000001</v>
      </c>
      <c r="H200" s="23">
        <v>0.03</v>
      </c>
      <c r="I200" s="23">
        <v>0.49</v>
      </c>
      <c r="J200" s="23">
        <v>0.37</v>
      </c>
      <c r="K200" s="13">
        <v>430</v>
      </c>
    </row>
    <row r="201" spans="1:11" x14ac:dyDescent="0.35">
      <c r="A201" s="24"/>
      <c r="B201" s="22" t="s">
        <v>42</v>
      </c>
      <c r="C201" s="23">
        <v>0.17</v>
      </c>
      <c r="D201" s="23">
        <v>0.3</v>
      </c>
      <c r="E201" s="23">
        <v>0.14000000000000001</v>
      </c>
      <c r="F201" s="23">
        <v>0.19</v>
      </c>
      <c r="G201" s="23">
        <v>0.18</v>
      </c>
      <c r="H201" s="23">
        <v>0.02</v>
      </c>
      <c r="I201" s="23">
        <v>0.47</v>
      </c>
      <c r="J201" s="23">
        <v>0.37</v>
      </c>
      <c r="K201" s="13">
        <v>530</v>
      </c>
    </row>
    <row r="202" spans="1:11" x14ac:dyDescent="0.35">
      <c r="A202" s="24"/>
      <c r="B202" s="22" t="s">
        <v>41</v>
      </c>
      <c r="C202" s="23">
        <v>0.19</v>
      </c>
      <c r="D202" s="23">
        <v>0.32</v>
      </c>
      <c r="E202" s="23">
        <v>0.15</v>
      </c>
      <c r="F202" s="23">
        <v>0.15</v>
      </c>
      <c r="G202" s="23">
        <v>0.14000000000000001</v>
      </c>
      <c r="H202" s="23">
        <v>0.04</v>
      </c>
      <c r="I202" s="23">
        <v>0.51</v>
      </c>
      <c r="J202" s="23">
        <v>0.3</v>
      </c>
      <c r="K202" s="13">
        <v>410</v>
      </c>
    </row>
    <row r="203" spans="1:11" x14ac:dyDescent="0.35">
      <c r="A203" s="24"/>
      <c r="B203" s="22" t="s">
        <v>40</v>
      </c>
      <c r="C203" s="23">
        <v>0.22</v>
      </c>
      <c r="D203" s="23">
        <v>0.31</v>
      </c>
      <c r="E203" s="23">
        <v>0.12</v>
      </c>
      <c r="F203" s="23">
        <v>0.18</v>
      </c>
      <c r="G203" s="23">
        <v>0.14000000000000001</v>
      </c>
      <c r="H203" s="23">
        <v>0.03</v>
      </c>
      <c r="I203" s="23">
        <v>0.52</v>
      </c>
      <c r="J203" s="23">
        <v>0.32</v>
      </c>
      <c r="K203" s="13">
        <v>510</v>
      </c>
    </row>
    <row r="204" spans="1:11" x14ac:dyDescent="0.35">
      <c r="A204" s="24"/>
      <c r="B204" s="22" t="s">
        <v>39</v>
      </c>
      <c r="C204" s="23">
        <v>0.52</v>
      </c>
      <c r="D204" s="23">
        <v>0.13</v>
      </c>
      <c r="E204" s="23">
        <v>0.08</v>
      </c>
      <c r="F204" s="23">
        <v>0.04</v>
      </c>
      <c r="G204" s="23">
        <v>0.06</v>
      </c>
      <c r="H204" s="23">
        <v>0.17</v>
      </c>
      <c r="I204" s="23">
        <v>0.65</v>
      </c>
      <c r="J204" s="23">
        <v>0.11</v>
      </c>
      <c r="K204" s="13">
        <v>790</v>
      </c>
    </row>
    <row r="205" spans="1:11" x14ac:dyDescent="0.35">
      <c r="A205" s="24"/>
      <c r="B205" s="22" t="s">
        <v>38</v>
      </c>
      <c r="C205" s="23">
        <v>0.48</v>
      </c>
      <c r="D205" s="23">
        <v>0.12</v>
      </c>
      <c r="E205" s="23">
        <v>0.09</v>
      </c>
      <c r="F205" s="23">
        <v>0.03</v>
      </c>
      <c r="G205" s="23">
        <v>0.03</v>
      </c>
      <c r="H205" s="23">
        <v>0.25</v>
      </c>
      <c r="I205" s="23">
        <v>0.6</v>
      </c>
      <c r="J205" s="23">
        <v>7.0000000000000007E-2</v>
      </c>
      <c r="K205" s="13">
        <v>680</v>
      </c>
    </row>
    <row r="206" spans="1:11" x14ac:dyDescent="0.35">
      <c r="A206" s="24"/>
      <c r="B206" s="22" t="s">
        <v>37</v>
      </c>
      <c r="C206" s="23">
        <v>0.52</v>
      </c>
      <c r="D206" s="23">
        <v>0.14000000000000001</v>
      </c>
      <c r="E206" s="23">
        <v>0.08</v>
      </c>
      <c r="F206" s="23">
        <v>0.02</v>
      </c>
      <c r="G206" s="23">
        <v>0.03</v>
      </c>
      <c r="H206" s="23">
        <v>0.22</v>
      </c>
      <c r="I206" s="23">
        <v>0.66</v>
      </c>
      <c r="J206" s="23">
        <v>0.06</v>
      </c>
      <c r="K206" s="13">
        <v>310</v>
      </c>
    </row>
    <row r="207" spans="1:11" x14ac:dyDescent="0.35">
      <c r="A207" s="24" t="s">
        <v>1837</v>
      </c>
      <c r="B207" s="22" t="s">
        <v>57</v>
      </c>
      <c r="C207" s="23">
        <v>0.37</v>
      </c>
      <c r="D207" s="23">
        <v>0.2</v>
      </c>
      <c r="E207" s="23">
        <v>0.1</v>
      </c>
      <c r="F207" s="23">
        <v>0.12</v>
      </c>
      <c r="G207" s="23">
        <v>0.08</v>
      </c>
      <c r="H207" s="23">
        <v>0.12</v>
      </c>
      <c r="I207" s="23">
        <v>0.56999999999999995</v>
      </c>
      <c r="J207" s="23">
        <v>0.21</v>
      </c>
      <c r="K207" s="13">
        <v>1170</v>
      </c>
    </row>
    <row r="208" spans="1:11" x14ac:dyDescent="0.35">
      <c r="A208" s="24"/>
      <c r="B208" s="22" t="s">
        <v>1027</v>
      </c>
      <c r="C208" s="23">
        <v>0.28000000000000003</v>
      </c>
      <c r="D208" s="23">
        <v>0.27</v>
      </c>
      <c r="E208" s="23">
        <v>0.11</v>
      </c>
      <c r="F208" s="23">
        <v>0.13</v>
      </c>
      <c r="G208" s="23">
        <v>0.13</v>
      </c>
      <c r="H208" s="23">
        <v>0.08</v>
      </c>
      <c r="I208" s="23">
        <v>0.55000000000000004</v>
      </c>
      <c r="J208" s="23">
        <v>0.26</v>
      </c>
      <c r="K208" s="13">
        <v>2590</v>
      </c>
    </row>
    <row r="209" spans="1:11" x14ac:dyDescent="0.35">
      <c r="A209" s="24" t="s">
        <v>1838</v>
      </c>
      <c r="B209" s="22" t="s">
        <v>127</v>
      </c>
      <c r="C209" s="23">
        <v>0.34</v>
      </c>
      <c r="D209" s="23">
        <v>0.22</v>
      </c>
      <c r="E209" s="23">
        <v>0.1</v>
      </c>
      <c r="F209" s="23">
        <v>0.13</v>
      </c>
      <c r="G209" s="23">
        <v>0.1</v>
      </c>
      <c r="H209" s="23">
        <v>0.11</v>
      </c>
      <c r="I209" s="23">
        <v>0.56000000000000005</v>
      </c>
      <c r="J209" s="23">
        <v>0.23</v>
      </c>
      <c r="K209" s="13">
        <v>1670</v>
      </c>
    </row>
    <row r="210" spans="1:11" x14ac:dyDescent="0.35">
      <c r="A210" s="24"/>
      <c r="B210" s="22" t="s">
        <v>126</v>
      </c>
      <c r="C210" s="23">
        <v>0.3</v>
      </c>
      <c r="D210" s="23">
        <v>0.24</v>
      </c>
      <c r="E210" s="23">
        <v>0.1</v>
      </c>
      <c r="F210" s="23">
        <v>0.13</v>
      </c>
      <c r="G210" s="23">
        <v>0.13</v>
      </c>
      <c r="H210" s="23">
        <v>0.1</v>
      </c>
      <c r="I210" s="23">
        <v>0.54</v>
      </c>
      <c r="J210" s="23">
        <v>0.26</v>
      </c>
      <c r="K210" s="13">
        <v>1290</v>
      </c>
    </row>
    <row r="211" spans="1:11" x14ac:dyDescent="0.35">
      <c r="A211" s="24"/>
      <c r="B211" s="22" t="s">
        <v>125</v>
      </c>
      <c r="C211" s="23">
        <v>0.26</v>
      </c>
      <c r="D211" s="23">
        <v>0.31</v>
      </c>
      <c r="E211" s="23">
        <v>0.14000000000000001</v>
      </c>
      <c r="F211" s="23">
        <v>0.13</v>
      </c>
      <c r="G211" s="23">
        <v>0.13</v>
      </c>
      <c r="H211" s="23">
        <v>0.03</v>
      </c>
      <c r="I211" s="23">
        <v>0.56000000000000005</v>
      </c>
      <c r="J211" s="23">
        <v>0.26</v>
      </c>
      <c r="K211" s="13">
        <v>610</v>
      </c>
    </row>
    <row r="212" spans="1:11" x14ac:dyDescent="0.35">
      <c r="A212" s="24" t="s">
        <v>489</v>
      </c>
      <c r="B212" s="22" t="s">
        <v>123</v>
      </c>
      <c r="C212" s="23">
        <v>0.3</v>
      </c>
      <c r="D212" s="23">
        <v>0.25</v>
      </c>
      <c r="E212" s="23">
        <v>0.11</v>
      </c>
      <c r="F212" s="23">
        <v>0.13</v>
      </c>
      <c r="G212" s="23">
        <v>0.11</v>
      </c>
      <c r="H212" s="23">
        <v>0.1</v>
      </c>
      <c r="I212" s="23">
        <v>0.55000000000000004</v>
      </c>
      <c r="J212" s="23">
        <v>0.25</v>
      </c>
      <c r="K212" s="13">
        <v>3330</v>
      </c>
    </row>
    <row r="213" spans="1:11" x14ac:dyDescent="0.35">
      <c r="A213" s="24"/>
      <c r="B213" s="22" t="s">
        <v>122</v>
      </c>
      <c r="C213" s="23">
        <v>0.37</v>
      </c>
      <c r="D213" s="23">
        <v>0.22</v>
      </c>
      <c r="E213" s="23">
        <v>0.12</v>
      </c>
      <c r="F213" s="23">
        <v>0.12</v>
      </c>
      <c r="G213" s="23">
        <v>0.12</v>
      </c>
      <c r="H213" s="23">
        <v>0.06</v>
      </c>
      <c r="I213" s="23">
        <v>0.59</v>
      </c>
      <c r="J213" s="23">
        <v>0.24</v>
      </c>
      <c r="K213" s="13">
        <v>440</v>
      </c>
    </row>
    <row r="214" spans="1:11" x14ac:dyDescent="0.35">
      <c r="C214" s="23"/>
      <c r="D214" s="23"/>
      <c r="E214" s="23"/>
      <c r="F214" s="23"/>
      <c r="G214" s="23"/>
      <c r="H214" s="23"/>
      <c r="I214" s="23"/>
      <c r="J214" s="23"/>
    </row>
    <row r="215" spans="1:11" x14ac:dyDescent="0.35">
      <c r="A215" s="24"/>
      <c r="C215" s="23"/>
      <c r="D215" s="23"/>
      <c r="E215" s="23"/>
      <c r="F215" s="23"/>
      <c r="G215" s="23"/>
      <c r="H215" s="23"/>
      <c r="I215" s="23"/>
      <c r="J215" s="23"/>
    </row>
    <row r="217" spans="1:11" x14ac:dyDescent="0.35">
      <c r="A217" s="24"/>
      <c r="B217" s="22"/>
      <c r="C217" s="23"/>
      <c r="D217" s="23"/>
      <c r="E217" s="23"/>
      <c r="F217" s="23"/>
      <c r="G217" s="23"/>
      <c r="H217" s="23"/>
      <c r="I217" s="23"/>
      <c r="J217" s="23"/>
    </row>
    <row r="218" spans="1:11" x14ac:dyDescent="0.35">
      <c r="A218" s="24"/>
      <c r="B218" s="22"/>
      <c r="C218" s="23"/>
      <c r="D218" s="23"/>
      <c r="E218" s="23"/>
      <c r="F218" s="23"/>
      <c r="G218" s="23"/>
      <c r="H218" s="23"/>
      <c r="I218" s="23"/>
      <c r="J218" s="23"/>
    </row>
    <row r="219" spans="1:11" x14ac:dyDescent="0.35">
      <c r="A219" s="24"/>
      <c r="B219" s="22"/>
      <c r="C219" s="23"/>
      <c r="D219" s="23"/>
      <c r="E219" s="23"/>
      <c r="F219" s="23"/>
      <c r="G219" s="23"/>
      <c r="H219" s="23"/>
      <c r="I219" s="23"/>
      <c r="J219" s="23"/>
    </row>
    <row r="220" spans="1:11" x14ac:dyDescent="0.35">
      <c r="A220" s="24"/>
      <c r="B220" s="22"/>
      <c r="C220" s="23"/>
      <c r="D220" s="23"/>
      <c r="E220" s="23"/>
      <c r="F220" s="23"/>
      <c r="G220" s="23"/>
      <c r="H220" s="23"/>
      <c r="I220" s="23"/>
      <c r="J220" s="23"/>
    </row>
    <row r="221" spans="1:11" x14ac:dyDescent="0.35">
      <c r="A221" s="24"/>
      <c r="B221" s="22"/>
      <c r="C221" s="23"/>
      <c r="D221" s="23"/>
      <c r="E221" s="23"/>
      <c r="F221" s="23"/>
      <c r="G221" s="23"/>
      <c r="H221" s="23"/>
      <c r="I221" s="23"/>
      <c r="J221" s="23"/>
    </row>
    <row r="222" spans="1:11" x14ac:dyDescent="0.35">
      <c r="A222" s="24"/>
      <c r="B222" s="22"/>
      <c r="C222" s="23"/>
      <c r="D222" s="23"/>
      <c r="E222" s="23"/>
      <c r="F222" s="23"/>
      <c r="G222" s="23"/>
      <c r="H222" s="23"/>
      <c r="I222" s="23"/>
      <c r="J222" s="23"/>
    </row>
    <row r="223" spans="1:11" x14ac:dyDescent="0.35">
      <c r="A223" s="24"/>
      <c r="B223" s="22"/>
      <c r="C223" s="23"/>
      <c r="D223" s="23"/>
      <c r="E223" s="23"/>
      <c r="F223" s="23"/>
      <c r="G223" s="23"/>
      <c r="H223" s="23"/>
      <c r="I223" s="23"/>
      <c r="J223" s="23"/>
    </row>
    <row r="224" spans="1:11" x14ac:dyDescent="0.35">
      <c r="A224" s="24"/>
      <c r="B224" s="22"/>
      <c r="C224" s="23"/>
      <c r="D224" s="23"/>
      <c r="E224" s="23"/>
      <c r="F224" s="23"/>
      <c r="G224" s="23"/>
      <c r="H224" s="23"/>
      <c r="I224" s="23"/>
      <c r="J224" s="23"/>
    </row>
    <row r="225" spans="1:10" x14ac:dyDescent="0.35">
      <c r="A225" s="24"/>
      <c r="B225" s="22"/>
      <c r="C225" s="23"/>
      <c r="D225" s="23"/>
      <c r="E225" s="23"/>
      <c r="F225" s="23"/>
      <c r="G225" s="23"/>
      <c r="H225" s="23"/>
      <c r="I225" s="23"/>
      <c r="J225" s="23"/>
    </row>
    <row r="226" spans="1:10" x14ac:dyDescent="0.35">
      <c r="A226" s="24"/>
      <c r="B226" s="22"/>
      <c r="C226" s="23"/>
      <c r="D226" s="23"/>
      <c r="E226" s="23"/>
      <c r="F226" s="23"/>
      <c r="G226" s="23"/>
      <c r="H226" s="23"/>
      <c r="I226" s="23"/>
      <c r="J226" s="23"/>
    </row>
    <row r="227" spans="1:10" x14ac:dyDescent="0.35">
      <c r="A227" s="24"/>
      <c r="B227" s="22"/>
      <c r="C227" s="23"/>
      <c r="D227" s="23"/>
      <c r="E227" s="23"/>
      <c r="F227" s="23"/>
      <c r="G227" s="23"/>
      <c r="H227" s="23"/>
      <c r="I227" s="23"/>
      <c r="J227" s="23"/>
    </row>
    <row r="228" spans="1:10" x14ac:dyDescent="0.35">
      <c r="A228" s="24"/>
      <c r="B228" s="22"/>
      <c r="C228" s="23"/>
      <c r="D228" s="23"/>
      <c r="E228" s="23"/>
      <c r="F228" s="23"/>
      <c r="G228" s="23"/>
      <c r="H228" s="23"/>
      <c r="I228" s="23"/>
      <c r="J228" s="23"/>
    </row>
    <row r="229" spans="1:10" x14ac:dyDescent="0.35">
      <c r="A229" s="24"/>
      <c r="B229" s="22"/>
      <c r="C229" s="23"/>
      <c r="D229" s="23"/>
      <c r="E229" s="23"/>
      <c r="F229" s="23"/>
      <c r="G229" s="23"/>
      <c r="H229" s="23"/>
      <c r="I229" s="23"/>
      <c r="J229" s="23"/>
    </row>
    <row r="230" spans="1:10" x14ac:dyDescent="0.35">
      <c r="A230" s="24"/>
      <c r="B230" s="22"/>
      <c r="C230" s="23"/>
      <c r="D230" s="23"/>
      <c r="E230" s="23"/>
      <c r="F230" s="23"/>
      <c r="G230" s="23"/>
      <c r="H230" s="23"/>
      <c r="I230" s="23"/>
      <c r="J230" s="23"/>
    </row>
    <row r="231" spans="1:10" x14ac:dyDescent="0.35">
      <c r="A231" s="24"/>
      <c r="B231" s="22"/>
      <c r="C231" s="23"/>
      <c r="D231" s="23"/>
      <c r="E231" s="23"/>
      <c r="F231" s="23"/>
      <c r="G231" s="23"/>
      <c r="H231" s="23"/>
      <c r="I231" s="23"/>
      <c r="J231" s="23"/>
    </row>
    <row r="232" spans="1:10" x14ac:dyDescent="0.35">
      <c r="A232" s="24"/>
      <c r="B232" s="22"/>
      <c r="C232" s="23"/>
      <c r="D232" s="23"/>
      <c r="E232" s="23"/>
      <c r="F232" s="23"/>
      <c r="G232" s="23"/>
      <c r="H232" s="23"/>
      <c r="I232" s="23"/>
      <c r="J232" s="23"/>
    </row>
    <row r="233" spans="1:10" x14ac:dyDescent="0.35">
      <c r="A233" s="24"/>
      <c r="B233" s="22"/>
      <c r="C233" s="23"/>
      <c r="D233" s="23"/>
      <c r="E233" s="23"/>
      <c r="F233" s="23"/>
      <c r="G233" s="23"/>
      <c r="H233" s="23"/>
      <c r="I233" s="23"/>
      <c r="J233" s="23"/>
    </row>
    <row r="234" spans="1:10" x14ac:dyDescent="0.35">
      <c r="A234" s="24"/>
      <c r="B234" s="22"/>
      <c r="C234" s="23"/>
      <c r="D234" s="23"/>
      <c r="E234" s="23"/>
      <c r="F234" s="23"/>
      <c r="G234" s="23"/>
      <c r="H234" s="23"/>
      <c r="I234" s="23"/>
      <c r="J234" s="23"/>
    </row>
    <row r="235" spans="1:10" x14ac:dyDescent="0.35">
      <c r="J235" s="2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2"/>
  <sheetViews>
    <sheetView zoomScaleNormal="100" workbookViewId="0">
      <selection activeCell="P12" sqref="P12"/>
    </sheetView>
  </sheetViews>
  <sheetFormatPr defaultRowHeight="15.5" x14ac:dyDescent="0.35"/>
  <cols>
    <col min="1" max="1" width="8.7265625" style="13"/>
    <col min="2" max="2" width="22.26953125" style="13" customWidth="1"/>
    <col min="3" max="3" width="16" style="13" customWidth="1"/>
    <col min="4" max="4" width="12.453125" style="13" customWidth="1"/>
    <col min="5" max="11" width="8.7265625" style="13"/>
    <col min="12" max="12" width="8.7265625" style="13" customWidth="1"/>
    <col min="13" max="16384" width="8.7265625" style="13"/>
  </cols>
  <sheetData>
    <row r="1" spans="1:11" x14ac:dyDescent="0.35">
      <c r="A1" s="19" t="s">
        <v>1900</v>
      </c>
      <c r="B1" s="19"/>
      <c r="C1" s="19"/>
      <c r="D1" s="19"/>
      <c r="E1" s="19"/>
      <c r="F1" s="19"/>
      <c r="G1" s="19"/>
      <c r="H1" s="19"/>
      <c r="I1" s="19"/>
    </row>
    <row r="2" spans="1:11" x14ac:dyDescent="0.35">
      <c r="A2" s="13" t="s">
        <v>1830</v>
      </c>
    </row>
    <row r="3" spans="1:11" x14ac:dyDescent="0.35">
      <c r="A3" s="13" t="s">
        <v>1826</v>
      </c>
    </row>
    <row r="5" spans="1:11" x14ac:dyDescent="0.35">
      <c r="A5" s="24" t="s">
        <v>160</v>
      </c>
    </row>
    <row r="6" spans="1:11" x14ac:dyDescent="0.35">
      <c r="C6" s="13" t="s">
        <v>151</v>
      </c>
      <c r="D6" s="13" t="s">
        <v>150</v>
      </c>
      <c r="E6" s="13" t="s">
        <v>149</v>
      </c>
      <c r="F6" s="13" t="s">
        <v>148</v>
      </c>
      <c r="G6" s="13" t="s">
        <v>147</v>
      </c>
      <c r="H6" s="13" t="s">
        <v>146</v>
      </c>
      <c r="I6" s="13" t="s">
        <v>145</v>
      </c>
      <c r="J6" s="13" t="s">
        <v>144</v>
      </c>
      <c r="K6" s="13" t="s">
        <v>117</v>
      </c>
    </row>
    <row r="7" spans="1:11" x14ac:dyDescent="0.35">
      <c r="A7" s="24" t="s">
        <v>133</v>
      </c>
      <c r="B7" s="22" t="s">
        <v>152</v>
      </c>
      <c r="C7" s="23">
        <v>0.28000000000000003</v>
      </c>
      <c r="D7" s="23">
        <v>0.46</v>
      </c>
      <c r="E7" s="23">
        <v>7.0000000000000007E-2</v>
      </c>
      <c r="F7" s="23">
        <v>0.11</v>
      </c>
      <c r="G7" s="23">
        <v>0.06</v>
      </c>
      <c r="H7" s="23">
        <v>0.02</v>
      </c>
      <c r="I7" s="23">
        <v>0.74</v>
      </c>
      <c r="J7" s="23">
        <v>0.17</v>
      </c>
      <c r="K7" s="13">
        <v>2530</v>
      </c>
    </row>
    <row r="8" spans="1:11" x14ac:dyDescent="0.35">
      <c r="A8" s="24" t="s">
        <v>1836</v>
      </c>
      <c r="B8" s="22" t="s">
        <v>131</v>
      </c>
      <c r="C8" s="23">
        <v>0.28999999999999998</v>
      </c>
      <c r="D8" s="23">
        <v>0.46</v>
      </c>
      <c r="E8" s="23">
        <v>7.0000000000000007E-2</v>
      </c>
      <c r="F8" s="23">
        <v>0.1</v>
      </c>
      <c r="G8" s="23">
        <v>0.06</v>
      </c>
      <c r="H8" s="23">
        <v>0.02</v>
      </c>
      <c r="I8" s="23">
        <v>0.75</v>
      </c>
      <c r="J8" s="23">
        <v>0.16</v>
      </c>
      <c r="K8" s="13">
        <v>1110</v>
      </c>
    </row>
    <row r="9" spans="1:11" x14ac:dyDescent="0.35">
      <c r="A9" s="24"/>
      <c r="B9" s="22" t="s">
        <v>130</v>
      </c>
      <c r="C9" s="23">
        <v>0.27</v>
      </c>
      <c r="D9" s="23">
        <v>0.47</v>
      </c>
      <c r="E9" s="23">
        <v>7.0000000000000007E-2</v>
      </c>
      <c r="F9" s="23">
        <v>0.12</v>
      </c>
      <c r="G9" s="23">
        <v>0.05</v>
      </c>
      <c r="H9" s="23">
        <v>0.02</v>
      </c>
      <c r="I9" s="23">
        <v>0.73</v>
      </c>
      <c r="J9" s="23">
        <v>0.18</v>
      </c>
      <c r="K9" s="13">
        <v>1420</v>
      </c>
    </row>
    <row r="10" spans="1:11" x14ac:dyDescent="0.35">
      <c r="A10" s="24" t="s">
        <v>1816</v>
      </c>
      <c r="B10" s="22" t="s">
        <v>44</v>
      </c>
      <c r="C10" s="23">
        <v>0.28000000000000003</v>
      </c>
      <c r="D10" s="23">
        <v>0.55000000000000004</v>
      </c>
      <c r="E10" s="23">
        <v>0.05</v>
      </c>
      <c r="F10" s="23">
        <v>0.08</v>
      </c>
      <c r="G10" s="23">
        <v>0.02</v>
      </c>
      <c r="H10" s="23">
        <v>0.02</v>
      </c>
      <c r="I10" s="23">
        <v>0.83</v>
      </c>
      <c r="J10" s="23">
        <v>0.1</v>
      </c>
      <c r="K10" s="13">
        <v>80</v>
      </c>
    </row>
    <row r="11" spans="1:11" x14ac:dyDescent="0.35">
      <c r="A11" s="24"/>
      <c r="B11" s="22" t="s">
        <v>43</v>
      </c>
      <c r="C11" s="23">
        <v>0.24</v>
      </c>
      <c r="D11" s="23">
        <v>0.47</v>
      </c>
      <c r="E11" s="23">
        <v>7.0000000000000007E-2</v>
      </c>
      <c r="F11" s="23">
        <v>0.14000000000000001</v>
      </c>
      <c r="G11" s="23">
        <v>0.08</v>
      </c>
      <c r="H11" s="23">
        <v>0.01</v>
      </c>
      <c r="I11" s="23">
        <v>0.71</v>
      </c>
      <c r="J11" s="23">
        <v>0.21</v>
      </c>
      <c r="K11" s="13">
        <v>380</v>
      </c>
    </row>
    <row r="12" spans="1:11" x14ac:dyDescent="0.35">
      <c r="A12" s="24"/>
      <c r="B12" s="22" t="s">
        <v>42</v>
      </c>
      <c r="C12" s="23">
        <v>0.26</v>
      </c>
      <c r="D12" s="23">
        <v>0.45</v>
      </c>
      <c r="E12" s="23">
        <v>0.08</v>
      </c>
      <c r="F12" s="23">
        <v>0.13</v>
      </c>
      <c r="G12" s="23">
        <v>0.06</v>
      </c>
      <c r="H12" s="23">
        <v>0.02</v>
      </c>
      <c r="I12" s="23">
        <v>0.7</v>
      </c>
      <c r="J12" s="23">
        <v>0.2</v>
      </c>
      <c r="K12" s="13">
        <v>490</v>
      </c>
    </row>
    <row r="13" spans="1:11" x14ac:dyDescent="0.35">
      <c r="A13" s="24"/>
      <c r="B13" s="22" t="s">
        <v>41</v>
      </c>
      <c r="C13" s="23">
        <v>0.27</v>
      </c>
      <c r="D13" s="23">
        <v>0.5</v>
      </c>
      <c r="E13" s="23">
        <v>0.08</v>
      </c>
      <c r="F13" s="23">
        <v>0.1</v>
      </c>
      <c r="G13" s="23">
        <v>0.03</v>
      </c>
      <c r="H13" s="23">
        <v>0.02</v>
      </c>
      <c r="I13" s="23">
        <v>0.77</v>
      </c>
      <c r="J13" s="23">
        <v>0.13</v>
      </c>
      <c r="K13" s="13">
        <v>390</v>
      </c>
    </row>
    <row r="14" spans="1:11" x14ac:dyDescent="0.35">
      <c r="A14" s="24"/>
      <c r="B14" s="22" t="s">
        <v>40</v>
      </c>
      <c r="C14" s="23">
        <v>0.28999999999999998</v>
      </c>
      <c r="D14" s="23">
        <v>0.45</v>
      </c>
      <c r="E14" s="23">
        <v>7.0000000000000007E-2</v>
      </c>
      <c r="F14" s="23">
        <v>0.12</v>
      </c>
      <c r="G14" s="23">
        <v>0.06</v>
      </c>
      <c r="H14" s="23">
        <v>0.01</v>
      </c>
      <c r="I14" s="23">
        <v>0.73</v>
      </c>
      <c r="J14" s="23">
        <v>0.18</v>
      </c>
      <c r="K14" s="13">
        <v>520</v>
      </c>
    </row>
    <row r="15" spans="1:11" x14ac:dyDescent="0.35">
      <c r="A15" s="24"/>
      <c r="B15" s="22" t="s">
        <v>39</v>
      </c>
      <c r="C15" s="23">
        <v>0.32</v>
      </c>
      <c r="D15" s="23">
        <v>0.45</v>
      </c>
      <c r="E15" s="23">
        <v>0.08</v>
      </c>
      <c r="F15" s="23">
        <v>0.08</v>
      </c>
      <c r="G15" s="23">
        <v>0.05</v>
      </c>
      <c r="H15" s="23">
        <v>0.01</v>
      </c>
      <c r="I15" s="23">
        <v>0.78</v>
      </c>
      <c r="J15" s="23">
        <v>0.13</v>
      </c>
      <c r="K15" s="13">
        <v>390</v>
      </c>
    </row>
    <row r="16" spans="1:11" x14ac:dyDescent="0.35">
      <c r="A16" s="24"/>
      <c r="B16" s="22" t="s">
        <v>38</v>
      </c>
      <c r="C16" s="23">
        <v>0.33</v>
      </c>
      <c r="D16" s="23">
        <v>0.46</v>
      </c>
      <c r="E16" s="23">
        <v>0.05</v>
      </c>
      <c r="F16" s="23">
        <v>0.08</v>
      </c>
      <c r="G16" s="23">
        <v>0.03</v>
      </c>
      <c r="H16" s="23">
        <v>0.05</v>
      </c>
      <c r="I16" s="23">
        <v>0.79</v>
      </c>
      <c r="J16" s="23">
        <v>0.11</v>
      </c>
      <c r="K16" s="13">
        <v>230</v>
      </c>
    </row>
    <row r="17" spans="1:11" x14ac:dyDescent="0.35">
      <c r="A17" s="24"/>
      <c r="B17" s="22" t="s">
        <v>37</v>
      </c>
      <c r="C17" s="23">
        <v>0.35</v>
      </c>
      <c r="D17" s="23">
        <v>0.31</v>
      </c>
      <c r="E17" s="23">
        <v>0.09</v>
      </c>
      <c r="F17" s="23">
        <v>0.1</v>
      </c>
      <c r="G17" s="23">
        <v>0.08</v>
      </c>
      <c r="H17" s="23">
        <v>7.0000000000000007E-2</v>
      </c>
      <c r="I17" s="23">
        <v>0.66</v>
      </c>
      <c r="J17" s="23">
        <v>0.18</v>
      </c>
      <c r="K17" s="13">
        <v>60</v>
      </c>
    </row>
    <row r="18" spans="1:11" ht="16" customHeight="1" x14ac:dyDescent="0.35">
      <c r="A18" s="24" t="s">
        <v>1837</v>
      </c>
      <c r="B18" s="22" t="s">
        <v>57</v>
      </c>
      <c r="C18" s="23">
        <v>0.31</v>
      </c>
      <c r="D18" s="23">
        <v>0.4</v>
      </c>
      <c r="E18" s="23">
        <v>0.1</v>
      </c>
      <c r="F18" s="23">
        <v>0.11</v>
      </c>
      <c r="G18" s="23">
        <v>0.05</v>
      </c>
      <c r="H18" s="23">
        <v>0.03</v>
      </c>
      <c r="I18" s="23">
        <v>0.71</v>
      </c>
      <c r="J18" s="23">
        <v>0.16</v>
      </c>
      <c r="K18" s="13">
        <v>430</v>
      </c>
    </row>
    <row r="19" spans="1:11" ht="16" customHeight="1" x14ac:dyDescent="0.35">
      <c r="A19" s="24"/>
      <c r="B19" s="22" t="s">
        <v>58</v>
      </c>
      <c r="C19" s="23">
        <v>0.27</v>
      </c>
      <c r="D19" s="23">
        <v>0.47</v>
      </c>
      <c r="E19" s="23">
        <v>7.0000000000000007E-2</v>
      </c>
      <c r="F19" s="23">
        <v>0.12</v>
      </c>
      <c r="G19" s="23">
        <v>0.06</v>
      </c>
      <c r="H19" s="23">
        <v>0.01</v>
      </c>
      <c r="I19" s="23">
        <v>0.75</v>
      </c>
      <c r="J19" s="23">
        <v>0.17</v>
      </c>
      <c r="K19" s="13">
        <v>2100</v>
      </c>
    </row>
    <row r="20" spans="1:11" x14ac:dyDescent="0.35">
      <c r="A20" s="24" t="s">
        <v>1838</v>
      </c>
      <c r="B20" s="22" t="s">
        <v>127</v>
      </c>
      <c r="C20" s="23">
        <v>0.33</v>
      </c>
      <c r="D20" s="23">
        <v>0.45</v>
      </c>
      <c r="E20" s="23">
        <v>7.0000000000000007E-2</v>
      </c>
      <c r="F20" s="23">
        <v>0.09</v>
      </c>
      <c r="G20" s="23">
        <v>0.04</v>
      </c>
      <c r="H20" s="23">
        <v>0.03</v>
      </c>
      <c r="I20" s="23">
        <v>0.78</v>
      </c>
      <c r="J20" s="23">
        <v>0.13</v>
      </c>
      <c r="K20" s="13">
        <v>670</v>
      </c>
    </row>
    <row r="21" spans="1:11" x14ac:dyDescent="0.35">
      <c r="A21" s="24"/>
      <c r="B21" s="22" t="s">
        <v>126</v>
      </c>
      <c r="C21" s="23">
        <v>0.27</v>
      </c>
      <c r="D21" s="23">
        <v>0.45</v>
      </c>
      <c r="E21" s="23">
        <v>0.06</v>
      </c>
      <c r="F21" s="23">
        <v>0.12</v>
      </c>
      <c r="G21" s="23">
        <v>7.0000000000000007E-2</v>
      </c>
      <c r="H21" s="23">
        <v>0.02</v>
      </c>
      <c r="I21" s="23">
        <v>0.73</v>
      </c>
      <c r="J21" s="23">
        <v>0.19</v>
      </c>
      <c r="K21" s="13">
        <v>930</v>
      </c>
    </row>
    <row r="22" spans="1:11" x14ac:dyDescent="0.35">
      <c r="A22" s="24"/>
      <c r="B22" s="22" t="s">
        <v>125</v>
      </c>
      <c r="C22" s="23">
        <v>0.25</v>
      </c>
      <c r="D22" s="23">
        <v>0.47</v>
      </c>
      <c r="E22" s="23">
        <v>0.09</v>
      </c>
      <c r="F22" s="23">
        <v>0.13</v>
      </c>
      <c r="G22" s="23">
        <v>0.05</v>
      </c>
      <c r="H22" s="23">
        <v>0.01</v>
      </c>
      <c r="I22" s="23">
        <v>0.72</v>
      </c>
      <c r="J22" s="23">
        <v>0.18</v>
      </c>
      <c r="K22" s="13">
        <v>850</v>
      </c>
    </row>
    <row r="23" spans="1:11" x14ac:dyDescent="0.35">
      <c r="A23" s="24" t="s">
        <v>489</v>
      </c>
      <c r="B23" s="22" t="s">
        <v>123</v>
      </c>
      <c r="C23" s="23">
        <v>0.28000000000000003</v>
      </c>
      <c r="D23" s="23">
        <v>0.47</v>
      </c>
      <c r="E23" s="23">
        <v>7.0000000000000007E-2</v>
      </c>
      <c r="F23" s="23">
        <v>0.11</v>
      </c>
      <c r="G23" s="23">
        <v>0.06</v>
      </c>
      <c r="H23" s="23">
        <v>0.02</v>
      </c>
      <c r="I23" s="23">
        <v>0.75</v>
      </c>
      <c r="J23" s="23">
        <v>0.16</v>
      </c>
      <c r="K23" s="13">
        <v>2210</v>
      </c>
    </row>
    <row r="24" spans="1:11" x14ac:dyDescent="0.35">
      <c r="A24" s="24"/>
      <c r="B24" s="22" t="s">
        <v>122</v>
      </c>
      <c r="C24" s="23">
        <v>0.24</v>
      </c>
      <c r="D24" s="23">
        <v>0.45</v>
      </c>
      <c r="E24" s="23">
        <v>7.0000000000000007E-2</v>
      </c>
      <c r="F24" s="23">
        <v>0.17</v>
      </c>
      <c r="G24" s="23">
        <v>0.04</v>
      </c>
      <c r="H24" s="23">
        <v>0.02</v>
      </c>
      <c r="I24" s="23">
        <v>0.69</v>
      </c>
      <c r="J24" s="23">
        <v>0.21</v>
      </c>
      <c r="K24" s="13">
        <v>320</v>
      </c>
    </row>
    <row r="26" spans="1:11" x14ac:dyDescent="0.35">
      <c r="A26" s="24" t="s">
        <v>159</v>
      </c>
    </row>
    <row r="27" spans="1:11" x14ac:dyDescent="0.35">
      <c r="C27" s="13" t="s">
        <v>151</v>
      </c>
      <c r="D27" s="13" t="s">
        <v>150</v>
      </c>
      <c r="E27" s="13" t="s">
        <v>149</v>
      </c>
      <c r="F27" s="13" t="s">
        <v>148</v>
      </c>
      <c r="G27" s="13" t="s">
        <v>147</v>
      </c>
      <c r="H27" s="13" t="s">
        <v>146</v>
      </c>
      <c r="I27" s="13" t="s">
        <v>145</v>
      </c>
      <c r="J27" s="13" t="s">
        <v>144</v>
      </c>
      <c r="K27" s="13" t="s">
        <v>117</v>
      </c>
    </row>
    <row r="28" spans="1:11" x14ac:dyDescent="0.35">
      <c r="A28" s="24" t="s">
        <v>133</v>
      </c>
      <c r="B28" s="22" t="s">
        <v>152</v>
      </c>
      <c r="C28" s="23">
        <v>0.27</v>
      </c>
      <c r="D28" s="23">
        <v>0.46</v>
      </c>
      <c r="E28" s="23">
        <v>0.1</v>
      </c>
      <c r="F28" s="23">
        <v>0.1</v>
      </c>
      <c r="G28" s="23">
        <v>0.04</v>
      </c>
      <c r="H28" s="23">
        <v>0.04</v>
      </c>
      <c r="I28" s="23">
        <v>0.72</v>
      </c>
      <c r="J28" s="23">
        <v>0.14000000000000001</v>
      </c>
      <c r="K28" s="13">
        <v>2530</v>
      </c>
    </row>
    <row r="29" spans="1:11" x14ac:dyDescent="0.35">
      <c r="A29" s="24" t="s">
        <v>1836</v>
      </c>
      <c r="B29" s="22" t="s">
        <v>131</v>
      </c>
      <c r="C29" s="23">
        <v>0.28000000000000003</v>
      </c>
      <c r="D29" s="23">
        <v>0.46</v>
      </c>
      <c r="E29" s="23">
        <v>0.11</v>
      </c>
      <c r="F29" s="23">
        <v>0.08</v>
      </c>
      <c r="G29" s="23">
        <v>0.04</v>
      </c>
      <c r="H29" s="23">
        <v>0.03</v>
      </c>
      <c r="I29" s="23">
        <v>0.73</v>
      </c>
      <c r="J29" s="23">
        <v>0.12</v>
      </c>
      <c r="K29" s="13">
        <v>1110</v>
      </c>
    </row>
    <row r="30" spans="1:11" x14ac:dyDescent="0.35">
      <c r="A30" s="24"/>
      <c r="B30" s="22" t="s">
        <v>130</v>
      </c>
      <c r="C30" s="23">
        <v>0.26</v>
      </c>
      <c r="D30" s="23">
        <v>0.46</v>
      </c>
      <c r="E30" s="23">
        <v>0.09</v>
      </c>
      <c r="F30" s="23">
        <v>0.11</v>
      </c>
      <c r="G30" s="23">
        <v>0.04</v>
      </c>
      <c r="H30" s="23">
        <v>0.04</v>
      </c>
      <c r="I30" s="23">
        <v>0.72</v>
      </c>
      <c r="J30" s="23">
        <v>0.15</v>
      </c>
      <c r="K30" s="13">
        <v>1420</v>
      </c>
    </row>
    <row r="31" spans="1:11" x14ac:dyDescent="0.35">
      <c r="A31" s="24" t="s">
        <v>1816</v>
      </c>
      <c r="B31" s="22" t="s">
        <v>44</v>
      </c>
      <c r="C31" s="23">
        <v>0.27</v>
      </c>
      <c r="D31" s="23">
        <v>0.49</v>
      </c>
      <c r="E31" s="23">
        <v>0.09</v>
      </c>
      <c r="F31" s="23">
        <v>0.08</v>
      </c>
      <c r="G31" s="23">
        <v>0.04</v>
      </c>
      <c r="H31" s="23">
        <v>0.02</v>
      </c>
      <c r="I31" s="23">
        <v>0.76</v>
      </c>
      <c r="J31" s="23">
        <v>0.12</v>
      </c>
      <c r="K31" s="13">
        <v>80</v>
      </c>
    </row>
    <row r="32" spans="1:11" x14ac:dyDescent="0.35">
      <c r="A32" s="24"/>
      <c r="B32" s="22" t="s">
        <v>43</v>
      </c>
      <c r="C32" s="23">
        <v>0.24</v>
      </c>
      <c r="D32" s="23">
        <v>0.46</v>
      </c>
      <c r="E32" s="23">
        <v>0.11</v>
      </c>
      <c r="F32" s="23">
        <v>0.11</v>
      </c>
      <c r="G32" s="23">
        <v>0.05</v>
      </c>
      <c r="H32" s="23">
        <v>0.02</v>
      </c>
      <c r="I32" s="23">
        <v>0.7</v>
      </c>
      <c r="J32" s="23">
        <v>0.16</v>
      </c>
      <c r="K32" s="13">
        <v>380</v>
      </c>
    </row>
    <row r="33" spans="1:11" x14ac:dyDescent="0.35">
      <c r="A33" s="24"/>
      <c r="B33" s="22" t="s">
        <v>42</v>
      </c>
      <c r="C33" s="23">
        <v>0.24</v>
      </c>
      <c r="D33" s="23">
        <v>0.44</v>
      </c>
      <c r="E33" s="23">
        <v>0.12</v>
      </c>
      <c r="F33" s="23">
        <v>0.11</v>
      </c>
      <c r="G33" s="23">
        <v>0.04</v>
      </c>
      <c r="H33" s="23">
        <v>0.05</v>
      </c>
      <c r="I33" s="23">
        <v>0.68</v>
      </c>
      <c r="J33" s="23">
        <v>0.15</v>
      </c>
      <c r="K33" s="13">
        <v>490</v>
      </c>
    </row>
    <row r="34" spans="1:11" x14ac:dyDescent="0.35">
      <c r="A34" s="24"/>
      <c r="B34" s="22" t="s">
        <v>41</v>
      </c>
      <c r="C34" s="23">
        <v>0.26</v>
      </c>
      <c r="D34" s="23">
        <v>0.46</v>
      </c>
      <c r="E34" s="23">
        <v>0.11</v>
      </c>
      <c r="F34" s="23">
        <v>0.08</v>
      </c>
      <c r="G34" s="23">
        <v>0.03</v>
      </c>
      <c r="H34" s="23">
        <v>0.05</v>
      </c>
      <c r="I34" s="23">
        <v>0.72</v>
      </c>
      <c r="J34" s="23">
        <v>0.12</v>
      </c>
      <c r="K34" s="13">
        <v>390</v>
      </c>
    </row>
    <row r="35" spans="1:11" x14ac:dyDescent="0.35">
      <c r="A35" s="24"/>
      <c r="B35" s="22" t="s">
        <v>40</v>
      </c>
      <c r="C35" s="23">
        <v>0.26</v>
      </c>
      <c r="D35" s="23">
        <v>0.49</v>
      </c>
      <c r="E35" s="23">
        <v>7.0000000000000007E-2</v>
      </c>
      <c r="F35" s="23">
        <v>0.11</v>
      </c>
      <c r="G35" s="23">
        <v>0.04</v>
      </c>
      <c r="H35" s="23">
        <v>0.03</v>
      </c>
      <c r="I35" s="23">
        <v>0.75</v>
      </c>
      <c r="J35" s="23">
        <v>0.15</v>
      </c>
      <c r="K35" s="13">
        <v>520</v>
      </c>
    </row>
    <row r="36" spans="1:11" x14ac:dyDescent="0.35">
      <c r="A36" s="24"/>
      <c r="B36" s="22" t="s">
        <v>39</v>
      </c>
      <c r="C36" s="23">
        <v>0.31</v>
      </c>
      <c r="D36" s="23">
        <v>0.45</v>
      </c>
      <c r="E36" s="23">
        <v>0.1</v>
      </c>
      <c r="F36" s="23">
        <v>7.0000000000000007E-2</v>
      </c>
      <c r="G36" s="23">
        <v>0.04</v>
      </c>
      <c r="H36" s="23">
        <v>0.02</v>
      </c>
      <c r="I36" s="23">
        <v>0.77</v>
      </c>
      <c r="J36" s="23">
        <v>0.11</v>
      </c>
      <c r="K36" s="13">
        <v>390</v>
      </c>
    </row>
    <row r="37" spans="1:11" x14ac:dyDescent="0.35">
      <c r="A37" s="24"/>
      <c r="B37" s="22" t="s">
        <v>38</v>
      </c>
      <c r="C37" s="23">
        <v>0.34</v>
      </c>
      <c r="D37" s="23">
        <v>0.43</v>
      </c>
      <c r="E37" s="23">
        <v>0.09</v>
      </c>
      <c r="F37" s="23">
        <v>7.0000000000000007E-2</v>
      </c>
      <c r="G37" s="23">
        <v>0.02</v>
      </c>
      <c r="H37" s="23">
        <v>0.06</v>
      </c>
      <c r="I37" s="23">
        <v>0.77</v>
      </c>
      <c r="J37" s="23">
        <v>0.09</v>
      </c>
      <c r="K37" s="13">
        <v>230</v>
      </c>
    </row>
    <row r="38" spans="1:11" x14ac:dyDescent="0.35">
      <c r="A38" s="24"/>
      <c r="B38" s="22" t="s">
        <v>37</v>
      </c>
      <c r="C38" s="23">
        <v>0.33</v>
      </c>
      <c r="D38" s="23">
        <v>0.3</v>
      </c>
      <c r="E38" s="23">
        <v>0.17</v>
      </c>
      <c r="F38" s="23">
        <v>0.08</v>
      </c>
      <c r="G38" s="23">
        <v>0</v>
      </c>
      <c r="H38" s="23">
        <v>0.12</v>
      </c>
      <c r="I38" s="23">
        <v>0.63</v>
      </c>
      <c r="J38" s="23">
        <v>0.08</v>
      </c>
      <c r="K38" s="13">
        <v>60</v>
      </c>
    </row>
    <row r="39" spans="1:11" x14ac:dyDescent="0.35">
      <c r="A39" s="24" t="s">
        <v>1837</v>
      </c>
      <c r="B39" s="22" t="s">
        <v>57</v>
      </c>
      <c r="C39" s="23">
        <v>0.33</v>
      </c>
      <c r="D39" s="23">
        <v>0.4</v>
      </c>
      <c r="E39" s="23">
        <v>0.11</v>
      </c>
      <c r="F39" s="23">
        <v>0.09</v>
      </c>
      <c r="G39" s="23">
        <v>0.03</v>
      </c>
      <c r="H39" s="23">
        <v>0.05</v>
      </c>
      <c r="I39" s="23">
        <v>0.73</v>
      </c>
      <c r="J39" s="23">
        <v>0.12</v>
      </c>
      <c r="K39" s="13">
        <v>430</v>
      </c>
    </row>
    <row r="40" spans="1:11" x14ac:dyDescent="0.35">
      <c r="A40" s="24"/>
      <c r="B40" s="22" t="s">
        <v>58</v>
      </c>
      <c r="C40" s="23">
        <v>0.26</v>
      </c>
      <c r="D40" s="23">
        <v>0.47</v>
      </c>
      <c r="E40" s="23">
        <v>0.1</v>
      </c>
      <c r="F40" s="23">
        <v>0.1</v>
      </c>
      <c r="G40" s="23">
        <v>0.04</v>
      </c>
      <c r="H40" s="23">
        <v>0.03</v>
      </c>
      <c r="I40" s="23">
        <v>0.72</v>
      </c>
      <c r="J40" s="23">
        <v>0.14000000000000001</v>
      </c>
      <c r="K40" s="13">
        <v>2100</v>
      </c>
    </row>
    <row r="41" spans="1:11" x14ac:dyDescent="0.35">
      <c r="A41" s="24" t="s">
        <v>1838</v>
      </c>
      <c r="B41" s="22" t="s">
        <v>127</v>
      </c>
      <c r="C41" s="23">
        <v>0.32</v>
      </c>
      <c r="D41" s="23">
        <v>0.43</v>
      </c>
      <c r="E41" s="23">
        <v>0.12</v>
      </c>
      <c r="F41" s="23">
        <v>7.0000000000000007E-2</v>
      </c>
      <c r="G41" s="23">
        <v>0.02</v>
      </c>
      <c r="H41" s="23">
        <v>0.04</v>
      </c>
      <c r="I41" s="23">
        <v>0.75</v>
      </c>
      <c r="J41" s="23">
        <v>0.1</v>
      </c>
      <c r="K41" s="13">
        <v>670</v>
      </c>
    </row>
    <row r="42" spans="1:11" x14ac:dyDescent="0.35">
      <c r="A42" s="24"/>
      <c r="B42" s="22" t="s">
        <v>126</v>
      </c>
      <c r="C42" s="23">
        <v>0.25</v>
      </c>
      <c r="D42" s="23">
        <v>0.45</v>
      </c>
      <c r="E42" s="23">
        <v>0.11</v>
      </c>
      <c r="F42" s="23">
        <v>0.11</v>
      </c>
      <c r="G42" s="23">
        <v>0.05</v>
      </c>
      <c r="H42" s="23">
        <v>0.04</v>
      </c>
      <c r="I42" s="23">
        <v>0.69</v>
      </c>
      <c r="J42" s="23">
        <v>0.16</v>
      </c>
      <c r="K42" s="13">
        <v>930</v>
      </c>
    </row>
    <row r="43" spans="1:11" x14ac:dyDescent="0.35">
      <c r="A43" s="24"/>
      <c r="B43" s="22" t="s">
        <v>125</v>
      </c>
      <c r="C43" s="23">
        <v>0.26</v>
      </c>
      <c r="D43" s="23">
        <v>0.48</v>
      </c>
      <c r="E43" s="23">
        <v>0.09</v>
      </c>
      <c r="F43" s="23">
        <v>0.1</v>
      </c>
      <c r="G43" s="23">
        <v>0.04</v>
      </c>
      <c r="H43" s="23">
        <v>0.03</v>
      </c>
      <c r="I43" s="23">
        <v>0.74</v>
      </c>
      <c r="J43" s="23">
        <v>0.14000000000000001</v>
      </c>
      <c r="K43" s="13">
        <v>850</v>
      </c>
    </row>
    <row r="44" spans="1:11" x14ac:dyDescent="0.35">
      <c r="A44" s="24" t="s">
        <v>489</v>
      </c>
      <c r="B44" s="22" t="s">
        <v>123</v>
      </c>
      <c r="C44" s="23">
        <v>0.26</v>
      </c>
      <c r="D44" s="23">
        <v>0.46</v>
      </c>
      <c r="E44" s="23">
        <v>0.1</v>
      </c>
      <c r="F44" s="23">
        <v>0.1</v>
      </c>
      <c r="G44" s="23">
        <v>0.04</v>
      </c>
      <c r="H44" s="23">
        <v>0.04</v>
      </c>
      <c r="I44" s="23">
        <v>0.73</v>
      </c>
      <c r="J44" s="23">
        <v>0.14000000000000001</v>
      </c>
      <c r="K44" s="13">
        <v>2210</v>
      </c>
    </row>
    <row r="45" spans="1:11" x14ac:dyDescent="0.35">
      <c r="A45" s="24"/>
      <c r="B45" s="22" t="s">
        <v>122</v>
      </c>
      <c r="C45" s="23">
        <v>0.27</v>
      </c>
      <c r="D45" s="23">
        <v>0.44</v>
      </c>
      <c r="E45" s="23">
        <v>0.13</v>
      </c>
      <c r="F45" s="23">
        <v>0.1</v>
      </c>
      <c r="G45" s="23">
        <v>0.02</v>
      </c>
      <c r="H45" s="23">
        <v>0.04</v>
      </c>
      <c r="I45" s="23">
        <v>0.71</v>
      </c>
      <c r="J45" s="23">
        <v>0.13</v>
      </c>
      <c r="K45" s="13">
        <v>320</v>
      </c>
    </row>
    <row r="47" spans="1:11" x14ac:dyDescent="0.35">
      <c r="A47" s="24" t="s">
        <v>158</v>
      </c>
    </row>
    <row r="48" spans="1:11" x14ac:dyDescent="0.35">
      <c r="C48" s="13" t="s">
        <v>151</v>
      </c>
      <c r="D48" s="13" t="s">
        <v>150</v>
      </c>
      <c r="E48" s="13" t="s">
        <v>149</v>
      </c>
      <c r="F48" s="13" t="s">
        <v>148</v>
      </c>
      <c r="G48" s="13" t="s">
        <v>147</v>
      </c>
      <c r="H48" s="13" t="s">
        <v>146</v>
      </c>
      <c r="I48" s="13" t="s">
        <v>145</v>
      </c>
      <c r="J48" s="13" t="s">
        <v>144</v>
      </c>
      <c r="K48" s="13" t="s">
        <v>117</v>
      </c>
    </row>
    <row r="49" spans="1:11" x14ac:dyDescent="0.35">
      <c r="A49" s="24" t="s">
        <v>133</v>
      </c>
      <c r="B49" s="22" t="s">
        <v>152</v>
      </c>
      <c r="C49" s="23">
        <v>0.28000000000000003</v>
      </c>
      <c r="D49" s="23">
        <v>0.55000000000000004</v>
      </c>
      <c r="E49" s="23">
        <v>0.08</v>
      </c>
      <c r="F49" s="23">
        <v>7.0000000000000007E-2</v>
      </c>
      <c r="G49" s="23">
        <v>0.01</v>
      </c>
      <c r="H49" s="23">
        <v>0.01</v>
      </c>
      <c r="I49" s="23">
        <v>0.83</v>
      </c>
      <c r="J49" s="23">
        <v>0.08</v>
      </c>
      <c r="K49" s="13">
        <v>2530</v>
      </c>
    </row>
    <row r="50" spans="1:11" x14ac:dyDescent="0.35">
      <c r="A50" s="24" t="s">
        <v>1836</v>
      </c>
      <c r="B50" s="22" t="s">
        <v>131</v>
      </c>
      <c r="C50" s="23">
        <v>0.28000000000000003</v>
      </c>
      <c r="D50" s="23">
        <v>0.56000000000000005</v>
      </c>
      <c r="E50" s="23">
        <v>0.08</v>
      </c>
      <c r="F50" s="23">
        <v>0.05</v>
      </c>
      <c r="G50" s="23">
        <v>0.01</v>
      </c>
      <c r="H50" s="23">
        <v>0.01</v>
      </c>
      <c r="I50" s="23">
        <v>0.84</v>
      </c>
      <c r="J50" s="23">
        <v>7.0000000000000007E-2</v>
      </c>
      <c r="K50" s="13">
        <v>1110</v>
      </c>
    </row>
    <row r="51" spans="1:11" x14ac:dyDescent="0.35">
      <c r="A51" s="24"/>
      <c r="B51" s="22" t="s">
        <v>130</v>
      </c>
      <c r="C51" s="23">
        <v>0.28000000000000003</v>
      </c>
      <c r="D51" s="23">
        <v>0.54</v>
      </c>
      <c r="E51" s="23">
        <v>0.08</v>
      </c>
      <c r="F51" s="23">
        <v>7.0000000000000007E-2</v>
      </c>
      <c r="G51" s="23">
        <v>0.01</v>
      </c>
      <c r="H51" s="23">
        <v>0.01</v>
      </c>
      <c r="I51" s="23">
        <v>0.82</v>
      </c>
      <c r="J51" s="23">
        <v>0.09</v>
      </c>
      <c r="K51" s="13">
        <v>1420</v>
      </c>
    </row>
    <row r="52" spans="1:11" x14ac:dyDescent="0.35">
      <c r="A52" s="24" t="s">
        <v>1816</v>
      </c>
      <c r="B52" s="22" t="s">
        <v>44</v>
      </c>
      <c r="C52" s="23">
        <v>0.21</v>
      </c>
      <c r="D52" s="23">
        <v>0.55000000000000004</v>
      </c>
      <c r="E52" s="23">
        <v>0.09</v>
      </c>
      <c r="F52" s="23">
        <v>0.1</v>
      </c>
      <c r="G52" s="23">
        <v>0.02</v>
      </c>
      <c r="H52" s="23">
        <v>0.02</v>
      </c>
      <c r="I52" s="23">
        <v>0.76</v>
      </c>
      <c r="J52" s="23">
        <v>0.13</v>
      </c>
      <c r="K52" s="13">
        <v>80</v>
      </c>
    </row>
    <row r="53" spans="1:11" x14ac:dyDescent="0.35">
      <c r="A53" s="24"/>
      <c r="B53" s="22" t="s">
        <v>43</v>
      </c>
      <c r="C53" s="23">
        <v>0.28000000000000003</v>
      </c>
      <c r="D53" s="23">
        <v>0.55000000000000004</v>
      </c>
      <c r="E53" s="23">
        <v>0.09</v>
      </c>
      <c r="F53" s="23">
        <v>0.06</v>
      </c>
      <c r="G53" s="23">
        <v>0.01</v>
      </c>
      <c r="H53" s="23">
        <v>0.01</v>
      </c>
      <c r="I53" s="23">
        <v>0.82</v>
      </c>
      <c r="J53" s="23">
        <v>7.0000000000000007E-2</v>
      </c>
      <c r="K53" s="13">
        <v>380</v>
      </c>
    </row>
    <row r="54" spans="1:11" x14ac:dyDescent="0.35">
      <c r="A54" s="24"/>
      <c r="B54" s="22" t="s">
        <v>42</v>
      </c>
      <c r="C54" s="23">
        <v>0.26</v>
      </c>
      <c r="D54" s="23">
        <v>0.55000000000000004</v>
      </c>
      <c r="E54" s="23">
        <v>0.1</v>
      </c>
      <c r="F54" s="23">
        <v>7.0000000000000007E-2</v>
      </c>
      <c r="G54" s="23">
        <v>0.01</v>
      </c>
      <c r="H54" s="23">
        <v>0.02</v>
      </c>
      <c r="I54" s="23">
        <v>0.8</v>
      </c>
      <c r="J54" s="23">
        <v>7.0000000000000007E-2</v>
      </c>
      <c r="K54" s="13">
        <v>490</v>
      </c>
    </row>
    <row r="55" spans="1:11" x14ac:dyDescent="0.35">
      <c r="A55" s="24"/>
      <c r="B55" s="22" t="s">
        <v>41</v>
      </c>
      <c r="C55" s="23">
        <v>0.28999999999999998</v>
      </c>
      <c r="D55" s="23">
        <v>0.54</v>
      </c>
      <c r="E55" s="23">
        <v>7.0000000000000007E-2</v>
      </c>
      <c r="F55" s="23">
        <v>0.06</v>
      </c>
      <c r="G55" s="23">
        <v>0.02</v>
      </c>
      <c r="H55" s="23">
        <v>0.02</v>
      </c>
      <c r="I55" s="23">
        <v>0.83</v>
      </c>
      <c r="J55" s="23">
        <v>0.08</v>
      </c>
      <c r="K55" s="13">
        <v>390</v>
      </c>
    </row>
    <row r="56" spans="1:11" x14ac:dyDescent="0.35">
      <c r="A56" s="24"/>
      <c r="B56" s="22" t="s">
        <v>40</v>
      </c>
      <c r="C56" s="23">
        <v>0.28000000000000003</v>
      </c>
      <c r="D56" s="23">
        <v>0.57999999999999996</v>
      </c>
      <c r="E56" s="23">
        <v>0.06</v>
      </c>
      <c r="F56" s="23">
        <v>0.05</v>
      </c>
      <c r="G56" s="23">
        <v>0.03</v>
      </c>
      <c r="H56" s="23">
        <v>0</v>
      </c>
      <c r="I56" s="23">
        <v>0.86</v>
      </c>
      <c r="J56" s="23">
        <v>0.08</v>
      </c>
      <c r="K56" s="13">
        <v>520</v>
      </c>
    </row>
    <row r="57" spans="1:11" x14ac:dyDescent="0.35">
      <c r="A57" s="24"/>
      <c r="B57" s="22" t="s">
        <v>39</v>
      </c>
      <c r="C57" s="23">
        <v>0.28999999999999998</v>
      </c>
      <c r="D57" s="23">
        <v>0.54</v>
      </c>
      <c r="E57" s="23">
        <v>7.0000000000000007E-2</v>
      </c>
      <c r="F57" s="23">
        <v>0.08</v>
      </c>
      <c r="G57" s="23">
        <v>0.02</v>
      </c>
      <c r="H57" s="23">
        <v>0</v>
      </c>
      <c r="I57" s="23">
        <v>0.83</v>
      </c>
      <c r="J57" s="23">
        <v>0.09</v>
      </c>
      <c r="K57" s="13">
        <v>390</v>
      </c>
    </row>
    <row r="58" spans="1:11" x14ac:dyDescent="0.35">
      <c r="A58" s="24"/>
      <c r="B58" s="22" t="s">
        <v>38</v>
      </c>
      <c r="C58" s="23">
        <v>0.34</v>
      </c>
      <c r="D58" s="23">
        <v>0.52</v>
      </c>
      <c r="E58" s="23">
        <v>0.06</v>
      </c>
      <c r="F58" s="23">
        <v>0.06</v>
      </c>
      <c r="G58" s="23">
        <v>0.01</v>
      </c>
      <c r="H58" s="23">
        <v>0.01</v>
      </c>
      <c r="I58" s="23">
        <v>0.86</v>
      </c>
      <c r="J58" s="23">
        <v>7.0000000000000007E-2</v>
      </c>
      <c r="K58" s="13">
        <v>230</v>
      </c>
    </row>
    <row r="59" spans="1:11" x14ac:dyDescent="0.35">
      <c r="A59" s="24"/>
      <c r="B59" s="22" t="s">
        <v>37</v>
      </c>
      <c r="C59" s="23">
        <v>0.44</v>
      </c>
      <c r="D59" s="23">
        <v>0.41</v>
      </c>
      <c r="E59" s="23">
        <v>0.1</v>
      </c>
      <c r="F59" s="23">
        <v>0.03</v>
      </c>
      <c r="G59" s="23">
        <v>0</v>
      </c>
      <c r="H59" s="23">
        <v>0.02</v>
      </c>
      <c r="I59" s="23">
        <v>0.85</v>
      </c>
      <c r="J59" s="23">
        <v>0.03</v>
      </c>
      <c r="K59" s="13">
        <v>60</v>
      </c>
    </row>
    <row r="60" spans="1:11" x14ac:dyDescent="0.35">
      <c r="A60" s="24" t="s">
        <v>1837</v>
      </c>
      <c r="B60" s="22" t="s">
        <v>57</v>
      </c>
      <c r="C60" s="32">
        <v>0.33</v>
      </c>
      <c r="D60" s="32">
        <v>0.49</v>
      </c>
      <c r="E60" s="32">
        <v>7.0000000000000007E-2</v>
      </c>
      <c r="F60" s="32">
        <v>7.0000000000000007E-2</v>
      </c>
      <c r="G60" s="32">
        <v>0.02</v>
      </c>
      <c r="H60" s="32">
        <v>0.02</v>
      </c>
      <c r="I60" s="23">
        <v>0.81</v>
      </c>
      <c r="J60" s="23">
        <v>0.09</v>
      </c>
      <c r="K60" s="13">
        <v>430</v>
      </c>
    </row>
    <row r="61" spans="1:11" x14ac:dyDescent="0.35">
      <c r="A61" s="24"/>
      <c r="B61" s="22" t="s">
        <v>58</v>
      </c>
      <c r="C61" s="32">
        <v>0.27</v>
      </c>
      <c r="D61" s="32">
        <v>0.56000000000000005</v>
      </c>
      <c r="E61" s="32">
        <v>0.08</v>
      </c>
      <c r="F61" s="32">
        <v>0.06</v>
      </c>
      <c r="G61" s="32">
        <v>0.01</v>
      </c>
      <c r="H61" s="32">
        <v>0.01</v>
      </c>
      <c r="I61" s="23">
        <v>0.83</v>
      </c>
      <c r="J61" s="23">
        <v>0.08</v>
      </c>
      <c r="K61" s="13">
        <v>2100</v>
      </c>
    </row>
    <row r="62" spans="1:11" x14ac:dyDescent="0.35">
      <c r="A62" s="24" t="s">
        <v>1838</v>
      </c>
      <c r="B62" s="22" t="s">
        <v>127</v>
      </c>
      <c r="C62" s="23">
        <v>0.34</v>
      </c>
      <c r="D62" s="23">
        <v>0.5</v>
      </c>
      <c r="E62" s="23">
        <v>0.08</v>
      </c>
      <c r="F62" s="23">
        <v>0.05</v>
      </c>
      <c r="G62" s="23">
        <v>0.02</v>
      </c>
      <c r="H62" s="23">
        <v>0.02</v>
      </c>
      <c r="I62" s="23">
        <v>0.84</v>
      </c>
      <c r="J62" s="23">
        <v>7.0000000000000007E-2</v>
      </c>
      <c r="K62" s="13">
        <v>670</v>
      </c>
    </row>
    <row r="63" spans="1:11" x14ac:dyDescent="0.35">
      <c r="A63" s="24"/>
      <c r="B63" s="22" t="s">
        <v>126</v>
      </c>
      <c r="C63" s="23">
        <v>0.26</v>
      </c>
      <c r="D63" s="23">
        <v>0.56000000000000005</v>
      </c>
      <c r="E63" s="23">
        <v>7.0000000000000007E-2</v>
      </c>
      <c r="F63" s="23">
        <v>7.0000000000000007E-2</v>
      </c>
      <c r="G63" s="23">
        <v>0.02</v>
      </c>
      <c r="H63" s="23">
        <v>0.01</v>
      </c>
      <c r="I63" s="23">
        <v>0.83</v>
      </c>
      <c r="J63" s="23">
        <v>0.09</v>
      </c>
      <c r="K63" s="13">
        <v>930</v>
      </c>
    </row>
    <row r="64" spans="1:11" x14ac:dyDescent="0.35">
      <c r="A64" s="24"/>
      <c r="B64" s="22" t="s">
        <v>125</v>
      </c>
      <c r="C64" s="23">
        <v>0.27</v>
      </c>
      <c r="D64" s="23">
        <v>0.56000000000000005</v>
      </c>
      <c r="E64" s="23">
        <v>0.08</v>
      </c>
      <c r="F64" s="23">
        <v>7.0000000000000007E-2</v>
      </c>
      <c r="G64" s="23">
        <v>0.01</v>
      </c>
      <c r="H64" s="23">
        <v>0.01</v>
      </c>
      <c r="I64" s="23">
        <v>0.83</v>
      </c>
      <c r="J64" s="23">
        <v>0.08</v>
      </c>
      <c r="K64" s="13">
        <v>850</v>
      </c>
    </row>
    <row r="65" spans="1:11" x14ac:dyDescent="0.35">
      <c r="A65" s="24" t="s">
        <v>489</v>
      </c>
      <c r="B65" s="22" t="s">
        <v>123</v>
      </c>
      <c r="C65" s="23">
        <v>0.28000000000000003</v>
      </c>
      <c r="D65" s="23">
        <v>0.55000000000000004</v>
      </c>
      <c r="E65" s="23">
        <v>0.08</v>
      </c>
      <c r="F65" s="23">
        <v>7.0000000000000007E-2</v>
      </c>
      <c r="G65" s="23">
        <v>0.01</v>
      </c>
      <c r="H65" s="23">
        <v>0.01</v>
      </c>
      <c r="I65" s="23">
        <v>0.82</v>
      </c>
      <c r="J65" s="23">
        <v>0.08</v>
      </c>
      <c r="K65" s="13">
        <v>2210</v>
      </c>
    </row>
    <row r="66" spans="1:11" x14ac:dyDescent="0.35">
      <c r="A66" s="24"/>
      <c r="B66" s="22" t="s">
        <v>122</v>
      </c>
      <c r="C66" s="23">
        <v>0.32</v>
      </c>
      <c r="D66" s="23">
        <v>0.54</v>
      </c>
      <c r="E66" s="23">
        <v>7.0000000000000007E-2</v>
      </c>
      <c r="F66" s="23">
        <v>0.04</v>
      </c>
      <c r="G66" s="23">
        <v>0.02</v>
      </c>
      <c r="H66" s="23">
        <v>0.01</v>
      </c>
      <c r="I66" s="23">
        <v>0.86</v>
      </c>
      <c r="J66" s="23">
        <v>0.06</v>
      </c>
      <c r="K66" s="13">
        <v>320</v>
      </c>
    </row>
    <row r="67" spans="1:11" x14ac:dyDescent="0.35">
      <c r="A67" s="24"/>
    </row>
    <row r="68" spans="1:11" x14ac:dyDescent="0.35">
      <c r="A68" s="24" t="s">
        <v>157</v>
      </c>
    </row>
    <row r="69" spans="1:11" x14ac:dyDescent="0.35">
      <c r="A69" s="24"/>
      <c r="C69" s="13" t="s">
        <v>151</v>
      </c>
      <c r="D69" s="13" t="s">
        <v>150</v>
      </c>
      <c r="E69" s="13" t="s">
        <v>149</v>
      </c>
      <c r="F69" s="13" t="s">
        <v>148</v>
      </c>
      <c r="G69" s="13" t="s">
        <v>147</v>
      </c>
      <c r="H69" s="13" t="s">
        <v>146</v>
      </c>
      <c r="I69" s="13" t="s">
        <v>145</v>
      </c>
      <c r="J69" s="13" t="s">
        <v>144</v>
      </c>
      <c r="K69" s="13" t="s">
        <v>117</v>
      </c>
    </row>
    <row r="70" spans="1:11" x14ac:dyDescent="0.35">
      <c r="A70" s="24" t="s">
        <v>133</v>
      </c>
      <c r="B70" s="22" t="s">
        <v>152</v>
      </c>
      <c r="C70" s="23">
        <v>0.5</v>
      </c>
      <c r="D70" s="23">
        <v>0.45</v>
      </c>
      <c r="E70" s="23">
        <v>0.03</v>
      </c>
      <c r="F70" s="23">
        <v>0.01</v>
      </c>
      <c r="G70" s="23">
        <v>0</v>
      </c>
      <c r="H70" s="23">
        <v>0.01</v>
      </c>
      <c r="I70" s="23">
        <v>0.95</v>
      </c>
      <c r="J70" s="23">
        <v>0.01</v>
      </c>
      <c r="K70" s="13">
        <v>2530</v>
      </c>
    </row>
    <row r="71" spans="1:11" x14ac:dyDescent="0.35">
      <c r="A71" s="24" t="s">
        <v>1836</v>
      </c>
      <c r="B71" s="22" t="s">
        <v>131</v>
      </c>
      <c r="C71" s="23">
        <v>0.53</v>
      </c>
      <c r="D71" s="23">
        <v>0.42</v>
      </c>
      <c r="E71" s="23">
        <v>0.03</v>
      </c>
      <c r="F71" s="23">
        <v>0</v>
      </c>
      <c r="G71" s="23">
        <v>0</v>
      </c>
      <c r="H71" s="23">
        <v>0.01</v>
      </c>
      <c r="I71" s="23">
        <v>0.95</v>
      </c>
      <c r="J71" s="23">
        <v>0.01</v>
      </c>
      <c r="K71" s="13">
        <v>1110</v>
      </c>
    </row>
    <row r="72" spans="1:11" x14ac:dyDescent="0.35">
      <c r="A72" s="24"/>
      <c r="B72" s="22" t="s">
        <v>130</v>
      </c>
      <c r="C72" s="23">
        <v>0.47</v>
      </c>
      <c r="D72" s="23">
        <v>0.47</v>
      </c>
      <c r="E72" s="23">
        <v>0.03</v>
      </c>
      <c r="F72" s="23">
        <v>0.01</v>
      </c>
      <c r="G72" s="23">
        <v>0</v>
      </c>
      <c r="H72" s="23">
        <v>0.01</v>
      </c>
      <c r="I72" s="23">
        <v>0.95</v>
      </c>
      <c r="J72" s="23">
        <v>0.01</v>
      </c>
      <c r="K72" s="13">
        <v>1420</v>
      </c>
    </row>
    <row r="73" spans="1:11" x14ac:dyDescent="0.35">
      <c r="A73" s="24" t="s">
        <v>1816</v>
      </c>
      <c r="B73" s="22" t="s">
        <v>44</v>
      </c>
      <c r="C73" s="23">
        <v>0.55000000000000004</v>
      </c>
      <c r="D73" s="23">
        <v>0.42</v>
      </c>
      <c r="E73" s="23">
        <v>0.01</v>
      </c>
      <c r="F73" s="23">
        <v>0</v>
      </c>
      <c r="G73" s="23">
        <v>0</v>
      </c>
      <c r="H73" s="23">
        <v>0.02</v>
      </c>
      <c r="I73" s="23">
        <v>0.97</v>
      </c>
      <c r="J73" s="23">
        <v>0</v>
      </c>
      <c r="K73" s="13">
        <v>80</v>
      </c>
    </row>
    <row r="74" spans="1:11" x14ac:dyDescent="0.35">
      <c r="A74" s="24"/>
      <c r="B74" s="22" t="s">
        <v>43</v>
      </c>
      <c r="C74" s="23">
        <v>0.51</v>
      </c>
      <c r="D74" s="23">
        <v>0.45</v>
      </c>
      <c r="E74" s="23">
        <v>0.03</v>
      </c>
      <c r="F74" s="23">
        <v>0</v>
      </c>
      <c r="G74" s="23">
        <v>0</v>
      </c>
      <c r="H74" s="23">
        <v>0</v>
      </c>
      <c r="I74" s="23">
        <v>0.96</v>
      </c>
      <c r="J74" s="23">
        <v>0.01</v>
      </c>
      <c r="K74" s="13">
        <v>380</v>
      </c>
    </row>
    <row r="75" spans="1:11" x14ac:dyDescent="0.35">
      <c r="A75" s="24"/>
      <c r="B75" s="22" t="s">
        <v>42</v>
      </c>
      <c r="C75" s="23">
        <v>0.47</v>
      </c>
      <c r="D75" s="23">
        <v>0.46</v>
      </c>
      <c r="E75" s="23">
        <v>0.04</v>
      </c>
      <c r="F75" s="23">
        <v>0.01</v>
      </c>
      <c r="G75" s="23">
        <v>0</v>
      </c>
      <c r="H75" s="23">
        <v>0.02</v>
      </c>
      <c r="I75" s="23">
        <v>0.93</v>
      </c>
      <c r="J75" s="23">
        <v>0.01</v>
      </c>
      <c r="K75" s="13">
        <v>490</v>
      </c>
    </row>
    <row r="76" spans="1:11" x14ac:dyDescent="0.35">
      <c r="A76" s="24"/>
      <c r="B76" s="22" t="s">
        <v>41</v>
      </c>
      <c r="C76" s="23">
        <v>0.48</v>
      </c>
      <c r="D76" s="23">
        <v>0.45</v>
      </c>
      <c r="E76" s="23">
        <v>0.04</v>
      </c>
      <c r="F76" s="23">
        <v>0.01</v>
      </c>
      <c r="G76" s="23">
        <v>0</v>
      </c>
      <c r="H76" s="23">
        <v>0.02</v>
      </c>
      <c r="I76" s="23">
        <v>0.93</v>
      </c>
      <c r="J76" s="23">
        <v>0.01</v>
      </c>
      <c r="K76" s="13">
        <v>390</v>
      </c>
    </row>
    <row r="77" spans="1:11" x14ac:dyDescent="0.35">
      <c r="A77" s="24"/>
      <c r="B77" s="22" t="s">
        <v>40</v>
      </c>
      <c r="C77" s="23">
        <v>0.5</v>
      </c>
      <c r="D77" s="23">
        <v>0.47</v>
      </c>
      <c r="E77" s="23">
        <v>0.02</v>
      </c>
      <c r="F77" s="23">
        <v>0.01</v>
      </c>
      <c r="G77" s="23">
        <v>0</v>
      </c>
      <c r="H77" s="23">
        <v>0.01</v>
      </c>
      <c r="I77" s="23">
        <v>0.97</v>
      </c>
      <c r="J77" s="23">
        <v>0.01</v>
      </c>
      <c r="K77" s="13">
        <v>520</v>
      </c>
    </row>
    <row r="78" spans="1:11" x14ac:dyDescent="0.35">
      <c r="A78" s="24"/>
      <c r="B78" s="22" t="s">
        <v>39</v>
      </c>
      <c r="C78" s="23">
        <v>0.52</v>
      </c>
      <c r="D78" s="23">
        <v>0.42</v>
      </c>
      <c r="E78" s="23">
        <v>0.04</v>
      </c>
      <c r="F78" s="23">
        <v>0.01</v>
      </c>
      <c r="G78" s="23">
        <v>0.01</v>
      </c>
      <c r="H78" s="23">
        <v>0.01</v>
      </c>
      <c r="I78" s="23">
        <v>0.94</v>
      </c>
      <c r="J78" s="23">
        <v>0.02</v>
      </c>
      <c r="K78" s="13">
        <v>390</v>
      </c>
    </row>
    <row r="79" spans="1:11" x14ac:dyDescent="0.35">
      <c r="A79" s="24"/>
      <c r="B79" s="22" t="s">
        <v>38</v>
      </c>
      <c r="C79" s="23">
        <v>0.55000000000000004</v>
      </c>
      <c r="D79" s="23">
        <v>0.42</v>
      </c>
      <c r="E79" s="23">
        <v>0.01</v>
      </c>
      <c r="F79" s="23">
        <v>0.01</v>
      </c>
      <c r="G79" s="23">
        <v>0</v>
      </c>
      <c r="H79" s="23">
        <v>0.01</v>
      </c>
      <c r="I79" s="23">
        <v>0.97</v>
      </c>
      <c r="J79" s="23">
        <v>0.01</v>
      </c>
      <c r="K79" s="13">
        <v>230</v>
      </c>
    </row>
    <row r="80" spans="1:11" x14ac:dyDescent="0.35">
      <c r="A80" s="24"/>
      <c r="B80" s="22" t="s">
        <v>37</v>
      </c>
      <c r="C80" s="23">
        <v>0.45</v>
      </c>
      <c r="D80" s="23">
        <v>0.51</v>
      </c>
      <c r="E80" s="23">
        <v>0.02</v>
      </c>
      <c r="F80" s="23">
        <v>0</v>
      </c>
      <c r="G80" s="23">
        <v>0</v>
      </c>
      <c r="H80" s="23">
        <v>0.02</v>
      </c>
      <c r="I80" s="23">
        <v>0.96</v>
      </c>
      <c r="J80" s="23">
        <v>0</v>
      </c>
      <c r="K80" s="13">
        <v>60</v>
      </c>
    </row>
    <row r="81" spans="1:11" x14ac:dyDescent="0.35">
      <c r="A81" s="24" t="s">
        <v>1837</v>
      </c>
      <c r="B81" s="22" t="s">
        <v>57</v>
      </c>
      <c r="C81" s="32">
        <v>0.53</v>
      </c>
      <c r="D81" s="32">
        <v>0.39</v>
      </c>
      <c r="E81" s="32">
        <v>0.03</v>
      </c>
      <c r="F81" s="32">
        <v>0.01</v>
      </c>
      <c r="G81" s="32">
        <v>0.01</v>
      </c>
      <c r="H81" s="32">
        <v>0.03</v>
      </c>
      <c r="I81" s="23">
        <v>0.92</v>
      </c>
      <c r="J81" s="23">
        <v>0.02</v>
      </c>
      <c r="K81" s="13">
        <v>430</v>
      </c>
    </row>
    <row r="82" spans="1:11" x14ac:dyDescent="0.35">
      <c r="A82" s="24"/>
      <c r="B82" s="22" t="s">
        <v>58</v>
      </c>
      <c r="C82" s="32">
        <v>0.5</v>
      </c>
      <c r="D82" s="32">
        <v>0.46</v>
      </c>
      <c r="E82" s="32">
        <v>0.03</v>
      </c>
      <c r="F82" s="32">
        <v>0</v>
      </c>
      <c r="G82" s="32">
        <v>0</v>
      </c>
      <c r="H82" s="32">
        <v>0.01</v>
      </c>
      <c r="I82" s="23">
        <v>0.96</v>
      </c>
      <c r="J82" s="23">
        <v>0.01</v>
      </c>
      <c r="K82" s="13">
        <v>2100</v>
      </c>
    </row>
    <row r="83" spans="1:11" x14ac:dyDescent="0.35">
      <c r="A83" s="24" t="s">
        <v>1838</v>
      </c>
      <c r="B83" s="22" t="s">
        <v>127</v>
      </c>
      <c r="C83" s="23">
        <v>0.52</v>
      </c>
      <c r="D83" s="23">
        <v>0.42</v>
      </c>
      <c r="E83" s="23">
        <v>0.02</v>
      </c>
      <c r="F83" s="23">
        <v>0.01</v>
      </c>
      <c r="G83" s="23">
        <v>0</v>
      </c>
      <c r="H83" s="23">
        <v>0.02</v>
      </c>
      <c r="I83" s="23">
        <v>0.94</v>
      </c>
      <c r="J83" s="23">
        <v>0.02</v>
      </c>
      <c r="K83" s="13">
        <v>670</v>
      </c>
    </row>
    <row r="84" spans="1:11" x14ac:dyDescent="0.35">
      <c r="A84" s="24"/>
      <c r="B84" s="22" t="s">
        <v>126</v>
      </c>
      <c r="C84" s="23">
        <v>0.49</v>
      </c>
      <c r="D84" s="23">
        <v>0.46</v>
      </c>
      <c r="E84" s="23">
        <v>0.03</v>
      </c>
      <c r="F84" s="23">
        <v>0.01</v>
      </c>
      <c r="G84" s="23">
        <v>0</v>
      </c>
      <c r="H84" s="23">
        <v>0.01</v>
      </c>
      <c r="I84" s="23">
        <v>0.94</v>
      </c>
      <c r="J84" s="23">
        <v>0.01</v>
      </c>
      <c r="K84" s="13">
        <v>930</v>
      </c>
    </row>
    <row r="85" spans="1:11" x14ac:dyDescent="0.35">
      <c r="A85" s="24"/>
      <c r="B85" s="22" t="s">
        <v>125</v>
      </c>
      <c r="C85" s="23">
        <v>0.51</v>
      </c>
      <c r="D85" s="23">
        <v>0.45</v>
      </c>
      <c r="E85" s="23">
        <v>0.03</v>
      </c>
      <c r="F85" s="23">
        <v>0</v>
      </c>
      <c r="G85" s="23">
        <v>0</v>
      </c>
      <c r="H85" s="23">
        <v>0.01</v>
      </c>
      <c r="I85" s="23">
        <v>0.96</v>
      </c>
      <c r="J85" s="23">
        <v>0.01</v>
      </c>
      <c r="K85" s="13">
        <v>850</v>
      </c>
    </row>
    <row r="86" spans="1:11" x14ac:dyDescent="0.35">
      <c r="A86" s="24" t="s">
        <v>489</v>
      </c>
      <c r="B86" s="22" t="s">
        <v>123</v>
      </c>
      <c r="C86" s="23">
        <v>0.5</v>
      </c>
      <c r="D86" s="23">
        <v>0.45</v>
      </c>
      <c r="E86" s="23">
        <v>0.03</v>
      </c>
      <c r="F86" s="23">
        <v>0.01</v>
      </c>
      <c r="G86" s="23">
        <v>0</v>
      </c>
      <c r="H86" s="23">
        <v>0.01</v>
      </c>
      <c r="I86" s="23">
        <v>0.95</v>
      </c>
      <c r="J86" s="23">
        <v>0.01</v>
      </c>
      <c r="K86" s="13">
        <v>2210</v>
      </c>
    </row>
    <row r="87" spans="1:11" x14ac:dyDescent="0.35">
      <c r="A87" s="24"/>
      <c r="B87" s="22" t="s">
        <v>122</v>
      </c>
      <c r="C87" s="23">
        <v>0.53</v>
      </c>
      <c r="D87" s="23">
        <v>0.43</v>
      </c>
      <c r="E87" s="23">
        <v>0.03</v>
      </c>
      <c r="F87" s="23">
        <v>0</v>
      </c>
      <c r="G87" s="23">
        <v>0</v>
      </c>
      <c r="H87" s="23">
        <v>0.01</v>
      </c>
      <c r="I87" s="23">
        <v>0.96</v>
      </c>
      <c r="J87" s="23">
        <v>0</v>
      </c>
      <c r="K87" s="13">
        <v>320</v>
      </c>
    </row>
    <row r="88" spans="1:11" ht="18.5" customHeight="1" x14ac:dyDescent="0.35">
      <c r="A88" s="24"/>
    </row>
    <row r="89" spans="1:11" ht="18.5" customHeight="1" x14ac:dyDescent="0.35">
      <c r="A89" s="24" t="s">
        <v>156</v>
      </c>
    </row>
    <row r="90" spans="1:11" x14ac:dyDescent="0.35">
      <c r="A90" s="24"/>
      <c r="C90" s="13" t="s">
        <v>151</v>
      </c>
      <c r="D90" s="13" t="s">
        <v>150</v>
      </c>
      <c r="E90" s="13" t="s">
        <v>149</v>
      </c>
      <c r="F90" s="13" t="s">
        <v>148</v>
      </c>
      <c r="G90" s="13" t="s">
        <v>147</v>
      </c>
      <c r="H90" s="13" t="s">
        <v>146</v>
      </c>
      <c r="I90" s="13" t="s">
        <v>145</v>
      </c>
      <c r="J90" s="13" t="s">
        <v>144</v>
      </c>
      <c r="K90" s="13" t="s">
        <v>117</v>
      </c>
    </row>
    <row r="91" spans="1:11" x14ac:dyDescent="0.35">
      <c r="A91" s="24" t="s">
        <v>133</v>
      </c>
      <c r="B91" s="22" t="s">
        <v>152</v>
      </c>
      <c r="C91" s="23">
        <v>0.34</v>
      </c>
      <c r="D91" s="23">
        <v>0.42</v>
      </c>
      <c r="E91" s="23">
        <v>0.09</v>
      </c>
      <c r="F91" s="23">
        <v>7.0000000000000007E-2</v>
      </c>
      <c r="G91" s="23">
        <v>0.03</v>
      </c>
      <c r="H91" s="23">
        <v>0.05</v>
      </c>
      <c r="I91" s="23">
        <v>0.76</v>
      </c>
      <c r="J91" s="23">
        <v>0.1</v>
      </c>
      <c r="K91" s="13">
        <v>2530</v>
      </c>
    </row>
    <row r="92" spans="1:11" x14ac:dyDescent="0.35">
      <c r="A92" s="24" t="s">
        <v>1836</v>
      </c>
      <c r="B92" s="22" t="s">
        <v>131</v>
      </c>
      <c r="C92" s="23">
        <v>0.41</v>
      </c>
      <c r="D92" s="23">
        <v>0.42</v>
      </c>
      <c r="E92" s="23">
        <v>0.08</v>
      </c>
      <c r="F92" s="23">
        <v>0.04</v>
      </c>
      <c r="G92" s="23">
        <v>0.02</v>
      </c>
      <c r="H92" s="23">
        <v>0.03</v>
      </c>
      <c r="I92" s="23">
        <v>0.83</v>
      </c>
      <c r="J92" s="23">
        <v>0.05</v>
      </c>
      <c r="K92" s="13">
        <v>1110</v>
      </c>
    </row>
    <row r="93" spans="1:11" x14ac:dyDescent="0.35">
      <c r="A93" s="24"/>
      <c r="B93" s="22" t="s">
        <v>130</v>
      </c>
      <c r="C93" s="23">
        <v>0.27</v>
      </c>
      <c r="D93" s="23">
        <v>0.41</v>
      </c>
      <c r="E93" s="23">
        <v>0.11</v>
      </c>
      <c r="F93" s="23">
        <v>0.1</v>
      </c>
      <c r="G93" s="23">
        <v>0.04</v>
      </c>
      <c r="H93" s="23">
        <v>7.0000000000000007E-2</v>
      </c>
      <c r="I93" s="23">
        <v>0.68</v>
      </c>
      <c r="J93" s="23">
        <v>0.14000000000000001</v>
      </c>
      <c r="K93" s="13">
        <v>1420</v>
      </c>
    </row>
    <row r="94" spans="1:11" x14ac:dyDescent="0.35">
      <c r="A94" s="24" t="s">
        <v>1816</v>
      </c>
      <c r="B94" s="22" t="s">
        <v>44</v>
      </c>
      <c r="C94" s="23">
        <v>0.41</v>
      </c>
      <c r="D94" s="23">
        <v>0.44</v>
      </c>
      <c r="E94" s="23">
        <v>0.06</v>
      </c>
      <c r="F94" s="23">
        <v>0.05</v>
      </c>
      <c r="G94" s="23">
        <v>0</v>
      </c>
      <c r="H94" s="23">
        <v>0.04</v>
      </c>
      <c r="I94" s="23">
        <v>0.85</v>
      </c>
      <c r="J94" s="23">
        <v>0.05</v>
      </c>
      <c r="K94" s="13">
        <v>80</v>
      </c>
    </row>
    <row r="95" spans="1:11" x14ac:dyDescent="0.35">
      <c r="A95" s="24"/>
      <c r="B95" s="22" t="s">
        <v>43</v>
      </c>
      <c r="C95" s="23">
        <v>0.37</v>
      </c>
      <c r="D95" s="23">
        <v>0.46</v>
      </c>
      <c r="E95" s="23">
        <v>0.08</v>
      </c>
      <c r="F95" s="23">
        <v>0.05</v>
      </c>
      <c r="G95" s="23">
        <v>0.02</v>
      </c>
      <c r="H95" s="23">
        <v>0.02</v>
      </c>
      <c r="I95" s="23">
        <v>0.82</v>
      </c>
      <c r="J95" s="23">
        <v>0.08</v>
      </c>
      <c r="K95" s="13">
        <v>380</v>
      </c>
    </row>
    <row r="96" spans="1:11" x14ac:dyDescent="0.35">
      <c r="A96" s="24"/>
      <c r="B96" s="22" t="s">
        <v>42</v>
      </c>
      <c r="C96" s="23">
        <v>0.37</v>
      </c>
      <c r="D96" s="23">
        <v>0.44</v>
      </c>
      <c r="E96" s="23">
        <v>0.09</v>
      </c>
      <c r="F96" s="23">
        <v>0.05</v>
      </c>
      <c r="G96" s="23">
        <v>0.02</v>
      </c>
      <c r="H96" s="23">
        <v>0.04</v>
      </c>
      <c r="I96" s="23">
        <v>0.8</v>
      </c>
      <c r="J96" s="23">
        <v>7.0000000000000007E-2</v>
      </c>
      <c r="K96" s="13">
        <v>490</v>
      </c>
    </row>
    <row r="97" spans="1:11" x14ac:dyDescent="0.35">
      <c r="A97" s="24"/>
      <c r="B97" s="22" t="s">
        <v>41</v>
      </c>
      <c r="C97" s="23">
        <v>0.33</v>
      </c>
      <c r="D97" s="23">
        <v>0.42</v>
      </c>
      <c r="E97" s="23">
        <v>0.12</v>
      </c>
      <c r="F97" s="23">
        <v>0.08</v>
      </c>
      <c r="G97" s="23">
        <v>0.02</v>
      </c>
      <c r="H97" s="23">
        <v>0.03</v>
      </c>
      <c r="I97" s="23">
        <v>0.75</v>
      </c>
      <c r="J97" s="23">
        <v>0.1</v>
      </c>
      <c r="K97" s="13">
        <v>390</v>
      </c>
    </row>
    <row r="98" spans="1:11" x14ac:dyDescent="0.35">
      <c r="A98" s="24"/>
      <c r="B98" s="22" t="s">
        <v>40</v>
      </c>
      <c r="C98" s="23">
        <v>0.33</v>
      </c>
      <c r="D98" s="23">
        <v>0.41</v>
      </c>
      <c r="E98" s="23">
        <v>0.09</v>
      </c>
      <c r="F98" s="23">
        <v>0.1</v>
      </c>
      <c r="G98" s="23">
        <v>0.02</v>
      </c>
      <c r="H98" s="23">
        <v>0.05</v>
      </c>
      <c r="I98" s="23">
        <v>0.74</v>
      </c>
      <c r="J98" s="23">
        <v>0.13</v>
      </c>
      <c r="K98" s="13">
        <v>520</v>
      </c>
    </row>
    <row r="99" spans="1:11" x14ac:dyDescent="0.35">
      <c r="A99" s="24"/>
      <c r="B99" s="22" t="s">
        <v>39</v>
      </c>
      <c r="C99" s="23">
        <v>0.26</v>
      </c>
      <c r="D99" s="23">
        <v>0.37</v>
      </c>
      <c r="E99" s="23">
        <v>0.11</v>
      </c>
      <c r="F99" s="23">
        <v>0.11</v>
      </c>
      <c r="G99" s="23">
        <v>0.06</v>
      </c>
      <c r="H99" s="23">
        <v>0.1</v>
      </c>
      <c r="I99" s="23">
        <v>0.63</v>
      </c>
      <c r="J99" s="23">
        <v>0.16</v>
      </c>
      <c r="K99" s="13">
        <v>390</v>
      </c>
    </row>
    <row r="100" spans="1:11" x14ac:dyDescent="0.35">
      <c r="A100" s="24"/>
      <c r="B100" s="22" t="s">
        <v>38</v>
      </c>
      <c r="C100" s="23">
        <v>0.3</v>
      </c>
      <c r="D100" s="23">
        <v>0.35</v>
      </c>
      <c r="E100" s="23">
        <v>0.09</v>
      </c>
      <c r="F100" s="23">
        <v>7.0000000000000007E-2</v>
      </c>
      <c r="G100" s="23">
        <v>0.05</v>
      </c>
      <c r="H100" s="23">
        <v>0.15</v>
      </c>
      <c r="I100" s="23">
        <v>0.65</v>
      </c>
      <c r="J100" s="23">
        <v>0.11</v>
      </c>
      <c r="K100" s="13">
        <v>230</v>
      </c>
    </row>
    <row r="101" spans="1:11" x14ac:dyDescent="0.35">
      <c r="A101" s="24"/>
      <c r="B101" s="22" t="s">
        <v>37</v>
      </c>
      <c r="C101" s="23">
        <v>0.21</v>
      </c>
      <c r="D101" s="23">
        <v>0.31</v>
      </c>
      <c r="E101" s="23">
        <v>0.14000000000000001</v>
      </c>
      <c r="F101" s="23">
        <v>0.04</v>
      </c>
      <c r="G101" s="23">
        <v>0.04</v>
      </c>
      <c r="H101" s="23">
        <v>0.26</v>
      </c>
      <c r="I101" s="23">
        <v>0.52</v>
      </c>
      <c r="J101" s="23">
        <v>0.08</v>
      </c>
      <c r="K101" s="13">
        <v>60</v>
      </c>
    </row>
    <row r="102" spans="1:11" x14ac:dyDescent="0.35">
      <c r="A102" s="24" t="s">
        <v>1837</v>
      </c>
      <c r="B102" s="33" t="s">
        <v>57</v>
      </c>
      <c r="C102" s="32">
        <v>0.33</v>
      </c>
      <c r="D102" s="32">
        <v>0.31</v>
      </c>
      <c r="E102" s="32">
        <v>0.09</v>
      </c>
      <c r="F102" s="32">
        <v>0.11</v>
      </c>
      <c r="G102" s="32">
        <v>0.04</v>
      </c>
      <c r="H102" s="32">
        <v>0.12</v>
      </c>
      <c r="I102" s="23">
        <v>0.64</v>
      </c>
      <c r="J102" s="23">
        <v>0.15</v>
      </c>
      <c r="K102" s="13">
        <v>430</v>
      </c>
    </row>
    <row r="103" spans="1:11" x14ac:dyDescent="0.35">
      <c r="A103" s="24"/>
      <c r="B103" s="33" t="s">
        <v>58</v>
      </c>
      <c r="C103" s="32">
        <v>0.34</v>
      </c>
      <c r="D103" s="32">
        <v>0.44</v>
      </c>
      <c r="E103" s="32">
        <v>0.09</v>
      </c>
      <c r="F103" s="32">
        <v>7.0000000000000007E-2</v>
      </c>
      <c r="G103" s="32">
        <v>0.02</v>
      </c>
      <c r="H103" s="32">
        <v>0.04</v>
      </c>
      <c r="I103" s="23">
        <v>0.78</v>
      </c>
      <c r="J103" s="23">
        <v>0.09</v>
      </c>
      <c r="K103" s="13">
        <v>2100</v>
      </c>
    </row>
    <row r="104" spans="1:11" x14ac:dyDescent="0.35">
      <c r="A104" s="24" t="s">
        <v>1838</v>
      </c>
      <c r="B104" s="22" t="s">
        <v>127</v>
      </c>
      <c r="C104" s="23">
        <v>0.33</v>
      </c>
      <c r="D104" s="23">
        <v>0.39</v>
      </c>
      <c r="E104" s="23">
        <v>0.08</v>
      </c>
      <c r="F104" s="23">
        <v>7.0000000000000007E-2</v>
      </c>
      <c r="G104" s="23">
        <v>0.04</v>
      </c>
      <c r="H104" s="23">
        <v>0.1</v>
      </c>
      <c r="I104" s="23">
        <v>0.72</v>
      </c>
      <c r="J104" s="23">
        <v>0.11</v>
      </c>
      <c r="K104" s="13">
        <v>670</v>
      </c>
    </row>
    <row r="105" spans="1:11" x14ac:dyDescent="0.35">
      <c r="A105" s="24"/>
      <c r="B105" s="22" t="s">
        <v>126</v>
      </c>
      <c r="C105" s="23">
        <v>0.33</v>
      </c>
      <c r="D105" s="23">
        <v>0.41</v>
      </c>
      <c r="E105" s="23">
        <v>0.09</v>
      </c>
      <c r="F105" s="23">
        <v>0.09</v>
      </c>
      <c r="G105" s="23">
        <v>0.03</v>
      </c>
      <c r="H105" s="23">
        <v>0.06</v>
      </c>
      <c r="I105" s="23">
        <v>0.73</v>
      </c>
      <c r="J105" s="23">
        <v>0.12</v>
      </c>
      <c r="K105" s="13">
        <v>930</v>
      </c>
    </row>
    <row r="106" spans="1:11" x14ac:dyDescent="0.35">
      <c r="A106" s="24"/>
      <c r="B106" s="22" t="s">
        <v>125</v>
      </c>
      <c r="C106" s="23">
        <v>0.36</v>
      </c>
      <c r="D106" s="23">
        <v>0.43</v>
      </c>
      <c r="E106" s="23">
        <v>0.1</v>
      </c>
      <c r="F106" s="23">
        <v>0.06</v>
      </c>
      <c r="G106" s="23">
        <v>0.02</v>
      </c>
      <c r="H106" s="23">
        <v>0.02</v>
      </c>
      <c r="I106" s="23">
        <v>0.79</v>
      </c>
      <c r="J106" s="23">
        <v>0.08</v>
      </c>
      <c r="K106" s="13">
        <v>850</v>
      </c>
    </row>
    <row r="107" spans="1:11" x14ac:dyDescent="0.35">
      <c r="A107" s="24" t="s">
        <v>489</v>
      </c>
      <c r="B107" s="22" t="s">
        <v>123</v>
      </c>
      <c r="C107" s="23">
        <v>0.33</v>
      </c>
      <c r="D107" s="23">
        <v>0.42</v>
      </c>
      <c r="E107" s="23">
        <v>0.09</v>
      </c>
      <c r="F107" s="23">
        <v>7.0000000000000007E-2</v>
      </c>
      <c r="G107" s="23">
        <v>0.03</v>
      </c>
      <c r="H107" s="23">
        <v>0.05</v>
      </c>
      <c r="I107" s="23">
        <v>0.75</v>
      </c>
      <c r="J107" s="23">
        <v>0.1</v>
      </c>
      <c r="K107" s="13">
        <v>2210</v>
      </c>
    </row>
    <row r="108" spans="1:11" x14ac:dyDescent="0.35">
      <c r="A108" s="24"/>
      <c r="B108" s="22" t="s">
        <v>122</v>
      </c>
      <c r="C108" s="23">
        <v>0.41</v>
      </c>
      <c r="D108" s="23">
        <v>0.4</v>
      </c>
      <c r="E108" s="23">
        <v>7.0000000000000007E-2</v>
      </c>
      <c r="F108" s="23">
        <v>0.06</v>
      </c>
      <c r="G108" s="23">
        <v>0.01</v>
      </c>
      <c r="H108" s="23">
        <v>0.05</v>
      </c>
      <c r="I108" s="23">
        <v>0.8</v>
      </c>
      <c r="J108" s="23">
        <v>7.0000000000000007E-2</v>
      </c>
      <c r="K108" s="13">
        <v>320</v>
      </c>
    </row>
    <row r="109" spans="1:11" x14ac:dyDescent="0.35">
      <c r="A109" s="24"/>
    </row>
    <row r="110" spans="1:11" x14ac:dyDescent="0.35">
      <c r="A110" s="24" t="s">
        <v>155</v>
      </c>
    </row>
    <row r="111" spans="1:11" x14ac:dyDescent="0.35">
      <c r="A111" s="24"/>
      <c r="C111" s="13" t="s">
        <v>151</v>
      </c>
      <c r="D111" s="13" t="s">
        <v>150</v>
      </c>
      <c r="E111" s="13" t="s">
        <v>149</v>
      </c>
      <c r="F111" s="13" t="s">
        <v>148</v>
      </c>
      <c r="G111" s="13" t="s">
        <v>147</v>
      </c>
      <c r="H111" s="13" t="s">
        <v>146</v>
      </c>
      <c r="I111" s="13" t="s">
        <v>145</v>
      </c>
      <c r="J111" s="13" t="s">
        <v>144</v>
      </c>
      <c r="K111" s="13" t="s">
        <v>117</v>
      </c>
    </row>
    <row r="112" spans="1:11" x14ac:dyDescent="0.35">
      <c r="A112" s="24" t="s">
        <v>133</v>
      </c>
      <c r="B112" s="22" t="s">
        <v>152</v>
      </c>
      <c r="C112" s="23">
        <v>0.44</v>
      </c>
      <c r="D112" s="23">
        <v>0.43</v>
      </c>
      <c r="E112" s="23">
        <v>0.05</v>
      </c>
      <c r="F112" s="23">
        <v>0.04</v>
      </c>
      <c r="G112" s="23">
        <v>0.02</v>
      </c>
      <c r="H112" s="23">
        <v>0.01</v>
      </c>
      <c r="I112" s="23">
        <v>0.87</v>
      </c>
      <c r="J112" s="23">
        <v>0.06</v>
      </c>
      <c r="K112" s="13">
        <v>2530</v>
      </c>
    </row>
    <row r="113" spans="1:11" x14ac:dyDescent="0.35">
      <c r="A113" s="24" t="s">
        <v>1836</v>
      </c>
      <c r="B113" s="22" t="s">
        <v>131</v>
      </c>
      <c r="C113" s="23">
        <v>0.44</v>
      </c>
      <c r="D113" s="23">
        <v>0.43</v>
      </c>
      <c r="E113" s="23">
        <v>0.04</v>
      </c>
      <c r="F113" s="23">
        <v>0.05</v>
      </c>
      <c r="G113" s="23">
        <v>0.02</v>
      </c>
      <c r="H113" s="23">
        <v>0.02</v>
      </c>
      <c r="I113" s="23">
        <v>0.87</v>
      </c>
      <c r="J113" s="23">
        <v>7.0000000000000007E-2</v>
      </c>
      <c r="K113" s="13">
        <v>1110</v>
      </c>
    </row>
    <row r="114" spans="1:11" x14ac:dyDescent="0.35">
      <c r="A114" s="24"/>
      <c r="B114" s="22" t="s">
        <v>130</v>
      </c>
      <c r="C114" s="23">
        <v>0.44</v>
      </c>
      <c r="D114" s="23">
        <v>0.43</v>
      </c>
      <c r="E114" s="23">
        <v>0.06</v>
      </c>
      <c r="F114" s="23">
        <v>0.03</v>
      </c>
      <c r="G114" s="23">
        <v>0.03</v>
      </c>
      <c r="H114" s="23">
        <v>0.01</v>
      </c>
      <c r="I114" s="23">
        <v>0.87</v>
      </c>
      <c r="J114" s="23">
        <v>0.06</v>
      </c>
      <c r="K114" s="13">
        <v>1420</v>
      </c>
    </row>
    <row r="115" spans="1:11" x14ac:dyDescent="0.35">
      <c r="A115" s="24" t="s">
        <v>1816</v>
      </c>
      <c r="B115" s="22" t="s">
        <v>44</v>
      </c>
      <c r="C115" s="23">
        <v>0.46</v>
      </c>
      <c r="D115" s="23">
        <v>0.42</v>
      </c>
      <c r="E115" s="23">
        <v>0.06</v>
      </c>
      <c r="F115" s="23">
        <v>0</v>
      </c>
      <c r="G115" s="23">
        <v>0.03</v>
      </c>
      <c r="H115" s="23">
        <v>0.02</v>
      </c>
      <c r="I115" s="23">
        <v>0.89</v>
      </c>
      <c r="J115" s="23">
        <v>0.03</v>
      </c>
      <c r="K115" s="13">
        <v>80</v>
      </c>
    </row>
    <row r="116" spans="1:11" x14ac:dyDescent="0.35">
      <c r="A116" s="24"/>
      <c r="B116" s="22" t="s">
        <v>43</v>
      </c>
      <c r="C116" s="23">
        <v>0.48</v>
      </c>
      <c r="D116" s="23">
        <v>0.44</v>
      </c>
      <c r="E116" s="23">
        <v>0.05</v>
      </c>
      <c r="F116" s="23">
        <v>0.03</v>
      </c>
      <c r="G116" s="23">
        <v>0</v>
      </c>
      <c r="H116" s="23">
        <v>0</v>
      </c>
      <c r="I116" s="23">
        <v>0.92</v>
      </c>
      <c r="J116" s="23">
        <v>0.03</v>
      </c>
      <c r="K116" s="13">
        <v>380</v>
      </c>
    </row>
    <row r="117" spans="1:11" x14ac:dyDescent="0.35">
      <c r="A117" s="24"/>
      <c r="B117" s="22" t="s">
        <v>42</v>
      </c>
      <c r="C117" s="23">
        <v>0.44</v>
      </c>
      <c r="D117" s="23">
        <v>0.42</v>
      </c>
      <c r="E117" s="23">
        <v>0.05</v>
      </c>
      <c r="F117" s="23">
        <v>0.06</v>
      </c>
      <c r="G117" s="23">
        <v>0.01</v>
      </c>
      <c r="H117" s="23">
        <v>0.02</v>
      </c>
      <c r="I117" s="23">
        <v>0.86</v>
      </c>
      <c r="J117" s="23">
        <v>7.0000000000000007E-2</v>
      </c>
      <c r="K117" s="13">
        <v>490</v>
      </c>
    </row>
    <row r="118" spans="1:11" x14ac:dyDescent="0.35">
      <c r="A118" s="24"/>
      <c r="B118" s="22" t="s">
        <v>41</v>
      </c>
      <c r="C118" s="23">
        <v>0.4</v>
      </c>
      <c r="D118" s="23">
        <v>0.46</v>
      </c>
      <c r="E118" s="23">
        <v>0.06</v>
      </c>
      <c r="F118" s="23">
        <v>0.04</v>
      </c>
      <c r="G118" s="23">
        <v>0.03</v>
      </c>
      <c r="H118" s="23">
        <v>0.02</v>
      </c>
      <c r="I118" s="23">
        <v>0.86</v>
      </c>
      <c r="J118" s="23">
        <v>7.0000000000000007E-2</v>
      </c>
      <c r="K118" s="13">
        <v>390</v>
      </c>
    </row>
    <row r="119" spans="1:11" x14ac:dyDescent="0.35">
      <c r="A119" s="24"/>
      <c r="B119" s="22" t="s">
        <v>40</v>
      </c>
      <c r="C119" s="23">
        <v>0.42</v>
      </c>
      <c r="D119" s="23">
        <v>0.43</v>
      </c>
      <c r="E119" s="23">
        <v>0.05</v>
      </c>
      <c r="F119" s="23">
        <v>0.06</v>
      </c>
      <c r="G119" s="23">
        <v>0.03</v>
      </c>
      <c r="H119" s="23">
        <v>0.01</v>
      </c>
      <c r="I119" s="23">
        <v>0.85</v>
      </c>
      <c r="J119" s="23">
        <v>0.09</v>
      </c>
      <c r="K119" s="13">
        <v>520</v>
      </c>
    </row>
    <row r="120" spans="1:11" x14ac:dyDescent="0.35">
      <c r="A120" s="24"/>
      <c r="B120" s="22" t="s">
        <v>39</v>
      </c>
      <c r="C120" s="23">
        <v>0.44</v>
      </c>
      <c r="D120" s="23">
        <v>0.41</v>
      </c>
      <c r="E120" s="23">
        <v>0.05</v>
      </c>
      <c r="F120" s="23">
        <v>0.05</v>
      </c>
      <c r="G120" s="23">
        <v>0.04</v>
      </c>
      <c r="H120" s="23">
        <v>0.01</v>
      </c>
      <c r="I120" s="23">
        <v>0.85</v>
      </c>
      <c r="J120" s="23">
        <v>0.09</v>
      </c>
      <c r="K120" s="13">
        <v>390</v>
      </c>
    </row>
    <row r="121" spans="1:11" x14ac:dyDescent="0.35">
      <c r="A121" s="24"/>
      <c r="B121" s="22" t="s">
        <v>38</v>
      </c>
      <c r="C121" s="23">
        <v>0.43</v>
      </c>
      <c r="D121" s="23">
        <v>0.43</v>
      </c>
      <c r="E121" s="23">
        <v>0.05</v>
      </c>
      <c r="F121" s="23">
        <v>0.04</v>
      </c>
      <c r="G121" s="23">
        <v>0.01</v>
      </c>
      <c r="H121" s="23">
        <v>0.04</v>
      </c>
      <c r="I121" s="23">
        <v>0.86</v>
      </c>
      <c r="J121" s="23">
        <v>0.06</v>
      </c>
      <c r="K121" s="13">
        <v>230</v>
      </c>
    </row>
    <row r="122" spans="1:11" ht="17.5" customHeight="1" x14ac:dyDescent="0.35">
      <c r="A122" s="24"/>
      <c r="B122" s="22" t="s">
        <v>37</v>
      </c>
      <c r="C122" s="23">
        <v>0.42</v>
      </c>
      <c r="D122" s="23">
        <v>0.48</v>
      </c>
      <c r="E122" s="23">
        <v>0.04</v>
      </c>
      <c r="F122" s="23">
        <v>0.02</v>
      </c>
      <c r="G122" s="23">
        <v>0.02</v>
      </c>
      <c r="H122" s="23">
        <v>0.04</v>
      </c>
      <c r="I122" s="23">
        <v>0.89</v>
      </c>
      <c r="J122" s="23">
        <v>0.03</v>
      </c>
      <c r="K122" s="13">
        <v>60</v>
      </c>
    </row>
    <row r="123" spans="1:11" ht="17.5" customHeight="1" x14ac:dyDescent="0.35">
      <c r="A123" s="24" t="s">
        <v>1837</v>
      </c>
      <c r="B123" s="22" t="s">
        <v>57</v>
      </c>
      <c r="C123" s="32">
        <v>0.46</v>
      </c>
      <c r="D123" s="32">
        <v>0.38</v>
      </c>
      <c r="E123" s="32">
        <v>0.05</v>
      </c>
      <c r="F123" s="32">
        <v>0.04</v>
      </c>
      <c r="G123" s="32">
        <v>0.04</v>
      </c>
      <c r="H123" s="32">
        <v>0.03</v>
      </c>
      <c r="I123" s="23">
        <v>0.84</v>
      </c>
      <c r="J123" s="23">
        <v>7.0000000000000007E-2</v>
      </c>
      <c r="K123" s="13">
        <v>430</v>
      </c>
    </row>
    <row r="124" spans="1:11" ht="17.5" customHeight="1" x14ac:dyDescent="0.35">
      <c r="A124" s="24"/>
      <c r="B124" s="22" t="s">
        <v>58</v>
      </c>
      <c r="C124" s="32">
        <v>0.44</v>
      </c>
      <c r="D124" s="32">
        <v>0.44</v>
      </c>
      <c r="E124" s="32">
        <v>0.05</v>
      </c>
      <c r="F124" s="32">
        <v>0.04</v>
      </c>
      <c r="G124" s="32">
        <v>0.02</v>
      </c>
      <c r="H124" s="32">
        <v>0.01</v>
      </c>
      <c r="I124" s="23">
        <v>0.87</v>
      </c>
      <c r="J124" s="23">
        <v>0.06</v>
      </c>
      <c r="K124" s="13">
        <v>2100</v>
      </c>
    </row>
    <row r="125" spans="1:11" x14ac:dyDescent="0.35">
      <c r="A125" s="24" t="s">
        <v>1838</v>
      </c>
      <c r="B125" s="22" t="s">
        <v>127</v>
      </c>
      <c r="C125" s="23">
        <v>0.47</v>
      </c>
      <c r="D125" s="23">
        <v>0.41</v>
      </c>
      <c r="E125" s="23">
        <v>0.06</v>
      </c>
      <c r="F125" s="23">
        <v>0.02</v>
      </c>
      <c r="G125" s="23">
        <v>0.02</v>
      </c>
      <c r="H125" s="23">
        <v>0.02</v>
      </c>
      <c r="I125" s="23">
        <v>0.88</v>
      </c>
      <c r="J125" s="23">
        <v>0.04</v>
      </c>
      <c r="K125" s="13">
        <v>670</v>
      </c>
    </row>
    <row r="126" spans="1:11" x14ac:dyDescent="0.35">
      <c r="A126" s="24"/>
      <c r="B126" s="22" t="s">
        <v>126</v>
      </c>
      <c r="C126" s="23">
        <v>0.43</v>
      </c>
      <c r="D126" s="23">
        <v>0.45</v>
      </c>
      <c r="E126" s="23">
        <v>0.04</v>
      </c>
      <c r="F126" s="23">
        <v>0.05</v>
      </c>
      <c r="G126" s="23">
        <v>0.02</v>
      </c>
      <c r="H126" s="23">
        <v>0.01</v>
      </c>
      <c r="I126" s="23">
        <v>0.88</v>
      </c>
      <c r="J126" s="23">
        <v>7.0000000000000007E-2</v>
      </c>
      <c r="K126" s="13">
        <v>930</v>
      </c>
    </row>
    <row r="127" spans="1:11" x14ac:dyDescent="0.35">
      <c r="A127" s="24"/>
      <c r="B127" s="22" t="s">
        <v>125</v>
      </c>
      <c r="C127" s="23">
        <v>0.44</v>
      </c>
      <c r="D127" s="23">
        <v>0.42</v>
      </c>
      <c r="E127" s="23">
        <v>0.05</v>
      </c>
      <c r="F127" s="23">
        <v>0.06</v>
      </c>
      <c r="G127" s="23">
        <v>0.02</v>
      </c>
      <c r="H127" s="23">
        <v>0.01</v>
      </c>
      <c r="I127" s="23">
        <v>0.86</v>
      </c>
      <c r="J127" s="23">
        <v>0.08</v>
      </c>
      <c r="K127" s="13">
        <v>850</v>
      </c>
    </row>
    <row r="128" spans="1:11" x14ac:dyDescent="0.35">
      <c r="A128" s="24" t="s">
        <v>489</v>
      </c>
      <c r="B128" s="22" t="s">
        <v>123</v>
      </c>
      <c r="C128" s="23">
        <v>0.44</v>
      </c>
      <c r="D128" s="23">
        <v>0.43</v>
      </c>
      <c r="E128" s="23">
        <v>0.05</v>
      </c>
      <c r="F128" s="23">
        <v>0.04</v>
      </c>
      <c r="G128" s="23">
        <v>0.02</v>
      </c>
      <c r="H128" s="23">
        <v>0.01</v>
      </c>
      <c r="I128" s="23">
        <v>0.87</v>
      </c>
      <c r="J128" s="23">
        <v>0.06</v>
      </c>
      <c r="K128" s="13">
        <v>2210</v>
      </c>
    </row>
    <row r="129" spans="1:11" x14ac:dyDescent="0.35">
      <c r="A129" s="24"/>
      <c r="B129" s="22" t="s">
        <v>122</v>
      </c>
      <c r="C129" s="23">
        <v>0.4</v>
      </c>
      <c r="D129" s="23">
        <v>0.43</v>
      </c>
      <c r="E129" s="23">
        <v>0.06</v>
      </c>
      <c r="F129" s="23">
        <v>0.04</v>
      </c>
      <c r="G129" s="23">
        <v>0.05</v>
      </c>
      <c r="H129" s="23">
        <v>0.02</v>
      </c>
      <c r="I129" s="23">
        <v>0.83</v>
      </c>
      <c r="J129" s="23">
        <v>0.09</v>
      </c>
      <c r="K129" s="13">
        <v>320</v>
      </c>
    </row>
    <row r="130" spans="1:11" x14ac:dyDescent="0.35">
      <c r="A130" s="24"/>
    </row>
    <row r="131" spans="1:11" x14ac:dyDescent="0.35">
      <c r="A131" s="24" t="s">
        <v>137</v>
      </c>
    </row>
    <row r="132" spans="1:11" x14ac:dyDescent="0.35">
      <c r="A132" s="24"/>
      <c r="C132" s="13" t="s">
        <v>151</v>
      </c>
      <c r="D132" s="13" t="s">
        <v>150</v>
      </c>
      <c r="E132" s="13" t="s">
        <v>149</v>
      </c>
      <c r="F132" s="13" t="s">
        <v>148</v>
      </c>
      <c r="G132" s="13" t="s">
        <v>147</v>
      </c>
      <c r="H132" s="13" t="s">
        <v>146</v>
      </c>
      <c r="I132" s="13" t="s">
        <v>145</v>
      </c>
      <c r="J132" s="13" t="s">
        <v>144</v>
      </c>
      <c r="K132" s="13" t="s">
        <v>117</v>
      </c>
    </row>
    <row r="133" spans="1:11" x14ac:dyDescent="0.35">
      <c r="A133" s="24" t="s">
        <v>133</v>
      </c>
      <c r="B133" s="22" t="s">
        <v>152</v>
      </c>
      <c r="C133" s="23">
        <v>0.45</v>
      </c>
      <c r="D133" s="23">
        <v>0.44</v>
      </c>
      <c r="E133" s="23">
        <v>0.06</v>
      </c>
      <c r="F133" s="23">
        <v>0.03</v>
      </c>
      <c r="G133" s="23">
        <v>0.01</v>
      </c>
      <c r="H133" s="23">
        <v>0.01</v>
      </c>
      <c r="I133" s="23">
        <v>0.89</v>
      </c>
      <c r="J133" s="23">
        <v>0.03</v>
      </c>
      <c r="K133" s="13">
        <v>2530</v>
      </c>
    </row>
    <row r="134" spans="1:11" x14ac:dyDescent="0.35">
      <c r="A134" s="24" t="s">
        <v>1836</v>
      </c>
      <c r="B134" s="22" t="s">
        <v>131</v>
      </c>
      <c r="C134" s="23">
        <v>0.48</v>
      </c>
      <c r="D134" s="23">
        <v>0.42</v>
      </c>
      <c r="E134" s="23">
        <v>0.05</v>
      </c>
      <c r="F134" s="23">
        <v>0.03</v>
      </c>
      <c r="G134" s="23">
        <v>0.01</v>
      </c>
      <c r="H134" s="23">
        <v>0.01</v>
      </c>
      <c r="I134" s="23">
        <v>0.9</v>
      </c>
      <c r="J134" s="23">
        <v>0.03</v>
      </c>
      <c r="K134" s="13">
        <v>1110</v>
      </c>
    </row>
    <row r="135" spans="1:11" x14ac:dyDescent="0.35">
      <c r="A135" s="24"/>
      <c r="B135" s="22" t="s">
        <v>130</v>
      </c>
      <c r="C135" s="23">
        <v>0.43</v>
      </c>
      <c r="D135" s="23">
        <v>0.46</v>
      </c>
      <c r="E135" s="23">
        <v>0.06</v>
      </c>
      <c r="F135" s="23">
        <v>0.03</v>
      </c>
      <c r="G135" s="23">
        <v>0.01</v>
      </c>
      <c r="H135" s="23">
        <v>0.01</v>
      </c>
      <c r="I135" s="23">
        <v>0.89</v>
      </c>
      <c r="J135" s="23">
        <v>0.03</v>
      </c>
      <c r="K135" s="13">
        <v>1420</v>
      </c>
    </row>
    <row r="136" spans="1:11" x14ac:dyDescent="0.35">
      <c r="A136" s="24" t="s">
        <v>1816</v>
      </c>
      <c r="B136" s="22" t="s">
        <v>44</v>
      </c>
      <c r="C136" s="23">
        <v>0.53</v>
      </c>
      <c r="D136" s="23">
        <v>0.38</v>
      </c>
      <c r="E136" s="23">
        <v>0.05</v>
      </c>
      <c r="F136" s="23">
        <v>0.01</v>
      </c>
      <c r="G136" s="23">
        <v>0</v>
      </c>
      <c r="H136" s="23">
        <v>0.03</v>
      </c>
      <c r="I136" s="23">
        <v>0.91</v>
      </c>
      <c r="J136" s="23">
        <v>0.01</v>
      </c>
      <c r="K136" s="13">
        <v>80</v>
      </c>
    </row>
    <row r="137" spans="1:11" x14ac:dyDescent="0.35">
      <c r="A137" s="24"/>
      <c r="B137" s="22" t="s">
        <v>43</v>
      </c>
      <c r="C137" s="23">
        <v>0.46</v>
      </c>
      <c r="D137" s="23">
        <v>0.46</v>
      </c>
      <c r="E137" s="23">
        <v>0.06</v>
      </c>
      <c r="F137" s="23">
        <v>0.02</v>
      </c>
      <c r="G137" s="23">
        <v>0</v>
      </c>
      <c r="H137" s="23">
        <v>0</v>
      </c>
      <c r="I137" s="23">
        <v>0.92</v>
      </c>
      <c r="J137" s="23">
        <v>0.02</v>
      </c>
      <c r="K137" s="13">
        <v>380</v>
      </c>
    </row>
    <row r="138" spans="1:11" x14ac:dyDescent="0.35">
      <c r="A138" s="24"/>
      <c r="B138" s="22" t="s">
        <v>42</v>
      </c>
      <c r="C138" s="23">
        <v>0.47</v>
      </c>
      <c r="D138" s="23">
        <v>0.42</v>
      </c>
      <c r="E138" s="23">
        <v>7.0000000000000007E-2</v>
      </c>
      <c r="F138" s="23">
        <v>0.02</v>
      </c>
      <c r="G138" s="23">
        <v>0</v>
      </c>
      <c r="H138" s="23">
        <v>0.02</v>
      </c>
      <c r="I138" s="23">
        <v>0.89</v>
      </c>
      <c r="J138" s="23">
        <v>0.03</v>
      </c>
      <c r="K138" s="13">
        <v>490</v>
      </c>
    </row>
    <row r="139" spans="1:11" x14ac:dyDescent="0.35">
      <c r="A139" s="24"/>
      <c r="B139" s="22" t="s">
        <v>41</v>
      </c>
      <c r="C139" s="23">
        <v>0.46</v>
      </c>
      <c r="D139" s="23">
        <v>0.44</v>
      </c>
      <c r="E139" s="23">
        <v>0.04</v>
      </c>
      <c r="F139" s="23">
        <v>0.03</v>
      </c>
      <c r="G139" s="23">
        <v>0.01</v>
      </c>
      <c r="H139" s="23">
        <v>0.02</v>
      </c>
      <c r="I139" s="23">
        <v>0.9</v>
      </c>
      <c r="J139" s="23">
        <v>0.04</v>
      </c>
      <c r="K139" s="13">
        <v>390</v>
      </c>
    </row>
    <row r="140" spans="1:11" x14ac:dyDescent="0.35">
      <c r="A140" s="24"/>
      <c r="B140" s="22" t="s">
        <v>40</v>
      </c>
      <c r="C140" s="23">
        <v>0.44</v>
      </c>
      <c r="D140" s="23">
        <v>0.46</v>
      </c>
      <c r="E140" s="23">
        <v>0.04</v>
      </c>
      <c r="F140" s="23">
        <v>0.03</v>
      </c>
      <c r="G140" s="23">
        <v>0.01</v>
      </c>
      <c r="H140" s="23">
        <v>0.01</v>
      </c>
      <c r="I140" s="23">
        <v>0.91</v>
      </c>
      <c r="J140" s="23">
        <v>0.04</v>
      </c>
      <c r="K140" s="13">
        <v>520</v>
      </c>
    </row>
    <row r="141" spans="1:11" x14ac:dyDescent="0.35">
      <c r="A141" s="24"/>
      <c r="B141" s="22" t="s">
        <v>39</v>
      </c>
      <c r="C141" s="23">
        <v>0.43</v>
      </c>
      <c r="D141" s="23">
        <v>0.42</v>
      </c>
      <c r="E141" s="23">
        <v>0.08</v>
      </c>
      <c r="F141" s="23">
        <v>0.04</v>
      </c>
      <c r="G141" s="23">
        <v>0.02</v>
      </c>
      <c r="H141" s="23">
        <v>0.01</v>
      </c>
      <c r="I141" s="23">
        <v>0.84</v>
      </c>
      <c r="J141" s="23">
        <v>7.0000000000000007E-2</v>
      </c>
      <c r="K141" s="13">
        <v>390</v>
      </c>
    </row>
    <row r="142" spans="1:11" x14ac:dyDescent="0.35">
      <c r="A142" s="24"/>
      <c r="B142" s="22" t="s">
        <v>38</v>
      </c>
      <c r="C142" s="23">
        <v>0.43</v>
      </c>
      <c r="D142" s="23">
        <v>0.45</v>
      </c>
      <c r="E142" s="23">
        <v>0.06</v>
      </c>
      <c r="F142" s="23">
        <v>0.04</v>
      </c>
      <c r="G142" s="23">
        <v>0.01</v>
      </c>
      <c r="H142" s="23">
        <v>0.02</v>
      </c>
      <c r="I142" s="23">
        <v>0.88</v>
      </c>
      <c r="J142" s="23">
        <v>0.04</v>
      </c>
      <c r="K142" s="13">
        <v>230</v>
      </c>
    </row>
    <row r="143" spans="1:11" x14ac:dyDescent="0.35">
      <c r="A143" s="24"/>
      <c r="B143" s="22" t="s">
        <v>37</v>
      </c>
      <c r="C143" s="23">
        <v>0.34</v>
      </c>
      <c r="D143" s="23">
        <v>0.54</v>
      </c>
      <c r="E143" s="23">
        <v>0.04</v>
      </c>
      <c r="F143" s="23">
        <v>0.03</v>
      </c>
      <c r="G143" s="23">
        <v>0.02</v>
      </c>
      <c r="H143" s="23">
        <v>0.02</v>
      </c>
      <c r="I143" s="23">
        <v>0.88</v>
      </c>
      <c r="J143" s="23">
        <v>0.06</v>
      </c>
      <c r="K143" s="13">
        <v>60</v>
      </c>
    </row>
    <row r="144" spans="1:11" x14ac:dyDescent="0.35">
      <c r="A144" s="24" t="s">
        <v>1837</v>
      </c>
      <c r="B144" s="22" t="s">
        <v>57</v>
      </c>
      <c r="C144" s="32">
        <v>0.46</v>
      </c>
      <c r="D144" s="32">
        <v>0.38</v>
      </c>
      <c r="E144" s="32">
        <v>0.05</v>
      </c>
      <c r="F144" s="32">
        <v>0.05</v>
      </c>
      <c r="G144" s="32">
        <v>0.03</v>
      </c>
      <c r="H144" s="32">
        <v>0.03</v>
      </c>
      <c r="I144" s="23">
        <v>0.84</v>
      </c>
      <c r="J144" s="23">
        <v>0.08</v>
      </c>
      <c r="K144" s="13">
        <v>430</v>
      </c>
    </row>
    <row r="145" spans="1:11" x14ac:dyDescent="0.35">
      <c r="A145" s="24"/>
      <c r="B145" s="22" t="s">
        <v>58</v>
      </c>
      <c r="C145" s="32">
        <v>0.45</v>
      </c>
      <c r="D145" s="32">
        <v>0.45</v>
      </c>
      <c r="E145" s="32">
        <v>0.06</v>
      </c>
      <c r="F145" s="32">
        <v>0.02</v>
      </c>
      <c r="G145" s="32">
        <v>0</v>
      </c>
      <c r="H145" s="32">
        <v>0.01</v>
      </c>
      <c r="I145" s="23">
        <v>0.9</v>
      </c>
      <c r="J145" s="23">
        <v>0.03</v>
      </c>
      <c r="K145" s="13">
        <v>2100</v>
      </c>
    </row>
    <row r="146" spans="1:11" x14ac:dyDescent="0.35">
      <c r="A146" s="24" t="s">
        <v>1838</v>
      </c>
      <c r="B146" s="22" t="s">
        <v>127</v>
      </c>
      <c r="C146" s="23">
        <v>0.45</v>
      </c>
      <c r="D146" s="23">
        <v>0.42</v>
      </c>
      <c r="E146" s="23">
        <v>7.0000000000000007E-2</v>
      </c>
      <c r="F146" s="23">
        <v>0.02</v>
      </c>
      <c r="G146" s="23">
        <v>0.01</v>
      </c>
      <c r="H146" s="23">
        <v>0.03</v>
      </c>
      <c r="I146" s="23">
        <v>0.87</v>
      </c>
      <c r="J146" s="23">
        <v>0.03</v>
      </c>
      <c r="K146" s="13">
        <v>670</v>
      </c>
    </row>
    <row r="147" spans="1:11" x14ac:dyDescent="0.35">
      <c r="A147" s="24"/>
      <c r="B147" s="22" t="s">
        <v>126</v>
      </c>
      <c r="C147" s="23">
        <v>0.43</v>
      </c>
      <c r="D147" s="23">
        <v>0.47</v>
      </c>
      <c r="E147" s="23">
        <v>0.05</v>
      </c>
      <c r="F147" s="23">
        <v>0.03</v>
      </c>
      <c r="G147" s="23">
        <v>0.01</v>
      </c>
      <c r="H147" s="23">
        <v>0.02</v>
      </c>
      <c r="I147" s="23">
        <v>0.9</v>
      </c>
      <c r="J147" s="23">
        <v>0.04</v>
      </c>
      <c r="K147" s="13">
        <v>930</v>
      </c>
    </row>
    <row r="148" spans="1:11" x14ac:dyDescent="0.35">
      <c r="A148" s="24"/>
      <c r="B148" s="22" t="s">
        <v>125</v>
      </c>
      <c r="C148" s="23">
        <v>0.49</v>
      </c>
      <c r="D148" s="23">
        <v>0.42</v>
      </c>
      <c r="E148" s="23">
        <v>0.06</v>
      </c>
      <c r="F148" s="23">
        <v>0.02</v>
      </c>
      <c r="G148" s="23">
        <v>0</v>
      </c>
      <c r="H148" s="23">
        <v>0.01</v>
      </c>
      <c r="I148" s="23">
        <v>0.91</v>
      </c>
      <c r="J148" s="23">
        <v>0.03</v>
      </c>
      <c r="K148" s="13">
        <v>850</v>
      </c>
    </row>
    <row r="149" spans="1:11" x14ac:dyDescent="0.35">
      <c r="A149" s="24" t="s">
        <v>489</v>
      </c>
      <c r="B149" s="22" t="s">
        <v>123</v>
      </c>
      <c r="C149" s="23">
        <v>0.45</v>
      </c>
      <c r="D149" s="23">
        <v>0.44</v>
      </c>
      <c r="E149" s="23">
        <v>0.06</v>
      </c>
      <c r="F149" s="23">
        <v>0.03</v>
      </c>
      <c r="G149" s="23">
        <v>0.01</v>
      </c>
      <c r="H149" s="23">
        <v>0.02</v>
      </c>
      <c r="I149" s="23">
        <v>0.89</v>
      </c>
      <c r="J149" s="23">
        <v>0.04</v>
      </c>
      <c r="K149" s="13">
        <v>2210</v>
      </c>
    </row>
    <row r="150" spans="1:11" x14ac:dyDescent="0.35">
      <c r="A150" s="24"/>
      <c r="B150" s="22" t="s">
        <v>122</v>
      </c>
      <c r="C150" s="23">
        <v>0.45</v>
      </c>
      <c r="D150" s="23">
        <v>0.46</v>
      </c>
      <c r="E150" s="23">
        <v>0.05</v>
      </c>
      <c r="F150" s="23">
        <v>0.02</v>
      </c>
      <c r="G150" s="23">
        <v>0</v>
      </c>
      <c r="H150" s="23">
        <v>0.01</v>
      </c>
      <c r="I150" s="23">
        <v>0.91</v>
      </c>
      <c r="J150" s="23">
        <v>0.02</v>
      </c>
      <c r="K150" s="13">
        <v>320</v>
      </c>
    </row>
    <row r="151" spans="1:11" x14ac:dyDescent="0.35">
      <c r="A151" s="24"/>
    </row>
    <row r="152" spans="1:11" x14ac:dyDescent="0.35">
      <c r="A152" s="24" t="s">
        <v>154</v>
      </c>
    </row>
    <row r="153" spans="1:11" x14ac:dyDescent="0.35">
      <c r="A153" s="24"/>
      <c r="C153" s="13" t="s">
        <v>151</v>
      </c>
      <c r="D153" s="13" t="s">
        <v>150</v>
      </c>
      <c r="E153" s="13" t="s">
        <v>149</v>
      </c>
      <c r="F153" s="13" t="s">
        <v>148</v>
      </c>
      <c r="G153" s="13" t="s">
        <v>147</v>
      </c>
      <c r="H153" s="13" t="s">
        <v>146</v>
      </c>
      <c r="I153" s="13" t="s">
        <v>145</v>
      </c>
      <c r="J153" s="13" t="s">
        <v>144</v>
      </c>
      <c r="K153" s="13" t="s">
        <v>117</v>
      </c>
    </row>
    <row r="154" spans="1:11" x14ac:dyDescent="0.35">
      <c r="A154" s="24" t="s">
        <v>133</v>
      </c>
      <c r="B154" s="22" t="s">
        <v>152</v>
      </c>
      <c r="C154" s="23">
        <v>0.32</v>
      </c>
      <c r="D154" s="23">
        <v>0.4</v>
      </c>
      <c r="E154" s="23">
        <v>0.14000000000000001</v>
      </c>
      <c r="F154" s="23">
        <v>0.05</v>
      </c>
      <c r="G154" s="23">
        <v>0.02</v>
      </c>
      <c r="H154" s="23">
        <v>7.0000000000000007E-2</v>
      </c>
      <c r="I154" s="23">
        <v>0.72</v>
      </c>
      <c r="J154" s="23">
        <v>7.0000000000000007E-2</v>
      </c>
      <c r="K154" s="13">
        <v>2530</v>
      </c>
    </row>
    <row r="155" spans="1:11" x14ac:dyDescent="0.35">
      <c r="A155" s="24" t="s">
        <v>1836</v>
      </c>
      <c r="B155" s="22" t="s">
        <v>131</v>
      </c>
      <c r="C155" s="23">
        <v>0.34</v>
      </c>
      <c r="D155" s="23">
        <v>0.4</v>
      </c>
      <c r="E155" s="23">
        <v>0.14000000000000001</v>
      </c>
      <c r="F155" s="23">
        <v>0.05</v>
      </c>
      <c r="G155" s="23">
        <v>0.02</v>
      </c>
      <c r="H155" s="23">
        <v>0.06</v>
      </c>
      <c r="I155" s="23">
        <v>0.74</v>
      </c>
      <c r="J155" s="23">
        <v>0.06</v>
      </c>
      <c r="K155" s="13">
        <v>1110</v>
      </c>
    </row>
    <row r="156" spans="1:11" x14ac:dyDescent="0.35">
      <c r="A156" s="24"/>
      <c r="B156" s="22" t="s">
        <v>130</v>
      </c>
      <c r="C156" s="23">
        <v>0.31</v>
      </c>
      <c r="D156" s="23">
        <v>0.4</v>
      </c>
      <c r="E156" s="23">
        <v>0.14000000000000001</v>
      </c>
      <c r="F156" s="23">
        <v>0.05</v>
      </c>
      <c r="G156" s="23">
        <v>0.02</v>
      </c>
      <c r="H156" s="23">
        <v>0.08</v>
      </c>
      <c r="I156" s="23">
        <v>0.71</v>
      </c>
      <c r="J156" s="23">
        <v>7.0000000000000007E-2</v>
      </c>
      <c r="K156" s="13">
        <v>1420</v>
      </c>
    </row>
    <row r="157" spans="1:11" x14ac:dyDescent="0.35">
      <c r="A157" s="24" t="s">
        <v>1816</v>
      </c>
      <c r="B157" s="22" t="s">
        <v>44</v>
      </c>
      <c r="C157" s="23">
        <v>0.4</v>
      </c>
      <c r="D157" s="23">
        <v>0.36</v>
      </c>
      <c r="E157" s="23">
        <v>0.09</v>
      </c>
      <c r="F157" s="23">
        <v>0.02</v>
      </c>
      <c r="G157" s="23">
        <v>0</v>
      </c>
      <c r="H157" s="23">
        <v>0.14000000000000001</v>
      </c>
      <c r="I157" s="23">
        <v>0.75</v>
      </c>
      <c r="J157" s="23">
        <v>0.02</v>
      </c>
      <c r="K157" s="13">
        <v>80</v>
      </c>
    </row>
    <row r="158" spans="1:11" x14ac:dyDescent="0.35">
      <c r="A158" s="24"/>
      <c r="B158" s="22" t="s">
        <v>43</v>
      </c>
      <c r="C158" s="23">
        <v>0.36</v>
      </c>
      <c r="D158" s="23">
        <v>0.39</v>
      </c>
      <c r="E158" s="23">
        <v>0.16</v>
      </c>
      <c r="F158" s="23">
        <v>0.03</v>
      </c>
      <c r="G158" s="23">
        <v>0.01</v>
      </c>
      <c r="H158" s="23">
        <v>0.05</v>
      </c>
      <c r="I158" s="23">
        <v>0.74</v>
      </c>
      <c r="J158" s="23">
        <v>0.04</v>
      </c>
      <c r="K158" s="13">
        <v>380</v>
      </c>
    </row>
    <row r="159" spans="1:11" x14ac:dyDescent="0.35">
      <c r="A159" s="24"/>
      <c r="B159" s="22" t="s">
        <v>42</v>
      </c>
      <c r="C159" s="23">
        <v>0.3</v>
      </c>
      <c r="D159" s="23">
        <v>0.42</v>
      </c>
      <c r="E159" s="23">
        <v>0.13</v>
      </c>
      <c r="F159" s="23">
        <v>0.05</v>
      </c>
      <c r="G159" s="23">
        <v>0.03</v>
      </c>
      <c r="H159" s="23">
        <v>7.0000000000000007E-2</v>
      </c>
      <c r="I159" s="23">
        <v>0.72</v>
      </c>
      <c r="J159" s="23">
        <v>0.08</v>
      </c>
      <c r="K159" s="13">
        <v>490</v>
      </c>
    </row>
    <row r="160" spans="1:11" x14ac:dyDescent="0.35">
      <c r="A160" s="24"/>
      <c r="B160" s="22" t="s">
        <v>41</v>
      </c>
      <c r="C160" s="23">
        <v>0.3</v>
      </c>
      <c r="D160" s="23">
        <v>0.4</v>
      </c>
      <c r="E160" s="23">
        <v>0.14000000000000001</v>
      </c>
      <c r="F160" s="23">
        <v>0.05</v>
      </c>
      <c r="G160" s="23">
        <v>0.02</v>
      </c>
      <c r="H160" s="23">
        <v>0.09</v>
      </c>
      <c r="I160" s="23">
        <v>0.71</v>
      </c>
      <c r="J160" s="23">
        <v>7.0000000000000007E-2</v>
      </c>
      <c r="K160" s="13">
        <v>390</v>
      </c>
    </row>
    <row r="161" spans="1:11" x14ac:dyDescent="0.35">
      <c r="A161" s="24"/>
      <c r="B161" s="22" t="s">
        <v>40</v>
      </c>
      <c r="C161" s="23">
        <v>0.3</v>
      </c>
      <c r="D161" s="23">
        <v>0.39</v>
      </c>
      <c r="E161" s="23">
        <v>0.15</v>
      </c>
      <c r="F161" s="23">
        <v>0.08</v>
      </c>
      <c r="G161" s="23">
        <v>0.02</v>
      </c>
      <c r="H161" s="23">
        <v>7.0000000000000007E-2</v>
      </c>
      <c r="I161" s="23">
        <v>0.69</v>
      </c>
      <c r="J161" s="23">
        <v>0.1</v>
      </c>
      <c r="K161" s="13">
        <v>520</v>
      </c>
    </row>
    <row r="162" spans="1:11" x14ac:dyDescent="0.35">
      <c r="A162" s="24"/>
      <c r="B162" s="22" t="s">
        <v>39</v>
      </c>
      <c r="C162" s="23">
        <v>0.34</v>
      </c>
      <c r="D162" s="23">
        <v>0.42</v>
      </c>
      <c r="E162" s="23">
        <v>0.12</v>
      </c>
      <c r="F162" s="23">
        <v>0.05</v>
      </c>
      <c r="G162" s="23">
        <v>0.03</v>
      </c>
      <c r="H162" s="23">
        <v>0.04</v>
      </c>
      <c r="I162" s="23">
        <v>0.76</v>
      </c>
      <c r="J162" s="23">
        <v>7.0000000000000007E-2</v>
      </c>
      <c r="K162" s="13">
        <v>390</v>
      </c>
    </row>
    <row r="163" spans="1:11" x14ac:dyDescent="0.35">
      <c r="A163" s="24"/>
      <c r="B163" s="22" t="s">
        <v>38</v>
      </c>
      <c r="C163" s="23">
        <v>0.31</v>
      </c>
      <c r="D163" s="23">
        <v>0.42</v>
      </c>
      <c r="E163" s="23">
        <v>0.14000000000000001</v>
      </c>
      <c r="F163" s="23">
        <v>0.04</v>
      </c>
      <c r="G163" s="23">
        <v>0.01</v>
      </c>
      <c r="H163" s="23">
        <v>0.09</v>
      </c>
      <c r="I163" s="23">
        <v>0.73</v>
      </c>
      <c r="J163" s="23">
        <v>0.05</v>
      </c>
      <c r="K163" s="13">
        <v>230</v>
      </c>
    </row>
    <row r="164" spans="1:11" x14ac:dyDescent="0.35">
      <c r="A164" s="24"/>
      <c r="B164" s="22" t="s">
        <v>37</v>
      </c>
      <c r="C164" s="23">
        <v>0.23</v>
      </c>
      <c r="D164" s="23">
        <v>0.41</v>
      </c>
      <c r="E164" s="23">
        <v>0.11</v>
      </c>
      <c r="F164" s="23">
        <v>7.0000000000000007E-2</v>
      </c>
      <c r="G164" s="23">
        <v>0.03</v>
      </c>
      <c r="H164" s="23">
        <v>0.15</v>
      </c>
      <c r="I164" s="23">
        <v>0.64</v>
      </c>
      <c r="J164" s="23">
        <v>0.1</v>
      </c>
      <c r="K164" s="13">
        <v>60</v>
      </c>
    </row>
    <row r="165" spans="1:11" x14ac:dyDescent="0.35">
      <c r="A165" s="24" t="s">
        <v>1837</v>
      </c>
      <c r="B165" s="22" t="s">
        <v>57</v>
      </c>
      <c r="C165" s="32">
        <v>0.35</v>
      </c>
      <c r="D165" s="32">
        <v>0.37</v>
      </c>
      <c r="E165" s="32">
        <v>0.15</v>
      </c>
      <c r="F165" s="32">
        <v>0.05</v>
      </c>
      <c r="G165" s="32">
        <v>0.03</v>
      </c>
      <c r="H165" s="32">
        <v>0.06</v>
      </c>
      <c r="I165" s="23">
        <v>0.72</v>
      </c>
      <c r="J165" s="23">
        <v>0.08</v>
      </c>
      <c r="K165" s="13">
        <v>430</v>
      </c>
    </row>
    <row r="166" spans="1:11" x14ac:dyDescent="0.35">
      <c r="A166" s="24"/>
      <c r="B166" s="22" t="s">
        <v>58</v>
      </c>
      <c r="C166" s="32">
        <v>0.32</v>
      </c>
      <c r="D166" s="32">
        <v>0.41</v>
      </c>
      <c r="E166" s="32">
        <v>0.14000000000000001</v>
      </c>
      <c r="F166" s="32">
        <v>0.05</v>
      </c>
      <c r="G166" s="32">
        <v>0.02</v>
      </c>
      <c r="H166" s="32">
        <v>7.0000000000000007E-2</v>
      </c>
      <c r="I166" s="23">
        <v>0.72</v>
      </c>
      <c r="J166" s="23">
        <v>7.0000000000000007E-2</v>
      </c>
      <c r="K166" s="13">
        <v>2100</v>
      </c>
    </row>
    <row r="167" spans="1:11" x14ac:dyDescent="0.35">
      <c r="A167" s="24" t="s">
        <v>1838</v>
      </c>
      <c r="B167" s="22" t="s">
        <v>127</v>
      </c>
      <c r="C167" s="23">
        <v>0.35</v>
      </c>
      <c r="D167" s="23">
        <v>0.41</v>
      </c>
      <c r="E167" s="23">
        <v>0.13</v>
      </c>
      <c r="F167" s="23">
        <v>0.03</v>
      </c>
      <c r="G167" s="23">
        <v>0.01</v>
      </c>
      <c r="H167" s="23">
        <v>0.06</v>
      </c>
      <c r="I167" s="23">
        <v>0.77</v>
      </c>
      <c r="J167" s="23">
        <v>0.04</v>
      </c>
      <c r="K167" s="13">
        <v>670</v>
      </c>
    </row>
    <row r="168" spans="1:11" x14ac:dyDescent="0.35">
      <c r="A168" s="24"/>
      <c r="B168" s="22" t="s">
        <v>126</v>
      </c>
      <c r="C168" s="23">
        <v>0.31</v>
      </c>
      <c r="D168" s="23">
        <v>0.41</v>
      </c>
      <c r="E168" s="23">
        <v>0.14000000000000001</v>
      </c>
      <c r="F168" s="23">
        <v>0.04</v>
      </c>
      <c r="G168" s="23">
        <v>0.02</v>
      </c>
      <c r="H168" s="23">
        <v>0.08</v>
      </c>
      <c r="I168" s="23">
        <v>0.72</v>
      </c>
      <c r="J168" s="23">
        <v>0.06</v>
      </c>
      <c r="K168" s="13">
        <v>930</v>
      </c>
    </row>
    <row r="169" spans="1:11" x14ac:dyDescent="0.35">
      <c r="A169" s="24"/>
      <c r="B169" s="22" t="s">
        <v>125</v>
      </c>
      <c r="C169" s="23">
        <v>0.32</v>
      </c>
      <c r="D169" s="23">
        <v>0.37</v>
      </c>
      <c r="E169" s="23">
        <v>0.15</v>
      </c>
      <c r="F169" s="23">
        <v>7.0000000000000007E-2</v>
      </c>
      <c r="G169" s="23">
        <v>0.02</v>
      </c>
      <c r="H169" s="23">
        <v>0.06</v>
      </c>
      <c r="I169" s="23">
        <v>0.69</v>
      </c>
      <c r="J169" s="23">
        <v>0.1</v>
      </c>
      <c r="K169" s="13">
        <v>850</v>
      </c>
    </row>
    <row r="170" spans="1:11" x14ac:dyDescent="0.35">
      <c r="A170" s="24" t="s">
        <v>489</v>
      </c>
      <c r="B170" s="22" t="s">
        <v>123</v>
      </c>
      <c r="C170" s="23">
        <v>0.32</v>
      </c>
      <c r="D170" s="23">
        <v>0.4</v>
      </c>
      <c r="E170" s="23">
        <v>0.14000000000000001</v>
      </c>
      <c r="F170" s="23">
        <v>0.04</v>
      </c>
      <c r="G170" s="23">
        <v>0.02</v>
      </c>
      <c r="H170" s="23">
        <v>7.0000000000000007E-2</v>
      </c>
      <c r="I170" s="23">
        <v>0.72</v>
      </c>
      <c r="J170" s="23">
        <v>0.06</v>
      </c>
      <c r="K170" s="13">
        <v>2210</v>
      </c>
    </row>
    <row r="171" spans="1:11" x14ac:dyDescent="0.35">
      <c r="A171" s="24"/>
      <c r="B171" s="22" t="s">
        <v>122</v>
      </c>
      <c r="C171" s="23">
        <v>0.33</v>
      </c>
      <c r="D171" s="23">
        <v>0.38</v>
      </c>
      <c r="E171" s="23">
        <v>0.13</v>
      </c>
      <c r="F171" s="23">
        <v>0.08</v>
      </c>
      <c r="G171" s="23">
        <v>0.03</v>
      </c>
      <c r="H171" s="23">
        <v>0.05</v>
      </c>
      <c r="I171" s="23">
        <v>0.71</v>
      </c>
      <c r="J171" s="23">
        <v>0.11</v>
      </c>
      <c r="K171" s="13">
        <v>320</v>
      </c>
    </row>
    <row r="172" spans="1:11" x14ac:dyDescent="0.35">
      <c r="A172" s="24"/>
    </row>
    <row r="173" spans="1:11" x14ac:dyDescent="0.35">
      <c r="A173" s="24" t="s">
        <v>153</v>
      </c>
    </row>
    <row r="174" spans="1:11" x14ac:dyDescent="0.35">
      <c r="A174" s="24"/>
      <c r="C174" s="13" t="s">
        <v>151</v>
      </c>
      <c r="D174" s="13" t="s">
        <v>150</v>
      </c>
      <c r="E174" s="13" t="s">
        <v>149</v>
      </c>
      <c r="F174" s="13" t="s">
        <v>148</v>
      </c>
      <c r="G174" s="13" t="s">
        <v>147</v>
      </c>
      <c r="H174" s="13" t="s">
        <v>146</v>
      </c>
      <c r="I174" s="13" t="s">
        <v>145</v>
      </c>
      <c r="J174" s="13" t="s">
        <v>144</v>
      </c>
      <c r="K174" s="13" t="s">
        <v>117</v>
      </c>
    </row>
    <row r="175" spans="1:11" x14ac:dyDescent="0.35">
      <c r="A175" s="24" t="s">
        <v>133</v>
      </c>
      <c r="B175" s="22" t="s">
        <v>152</v>
      </c>
      <c r="C175" s="23">
        <v>0.15</v>
      </c>
      <c r="D175" s="23">
        <v>0.34</v>
      </c>
      <c r="E175" s="23">
        <v>0.14000000000000001</v>
      </c>
      <c r="F175" s="23">
        <v>0.21</v>
      </c>
      <c r="G175" s="23">
        <v>0.15</v>
      </c>
      <c r="H175" s="23">
        <v>0.02</v>
      </c>
      <c r="I175" s="23">
        <v>0.48</v>
      </c>
      <c r="J175" s="23">
        <v>0.36</v>
      </c>
      <c r="K175" s="13">
        <v>2530</v>
      </c>
    </row>
    <row r="176" spans="1:11" x14ac:dyDescent="0.35">
      <c r="A176" s="24" t="s">
        <v>1836</v>
      </c>
      <c r="B176" s="22" t="s">
        <v>131</v>
      </c>
      <c r="C176" s="23">
        <v>0.15</v>
      </c>
      <c r="D176" s="23">
        <v>0.34</v>
      </c>
      <c r="E176" s="23">
        <v>0.15</v>
      </c>
      <c r="F176" s="23">
        <v>0.19</v>
      </c>
      <c r="G176" s="23">
        <v>0.15</v>
      </c>
      <c r="H176" s="23">
        <v>0.02</v>
      </c>
      <c r="I176" s="23">
        <v>0.48</v>
      </c>
      <c r="J176" s="23">
        <v>0.35</v>
      </c>
      <c r="K176" s="13">
        <v>1110</v>
      </c>
    </row>
    <row r="177" spans="1:11" x14ac:dyDescent="0.35">
      <c r="A177" s="24"/>
      <c r="B177" s="22" t="s">
        <v>130</v>
      </c>
      <c r="C177" s="23">
        <v>0.14000000000000001</v>
      </c>
      <c r="D177" s="23">
        <v>0.34</v>
      </c>
      <c r="E177" s="23">
        <v>0.13</v>
      </c>
      <c r="F177" s="23">
        <v>0.22</v>
      </c>
      <c r="G177" s="23">
        <v>0.15</v>
      </c>
      <c r="H177" s="23">
        <v>0.02</v>
      </c>
      <c r="I177" s="23">
        <v>0.48</v>
      </c>
      <c r="J177" s="23">
        <v>0.37</v>
      </c>
      <c r="K177" s="13">
        <v>1420</v>
      </c>
    </row>
    <row r="178" spans="1:11" x14ac:dyDescent="0.35">
      <c r="A178" s="24" t="s">
        <v>1816</v>
      </c>
      <c r="B178" s="22" t="s">
        <v>44</v>
      </c>
      <c r="C178" s="23">
        <v>0.11</v>
      </c>
      <c r="D178" s="23">
        <v>0.48</v>
      </c>
      <c r="E178" s="23">
        <v>0.21</v>
      </c>
      <c r="F178" s="23">
        <v>0.09</v>
      </c>
      <c r="G178" s="23">
        <v>0.09</v>
      </c>
      <c r="H178" s="23">
        <v>0.02</v>
      </c>
      <c r="I178" s="23">
        <v>0.59</v>
      </c>
      <c r="J178" s="23">
        <v>0.18</v>
      </c>
      <c r="K178" s="13">
        <v>80</v>
      </c>
    </row>
    <row r="179" spans="1:11" x14ac:dyDescent="0.35">
      <c r="A179" s="24"/>
      <c r="B179" s="22" t="s">
        <v>43</v>
      </c>
      <c r="C179" s="23">
        <v>0.15</v>
      </c>
      <c r="D179" s="23">
        <v>0.27</v>
      </c>
      <c r="E179" s="23">
        <v>0.14000000000000001</v>
      </c>
      <c r="F179" s="23">
        <v>0.24</v>
      </c>
      <c r="G179" s="23">
        <v>0.18</v>
      </c>
      <c r="H179" s="23">
        <v>0.01</v>
      </c>
      <c r="I179" s="23">
        <v>0.43</v>
      </c>
      <c r="J179" s="23">
        <v>0.42</v>
      </c>
      <c r="K179" s="13">
        <v>380</v>
      </c>
    </row>
    <row r="180" spans="1:11" x14ac:dyDescent="0.35">
      <c r="A180" s="24"/>
      <c r="B180" s="22" t="s">
        <v>42</v>
      </c>
      <c r="C180" s="23">
        <v>0.13</v>
      </c>
      <c r="D180" s="23">
        <v>0.31</v>
      </c>
      <c r="E180" s="23">
        <v>0.11</v>
      </c>
      <c r="F180" s="23">
        <v>0.24</v>
      </c>
      <c r="G180" s="23">
        <v>0.19</v>
      </c>
      <c r="H180" s="23">
        <v>0.02</v>
      </c>
      <c r="I180" s="23">
        <v>0.43</v>
      </c>
      <c r="J180" s="23">
        <v>0.43</v>
      </c>
      <c r="K180" s="13">
        <v>490</v>
      </c>
    </row>
    <row r="181" spans="1:11" x14ac:dyDescent="0.35">
      <c r="A181" s="24"/>
      <c r="B181" s="22" t="s">
        <v>41</v>
      </c>
      <c r="C181" s="23">
        <v>0.1</v>
      </c>
      <c r="D181" s="23">
        <v>0.33</v>
      </c>
      <c r="E181" s="23">
        <v>0.14000000000000001</v>
      </c>
      <c r="F181" s="23">
        <v>0.23</v>
      </c>
      <c r="G181" s="23">
        <v>0.17</v>
      </c>
      <c r="H181" s="23">
        <v>0.03</v>
      </c>
      <c r="I181" s="23">
        <v>0.43</v>
      </c>
      <c r="J181" s="23">
        <v>0.4</v>
      </c>
      <c r="K181" s="13">
        <v>390</v>
      </c>
    </row>
    <row r="182" spans="1:11" x14ac:dyDescent="0.35">
      <c r="A182" s="24"/>
      <c r="B182" s="22" t="s">
        <v>40</v>
      </c>
      <c r="C182" s="23">
        <v>0.12</v>
      </c>
      <c r="D182" s="23">
        <v>0.37</v>
      </c>
      <c r="E182" s="23">
        <v>0.15</v>
      </c>
      <c r="F182" s="23">
        <v>0.22</v>
      </c>
      <c r="G182" s="23">
        <v>0.14000000000000001</v>
      </c>
      <c r="H182" s="23">
        <v>0</v>
      </c>
      <c r="I182" s="23">
        <v>0.49</v>
      </c>
      <c r="J182" s="23">
        <v>0.36</v>
      </c>
      <c r="K182" s="13">
        <v>520</v>
      </c>
    </row>
    <row r="183" spans="1:11" x14ac:dyDescent="0.35">
      <c r="A183" s="24"/>
      <c r="B183" s="22" t="s">
        <v>39</v>
      </c>
      <c r="C183" s="23">
        <v>0.21</v>
      </c>
      <c r="D183" s="23">
        <v>0.34</v>
      </c>
      <c r="E183" s="23">
        <v>0.13</v>
      </c>
      <c r="F183" s="23">
        <v>0.2</v>
      </c>
      <c r="G183" s="23">
        <v>0.09</v>
      </c>
      <c r="H183" s="23">
        <v>0.03</v>
      </c>
      <c r="I183" s="23">
        <v>0.55000000000000004</v>
      </c>
      <c r="J183" s="23">
        <v>0.28999999999999998</v>
      </c>
      <c r="K183" s="13">
        <v>390</v>
      </c>
    </row>
    <row r="184" spans="1:11" x14ac:dyDescent="0.35">
      <c r="A184" s="24"/>
      <c r="B184" s="22" t="s">
        <v>38</v>
      </c>
      <c r="C184" s="23">
        <v>0.24</v>
      </c>
      <c r="D184" s="23">
        <v>0.44</v>
      </c>
      <c r="E184" s="23">
        <v>0.11</v>
      </c>
      <c r="F184" s="23">
        <v>7.0000000000000007E-2</v>
      </c>
      <c r="G184" s="23">
        <v>0.1</v>
      </c>
      <c r="H184" s="23">
        <v>0.04</v>
      </c>
      <c r="I184" s="23">
        <v>0.68</v>
      </c>
      <c r="J184" s="23">
        <v>0.18</v>
      </c>
      <c r="K184" s="13">
        <v>230</v>
      </c>
    </row>
    <row r="185" spans="1:11" ht="15" customHeight="1" x14ac:dyDescent="0.35">
      <c r="A185" s="24"/>
      <c r="B185" s="22" t="s">
        <v>37</v>
      </c>
      <c r="C185" s="23">
        <v>0.27</v>
      </c>
      <c r="D185" s="23">
        <v>0.43</v>
      </c>
      <c r="E185" s="23">
        <v>0.06</v>
      </c>
      <c r="F185" s="23">
        <v>0.11</v>
      </c>
      <c r="G185" s="23">
        <v>0.01</v>
      </c>
      <c r="H185" s="23">
        <v>0.11</v>
      </c>
      <c r="I185" s="23">
        <v>0.7</v>
      </c>
      <c r="J185" s="23">
        <v>0.12</v>
      </c>
      <c r="K185" s="13">
        <v>60</v>
      </c>
    </row>
    <row r="186" spans="1:11" ht="15.5" customHeight="1" x14ac:dyDescent="0.35">
      <c r="A186" s="24" t="s">
        <v>1837</v>
      </c>
      <c r="B186" s="22" t="s">
        <v>57</v>
      </c>
      <c r="C186" s="32">
        <v>0.18</v>
      </c>
      <c r="D186" s="32">
        <v>0.34</v>
      </c>
      <c r="E186" s="32">
        <v>0.12</v>
      </c>
      <c r="F186" s="32">
        <v>0.19</v>
      </c>
      <c r="G186" s="32">
        <v>0.13</v>
      </c>
      <c r="H186" s="32">
        <v>0.04</v>
      </c>
      <c r="I186" s="23">
        <v>0.52</v>
      </c>
      <c r="J186" s="23">
        <v>0.32</v>
      </c>
      <c r="K186" s="13">
        <v>430</v>
      </c>
    </row>
    <row r="187" spans="1:11" ht="15.5" customHeight="1" x14ac:dyDescent="0.35">
      <c r="A187" s="24"/>
      <c r="B187" s="22" t="s">
        <v>58</v>
      </c>
      <c r="C187" s="32">
        <v>0.14000000000000001</v>
      </c>
      <c r="D187" s="32">
        <v>0.34</v>
      </c>
      <c r="E187" s="32">
        <v>0.14000000000000001</v>
      </c>
      <c r="F187" s="32">
        <v>0.21</v>
      </c>
      <c r="G187" s="32">
        <v>0.15</v>
      </c>
      <c r="H187" s="32">
        <v>0.02</v>
      </c>
      <c r="I187" s="23">
        <v>0.48</v>
      </c>
      <c r="J187" s="23">
        <v>0.37</v>
      </c>
      <c r="K187" s="13">
        <v>2100</v>
      </c>
    </row>
    <row r="188" spans="1:11" x14ac:dyDescent="0.35">
      <c r="A188" s="24" t="s">
        <v>1838</v>
      </c>
      <c r="B188" s="22" t="s">
        <v>127</v>
      </c>
      <c r="C188" s="23">
        <v>0.19</v>
      </c>
      <c r="D188" s="23">
        <v>0.37</v>
      </c>
      <c r="E188" s="23">
        <v>0.13</v>
      </c>
      <c r="F188" s="23">
        <v>0.15</v>
      </c>
      <c r="G188" s="23">
        <v>0.12</v>
      </c>
      <c r="H188" s="23">
        <v>0.03</v>
      </c>
      <c r="I188" s="23">
        <v>0.56000000000000005</v>
      </c>
      <c r="J188" s="23">
        <v>0.27</v>
      </c>
      <c r="K188" s="13">
        <v>670</v>
      </c>
    </row>
    <row r="189" spans="1:11" x14ac:dyDescent="0.35">
      <c r="A189" s="24"/>
      <c r="B189" s="22" t="s">
        <v>126</v>
      </c>
      <c r="C189" s="23">
        <v>0.13</v>
      </c>
      <c r="D189" s="23">
        <v>0.38</v>
      </c>
      <c r="E189" s="23">
        <v>0.13</v>
      </c>
      <c r="F189" s="23">
        <v>0.19</v>
      </c>
      <c r="G189" s="23">
        <v>0.15</v>
      </c>
      <c r="H189" s="23">
        <v>0.02</v>
      </c>
      <c r="I189" s="23">
        <v>0.51</v>
      </c>
      <c r="J189" s="23">
        <v>0.34</v>
      </c>
      <c r="K189" s="13">
        <v>930</v>
      </c>
    </row>
    <row r="190" spans="1:11" x14ac:dyDescent="0.35">
      <c r="A190" s="24"/>
      <c r="B190" s="22" t="s">
        <v>125</v>
      </c>
      <c r="C190" s="23">
        <v>0.13</v>
      </c>
      <c r="D190" s="23">
        <v>0.27</v>
      </c>
      <c r="E190" s="23">
        <v>0.15</v>
      </c>
      <c r="F190" s="23">
        <v>0.26</v>
      </c>
      <c r="G190" s="23">
        <v>0.18</v>
      </c>
      <c r="H190" s="23">
        <v>0.01</v>
      </c>
      <c r="I190" s="23">
        <v>0.4</v>
      </c>
      <c r="J190" s="23">
        <v>0.44</v>
      </c>
      <c r="K190" s="13">
        <v>850</v>
      </c>
    </row>
    <row r="191" spans="1:11" x14ac:dyDescent="0.35">
      <c r="A191" s="24" t="s">
        <v>489</v>
      </c>
      <c r="B191" s="22" t="s">
        <v>123</v>
      </c>
      <c r="C191" s="23">
        <v>0.15</v>
      </c>
      <c r="D191" s="23">
        <v>0.34</v>
      </c>
      <c r="E191" s="23">
        <v>0.13</v>
      </c>
      <c r="F191" s="23">
        <v>0.21</v>
      </c>
      <c r="G191" s="23">
        <v>0.15</v>
      </c>
      <c r="H191" s="23">
        <v>0.02</v>
      </c>
      <c r="I191" s="23">
        <v>0.49</v>
      </c>
      <c r="J191" s="23">
        <v>0.36</v>
      </c>
      <c r="K191" s="13">
        <v>2210</v>
      </c>
    </row>
    <row r="192" spans="1:11" x14ac:dyDescent="0.35">
      <c r="A192" s="24"/>
      <c r="B192" s="22" t="s">
        <v>122</v>
      </c>
      <c r="C192" s="23">
        <v>0.11</v>
      </c>
      <c r="D192" s="23">
        <v>0.3</v>
      </c>
      <c r="E192" s="23">
        <v>0.18</v>
      </c>
      <c r="F192" s="23">
        <v>0.21</v>
      </c>
      <c r="G192" s="23">
        <v>0.17</v>
      </c>
      <c r="H192" s="23">
        <v>0.02</v>
      </c>
      <c r="I192" s="23">
        <v>0.42</v>
      </c>
      <c r="J192" s="23">
        <v>0.38</v>
      </c>
      <c r="K192" s="13">
        <v>320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6"/>
  <sheetViews>
    <sheetView topLeftCell="A16" workbookViewId="0">
      <selection activeCell="I40" sqref="I40"/>
    </sheetView>
  </sheetViews>
  <sheetFormatPr defaultRowHeight="15.5" x14ac:dyDescent="0.35"/>
  <cols>
    <col min="1" max="1" width="20.36328125" style="13" customWidth="1"/>
    <col min="2" max="2" width="19.26953125" style="13" customWidth="1"/>
    <col min="3" max="3" width="22.54296875" style="13" customWidth="1"/>
    <col min="4" max="4" width="20" style="13" customWidth="1"/>
    <col min="5" max="5" width="11.54296875" style="13" customWidth="1"/>
    <col min="6" max="6" width="12" style="13" customWidth="1"/>
    <col min="7" max="7" width="14.81640625" style="13" customWidth="1"/>
    <col min="8" max="8" width="14.08984375" style="13" customWidth="1"/>
    <col min="9" max="9" width="17.90625" style="13" customWidth="1"/>
    <col min="10" max="10" width="18.6328125" style="13" customWidth="1"/>
    <col min="11" max="11" width="15.1796875" style="13" customWidth="1"/>
    <col min="12" max="16384" width="8.7265625" style="13"/>
  </cols>
  <sheetData>
    <row r="1" spans="1:23" x14ac:dyDescent="0.35">
      <c r="A1" s="19" t="s">
        <v>1955</v>
      </c>
      <c r="B1" s="19"/>
      <c r="C1" s="19"/>
    </row>
    <row r="2" spans="1:23" x14ac:dyDescent="0.35">
      <c r="A2" s="13" t="s">
        <v>1832</v>
      </c>
    </row>
    <row r="3" spans="1:23" ht="14" customHeight="1" x14ac:dyDescent="0.35">
      <c r="A3" s="13" t="s">
        <v>1827</v>
      </c>
    </row>
    <row r="4" spans="1:23" ht="14" customHeight="1" x14ac:dyDescent="0.35"/>
    <row r="5" spans="1:23" ht="14" customHeight="1" x14ac:dyDescent="0.35">
      <c r="A5" s="24" t="s">
        <v>2069</v>
      </c>
    </row>
    <row r="6" spans="1:23" ht="14" customHeight="1" x14ac:dyDescent="0.35"/>
    <row r="7" spans="1:23" ht="14" customHeight="1" x14ac:dyDescent="0.35">
      <c r="A7" s="13" t="s">
        <v>875</v>
      </c>
      <c r="B7" s="25" t="s">
        <v>876</v>
      </c>
      <c r="C7" s="25" t="s">
        <v>877</v>
      </c>
      <c r="D7" s="25" t="s">
        <v>165</v>
      </c>
      <c r="E7" s="25" t="s">
        <v>466</v>
      </c>
      <c r="F7" s="25" t="s">
        <v>467</v>
      </c>
      <c r="G7" s="25" t="s">
        <v>1033</v>
      </c>
      <c r="H7" s="25" t="s">
        <v>165</v>
      </c>
      <c r="I7" s="25" t="s">
        <v>485</v>
      </c>
      <c r="J7" s="25" t="s">
        <v>1902</v>
      </c>
      <c r="K7" s="25"/>
      <c r="L7" s="25"/>
      <c r="P7" s="25"/>
      <c r="Q7" s="25"/>
      <c r="R7" s="25"/>
      <c r="S7" s="25"/>
      <c r="T7" s="25"/>
      <c r="U7" s="25"/>
      <c r="V7" s="25"/>
      <c r="W7" s="22"/>
    </row>
    <row r="8" spans="1:23" ht="14" customHeight="1" x14ac:dyDescent="0.35">
      <c r="A8" s="13">
        <v>2009</v>
      </c>
      <c r="B8" s="25">
        <v>0.26800000000000002</v>
      </c>
      <c r="C8" s="25">
        <v>0.48200000000000004</v>
      </c>
      <c r="D8" s="25">
        <v>0.106</v>
      </c>
      <c r="E8" s="25">
        <v>0.09</v>
      </c>
      <c r="F8" s="25">
        <v>5.4000000000000006E-2</v>
      </c>
      <c r="G8" s="25">
        <v>0.75</v>
      </c>
      <c r="H8" s="25">
        <v>0.106</v>
      </c>
      <c r="I8" s="25">
        <v>0.14400000000000002</v>
      </c>
      <c r="J8" s="25" t="s">
        <v>878</v>
      </c>
      <c r="K8" s="25"/>
      <c r="L8" s="25"/>
      <c r="P8" s="25"/>
      <c r="Q8" s="25"/>
      <c r="R8" s="25"/>
      <c r="S8" s="25"/>
      <c r="T8" s="25"/>
      <c r="U8" s="25"/>
      <c r="V8" s="25"/>
      <c r="W8" s="22"/>
    </row>
    <row r="9" spans="1:23" ht="14" customHeight="1" x14ac:dyDescent="0.35">
      <c r="A9" s="13">
        <v>2010</v>
      </c>
      <c r="B9" s="25">
        <v>0.26800000000000002</v>
      </c>
      <c r="C9" s="25">
        <v>0.47499999999999998</v>
      </c>
      <c r="D9" s="25">
        <v>0.121</v>
      </c>
      <c r="E9" s="25">
        <v>8.5999999999999993E-2</v>
      </c>
      <c r="F9" s="25">
        <v>0.05</v>
      </c>
      <c r="G9" s="25">
        <v>0.74299999999999999</v>
      </c>
      <c r="H9" s="25">
        <v>0.121</v>
      </c>
      <c r="I9" s="25">
        <v>0.13600000000000001</v>
      </c>
      <c r="J9" s="25" t="s">
        <v>879</v>
      </c>
      <c r="K9" s="25"/>
      <c r="L9" s="25"/>
      <c r="P9" s="25"/>
      <c r="Q9" s="25"/>
      <c r="R9" s="25"/>
      <c r="S9" s="25"/>
      <c r="T9" s="25"/>
      <c r="U9" s="25"/>
      <c r="V9" s="25"/>
      <c r="W9" s="22"/>
    </row>
    <row r="10" spans="1:23" ht="14" customHeight="1" x14ac:dyDescent="0.35">
      <c r="A10" s="13">
        <v>2011</v>
      </c>
      <c r="B10" s="25">
        <v>0.26300000000000001</v>
      </c>
      <c r="C10" s="25">
        <v>0.49700000000000005</v>
      </c>
      <c r="D10" s="25">
        <v>9.9000000000000005E-2</v>
      </c>
      <c r="E10" s="25">
        <v>8.6999999999999994E-2</v>
      </c>
      <c r="F10" s="25">
        <v>5.4000000000000006E-2</v>
      </c>
      <c r="G10" s="25">
        <v>0.76</v>
      </c>
      <c r="H10" s="25">
        <v>9.9000000000000005E-2</v>
      </c>
      <c r="I10" s="25">
        <v>0.14099999999999999</v>
      </c>
      <c r="J10" s="25" t="s">
        <v>880</v>
      </c>
      <c r="K10" s="25"/>
      <c r="L10" s="25"/>
      <c r="P10" s="25"/>
      <c r="Q10" s="25"/>
      <c r="R10" s="25"/>
      <c r="S10" s="25"/>
      <c r="T10" s="25"/>
      <c r="U10" s="25"/>
      <c r="V10" s="25"/>
      <c r="W10" s="22"/>
    </row>
    <row r="11" spans="1:23" ht="14" customHeight="1" x14ac:dyDescent="0.35">
      <c r="A11" s="13">
        <v>2012</v>
      </c>
      <c r="B11" s="25">
        <v>0.21199999999999999</v>
      </c>
      <c r="C11" s="25">
        <v>0.51</v>
      </c>
      <c r="D11" s="25">
        <v>0.13800000000000001</v>
      </c>
      <c r="E11" s="25">
        <v>9.4E-2</v>
      </c>
      <c r="F11" s="25">
        <v>4.7E-2</v>
      </c>
      <c r="G11" s="25">
        <v>0.72199999999999998</v>
      </c>
      <c r="H11" s="25">
        <v>0.13800000000000001</v>
      </c>
      <c r="I11" s="25">
        <v>0.14100000000000001</v>
      </c>
      <c r="J11" s="25" t="s">
        <v>881</v>
      </c>
      <c r="K11" s="25"/>
      <c r="L11" s="25"/>
      <c r="P11" s="25"/>
      <c r="Q11" s="25"/>
      <c r="R11" s="25"/>
      <c r="S11" s="25"/>
      <c r="T11" s="25"/>
      <c r="U11" s="25"/>
      <c r="V11" s="25"/>
      <c r="W11" s="22"/>
    </row>
    <row r="12" spans="1:23" ht="14" customHeight="1" x14ac:dyDescent="0.35">
      <c r="A12" s="13">
        <v>2013</v>
      </c>
      <c r="B12" s="25">
        <v>0.23600000000000002</v>
      </c>
      <c r="C12" s="25">
        <v>0.47499999999999998</v>
      </c>
      <c r="D12" s="25">
        <v>0.122</v>
      </c>
      <c r="E12" s="25">
        <v>0.106</v>
      </c>
      <c r="F12" s="25">
        <v>6.0999999999999999E-2</v>
      </c>
      <c r="G12" s="25">
        <v>0.71099999999999997</v>
      </c>
      <c r="H12" s="25">
        <v>0.122</v>
      </c>
      <c r="I12" s="25">
        <v>0.16699999999999998</v>
      </c>
      <c r="J12" s="25" t="s">
        <v>882</v>
      </c>
      <c r="K12" s="25"/>
      <c r="L12" s="25"/>
      <c r="P12" s="25"/>
      <c r="Q12" s="25"/>
      <c r="R12" s="25"/>
      <c r="S12" s="25"/>
      <c r="T12" s="25"/>
      <c r="U12" s="25"/>
      <c r="V12" s="25"/>
      <c r="W12" s="22"/>
    </row>
    <row r="13" spans="1:23" ht="14" customHeight="1" x14ac:dyDescent="0.35">
      <c r="A13" s="13">
        <v>2014</v>
      </c>
      <c r="B13" s="25">
        <v>0.22699999999999998</v>
      </c>
      <c r="C13" s="25">
        <v>0.52400000000000002</v>
      </c>
      <c r="D13" s="25">
        <v>0.13500000000000001</v>
      </c>
      <c r="E13" s="25">
        <v>7.2999999999999995E-2</v>
      </c>
      <c r="F13" s="25">
        <v>4.2000000000000003E-2</v>
      </c>
      <c r="G13" s="25">
        <v>0.75099999999999989</v>
      </c>
      <c r="H13" s="25">
        <v>0.13500000000000001</v>
      </c>
      <c r="I13" s="25">
        <v>0.115</v>
      </c>
      <c r="J13" s="25" t="s">
        <v>883</v>
      </c>
      <c r="K13" s="25"/>
      <c r="L13" s="25"/>
      <c r="P13" s="25"/>
      <c r="Q13" s="25"/>
      <c r="R13" s="25"/>
      <c r="S13" s="25"/>
      <c r="T13" s="25"/>
      <c r="U13" s="25"/>
      <c r="V13" s="25"/>
      <c r="W13" s="22"/>
    </row>
    <row r="14" spans="1:23" ht="14" customHeight="1" x14ac:dyDescent="0.35">
      <c r="A14" s="13">
        <v>2015</v>
      </c>
      <c r="B14" s="25">
        <v>0.23100000000000001</v>
      </c>
      <c r="C14" s="25">
        <v>0.504</v>
      </c>
      <c r="D14" s="25">
        <v>0.121</v>
      </c>
      <c r="E14" s="25">
        <v>8.900000000000001E-2</v>
      </c>
      <c r="F14" s="25">
        <v>5.4000000000000006E-2</v>
      </c>
      <c r="G14" s="25">
        <v>0.73499999999999999</v>
      </c>
      <c r="H14" s="25">
        <v>0.121</v>
      </c>
      <c r="I14" s="25">
        <v>0.14300000000000002</v>
      </c>
      <c r="J14" s="25" t="s">
        <v>884</v>
      </c>
      <c r="K14" s="25"/>
      <c r="L14" s="25"/>
      <c r="P14" s="25"/>
      <c r="Q14" s="25"/>
      <c r="R14" s="25"/>
      <c r="S14" s="25"/>
      <c r="T14" s="25"/>
      <c r="U14" s="25"/>
      <c r="V14" s="25"/>
      <c r="W14" s="22"/>
    </row>
    <row r="15" spans="1:23" ht="14" customHeight="1" x14ac:dyDescent="0.35">
      <c r="A15" s="13">
        <v>2016</v>
      </c>
      <c r="B15" s="25">
        <v>0.20899999999999999</v>
      </c>
      <c r="C15" s="25">
        <v>0.50900000000000001</v>
      </c>
      <c r="D15" s="25">
        <v>0.155</v>
      </c>
      <c r="E15" s="25">
        <v>8.5000000000000006E-2</v>
      </c>
      <c r="F15" s="25">
        <v>4.2000000000000003E-2</v>
      </c>
      <c r="G15" s="25">
        <v>0.71799999999999997</v>
      </c>
      <c r="H15" s="25">
        <v>0.155</v>
      </c>
      <c r="I15" s="25">
        <v>0.127</v>
      </c>
      <c r="J15" s="25" t="s">
        <v>885</v>
      </c>
      <c r="K15" s="25"/>
      <c r="L15" s="25"/>
      <c r="P15" s="25"/>
      <c r="Q15" s="25"/>
      <c r="R15" s="25"/>
      <c r="S15" s="25"/>
      <c r="T15" s="25"/>
      <c r="U15" s="25"/>
      <c r="V15" s="25"/>
      <c r="W15" s="22"/>
    </row>
    <row r="16" spans="1:23" ht="14" customHeight="1" x14ac:dyDescent="0.35">
      <c r="A16" s="13">
        <v>2017</v>
      </c>
      <c r="B16" s="25">
        <v>0.20699999999999999</v>
      </c>
      <c r="C16" s="25">
        <v>0.47899999999999998</v>
      </c>
      <c r="D16" s="25">
        <v>0.153</v>
      </c>
      <c r="E16" s="25">
        <v>0.10199999999999999</v>
      </c>
      <c r="F16" s="25">
        <v>5.7999999999999996E-2</v>
      </c>
      <c r="G16" s="25">
        <v>0.68599999999999994</v>
      </c>
      <c r="H16" s="25">
        <v>0.153</v>
      </c>
      <c r="I16" s="25">
        <v>0.16</v>
      </c>
      <c r="J16" s="25" t="s">
        <v>886</v>
      </c>
      <c r="K16" s="25"/>
      <c r="L16" s="25"/>
      <c r="P16" s="25"/>
      <c r="Q16" s="25"/>
      <c r="R16" s="25"/>
      <c r="S16" s="25"/>
      <c r="T16" s="25"/>
      <c r="U16" s="25"/>
      <c r="V16" s="25"/>
      <c r="W16" s="22"/>
    </row>
    <row r="17" spans="1:23" ht="14" customHeight="1" x14ac:dyDescent="0.35">
      <c r="A17" s="13">
        <v>2018</v>
      </c>
      <c r="B17" s="25">
        <v>0.21199999999999999</v>
      </c>
      <c r="C17" s="25">
        <v>0.441</v>
      </c>
      <c r="D17" s="25">
        <v>0.152</v>
      </c>
      <c r="E17" s="25">
        <v>0.121</v>
      </c>
      <c r="F17" s="25">
        <v>7.400000000000001E-2</v>
      </c>
      <c r="G17" s="25">
        <v>0.65300000000000002</v>
      </c>
      <c r="H17" s="25">
        <v>0.152</v>
      </c>
      <c r="I17" s="25">
        <v>0.19500000000000001</v>
      </c>
      <c r="J17" s="25" t="s">
        <v>887</v>
      </c>
      <c r="K17" s="25"/>
      <c r="L17" s="25"/>
      <c r="P17" s="25"/>
      <c r="Q17" s="25"/>
      <c r="R17" s="25"/>
      <c r="S17" s="25"/>
      <c r="T17" s="25"/>
      <c r="U17" s="25"/>
      <c r="V17" s="25"/>
      <c r="W17" s="22"/>
    </row>
    <row r="18" spans="1:23" ht="14" customHeight="1" x14ac:dyDescent="0.35">
      <c r="A18" s="13">
        <v>2019</v>
      </c>
      <c r="B18" s="25">
        <v>0.20699999999999999</v>
      </c>
      <c r="C18" s="25">
        <v>0.47100000000000003</v>
      </c>
      <c r="D18" s="25">
        <v>0.16300000000000001</v>
      </c>
      <c r="E18" s="25">
        <v>0.09</v>
      </c>
      <c r="F18" s="25">
        <v>6.9000000000000006E-2</v>
      </c>
      <c r="G18" s="25">
        <v>0.67799999999999994</v>
      </c>
      <c r="H18" s="25">
        <v>0.16300000000000001</v>
      </c>
      <c r="I18" s="25">
        <v>0.159</v>
      </c>
      <c r="J18" s="25" t="s">
        <v>880</v>
      </c>
      <c r="K18" s="25"/>
      <c r="L18" s="25"/>
      <c r="P18" s="25"/>
      <c r="Q18" s="25"/>
      <c r="R18" s="25"/>
      <c r="S18" s="25"/>
      <c r="T18" s="25"/>
      <c r="U18" s="25"/>
      <c r="V18" s="25"/>
      <c r="W18" s="22"/>
    </row>
    <row r="19" spans="1:23" ht="14" customHeight="1" x14ac:dyDescent="0.35">
      <c r="B19" s="22"/>
      <c r="C19" s="22"/>
      <c r="D19" s="22"/>
      <c r="E19" s="22"/>
      <c r="F19" s="22"/>
      <c r="G19" s="22"/>
      <c r="H19" s="22"/>
      <c r="I19" s="22"/>
      <c r="J19" s="22"/>
      <c r="K19" s="22"/>
      <c r="L19" s="22"/>
      <c r="P19" s="25"/>
      <c r="Q19" s="25"/>
      <c r="R19" s="25"/>
      <c r="S19" s="25"/>
      <c r="T19" s="25"/>
      <c r="U19" s="25"/>
      <c r="V19" s="25"/>
      <c r="W19" s="22"/>
    </row>
    <row r="20" spans="1:23" ht="14" customHeight="1" x14ac:dyDescent="0.35">
      <c r="P20" s="25"/>
      <c r="Q20" s="25"/>
      <c r="R20" s="25"/>
      <c r="S20" s="25"/>
      <c r="T20" s="25"/>
      <c r="U20" s="25"/>
      <c r="V20" s="25"/>
      <c r="W20" s="22"/>
    </row>
    <row r="21" spans="1:23" x14ac:dyDescent="0.35">
      <c r="A21" s="13" t="s">
        <v>1901</v>
      </c>
      <c r="B21" s="24"/>
      <c r="C21" s="24"/>
      <c r="D21" s="24"/>
      <c r="E21" s="24"/>
      <c r="P21" s="25"/>
      <c r="Q21" s="25"/>
      <c r="R21" s="25"/>
      <c r="S21" s="25"/>
      <c r="T21" s="25"/>
      <c r="U21" s="25"/>
      <c r="V21" s="25"/>
      <c r="W21" s="22"/>
    </row>
    <row r="22" spans="1:23" x14ac:dyDescent="0.35">
      <c r="P22" s="25"/>
      <c r="Q22" s="25"/>
      <c r="R22" s="25"/>
      <c r="S22" s="25"/>
      <c r="T22" s="25"/>
      <c r="U22" s="25"/>
      <c r="V22" s="25"/>
      <c r="W22" s="22"/>
    </row>
    <row r="23" spans="1:23" x14ac:dyDescent="0.35">
      <c r="A23" s="24"/>
      <c r="B23" s="21"/>
      <c r="C23" s="21"/>
      <c r="D23" s="21"/>
      <c r="E23" s="21"/>
    </row>
    <row r="24" spans="1:23" x14ac:dyDescent="0.35">
      <c r="A24" s="64" t="s">
        <v>1956</v>
      </c>
      <c r="B24" s="23"/>
      <c r="C24" s="23"/>
      <c r="D24" s="23"/>
    </row>
    <row r="25" spans="1:23" x14ac:dyDescent="0.35">
      <c r="C25" s="13" t="s">
        <v>876</v>
      </c>
      <c r="D25" s="13" t="s">
        <v>877</v>
      </c>
      <c r="E25" s="13" t="s">
        <v>1957</v>
      </c>
      <c r="F25" s="13" t="s">
        <v>466</v>
      </c>
      <c r="G25" s="13" t="s">
        <v>1958</v>
      </c>
      <c r="I25" s="13" t="s">
        <v>484</v>
      </c>
      <c r="J25" s="13" t="s">
        <v>1957</v>
      </c>
      <c r="K25" s="13" t="s">
        <v>485</v>
      </c>
      <c r="L25" s="13" t="s">
        <v>59</v>
      </c>
    </row>
    <row r="26" spans="1:23" x14ac:dyDescent="0.35">
      <c r="A26" s="24" t="s">
        <v>1959</v>
      </c>
      <c r="B26" s="39"/>
      <c r="C26" s="23">
        <v>0.21</v>
      </c>
      <c r="D26" s="23">
        <v>0.47</v>
      </c>
      <c r="E26" s="23">
        <v>0.16</v>
      </c>
      <c r="F26" s="23">
        <v>0.09</v>
      </c>
      <c r="G26" s="23">
        <v>7.0000000000000007E-2</v>
      </c>
      <c r="H26" s="23">
        <v>0</v>
      </c>
      <c r="I26" s="23">
        <v>0.68</v>
      </c>
      <c r="J26" s="23">
        <v>0.16</v>
      </c>
      <c r="K26" s="23">
        <v>0.16</v>
      </c>
      <c r="L26" s="22">
        <v>8220</v>
      </c>
    </row>
    <row r="27" spans="1:23" x14ac:dyDescent="0.35">
      <c r="A27" s="24" t="s">
        <v>1960</v>
      </c>
      <c r="B27" s="13" t="s">
        <v>44</v>
      </c>
      <c r="C27" s="23">
        <v>0.2</v>
      </c>
      <c r="D27" s="23">
        <v>0.56000000000000005</v>
      </c>
      <c r="E27" s="23">
        <v>0.15</v>
      </c>
      <c r="F27" s="23">
        <v>0.05</v>
      </c>
      <c r="G27" s="23">
        <v>0.04</v>
      </c>
      <c r="H27" s="23">
        <v>0</v>
      </c>
      <c r="I27" s="23">
        <v>0.76</v>
      </c>
      <c r="J27" s="23">
        <v>0.15</v>
      </c>
      <c r="K27" s="23">
        <v>0.09</v>
      </c>
      <c r="L27" s="22">
        <v>180</v>
      </c>
    </row>
    <row r="28" spans="1:23" x14ac:dyDescent="0.35">
      <c r="A28" s="24"/>
      <c r="B28" s="39" t="s">
        <v>43</v>
      </c>
      <c r="C28" s="23">
        <v>0.19</v>
      </c>
      <c r="D28" s="23">
        <v>0.48</v>
      </c>
      <c r="E28" s="23">
        <v>0.17</v>
      </c>
      <c r="F28" s="23">
        <v>0.11</v>
      </c>
      <c r="G28" s="23">
        <v>0.06</v>
      </c>
      <c r="H28" s="23">
        <v>0</v>
      </c>
      <c r="I28" s="23">
        <v>0.67</v>
      </c>
      <c r="J28" s="23">
        <v>0.17</v>
      </c>
      <c r="K28" s="23">
        <v>0.17</v>
      </c>
      <c r="L28" s="22">
        <v>890</v>
      </c>
    </row>
    <row r="29" spans="1:23" x14ac:dyDescent="0.35">
      <c r="A29" s="24"/>
      <c r="B29" s="13" t="s">
        <v>42</v>
      </c>
      <c r="C29" s="23">
        <v>0.19</v>
      </c>
      <c r="D29" s="23">
        <v>0.48</v>
      </c>
      <c r="E29" s="23">
        <v>0.2</v>
      </c>
      <c r="F29" s="23">
        <v>0.08</v>
      </c>
      <c r="G29" s="23">
        <v>0.06</v>
      </c>
      <c r="H29" s="23">
        <v>0</v>
      </c>
      <c r="I29" s="23">
        <v>0.67</v>
      </c>
      <c r="J29" s="23">
        <v>0.2</v>
      </c>
      <c r="K29" s="23">
        <v>0.14000000000000001</v>
      </c>
      <c r="L29" s="22">
        <v>1260</v>
      </c>
    </row>
    <row r="30" spans="1:23" x14ac:dyDescent="0.35">
      <c r="A30" s="24"/>
      <c r="B30" s="39" t="s">
        <v>41</v>
      </c>
      <c r="C30" s="23">
        <v>0.17</v>
      </c>
      <c r="D30" s="23">
        <v>0.45</v>
      </c>
      <c r="E30" s="23">
        <v>0.19</v>
      </c>
      <c r="F30" s="23">
        <v>0.09</v>
      </c>
      <c r="G30" s="23">
        <v>0.1</v>
      </c>
      <c r="H30" s="23">
        <v>0</v>
      </c>
      <c r="I30" s="23">
        <v>0.62</v>
      </c>
      <c r="J30" s="23">
        <v>0.19</v>
      </c>
      <c r="K30" s="23">
        <v>0.19</v>
      </c>
      <c r="L30" s="22">
        <v>1150</v>
      </c>
    </row>
    <row r="31" spans="1:23" x14ac:dyDescent="0.35">
      <c r="A31" s="24"/>
      <c r="B31" s="13" t="s">
        <v>40</v>
      </c>
      <c r="C31" s="23">
        <v>0.17</v>
      </c>
      <c r="D31" s="23">
        <v>0.47</v>
      </c>
      <c r="E31" s="23">
        <v>0.17</v>
      </c>
      <c r="F31" s="23">
        <v>0.11</v>
      </c>
      <c r="G31" s="23">
        <v>0.08</v>
      </c>
      <c r="H31" s="23">
        <v>0</v>
      </c>
      <c r="I31" s="23">
        <v>0.64</v>
      </c>
      <c r="J31" s="23">
        <v>0.17</v>
      </c>
      <c r="K31" s="23">
        <v>0.19</v>
      </c>
      <c r="L31" s="22">
        <v>1380</v>
      </c>
    </row>
    <row r="32" spans="1:23" x14ac:dyDescent="0.35">
      <c r="A32" s="24"/>
      <c r="B32" s="39" t="s">
        <v>39</v>
      </c>
      <c r="C32" s="23">
        <v>0.25</v>
      </c>
      <c r="D32" s="23">
        <v>0.48</v>
      </c>
      <c r="E32" s="23">
        <v>0.12</v>
      </c>
      <c r="F32" s="23">
        <v>0.08</v>
      </c>
      <c r="G32" s="23">
        <v>0.06</v>
      </c>
      <c r="H32" s="23">
        <v>0</v>
      </c>
      <c r="I32" s="23">
        <v>0.74</v>
      </c>
      <c r="J32" s="23">
        <v>0.12</v>
      </c>
      <c r="K32" s="23">
        <v>0.15</v>
      </c>
      <c r="L32" s="22">
        <v>1440</v>
      </c>
    </row>
    <row r="33" spans="1:12" x14ac:dyDescent="0.35">
      <c r="A33" s="24"/>
      <c r="B33" s="13" t="s">
        <v>38</v>
      </c>
      <c r="C33" s="23">
        <v>0.26</v>
      </c>
      <c r="D33" s="23">
        <v>0.46</v>
      </c>
      <c r="E33" s="23">
        <v>0.13</v>
      </c>
      <c r="F33" s="23">
        <v>0.08</v>
      </c>
      <c r="G33" s="23">
        <v>7.0000000000000007E-2</v>
      </c>
      <c r="H33" s="23">
        <v>0</v>
      </c>
      <c r="I33" s="23">
        <v>0.72</v>
      </c>
      <c r="J33" s="23">
        <v>0.13</v>
      </c>
      <c r="K33" s="23">
        <v>0.15</v>
      </c>
      <c r="L33" s="22">
        <v>1300</v>
      </c>
    </row>
    <row r="34" spans="1:12" x14ac:dyDescent="0.35">
      <c r="A34" s="24"/>
      <c r="B34" s="39" t="s">
        <v>37</v>
      </c>
      <c r="C34" s="23">
        <v>0.35</v>
      </c>
      <c r="D34" s="23">
        <v>0.38</v>
      </c>
      <c r="E34" s="23">
        <v>0.12</v>
      </c>
      <c r="F34" s="23">
        <v>7.0000000000000007E-2</v>
      </c>
      <c r="G34" s="23">
        <v>0.08</v>
      </c>
      <c r="H34" s="23">
        <v>0</v>
      </c>
      <c r="I34" s="23">
        <v>0.73</v>
      </c>
      <c r="J34" s="23">
        <v>0.12</v>
      </c>
      <c r="K34" s="23">
        <v>0.15</v>
      </c>
      <c r="L34" s="22">
        <v>620</v>
      </c>
    </row>
    <row r="35" spans="1:12" x14ac:dyDescent="0.35">
      <c r="A35" s="24" t="s">
        <v>1961</v>
      </c>
      <c r="B35" s="13" t="s">
        <v>131</v>
      </c>
      <c r="C35" s="23">
        <v>0.2</v>
      </c>
      <c r="D35" s="23">
        <v>0.47</v>
      </c>
      <c r="E35" s="23">
        <v>0.17</v>
      </c>
      <c r="F35" s="23">
        <v>0.09</v>
      </c>
      <c r="G35" s="23">
        <v>0.06</v>
      </c>
      <c r="H35" s="23">
        <v>0</v>
      </c>
      <c r="I35" s="23">
        <v>0.67</v>
      </c>
      <c r="J35" s="23">
        <v>0.17</v>
      </c>
      <c r="K35" s="23">
        <v>0.16</v>
      </c>
      <c r="L35" s="22">
        <v>3620</v>
      </c>
    </row>
    <row r="36" spans="1:12" x14ac:dyDescent="0.35">
      <c r="A36" s="24"/>
      <c r="B36" s="39" t="s">
        <v>130</v>
      </c>
      <c r="C36" s="23">
        <v>0.22</v>
      </c>
      <c r="D36" s="23">
        <v>0.47</v>
      </c>
      <c r="E36" s="23">
        <v>0.15</v>
      </c>
      <c r="F36" s="23">
        <v>0.09</v>
      </c>
      <c r="G36" s="23">
        <v>7.0000000000000007E-2</v>
      </c>
      <c r="H36" s="23">
        <v>0</v>
      </c>
      <c r="I36" s="23">
        <v>0.68</v>
      </c>
      <c r="J36" s="23">
        <v>0.15</v>
      </c>
      <c r="K36" s="23">
        <v>0.16</v>
      </c>
      <c r="L36" s="22">
        <v>4590</v>
      </c>
    </row>
    <row r="37" spans="1:12" x14ac:dyDescent="0.35">
      <c r="A37" s="24" t="s">
        <v>1962</v>
      </c>
      <c r="B37" s="13" t="s">
        <v>57</v>
      </c>
      <c r="C37" s="23">
        <v>0.22</v>
      </c>
      <c r="D37" s="23">
        <v>0.46</v>
      </c>
      <c r="E37" s="23">
        <v>0.16</v>
      </c>
      <c r="F37" s="23">
        <v>0.08</v>
      </c>
      <c r="G37" s="23">
        <v>0.08</v>
      </c>
      <c r="H37" s="23">
        <v>0</v>
      </c>
      <c r="I37" s="23">
        <v>0.69</v>
      </c>
      <c r="J37" s="23">
        <v>0.16</v>
      </c>
      <c r="K37" s="23">
        <v>0.15</v>
      </c>
      <c r="L37" s="22">
        <v>2310</v>
      </c>
    </row>
    <row r="38" spans="1:12" x14ac:dyDescent="0.35">
      <c r="A38" s="24"/>
      <c r="B38" s="39" t="s">
        <v>58</v>
      </c>
      <c r="C38" s="23">
        <v>0.2</v>
      </c>
      <c r="D38" s="23">
        <v>0.47</v>
      </c>
      <c r="E38" s="23">
        <v>0.16</v>
      </c>
      <c r="F38" s="23">
        <v>0.09</v>
      </c>
      <c r="G38" s="23">
        <v>7.0000000000000007E-2</v>
      </c>
      <c r="H38" s="23">
        <v>0</v>
      </c>
      <c r="I38" s="23">
        <v>0.68</v>
      </c>
      <c r="J38" s="23">
        <v>0.16</v>
      </c>
      <c r="K38" s="23">
        <v>0.16</v>
      </c>
      <c r="L38" s="22">
        <v>5880</v>
      </c>
    </row>
    <row r="39" spans="1:12" x14ac:dyDescent="0.35">
      <c r="A39" s="24" t="s">
        <v>1963</v>
      </c>
      <c r="B39" s="13" t="s">
        <v>127</v>
      </c>
      <c r="C39" s="23">
        <v>0.13</v>
      </c>
      <c r="D39" s="23">
        <v>0.47</v>
      </c>
      <c r="E39" s="23">
        <v>0.2</v>
      </c>
      <c r="F39" s="23">
        <v>0.14000000000000001</v>
      </c>
      <c r="G39" s="23">
        <v>0.06</v>
      </c>
      <c r="H39" s="23">
        <v>0</v>
      </c>
      <c r="I39" s="23">
        <v>0.72</v>
      </c>
      <c r="J39" s="23">
        <v>0.2</v>
      </c>
      <c r="K39" s="23">
        <v>0.13</v>
      </c>
      <c r="L39" s="22">
        <v>450</v>
      </c>
    </row>
    <row r="40" spans="1:12" x14ac:dyDescent="0.35">
      <c r="A40" s="24"/>
      <c r="B40" s="39" t="s">
        <v>126</v>
      </c>
      <c r="C40" s="23">
        <v>0.14000000000000001</v>
      </c>
      <c r="D40" s="23">
        <v>0.35</v>
      </c>
      <c r="E40" s="23">
        <v>0.22</v>
      </c>
      <c r="F40" s="23">
        <v>0.14000000000000001</v>
      </c>
      <c r="G40" s="23">
        <v>0.15</v>
      </c>
      <c r="H40" s="23">
        <v>0</v>
      </c>
      <c r="I40" s="23">
        <v>0.67</v>
      </c>
      <c r="J40" s="23">
        <v>0.22</v>
      </c>
      <c r="K40" s="23">
        <v>0.17</v>
      </c>
      <c r="L40" s="22">
        <v>860</v>
      </c>
    </row>
    <row r="41" spans="1:12" x14ac:dyDescent="0.35">
      <c r="A41" s="24"/>
      <c r="B41" s="13" t="s">
        <v>125</v>
      </c>
      <c r="C41" s="23">
        <v>0.16</v>
      </c>
      <c r="D41" s="23">
        <v>0.32</v>
      </c>
      <c r="E41" s="23">
        <v>0.16</v>
      </c>
      <c r="F41" s="23">
        <v>0.18</v>
      </c>
      <c r="G41" s="23">
        <v>0.18</v>
      </c>
      <c r="H41" s="23">
        <v>0</v>
      </c>
      <c r="I41" s="23">
        <v>0.64</v>
      </c>
      <c r="J41" s="23">
        <v>0.16</v>
      </c>
      <c r="K41" s="23">
        <v>0.18</v>
      </c>
      <c r="L41" s="22">
        <v>840</v>
      </c>
    </row>
    <row r="42" spans="1:12" x14ac:dyDescent="0.35">
      <c r="B42" s="39"/>
      <c r="D42" s="39"/>
      <c r="F42" s="39"/>
      <c r="H42" s="39"/>
      <c r="J42" s="39"/>
      <c r="L42" s="39"/>
    </row>
    <row r="44" spans="1:12" x14ac:dyDescent="0.35">
      <c r="B44" s="39"/>
      <c r="D44" s="39"/>
      <c r="F44" s="39"/>
      <c r="H44" s="39"/>
      <c r="J44" s="39"/>
      <c r="L44" s="39"/>
    </row>
    <row r="45" spans="1:12" x14ac:dyDescent="0.35">
      <c r="A45" s="22"/>
      <c r="B45" s="23"/>
      <c r="C45" s="23"/>
      <c r="D45" s="23"/>
    </row>
    <row r="46" spans="1:12" x14ac:dyDescent="0.35">
      <c r="A46" s="22"/>
      <c r="B46" s="23"/>
      <c r="C46" s="23"/>
      <c r="D46" s="23"/>
    </row>
    <row r="47" spans="1:12" x14ac:dyDescent="0.35">
      <c r="A47" s="22"/>
      <c r="B47" s="23"/>
      <c r="C47" s="23"/>
      <c r="D47" s="23"/>
    </row>
    <row r="48" spans="1:12" x14ac:dyDescent="0.35">
      <c r="A48" s="22"/>
      <c r="B48" s="23"/>
      <c r="C48" s="23"/>
      <c r="D48" s="23"/>
    </row>
    <row r="49" spans="1:4" x14ac:dyDescent="0.35">
      <c r="A49" s="22"/>
      <c r="B49" s="23"/>
      <c r="C49" s="23"/>
      <c r="D49" s="23"/>
    </row>
    <row r="50" spans="1:4" x14ac:dyDescent="0.35">
      <c r="A50" s="22"/>
      <c r="B50" s="23"/>
      <c r="C50" s="23"/>
      <c r="D50" s="23"/>
    </row>
    <row r="51" spans="1:4" x14ac:dyDescent="0.35">
      <c r="A51" s="22"/>
      <c r="B51" s="23"/>
      <c r="C51" s="23"/>
      <c r="D51" s="23"/>
    </row>
    <row r="52" spans="1:4" x14ac:dyDescent="0.35">
      <c r="A52" s="22"/>
      <c r="B52" s="23"/>
      <c r="C52" s="23"/>
      <c r="D52" s="23"/>
    </row>
    <row r="53" spans="1:4" x14ac:dyDescent="0.35">
      <c r="A53" s="22"/>
      <c r="B53" s="23"/>
      <c r="C53" s="23"/>
      <c r="D53" s="23"/>
    </row>
    <row r="54" spans="1:4" x14ac:dyDescent="0.35">
      <c r="A54" s="22"/>
      <c r="B54" s="23"/>
      <c r="C54" s="23"/>
      <c r="D54" s="23"/>
    </row>
    <row r="55" spans="1:4" x14ac:dyDescent="0.35">
      <c r="A55" s="22"/>
      <c r="B55" s="23"/>
      <c r="C55" s="23"/>
      <c r="D55" s="23"/>
    </row>
    <row r="56" spans="1:4" x14ac:dyDescent="0.35">
      <c r="A56" s="22"/>
      <c r="B56" s="23"/>
      <c r="C56" s="23"/>
      <c r="D56" s="23"/>
    </row>
    <row r="57" spans="1:4" x14ac:dyDescent="0.35">
      <c r="A57" s="22"/>
      <c r="B57" s="23"/>
      <c r="C57" s="23"/>
      <c r="D57" s="23"/>
    </row>
    <row r="58" spans="1:4" x14ac:dyDescent="0.35">
      <c r="A58" s="22"/>
      <c r="B58" s="23"/>
      <c r="C58" s="23"/>
      <c r="D58" s="23"/>
    </row>
    <row r="59" spans="1:4" x14ac:dyDescent="0.35">
      <c r="A59" s="22"/>
      <c r="B59" s="23"/>
      <c r="C59" s="23"/>
      <c r="D59" s="23"/>
    </row>
    <row r="60" spans="1:4" x14ac:dyDescent="0.35">
      <c r="A60" s="22"/>
      <c r="B60" s="23"/>
      <c r="C60" s="23"/>
      <c r="D60" s="23"/>
    </row>
    <row r="61" spans="1:4" x14ac:dyDescent="0.35">
      <c r="A61" s="22"/>
      <c r="B61" s="23"/>
      <c r="C61" s="23"/>
      <c r="D61" s="23"/>
    </row>
    <row r="62" spans="1:4" x14ac:dyDescent="0.35">
      <c r="A62" s="22"/>
      <c r="B62" s="23"/>
      <c r="C62" s="23"/>
      <c r="D62" s="23"/>
    </row>
    <row r="63" spans="1:4" x14ac:dyDescent="0.35">
      <c r="A63" s="22"/>
      <c r="B63" s="23"/>
      <c r="C63" s="23"/>
      <c r="D63" s="23"/>
    </row>
    <row r="64" spans="1:4" x14ac:dyDescent="0.35">
      <c r="A64" s="22"/>
      <c r="B64" s="23"/>
      <c r="C64" s="23"/>
      <c r="D64" s="23"/>
    </row>
    <row r="65" spans="1:4" x14ac:dyDescent="0.35">
      <c r="A65" s="22"/>
      <c r="B65" s="23"/>
      <c r="C65" s="23"/>
      <c r="D65" s="23"/>
    </row>
    <row r="66" spans="1:4" x14ac:dyDescent="0.35">
      <c r="A66" s="22"/>
      <c r="B66" s="23"/>
      <c r="C66" s="23"/>
      <c r="D66" s="23"/>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workbookViewId="0">
      <selection activeCell="A16" sqref="A16"/>
    </sheetView>
  </sheetViews>
  <sheetFormatPr defaultRowHeight="15.5" x14ac:dyDescent="0.35"/>
  <cols>
    <col min="1" max="1" width="35.26953125" style="13" customWidth="1"/>
    <col min="2" max="2" width="11.6328125" style="13" customWidth="1"/>
    <col min="3" max="3" width="12.81640625" style="13" customWidth="1"/>
    <col min="4" max="4" width="13" style="13" customWidth="1"/>
    <col min="5" max="5" width="12" style="13" customWidth="1"/>
    <col min="6" max="6" width="11.26953125" style="13" customWidth="1"/>
    <col min="7" max="7" width="11.6328125" style="13" customWidth="1"/>
    <col min="8" max="8" width="13.26953125" style="13" customWidth="1"/>
    <col min="9" max="9" width="11.90625" style="13" customWidth="1"/>
    <col min="10" max="10" width="14.7265625" style="13" customWidth="1"/>
    <col min="11" max="11" width="12.6328125" style="13" customWidth="1"/>
    <col min="12" max="16384" width="8.7265625" style="13"/>
  </cols>
  <sheetData>
    <row r="1" spans="1:11" x14ac:dyDescent="0.35">
      <c r="A1" s="19" t="s">
        <v>2035</v>
      </c>
      <c r="B1" s="19"/>
      <c r="C1" s="19"/>
      <c r="D1" s="19"/>
      <c r="E1" s="19"/>
    </row>
    <row r="2" spans="1:11" x14ac:dyDescent="0.35">
      <c r="A2" s="13" t="s">
        <v>2034</v>
      </c>
    </row>
    <row r="3" spans="1:11" ht="18.5" customHeight="1" x14ac:dyDescent="0.35">
      <c r="A3" s="13" t="s">
        <v>2062</v>
      </c>
    </row>
    <row r="4" spans="1:11" ht="18.5" customHeight="1" x14ac:dyDescent="0.35"/>
    <row r="5" spans="1:11" ht="31" x14ac:dyDescent="0.35">
      <c r="B5" s="21" t="s">
        <v>71</v>
      </c>
      <c r="C5" s="21" t="s">
        <v>70</v>
      </c>
      <c r="D5" s="21" t="s">
        <v>69</v>
      </c>
      <c r="E5" s="21" t="s">
        <v>68</v>
      </c>
      <c r="F5" s="21" t="s">
        <v>67</v>
      </c>
      <c r="G5" s="21" t="s">
        <v>66</v>
      </c>
      <c r="H5" s="21" t="s">
        <v>65</v>
      </c>
      <c r="I5" s="21" t="s">
        <v>64</v>
      </c>
      <c r="J5" s="21" t="s">
        <v>63</v>
      </c>
      <c r="K5" s="21" t="s">
        <v>62</v>
      </c>
    </row>
    <row r="6" spans="1:11" x14ac:dyDescent="0.35">
      <c r="B6" s="25"/>
      <c r="C6" s="25"/>
      <c r="D6" s="25"/>
      <c r="E6" s="25"/>
      <c r="F6" s="25"/>
    </row>
    <row r="7" spans="1:11" x14ac:dyDescent="0.35">
      <c r="A7" s="13" t="s">
        <v>171</v>
      </c>
      <c r="B7" s="25">
        <v>0.90700000000000003</v>
      </c>
      <c r="C7" s="25">
        <v>0.90099999999999991</v>
      </c>
      <c r="D7" s="25">
        <v>0.90700000000000003</v>
      </c>
      <c r="E7" s="25">
        <v>0.92976955527655203</v>
      </c>
      <c r="F7" s="25">
        <v>0.91383495634721779</v>
      </c>
      <c r="G7" s="25">
        <v>0.90463969780073195</v>
      </c>
      <c r="H7" s="25">
        <v>0.90599999999999992</v>
      </c>
      <c r="I7" s="25">
        <v>0.90334996397960299</v>
      </c>
      <c r="J7" s="25">
        <v>0.89480766290796188</v>
      </c>
      <c r="K7" s="25">
        <v>0.87372149702845847</v>
      </c>
    </row>
    <row r="8" spans="1:11" x14ac:dyDescent="0.35">
      <c r="A8" s="13" t="s">
        <v>170</v>
      </c>
      <c r="B8" s="25">
        <v>0.95799999999999996</v>
      </c>
      <c r="C8" s="25">
        <v>0.95299999999999996</v>
      </c>
      <c r="D8" s="25">
        <v>0.95700000000000007</v>
      </c>
      <c r="E8" s="25">
        <v>0.97290093536770395</v>
      </c>
      <c r="F8" s="25">
        <v>0.96427309621075852</v>
      </c>
      <c r="G8" s="25">
        <v>0.95876105769743791</v>
      </c>
      <c r="H8" s="25">
        <v>0.96099999999999997</v>
      </c>
      <c r="I8" s="25">
        <v>0.96053854853228626</v>
      </c>
      <c r="J8" s="25">
        <v>0.95197239750544294</v>
      </c>
      <c r="K8" s="25">
        <v>0.94169883618411743</v>
      </c>
    </row>
    <row r="9" spans="1:11" x14ac:dyDescent="0.35">
      <c r="A9" s="13" t="s">
        <v>169</v>
      </c>
      <c r="B9" s="25">
        <v>0.97299999999999998</v>
      </c>
      <c r="C9" s="25">
        <v>0.97</v>
      </c>
      <c r="D9" s="25">
        <v>0.97099999999999997</v>
      </c>
      <c r="E9" s="25">
        <v>0.98358730810629003</v>
      </c>
      <c r="F9" s="25">
        <v>0.9771304827934556</v>
      </c>
      <c r="G9" s="25">
        <v>0.97375230757739051</v>
      </c>
      <c r="H9" s="25">
        <v>0.97400000000000009</v>
      </c>
      <c r="I9" s="25">
        <v>0.97321611835618205</v>
      </c>
      <c r="J9" s="25">
        <v>0.96569852340360474</v>
      </c>
      <c r="K9" s="25">
        <v>0.9602253619151867</v>
      </c>
    </row>
    <row r="10" spans="1:11" x14ac:dyDescent="0.35">
      <c r="A10" s="13" t="s">
        <v>2036</v>
      </c>
      <c r="B10" s="25">
        <v>1.7000000000000001E-2</v>
      </c>
      <c r="C10" s="25">
        <v>1.6E-2</v>
      </c>
      <c r="D10" s="25">
        <v>1.3999999999999999E-2</v>
      </c>
      <c r="E10" s="25">
        <v>9.5399999999999999E-3</v>
      </c>
      <c r="F10" s="25">
        <v>1.2821115614383184E-2</v>
      </c>
      <c r="G10" s="25">
        <v>1.4040207868705516E-2</v>
      </c>
      <c r="H10" s="25">
        <v>1.3999999999999999E-2</v>
      </c>
      <c r="I10" s="25">
        <v>1.538345959477389E-2</v>
      </c>
      <c r="J10" s="25">
        <v>1.9335188963219518E-2</v>
      </c>
      <c r="K10" s="25">
        <v>1.6152928237629829E-2</v>
      </c>
    </row>
    <row r="11" spans="1:11" x14ac:dyDescent="0.35">
      <c r="A11" s="13" t="s">
        <v>2037</v>
      </c>
      <c r="B11" s="25">
        <v>0.01</v>
      </c>
      <c r="C11" s="25">
        <v>1.3999999999999999E-2</v>
      </c>
      <c r="D11" s="25">
        <v>1.4999999999999999E-2</v>
      </c>
      <c r="E11" s="25">
        <v>6.8999999999999999E-3</v>
      </c>
      <c r="F11" s="25">
        <v>1.0048401592161173E-2</v>
      </c>
      <c r="G11" s="25">
        <v>1.2207484553903943E-2</v>
      </c>
      <c r="H11" s="25">
        <v>1.2E-2</v>
      </c>
      <c r="I11" s="25">
        <v>1.1400422049044085E-2</v>
      </c>
      <c r="J11" s="25">
        <v>1.496628763317571E-2</v>
      </c>
      <c r="K11" s="25">
        <v>2.3621709847183432E-2</v>
      </c>
    </row>
    <row r="12" spans="1:11" x14ac:dyDescent="0.35">
      <c r="B12" s="25"/>
      <c r="C12" s="25"/>
      <c r="D12" s="25"/>
      <c r="E12" s="25"/>
      <c r="F12" s="25"/>
    </row>
    <row r="13" spans="1:11" x14ac:dyDescent="0.35">
      <c r="A13" s="13" t="s">
        <v>2038</v>
      </c>
      <c r="B13" s="25"/>
      <c r="C13" s="25"/>
      <c r="D13" s="25"/>
      <c r="E13" s="25"/>
      <c r="F13" s="25"/>
    </row>
    <row r="14" spans="1:11" x14ac:dyDescent="0.35">
      <c r="A14" s="13" t="s">
        <v>2039</v>
      </c>
      <c r="B14" s="25"/>
      <c r="C14" s="25"/>
      <c r="D14" s="25"/>
      <c r="E14" s="25"/>
      <c r="F14" s="25"/>
      <c r="G14" s="25"/>
      <c r="H14" s="25"/>
      <c r="I14" s="25"/>
      <c r="J14" s="25"/>
      <c r="K14" s="25"/>
    </row>
    <row r="15" spans="1:11" x14ac:dyDescent="0.35">
      <c r="A15" s="13" t="s">
        <v>2040</v>
      </c>
      <c r="B15" s="25"/>
      <c r="C15" s="25"/>
      <c r="D15" s="25"/>
      <c r="E15" s="25"/>
      <c r="F15" s="25"/>
      <c r="G15" s="25"/>
      <c r="H15" s="25"/>
      <c r="I15" s="25"/>
      <c r="J15" s="25"/>
      <c r="K15" s="25"/>
    </row>
    <row r="16" spans="1:11" x14ac:dyDescent="0.35">
      <c r="B16" s="25"/>
      <c r="C16" s="25"/>
      <c r="D16" s="25"/>
      <c r="E16" s="25"/>
      <c r="F16" s="25"/>
      <c r="G16" s="25"/>
      <c r="H16" s="25"/>
      <c r="I16" s="25"/>
      <c r="J16" s="25"/>
      <c r="K16" s="25"/>
    </row>
    <row r="17" spans="2:11" x14ac:dyDescent="0.35">
      <c r="B17" s="25"/>
      <c r="C17" s="25"/>
      <c r="D17" s="25"/>
      <c r="E17" s="25"/>
      <c r="F17" s="25"/>
      <c r="G17" s="25"/>
      <c r="H17" s="25"/>
      <c r="I17" s="25"/>
      <c r="J17" s="25"/>
      <c r="K17" s="25"/>
    </row>
    <row r="18" spans="2:11" x14ac:dyDescent="0.35">
      <c r="B18" s="25"/>
      <c r="C18" s="25"/>
      <c r="D18" s="25"/>
      <c r="E18" s="25"/>
      <c r="F18" s="25"/>
      <c r="G18" s="25"/>
      <c r="H18" s="25"/>
      <c r="I18" s="25"/>
      <c r="J18" s="25"/>
      <c r="K18" s="25"/>
    </row>
  </sheetData>
  <pageMargins left="0.7" right="0.7" top="0.75" bottom="0.75" header="0.3" footer="0.3"/>
  <pageSetup paperSize="9" orientation="portrait" horizontalDpi="90" verticalDpi="9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workbookViewId="0"/>
  </sheetViews>
  <sheetFormatPr defaultRowHeight="14.5" x14ac:dyDescent="0.35"/>
  <cols>
    <col min="1" max="1" width="18.453125" customWidth="1"/>
    <col min="2" max="2" width="14.6328125" customWidth="1"/>
    <col min="3" max="3" width="15.90625" customWidth="1"/>
    <col min="4" max="4" width="18.90625" customWidth="1"/>
    <col min="5" max="5" width="14.7265625" customWidth="1"/>
    <col min="6" max="6" width="11.6328125" customWidth="1"/>
  </cols>
  <sheetData>
    <row r="1" spans="1:14" ht="15.5" x14ac:dyDescent="0.35">
      <c r="A1" s="19" t="s">
        <v>1947</v>
      </c>
      <c r="B1" s="19"/>
      <c r="C1" s="19"/>
      <c r="D1" s="19"/>
      <c r="E1" s="19"/>
      <c r="F1" s="19"/>
      <c r="G1" s="13"/>
      <c r="H1" s="13"/>
      <c r="I1" s="13"/>
      <c r="J1" s="13"/>
      <c r="K1" s="13"/>
      <c r="L1" s="13"/>
      <c r="M1" s="13"/>
      <c r="N1" s="13"/>
    </row>
    <row r="2" spans="1:14" s="14" customFormat="1" ht="15.5" x14ac:dyDescent="0.35">
      <c r="A2" s="13" t="s">
        <v>1832</v>
      </c>
    </row>
    <row r="3" spans="1:14" s="10" customFormat="1" ht="15.5" x14ac:dyDescent="0.35">
      <c r="A3" s="13" t="s">
        <v>1828</v>
      </c>
      <c r="B3" s="13"/>
      <c r="C3" s="13"/>
      <c r="D3" s="13"/>
      <c r="E3" s="13"/>
      <c r="F3" s="13"/>
      <c r="G3" s="13"/>
      <c r="H3" s="13"/>
      <c r="I3" s="13"/>
      <c r="J3" s="13"/>
    </row>
    <row r="4" spans="1:14" ht="15.5" x14ac:dyDescent="0.35">
      <c r="A4" s="13"/>
      <c r="B4" s="13"/>
      <c r="C4" s="13"/>
      <c r="D4" s="13"/>
      <c r="E4" s="13"/>
      <c r="F4" s="13"/>
      <c r="G4" s="13"/>
      <c r="H4" s="13"/>
      <c r="I4" s="13"/>
      <c r="J4" s="13"/>
    </row>
    <row r="5" spans="1:14" ht="58.5" customHeight="1" x14ac:dyDescent="0.35">
      <c r="A5" s="13"/>
      <c r="B5" s="13"/>
      <c r="C5" s="13" t="s">
        <v>184</v>
      </c>
      <c r="D5" s="13" t="s">
        <v>183</v>
      </c>
      <c r="E5" s="13" t="s">
        <v>182</v>
      </c>
      <c r="F5" s="13" t="s">
        <v>181</v>
      </c>
      <c r="G5" s="13" t="s">
        <v>180</v>
      </c>
      <c r="H5" s="13" t="s">
        <v>179</v>
      </c>
      <c r="I5" s="13" t="s">
        <v>100</v>
      </c>
      <c r="J5" s="13" t="s">
        <v>117</v>
      </c>
      <c r="K5" s="13"/>
    </row>
    <row r="6" spans="1:14" ht="15" customHeight="1" x14ac:dyDescent="0.35">
      <c r="A6" s="24" t="s">
        <v>133</v>
      </c>
      <c r="B6" s="22" t="s">
        <v>47</v>
      </c>
      <c r="C6" s="23">
        <v>0.55000000000000004</v>
      </c>
      <c r="D6" s="23">
        <v>0.04</v>
      </c>
      <c r="E6" s="23">
        <v>0.16</v>
      </c>
      <c r="F6" s="23">
        <v>0.13</v>
      </c>
      <c r="G6" s="23">
        <v>0.04</v>
      </c>
      <c r="H6" s="23">
        <v>0.04</v>
      </c>
      <c r="I6" s="23">
        <v>0.05</v>
      </c>
      <c r="J6" s="13">
        <v>9780</v>
      </c>
      <c r="K6" s="13"/>
    </row>
    <row r="7" spans="1:14" ht="15.5" x14ac:dyDescent="0.35">
      <c r="A7" s="24" t="s">
        <v>1836</v>
      </c>
      <c r="B7" s="22" t="s">
        <v>46</v>
      </c>
      <c r="C7" s="23">
        <v>0.57999999999999996</v>
      </c>
      <c r="D7" s="23">
        <v>0.04</v>
      </c>
      <c r="E7" s="23">
        <v>0.13</v>
      </c>
      <c r="F7" s="23">
        <v>0.12</v>
      </c>
      <c r="G7" s="23">
        <v>0.04</v>
      </c>
      <c r="H7" s="23">
        <v>0.04</v>
      </c>
      <c r="I7" s="23">
        <v>0.04</v>
      </c>
      <c r="J7" s="13">
        <v>4360</v>
      </c>
      <c r="K7" s="13"/>
    </row>
    <row r="8" spans="1:14" ht="15.5" x14ac:dyDescent="0.35">
      <c r="A8" s="24"/>
      <c r="B8" s="22" t="s">
        <v>45</v>
      </c>
      <c r="C8" s="23">
        <v>0.52</v>
      </c>
      <c r="D8" s="23">
        <v>0.05</v>
      </c>
      <c r="E8" s="23">
        <v>0.18</v>
      </c>
      <c r="F8" s="23">
        <v>0.15</v>
      </c>
      <c r="G8" s="23">
        <v>0.03</v>
      </c>
      <c r="H8" s="23">
        <v>0.03</v>
      </c>
      <c r="I8" s="23">
        <v>0.05</v>
      </c>
      <c r="J8" s="13">
        <v>5410</v>
      </c>
      <c r="K8" s="13"/>
    </row>
    <row r="9" spans="1:14" ht="15.5" x14ac:dyDescent="0.35">
      <c r="A9" s="24" t="s">
        <v>1816</v>
      </c>
      <c r="B9" s="22" t="s">
        <v>44</v>
      </c>
      <c r="C9" s="23">
        <v>0.6</v>
      </c>
      <c r="D9" s="23">
        <v>0.06</v>
      </c>
      <c r="E9" s="23">
        <v>0.02</v>
      </c>
      <c r="F9" s="23">
        <v>0.16</v>
      </c>
      <c r="G9" s="23">
        <v>0.05</v>
      </c>
      <c r="H9" s="23">
        <v>0.1</v>
      </c>
      <c r="I9" s="23">
        <v>0.03</v>
      </c>
      <c r="J9" s="13">
        <v>200</v>
      </c>
      <c r="K9" s="13"/>
    </row>
    <row r="10" spans="1:14" ht="15.5" x14ac:dyDescent="0.35">
      <c r="A10" s="24"/>
      <c r="B10" s="22" t="s">
        <v>43</v>
      </c>
      <c r="C10" s="23">
        <v>0.64</v>
      </c>
      <c r="D10" s="23">
        <v>0.05</v>
      </c>
      <c r="E10" s="23">
        <v>0.04</v>
      </c>
      <c r="F10" s="23">
        <v>0.15</v>
      </c>
      <c r="G10" s="23">
        <v>0.04</v>
      </c>
      <c r="H10" s="23">
        <v>0.05</v>
      </c>
      <c r="I10" s="23">
        <v>0.04</v>
      </c>
      <c r="J10" s="13">
        <v>1020</v>
      </c>
      <c r="K10" s="13"/>
    </row>
    <row r="11" spans="1:14" ht="15.5" x14ac:dyDescent="0.35">
      <c r="A11" s="24"/>
      <c r="B11" s="22" t="s">
        <v>42</v>
      </c>
      <c r="C11" s="23">
        <v>0.62</v>
      </c>
      <c r="D11" s="23">
        <v>0.06</v>
      </c>
      <c r="E11" s="23">
        <v>0.04</v>
      </c>
      <c r="F11" s="23">
        <v>0.14000000000000001</v>
      </c>
      <c r="G11" s="23">
        <v>0.04</v>
      </c>
      <c r="H11" s="23">
        <v>0.03</v>
      </c>
      <c r="I11" s="23">
        <v>0.06</v>
      </c>
      <c r="J11" s="13">
        <v>1490</v>
      </c>
      <c r="K11" s="13"/>
    </row>
    <row r="12" spans="1:14" ht="15.5" x14ac:dyDescent="0.35">
      <c r="A12" s="24"/>
      <c r="B12" s="22" t="s">
        <v>41</v>
      </c>
      <c r="C12" s="23">
        <v>0.57999999999999996</v>
      </c>
      <c r="D12" s="23">
        <v>0.06</v>
      </c>
      <c r="E12" s="23">
        <v>0.09</v>
      </c>
      <c r="F12" s="23">
        <v>0.14000000000000001</v>
      </c>
      <c r="G12" s="23">
        <v>0.04</v>
      </c>
      <c r="H12" s="23">
        <v>0.03</v>
      </c>
      <c r="I12" s="23">
        <v>0.06</v>
      </c>
      <c r="J12" s="13">
        <v>1380</v>
      </c>
      <c r="K12" s="13"/>
    </row>
    <row r="13" spans="1:14" ht="15.5" x14ac:dyDescent="0.35">
      <c r="A13" s="24"/>
      <c r="B13" s="22" t="s">
        <v>40</v>
      </c>
      <c r="C13" s="23">
        <v>0.52</v>
      </c>
      <c r="D13" s="23">
        <v>0.06</v>
      </c>
      <c r="E13" s="23">
        <v>0.15</v>
      </c>
      <c r="F13" s="23">
        <v>0.14000000000000001</v>
      </c>
      <c r="G13" s="23">
        <v>0.04</v>
      </c>
      <c r="H13" s="23">
        <v>0.04</v>
      </c>
      <c r="I13" s="23">
        <v>0.06</v>
      </c>
      <c r="J13" s="13">
        <v>1680</v>
      </c>
      <c r="K13" s="13"/>
    </row>
    <row r="14" spans="1:14" ht="15.5" x14ac:dyDescent="0.35">
      <c r="A14" s="24"/>
      <c r="B14" s="22" t="s">
        <v>39</v>
      </c>
      <c r="C14" s="23">
        <v>0.51</v>
      </c>
      <c r="D14" s="23">
        <v>0.03</v>
      </c>
      <c r="E14" s="23">
        <v>0.25</v>
      </c>
      <c r="F14" s="23">
        <v>0.13</v>
      </c>
      <c r="G14" s="23">
        <v>0.03</v>
      </c>
      <c r="H14" s="23">
        <v>0.02</v>
      </c>
      <c r="I14" s="23">
        <v>0.04</v>
      </c>
      <c r="J14" s="13">
        <v>1690</v>
      </c>
      <c r="K14" s="13"/>
    </row>
    <row r="15" spans="1:14" ht="15.5" x14ac:dyDescent="0.35">
      <c r="A15" s="24"/>
      <c r="B15" s="22" t="s">
        <v>38</v>
      </c>
      <c r="C15" s="23">
        <v>0.45</v>
      </c>
      <c r="D15" s="23">
        <v>0.01</v>
      </c>
      <c r="E15" s="23">
        <v>0.35</v>
      </c>
      <c r="F15" s="23">
        <v>0.1</v>
      </c>
      <c r="G15" s="23">
        <v>0.03</v>
      </c>
      <c r="H15" s="23">
        <v>0.02</v>
      </c>
      <c r="I15" s="23">
        <v>0.03</v>
      </c>
      <c r="J15" s="13">
        <v>1510</v>
      </c>
      <c r="K15" s="13"/>
    </row>
    <row r="16" spans="1:14" ht="15.5" x14ac:dyDescent="0.35">
      <c r="A16" s="24"/>
      <c r="B16" s="22" t="s">
        <v>37</v>
      </c>
      <c r="C16" s="23">
        <v>0.27</v>
      </c>
      <c r="D16" s="23">
        <v>0.01</v>
      </c>
      <c r="E16" s="23">
        <v>0.61</v>
      </c>
      <c r="F16" s="23">
        <v>0.09</v>
      </c>
      <c r="G16" s="23">
        <v>0.02</v>
      </c>
      <c r="H16" s="23">
        <v>0.01</v>
      </c>
      <c r="I16" s="23">
        <v>0.03</v>
      </c>
      <c r="J16" s="13">
        <v>820</v>
      </c>
      <c r="K16" s="13"/>
    </row>
    <row r="17" spans="1:11" ht="15.5" x14ac:dyDescent="0.35">
      <c r="A17" s="24" t="s">
        <v>1837</v>
      </c>
      <c r="B17" s="22" t="s">
        <v>58</v>
      </c>
      <c r="C17" s="23">
        <v>0.62</v>
      </c>
      <c r="D17" s="23">
        <v>0.05</v>
      </c>
      <c r="E17" s="23">
        <v>0.04</v>
      </c>
      <c r="F17" s="23">
        <v>0.15</v>
      </c>
      <c r="G17" s="23">
        <v>0.04</v>
      </c>
      <c r="H17" s="23">
        <v>0.04</v>
      </c>
      <c r="I17" s="23">
        <v>0.05</v>
      </c>
      <c r="J17" s="13">
        <v>6880</v>
      </c>
      <c r="K17" s="13"/>
    </row>
    <row r="18" spans="1:11" ht="15.5" x14ac:dyDescent="0.35">
      <c r="A18" s="24"/>
      <c r="B18" s="22" t="s">
        <v>57</v>
      </c>
      <c r="C18" s="23">
        <v>0.31</v>
      </c>
      <c r="D18" s="23">
        <v>0.02</v>
      </c>
      <c r="E18" s="23">
        <v>0.53</v>
      </c>
      <c r="F18" s="23">
        <v>0.09</v>
      </c>
      <c r="G18" s="23">
        <v>0.02</v>
      </c>
      <c r="H18" s="23">
        <v>0.02</v>
      </c>
      <c r="I18" s="23">
        <v>0.04</v>
      </c>
      <c r="J18" s="13">
        <v>2850</v>
      </c>
      <c r="K18" s="13"/>
    </row>
    <row r="19" spans="1:11" ht="15.5" x14ac:dyDescent="0.35">
      <c r="A19" s="24" t="s">
        <v>1838</v>
      </c>
      <c r="B19" s="22" t="s">
        <v>127</v>
      </c>
      <c r="C19" s="23">
        <v>0.5</v>
      </c>
      <c r="D19" s="23">
        <v>0.02</v>
      </c>
      <c r="E19" s="23">
        <v>0.27</v>
      </c>
      <c r="F19" s="23">
        <v>0.11</v>
      </c>
      <c r="G19" s="23">
        <v>0.04</v>
      </c>
      <c r="H19" s="23">
        <v>0.03</v>
      </c>
      <c r="I19" s="23">
        <v>0.04</v>
      </c>
      <c r="J19" s="13">
        <v>3550</v>
      </c>
      <c r="K19" s="13"/>
    </row>
    <row r="20" spans="1:11" ht="15.5" x14ac:dyDescent="0.35">
      <c r="A20" s="24"/>
      <c r="B20" s="22" t="s">
        <v>126</v>
      </c>
      <c r="C20" s="23">
        <v>0.46</v>
      </c>
      <c r="D20" s="23">
        <v>0.04</v>
      </c>
      <c r="E20" s="23">
        <v>0.15</v>
      </c>
      <c r="F20" s="23">
        <v>0.13</v>
      </c>
      <c r="G20" s="23">
        <v>0.03</v>
      </c>
      <c r="H20" s="23">
        <v>0.04</v>
      </c>
      <c r="I20" s="23">
        <v>0.05</v>
      </c>
      <c r="J20" s="13">
        <v>3620</v>
      </c>
      <c r="K20" s="13"/>
    </row>
    <row r="21" spans="1:11" ht="15.5" x14ac:dyDescent="0.35">
      <c r="A21" s="24"/>
      <c r="B21" s="22" t="s">
        <v>125</v>
      </c>
      <c r="C21" s="23">
        <v>0.4</v>
      </c>
      <c r="D21" s="23">
        <v>0.08</v>
      </c>
      <c r="E21" s="23">
        <v>0.05</v>
      </c>
      <c r="F21" s="23">
        <v>0.16</v>
      </c>
      <c r="G21" s="23">
        <v>0.04</v>
      </c>
      <c r="H21" s="23">
        <v>0.03</v>
      </c>
      <c r="I21" s="23">
        <v>0.05</v>
      </c>
      <c r="J21" s="13">
        <v>2200</v>
      </c>
      <c r="K21" s="13"/>
    </row>
    <row r="22" spans="1:11" ht="15.5" x14ac:dyDescent="0.35">
      <c r="A22" s="24" t="s">
        <v>489</v>
      </c>
      <c r="B22" s="22" t="s">
        <v>175</v>
      </c>
      <c r="C22" s="23">
        <v>0.55000000000000004</v>
      </c>
      <c r="D22" s="23">
        <v>0.05</v>
      </c>
      <c r="E22" s="23">
        <v>0.16</v>
      </c>
      <c r="F22" s="23">
        <v>0.14000000000000001</v>
      </c>
      <c r="G22" s="23">
        <v>0.04</v>
      </c>
      <c r="H22" s="23">
        <v>0.04</v>
      </c>
      <c r="I22" s="23">
        <v>0.05</v>
      </c>
      <c r="J22" s="13">
        <v>7710</v>
      </c>
      <c r="K22" s="13"/>
    </row>
    <row r="23" spans="1:11" ht="15.5" x14ac:dyDescent="0.35">
      <c r="A23" s="24"/>
      <c r="B23" s="22" t="s">
        <v>174</v>
      </c>
      <c r="C23" s="23">
        <v>0.56000000000000005</v>
      </c>
      <c r="D23" s="23">
        <v>0.04</v>
      </c>
      <c r="E23" s="23">
        <v>0.16</v>
      </c>
      <c r="F23" s="23">
        <v>0.12</v>
      </c>
      <c r="G23" s="23">
        <v>0.02</v>
      </c>
      <c r="H23" s="23">
        <v>0.03</v>
      </c>
      <c r="I23" s="23">
        <v>0.06</v>
      </c>
      <c r="J23" s="13">
        <v>2060</v>
      </c>
      <c r="K23" s="13"/>
    </row>
    <row r="24" spans="1:11" ht="15.5" x14ac:dyDescent="0.35">
      <c r="A24" s="13"/>
      <c r="B24" s="22"/>
      <c r="C24" s="23"/>
      <c r="D24" s="23"/>
      <c r="E24" s="23"/>
      <c r="F24" s="23"/>
      <c r="G24" s="23"/>
      <c r="H24" s="23"/>
      <c r="I24" s="23"/>
      <c r="J24" s="13"/>
    </row>
    <row r="25" spans="1:11" ht="15.5" x14ac:dyDescent="0.35">
      <c r="B25" s="22"/>
      <c r="C25" s="23"/>
      <c r="D25" s="23"/>
      <c r="E25" s="23"/>
      <c r="F25" s="23"/>
      <c r="G25" s="23"/>
      <c r="H25" s="23"/>
      <c r="I25" s="23"/>
      <c r="J25" s="13"/>
    </row>
    <row r="26" spans="1:11" ht="15.5" x14ac:dyDescent="0.35">
      <c r="B26" s="13"/>
      <c r="C26" s="13"/>
      <c r="D26" s="13"/>
      <c r="E26" s="13"/>
      <c r="F26" s="13"/>
      <c r="G26" s="13"/>
      <c r="H26" s="13"/>
      <c r="I26" s="13"/>
      <c r="J26" s="13"/>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workbookViewId="0"/>
  </sheetViews>
  <sheetFormatPr defaultRowHeight="15.5" x14ac:dyDescent="0.35"/>
  <cols>
    <col min="1" max="1" width="18.08984375" style="13" customWidth="1"/>
    <col min="2" max="2" width="12.81640625" style="13" customWidth="1"/>
    <col min="3" max="3" width="16.08984375" style="13" customWidth="1"/>
    <col min="4" max="4" width="15.1796875" style="13" customWidth="1"/>
    <col min="5" max="5" width="15.453125" style="13" customWidth="1"/>
    <col min="6" max="6" width="19.36328125" style="13" customWidth="1"/>
    <col min="7" max="7" width="18.1796875" style="13" customWidth="1"/>
    <col min="8" max="8" width="18.54296875" style="13" customWidth="1"/>
    <col min="9" max="9" width="17.54296875" style="13" customWidth="1"/>
    <col min="10" max="10" width="15.08984375" style="13" customWidth="1"/>
    <col min="11" max="11" width="18.36328125" style="13" customWidth="1"/>
    <col min="12" max="12" width="15" style="13" customWidth="1"/>
    <col min="13" max="13" width="14.54296875" style="13" customWidth="1"/>
    <col min="14" max="16384" width="8.7265625" style="13"/>
  </cols>
  <sheetData>
    <row r="1" spans="1:14" x14ac:dyDescent="0.35">
      <c r="A1" s="19" t="s">
        <v>1952</v>
      </c>
      <c r="B1" s="19"/>
      <c r="C1" s="19"/>
      <c r="D1" s="19"/>
    </row>
    <row r="2" spans="1:14" x14ac:dyDescent="0.35">
      <c r="A2" s="13" t="s">
        <v>1832</v>
      </c>
    </row>
    <row r="3" spans="1:14" x14ac:dyDescent="0.35">
      <c r="A3" s="13" t="s">
        <v>1829</v>
      </c>
    </row>
    <row r="4" spans="1:14" ht="18.5" customHeight="1" x14ac:dyDescent="0.35"/>
    <row r="5" spans="1:14" ht="62" x14ac:dyDescent="0.35">
      <c r="A5" s="24"/>
      <c r="C5" s="21" t="s">
        <v>197</v>
      </c>
      <c r="D5" s="21" t="s">
        <v>196</v>
      </c>
      <c r="E5" s="21" t="s">
        <v>195</v>
      </c>
      <c r="F5" s="21" t="s">
        <v>194</v>
      </c>
      <c r="G5" s="21" t="s">
        <v>193</v>
      </c>
      <c r="H5" s="21" t="s">
        <v>192</v>
      </c>
      <c r="I5" s="21" t="s">
        <v>191</v>
      </c>
      <c r="J5" s="21" t="s">
        <v>190</v>
      </c>
      <c r="K5" s="21" t="s">
        <v>189</v>
      </c>
      <c r="L5" s="21" t="s">
        <v>188</v>
      </c>
      <c r="M5" s="21" t="s">
        <v>100</v>
      </c>
      <c r="N5" s="21" t="s">
        <v>187</v>
      </c>
    </row>
    <row r="6" spans="1:14" ht="15" customHeight="1" x14ac:dyDescent="0.35">
      <c r="A6" s="24" t="s">
        <v>133</v>
      </c>
      <c r="B6" s="22" t="s">
        <v>47</v>
      </c>
      <c r="C6" s="23">
        <v>0.4</v>
      </c>
      <c r="D6" s="23">
        <v>0.21</v>
      </c>
      <c r="E6" s="23">
        <v>0.21</v>
      </c>
      <c r="F6" s="23">
        <v>0.19</v>
      </c>
      <c r="G6" s="23">
        <v>0.14000000000000001</v>
      </c>
      <c r="H6" s="23">
        <v>0.13</v>
      </c>
      <c r="I6" s="23">
        <v>0.09</v>
      </c>
      <c r="J6" s="23">
        <v>7.0000000000000007E-2</v>
      </c>
      <c r="K6" s="23">
        <v>0.04</v>
      </c>
      <c r="L6" s="23">
        <v>0.04</v>
      </c>
      <c r="M6" s="23">
        <v>0.12</v>
      </c>
      <c r="N6" s="13">
        <v>1570</v>
      </c>
    </row>
    <row r="7" spans="1:14" ht="15" customHeight="1" x14ac:dyDescent="0.35">
      <c r="A7" s="24" t="s">
        <v>1836</v>
      </c>
      <c r="B7" s="22" t="s">
        <v>46</v>
      </c>
      <c r="C7" s="23">
        <v>0.42</v>
      </c>
      <c r="D7" s="23">
        <v>0.17</v>
      </c>
      <c r="E7" s="23">
        <v>0.18</v>
      </c>
      <c r="F7" s="23">
        <v>0.22</v>
      </c>
      <c r="G7" s="23">
        <v>0.09</v>
      </c>
      <c r="H7" s="23">
        <v>0.08</v>
      </c>
      <c r="I7" s="23">
        <v>0.08</v>
      </c>
      <c r="J7" s="23">
        <v>7.0000000000000007E-2</v>
      </c>
      <c r="K7" s="23">
        <v>0.03</v>
      </c>
      <c r="L7" s="23">
        <v>0.04</v>
      </c>
      <c r="M7" s="23">
        <v>0.12</v>
      </c>
      <c r="N7" s="13">
        <v>720</v>
      </c>
    </row>
    <row r="8" spans="1:14" ht="15" customHeight="1" x14ac:dyDescent="0.35">
      <c r="A8" s="24"/>
      <c r="B8" s="22" t="s">
        <v>45</v>
      </c>
      <c r="C8" s="23">
        <v>0.38</v>
      </c>
      <c r="D8" s="23">
        <v>0.24</v>
      </c>
      <c r="E8" s="23">
        <v>0.23</v>
      </c>
      <c r="F8" s="23">
        <v>0.17</v>
      </c>
      <c r="G8" s="23">
        <v>0.18</v>
      </c>
      <c r="H8" s="23">
        <v>0.16</v>
      </c>
      <c r="I8" s="23">
        <v>0.1</v>
      </c>
      <c r="J8" s="23">
        <v>0.06</v>
      </c>
      <c r="K8" s="23">
        <v>0.05</v>
      </c>
      <c r="L8" s="23">
        <v>0.03</v>
      </c>
      <c r="M8" s="23">
        <v>0.11</v>
      </c>
      <c r="N8" s="13">
        <v>850</v>
      </c>
    </row>
    <row r="9" spans="1:14" x14ac:dyDescent="0.35">
      <c r="A9" s="24" t="s">
        <v>1816</v>
      </c>
      <c r="B9" s="22" t="s">
        <v>44</v>
      </c>
      <c r="C9" s="23">
        <v>0.21</v>
      </c>
      <c r="D9" s="23">
        <v>0.22</v>
      </c>
      <c r="E9" s="23">
        <v>0.25</v>
      </c>
      <c r="F9" s="23">
        <v>0.2</v>
      </c>
      <c r="G9" s="23">
        <v>0.2</v>
      </c>
      <c r="H9" s="23">
        <v>0.11</v>
      </c>
      <c r="I9" s="23">
        <v>0.11</v>
      </c>
      <c r="J9" s="23">
        <v>0.06</v>
      </c>
      <c r="K9" s="23">
        <v>0.02</v>
      </c>
      <c r="L9" s="23">
        <v>0.03</v>
      </c>
      <c r="M9" s="23">
        <v>0.13</v>
      </c>
      <c r="N9" s="13">
        <v>80</v>
      </c>
    </row>
    <row r="10" spans="1:14" x14ac:dyDescent="0.35">
      <c r="A10" s="24"/>
      <c r="B10" s="22" t="s">
        <v>43</v>
      </c>
      <c r="C10" s="23">
        <v>0.41</v>
      </c>
      <c r="D10" s="23">
        <v>0.22</v>
      </c>
      <c r="E10" s="23">
        <v>0.18</v>
      </c>
      <c r="F10" s="23">
        <v>0.18</v>
      </c>
      <c r="G10" s="23">
        <v>0.26</v>
      </c>
      <c r="H10" s="23">
        <v>7.0000000000000007E-2</v>
      </c>
      <c r="I10" s="23">
        <v>0.04</v>
      </c>
      <c r="J10" s="23">
        <v>0.06</v>
      </c>
      <c r="K10" s="23">
        <v>0</v>
      </c>
      <c r="L10" s="23">
        <v>0.03</v>
      </c>
      <c r="M10" s="23">
        <v>7.0000000000000007E-2</v>
      </c>
      <c r="N10" s="13">
        <v>200</v>
      </c>
    </row>
    <row r="11" spans="1:14" x14ac:dyDescent="0.35">
      <c r="A11" s="24"/>
      <c r="B11" s="22" t="s">
        <v>42</v>
      </c>
      <c r="C11" s="23">
        <v>0.38</v>
      </c>
      <c r="D11" s="23">
        <v>0.18</v>
      </c>
      <c r="E11" s="23">
        <v>0.19</v>
      </c>
      <c r="F11" s="23">
        <v>0.18</v>
      </c>
      <c r="G11" s="23">
        <v>0.14000000000000001</v>
      </c>
      <c r="H11" s="23">
        <v>0.08</v>
      </c>
      <c r="I11" s="23">
        <v>0.09</v>
      </c>
      <c r="J11" s="23">
        <v>0.05</v>
      </c>
      <c r="K11" s="23">
        <v>0.03</v>
      </c>
      <c r="L11" s="23">
        <v>0.05</v>
      </c>
      <c r="M11" s="23">
        <v>0.13</v>
      </c>
      <c r="N11" s="13">
        <v>360</v>
      </c>
    </row>
    <row r="12" spans="1:14" x14ac:dyDescent="0.35">
      <c r="A12" s="24"/>
      <c r="B12" s="22" t="s">
        <v>41</v>
      </c>
      <c r="C12" s="23">
        <v>0.45</v>
      </c>
      <c r="D12" s="23">
        <v>0.23</v>
      </c>
      <c r="E12" s="23">
        <v>0.21</v>
      </c>
      <c r="F12" s="23">
        <v>0.19</v>
      </c>
      <c r="G12" s="23">
        <v>7.0000000000000007E-2</v>
      </c>
      <c r="H12" s="23">
        <v>0.16</v>
      </c>
      <c r="I12" s="23">
        <v>0.08</v>
      </c>
      <c r="J12" s="23">
        <v>7.0000000000000007E-2</v>
      </c>
      <c r="K12" s="23">
        <v>0.04</v>
      </c>
      <c r="L12" s="23">
        <v>0.04</v>
      </c>
      <c r="M12" s="23">
        <v>0.14000000000000001</v>
      </c>
      <c r="N12" s="13">
        <v>430</v>
      </c>
    </row>
    <row r="13" spans="1:14" x14ac:dyDescent="0.35">
      <c r="A13" s="24"/>
      <c r="B13" s="22" t="s">
        <v>40</v>
      </c>
      <c r="C13" s="23">
        <v>0.45</v>
      </c>
      <c r="D13" s="23">
        <v>0.18</v>
      </c>
      <c r="E13" s="23">
        <v>0.22</v>
      </c>
      <c r="F13" s="23">
        <v>0.22</v>
      </c>
      <c r="G13" s="23">
        <v>0.09</v>
      </c>
      <c r="H13" s="23">
        <v>0.16</v>
      </c>
      <c r="I13" s="23">
        <v>0.12</v>
      </c>
      <c r="J13" s="23">
        <v>0.08</v>
      </c>
      <c r="K13" s="23">
        <v>0.06</v>
      </c>
      <c r="L13" s="23">
        <v>0.03</v>
      </c>
      <c r="M13" s="23">
        <v>0.11</v>
      </c>
      <c r="N13" s="13">
        <v>400</v>
      </c>
    </row>
    <row r="14" spans="1:14" x14ac:dyDescent="0.35">
      <c r="A14" s="24"/>
      <c r="B14" s="22" t="s">
        <v>168</v>
      </c>
      <c r="C14" s="23">
        <v>0.36</v>
      </c>
      <c r="D14" s="23">
        <v>0.32</v>
      </c>
      <c r="E14" s="23">
        <v>0.21</v>
      </c>
      <c r="F14" s="23">
        <v>0.2</v>
      </c>
      <c r="G14" s="23">
        <v>0.13</v>
      </c>
      <c r="H14" s="23">
        <v>0.14000000000000001</v>
      </c>
      <c r="I14" s="23">
        <v>0.1</v>
      </c>
      <c r="J14" s="23">
        <v>0.09</v>
      </c>
      <c r="K14" s="23">
        <v>0.16</v>
      </c>
      <c r="L14" s="23">
        <v>0.04</v>
      </c>
      <c r="M14" s="23">
        <v>0.15</v>
      </c>
      <c r="N14" s="13">
        <v>110</v>
      </c>
    </row>
    <row r="15" spans="1:14" x14ac:dyDescent="0.35">
      <c r="A15" s="24" t="s">
        <v>1838</v>
      </c>
      <c r="B15" s="22" t="s">
        <v>127</v>
      </c>
      <c r="C15" s="23">
        <v>0.28999999999999998</v>
      </c>
      <c r="D15" s="23">
        <v>0.18</v>
      </c>
      <c r="E15" s="23">
        <v>0.13</v>
      </c>
      <c r="F15" s="23">
        <v>0.2</v>
      </c>
      <c r="G15" s="23">
        <v>0.24</v>
      </c>
      <c r="H15" s="23">
        <v>0.09</v>
      </c>
      <c r="I15" s="23">
        <v>0.04</v>
      </c>
      <c r="J15" s="23">
        <v>0.05</v>
      </c>
      <c r="K15" s="23">
        <v>0.04</v>
      </c>
      <c r="L15" s="23">
        <v>0.03</v>
      </c>
      <c r="M15" s="23">
        <v>0.16</v>
      </c>
      <c r="N15" s="13">
        <v>180</v>
      </c>
    </row>
    <row r="16" spans="1:14" x14ac:dyDescent="0.35">
      <c r="A16" s="24"/>
      <c r="B16" s="22" t="s">
        <v>126</v>
      </c>
      <c r="C16" s="23">
        <v>0.41</v>
      </c>
      <c r="D16" s="23">
        <v>0.2</v>
      </c>
      <c r="E16" s="23">
        <v>0.2</v>
      </c>
      <c r="F16" s="23">
        <v>0.17</v>
      </c>
      <c r="G16" s="23">
        <v>0.14000000000000001</v>
      </c>
      <c r="H16" s="23">
        <v>0.12</v>
      </c>
      <c r="I16" s="23">
        <v>0.08</v>
      </c>
      <c r="J16" s="23">
        <v>7.0000000000000007E-2</v>
      </c>
      <c r="K16" s="23">
        <v>0.05</v>
      </c>
      <c r="L16" s="23">
        <v>0.04</v>
      </c>
      <c r="M16" s="23">
        <v>0.12</v>
      </c>
      <c r="N16" s="13">
        <v>590</v>
      </c>
    </row>
    <row r="17" spans="1:14" x14ac:dyDescent="0.35">
      <c r="A17" s="24"/>
      <c r="B17" s="22" t="s">
        <v>186</v>
      </c>
      <c r="C17" s="23">
        <v>0.43</v>
      </c>
      <c r="D17" s="23">
        <v>0.23</v>
      </c>
      <c r="E17" s="23">
        <v>0.22</v>
      </c>
      <c r="F17" s="23">
        <v>0.22</v>
      </c>
      <c r="G17" s="23">
        <v>0.1</v>
      </c>
      <c r="H17" s="23">
        <v>0.13</v>
      </c>
      <c r="I17" s="23">
        <v>0.11</v>
      </c>
      <c r="J17" s="23">
        <v>7.0000000000000007E-2</v>
      </c>
      <c r="K17" s="23">
        <v>0.04</v>
      </c>
      <c r="L17" s="23">
        <v>0.04</v>
      </c>
      <c r="M17" s="23">
        <v>0.1</v>
      </c>
      <c r="N17" s="13">
        <v>790</v>
      </c>
    </row>
    <row r="18" spans="1:14" x14ac:dyDescent="0.35">
      <c r="A18" s="24" t="s">
        <v>489</v>
      </c>
      <c r="B18" s="22" t="s">
        <v>185</v>
      </c>
      <c r="C18" s="23">
        <v>0.38</v>
      </c>
      <c r="D18" s="23">
        <v>0.23</v>
      </c>
      <c r="E18" s="23">
        <v>0.21</v>
      </c>
      <c r="F18" s="23">
        <v>0.19</v>
      </c>
      <c r="G18" s="23">
        <v>0.15</v>
      </c>
      <c r="H18" s="23">
        <v>0.12</v>
      </c>
      <c r="I18" s="23">
        <v>0.09</v>
      </c>
      <c r="J18" s="23">
        <v>7.0000000000000007E-2</v>
      </c>
      <c r="K18" s="23">
        <v>0.04</v>
      </c>
      <c r="L18" s="23">
        <v>0.04</v>
      </c>
      <c r="M18" s="23">
        <v>0.11</v>
      </c>
      <c r="N18" s="13">
        <v>1250</v>
      </c>
    </row>
    <row r="19" spans="1:14" x14ac:dyDescent="0.35">
      <c r="A19" s="24"/>
      <c r="B19" s="22" t="s">
        <v>174</v>
      </c>
      <c r="C19" s="23">
        <v>0.52</v>
      </c>
      <c r="D19" s="23">
        <v>0.13</v>
      </c>
      <c r="E19" s="23">
        <v>0.2</v>
      </c>
      <c r="F19" s="23">
        <v>0.23</v>
      </c>
      <c r="G19" s="23">
        <v>7.0000000000000007E-2</v>
      </c>
      <c r="H19" s="23">
        <v>0.11</v>
      </c>
      <c r="I19" s="23">
        <v>0.1</v>
      </c>
      <c r="J19" s="23">
        <v>0.06</v>
      </c>
      <c r="K19" s="23">
        <v>0.03</v>
      </c>
      <c r="L19" s="23">
        <v>0.02</v>
      </c>
      <c r="M19" s="23">
        <v>0.12</v>
      </c>
      <c r="N19" s="13">
        <v>320</v>
      </c>
    </row>
    <row r="20" spans="1:14" x14ac:dyDescent="0.35">
      <c r="A20" s="24"/>
    </row>
    <row r="21" spans="1:14" x14ac:dyDescent="0.35">
      <c r="A21" s="24"/>
    </row>
    <row r="22" spans="1:14" x14ac:dyDescent="0.35">
      <c r="A22" s="24"/>
    </row>
    <row r="27" spans="1:14" x14ac:dyDescent="0.35">
      <c r="C27" s="22"/>
      <c r="D27" s="23"/>
      <c r="E27" s="23"/>
      <c r="F27" s="23"/>
      <c r="G27" s="23"/>
      <c r="H27" s="23"/>
      <c r="I27" s="23"/>
      <c r="J27" s="23"/>
      <c r="K27" s="23"/>
      <c r="L27" s="23"/>
      <c r="M27" s="23"/>
      <c r="N27" s="23"/>
    </row>
    <row r="28" spans="1:14" x14ac:dyDescent="0.35">
      <c r="C28" s="22"/>
      <c r="D28" s="23"/>
      <c r="E28" s="23"/>
      <c r="F28" s="23"/>
      <c r="G28" s="23"/>
      <c r="H28" s="23"/>
      <c r="I28" s="23"/>
      <c r="J28" s="23"/>
      <c r="K28" s="23"/>
      <c r="L28" s="23"/>
      <c r="M28" s="23"/>
      <c r="N28" s="23"/>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topLeftCell="A22" workbookViewId="0">
      <selection activeCell="A2" sqref="A2"/>
    </sheetView>
  </sheetViews>
  <sheetFormatPr defaultRowHeight="15.5" x14ac:dyDescent="0.35"/>
  <cols>
    <col min="1" max="1" width="17.54296875" style="13" customWidth="1"/>
    <col min="2" max="2" width="24.7265625" style="13" customWidth="1"/>
    <col min="3" max="16384" width="8.7265625" style="13"/>
  </cols>
  <sheetData>
    <row r="1" spans="1:13" x14ac:dyDescent="0.35">
      <c r="A1" s="19" t="s">
        <v>1948</v>
      </c>
      <c r="B1" s="19"/>
      <c r="C1" s="19"/>
      <c r="D1" s="19"/>
      <c r="E1" s="19"/>
      <c r="F1" s="19"/>
      <c r="G1" s="19"/>
      <c r="H1" s="19"/>
      <c r="I1" s="19"/>
    </row>
    <row r="2" spans="1:13" x14ac:dyDescent="0.35">
      <c r="A2" s="13" t="s">
        <v>1832</v>
      </c>
    </row>
    <row r="3" spans="1:13" x14ac:dyDescent="0.35">
      <c r="A3" s="13" t="s">
        <v>1833</v>
      </c>
    </row>
    <row r="5" spans="1:13" x14ac:dyDescent="0.35">
      <c r="A5" s="34" t="s">
        <v>1834</v>
      </c>
      <c r="B5" s="15"/>
      <c r="C5" s="15"/>
      <c r="D5" s="15"/>
      <c r="E5" s="15"/>
      <c r="F5" s="15"/>
      <c r="G5" s="15"/>
      <c r="H5" s="15"/>
      <c r="I5" s="15"/>
      <c r="J5" s="15"/>
      <c r="K5" s="15"/>
      <c r="L5" s="15"/>
    </row>
    <row r="6" spans="1:13" ht="62" x14ac:dyDescent="0.35">
      <c r="A6" s="24"/>
      <c r="C6" s="21" t="s">
        <v>184</v>
      </c>
      <c r="D6" s="21" t="s">
        <v>204</v>
      </c>
      <c r="E6" s="21" t="s">
        <v>203</v>
      </c>
      <c r="F6" s="21" t="s">
        <v>202</v>
      </c>
      <c r="G6" s="21" t="s">
        <v>201</v>
      </c>
      <c r="H6" s="21" t="s">
        <v>200</v>
      </c>
      <c r="I6" s="21" t="s">
        <v>207</v>
      </c>
      <c r="J6" s="21" t="s">
        <v>206</v>
      </c>
      <c r="K6" s="21" t="s">
        <v>180</v>
      </c>
      <c r="L6" s="21" t="s">
        <v>205</v>
      </c>
      <c r="M6" s="21" t="s">
        <v>117</v>
      </c>
    </row>
    <row r="7" spans="1:13" ht="15" customHeight="1" x14ac:dyDescent="0.35">
      <c r="A7" s="24" t="s">
        <v>133</v>
      </c>
      <c r="B7" s="22" t="s">
        <v>47</v>
      </c>
      <c r="C7" s="23">
        <v>0.37</v>
      </c>
      <c r="D7" s="23">
        <v>0.13</v>
      </c>
      <c r="E7" s="23">
        <v>0.04</v>
      </c>
      <c r="F7" s="23">
        <v>0.02</v>
      </c>
      <c r="G7" s="23">
        <v>0.05</v>
      </c>
      <c r="H7" s="23">
        <v>0.15</v>
      </c>
      <c r="I7" s="23">
        <v>0.06</v>
      </c>
      <c r="J7" s="23">
        <v>0.02</v>
      </c>
      <c r="K7" s="23">
        <v>0.2</v>
      </c>
      <c r="L7" s="23">
        <v>0.03</v>
      </c>
      <c r="M7" s="13">
        <v>2150</v>
      </c>
    </row>
    <row r="8" spans="1:13" x14ac:dyDescent="0.35">
      <c r="A8" s="24" t="s">
        <v>1836</v>
      </c>
      <c r="B8" s="22" t="s">
        <v>46</v>
      </c>
      <c r="C8" s="23">
        <v>0.37</v>
      </c>
      <c r="D8" s="23">
        <v>0.13</v>
      </c>
      <c r="E8" s="23">
        <v>0.04</v>
      </c>
      <c r="F8" s="23">
        <v>0.03</v>
      </c>
      <c r="G8" s="23">
        <v>0.05</v>
      </c>
      <c r="H8" s="23">
        <v>0.16</v>
      </c>
      <c r="I8" s="23">
        <v>0.06</v>
      </c>
      <c r="J8" s="23">
        <v>0.02</v>
      </c>
      <c r="K8" s="23">
        <v>0.21</v>
      </c>
      <c r="L8" s="23">
        <v>0.03</v>
      </c>
      <c r="M8" s="13">
        <v>930</v>
      </c>
    </row>
    <row r="9" spans="1:13" x14ac:dyDescent="0.35">
      <c r="A9" s="24"/>
      <c r="B9" s="22" t="s">
        <v>45</v>
      </c>
      <c r="C9" s="23">
        <v>0.37</v>
      </c>
      <c r="D9" s="23">
        <v>0.13</v>
      </c>
      <c r="E9" s="23">
        <v>0.03</v>
      </c>
      <c r="F9" s="23">
        <v>0.02</v>
      </c>
      <c r="G9" s="23">
        <v>0.05</v>
      </c>
      <c r="H9" s="23">
        <v>0.14000000000000001</v>
      </c>
      <c r="I9" s="23">
        <v>0.06</v>
      </c>
      <c r="J9" s="23">
        <v>0.02</v>
      </c>
      <c r="K9" s="23">
        <v>0.24</v>
      </c>
      <c r="L9" s="23">
        <v>0.03</v>
      </c>
      <c r="M9" s="13">
        <v>1220</v>
      </c>
    </row>
    <row r="10" spans="1:13" x14ac:dyDescent="0.35">
      <c r="A10" s="24" t="s">
        <v>1816</v>
      </c>
      <c r="B10" s="22" t="s">
        <v>44</v>
      </c>
      <c r="C10" s="23">
        <v>0.43</v>
      </c>
      <c r="D10" s="23">
        <v>0.3</v>
      </c>
      <c r="E10" s="23">
        <v>0.03</v>
      </c>
      <c r="F10" s="23">
        <v>0</v>
      </c>
      <c r="G10" s="23">
        <v>0.03</v>
      </c>
      <c r="H10" s="23">
        <v>0.11</v>
      </c>
      <c r="I10" s="23">
        <v>0.01</v>
      </c>
      <c r="J10" s="23">
        <v>0</v>
      </c>
      <c r="K10" s="23">
        <v>0.17</v>
      </c>
      <c r="L10" s="23">
        <v>0.02</v>
      </c>
      <c r="M10" s="13">
        <v>60</v>
      </c>
    </row>
    <row r="11" spans="1:13" x14ac:dyDescent="0.35">
      <c r="A11" s="24"/>
      <c r="B11" s="22" t="s">
        <v>43</v>
      </c>
      <c r="C11" s="23">
        <v>0.41</v>
      </c>
      <c r="D11" s="23">
        <v>0.08</v>
      </c>
      <c r="E11" s="23">
        <v>0.01</v>
      </c>
      <c r="F11" s="23">
        <v>0.03</v>
      </c>
      <c r="G11" s="23">
        <v>0.04</v>
      </c>
      <c r="H11" s="23">
        <v>0.18</v>
      </c>
      <c r="I11" s="23">
        <v>0.05</v>
      </c>
      <c r="J11" s="23">
        <v>0.02</v>
      </c>
      <c r="K11" s="23">
        <v>0.19</v>
      </c>
      <c r="L11" s="23">
        <v>0.03</v>
      </c>
      <c r="M11" s="13">
        <v>310</v>
      </c>
    </row>
    <row r="12" spans="1:13" x14ac:dyDescent="0.35">
      <c r="A12" s="24"/>
      <c r="B12" s="22" t="s">
        <v>42</v>
      </c>
      <c r="C12" s="23">
        <v>0.3</v>
      </c>
      <c r="D12" s="23">
        <v>0.12</v>
      </c>
      <c r="E12" s="23">
        <v>0.06</v>
      </c>
      <c r="F12" s="23">
        <v>0.03</v>
      </c>
      <c r="G12" s="23">
        <v>0.05</v>
      </c>
      <c r="H12" s="23">
        <v>0.17</v>
      </c>
      <c r="I12" s="23">
        <v>0.06</v>
      </c>
      <c r="J12" s="23">
        <v>0.03</v>
      </c>
      <c r="K12" s="23">
        <v>0.23</v>
      </c>
      <c r="L12" s="23">
        <v>0.03</v>
      </c>
      <c r="M12" s="13">
        <v>390</v>
      </c>
    </row>
    <row r="13" spans="1:13" x14ac:dyDescent="0.35">
      <c r="A13" s="24"/>
      <c r="B13" s="22" t="s">
        <v>41</v>
      </c>
      <c r="C13" s="23">
        <v>0.38</v>
      </c>
      <c r="D13" s="23">
        <v>0.15</v>
      </c>
      <c r="E13" s="23">
        <v>0.02</v>
      </c>
      <c r="F13" s="23">
        <v>0.03</v>
      </c>
      <c r="G13" s="23">
        <v>0.06</v>
      </c>
      <c r="H13" s="23">
        <v>0.14000000000000001</v>
      </c>
      <c r="I13" s="23">
        <v>7.0000000000000007E-2</v>
      </c>
      <c r="J13" s="23">
        <v>0.03</v>
      </c>
      <c r="K13" s="23">
        <v>0.19</v>
      </c>
      <c r="L13" s="23">
        <v>0.01</v>
      </c>
      <c r="M13" s="13">
        <v>330</v>
      </c>
    </row>
    <row r="14" spans="1:13" x14ac:dyDescent="0.35">
      <c r="A14" s="24"/>
      <c r="B14" s="22" t="s">
        <v>40</v>
      </c>
      <c r="C14" s="23">
        <v>0.35</v>
      </c>
      <c r="D14" s="23">
        <v>0.1</v>
      </c>
      <c r="E14" s="23">
        <v>0.06</v>
      </c>
      <c r="F14" s="23">
        <v>0.03</v>
      </c>
      <c r="G14" s="23">
        <v>0.06</v>
      </c>
      <c r="H14" s="23">
        <v>0.14000000000000001</v>
      </c>
      <c r="I14" s="23">
        <v>7.0000000000000007E-2</v>
      </c>
      <c r="J14" s="23">
        <v>0.03</v>
      </c>
      <c r="K14" s="23">
        <v>0.2</v>
      </c>
      <c r="L14" s="23">
        <v>0.03</v>
      </c>
      <c r="M14" s="13">
        <v>450</v>
      </c>
    </row>
    <row r="15" spans="1:13" x14ac:dyDescent="0.35">
      <c r="A15" s="24"/>
      <c r="B15" s="22" t="s">
        <v>39</v>
      </c>
      <c r="C15" s="23">
        <v>0.37</v>
      </c>
      <c r="D15" s="23">
        <v>0.15</v>
      </c>
      <c r="E15" s="23">
        <v>0.04</v>
      </c>
      <c r="F15" s="23">
        <v>0.02</v>
      </c>
      <c r="G15" s="23">
        <v>0.04</v>
      </c>
      <c r="H15" s="23">
        <v>0.15</v>
      </c>
      <c r="I15" s="23">
        <v>7.0000000000000007E-2</v>
      </c>
      <c r="J15" s="23">
        <v>0.02</v>
      </c>
      <c r="K15" s="23">
        <v>0.2</v>
      </c>
      <c r="L15" s="23">
        <v>0.04</v>
      </c>
      <c r="M15" s="13">
        <v>350</v>
      </c>
    </row>
    <row r="16" spans="1:13" x14ac:dyDescent="0.35">
      <c r="A16" s="24"/>
      <c r="B16" s="22" t="s">
        <v>198</v>
      </c>
      <c r="C16" s="23">
        <v>0.43</v>
      </c>
      <c r="D16" s="23">
        <v>0.12</v>
      </c>
      <c r="E16" s="23">
        <v>0.02</v>
      </c>
      <c r="F16" s="23">
        <v>0.02</v>
      </c>
      <c r="G16" s="23">
        <v>0.03</v>
      </c>
      <c r="H16" s="23">
        <v>0.13</v>
      </c>
      <c r="I16" s="23">
        <v>0.06</v>
      </c>
      <c r="J16" s="23">
        <v>0.01</v>
      </c>
      <c r="K16" s="23">
        <v>0.22</v>
      </c>
      <c r="L16" s="23">
        <v>0.01</v>
      </c>
      <c r="M16" s="13">
        <v>210</v>
      </c>
    </row>
    <row r="17" spans="1:13" x14ac:dyDescent="0.35">
      <c r="A17" s="24" t="s">
        <v>1837</v>
      </c>
      <c r="B17" s="22" t="s">
        <v>58</v>
      </c>
      <c r="C17" s="23">
        <v>0.37</v>
      </c>
      <c r="D17" s="23">
        <v>0.13</v>
      </c>
      <c r="E17" s="23">
        <v>0.04</v>
      </c>
      <c r="F17" s="23">
        <v>0.02</v>
      </c>
      <c r="G17" s="23">
        <v>0.05</v>
      </c>
      <c r="H17" s="23">
        <v>0.15</v>
      </c>
      <c r="I17" s="23">
        <v>0.06</v>
      </c>
      <c r="J17" s="23">
        <v>0.03</v>
      </c>
      <c r="K17" s="23">
        <v>0.2</v>
      </c>
      <c r="L17" s="23">
        <v>0.03</v>
      </c>
      <c r="M17" s="13">
        <v>1770</v>
      </c>
    </row>
    <row r="18" spans="1:13" x14ac:dyDescent="0.35">
      <c r="A18" s="24"/>
      <c r="B18" s="22" t="s">
        <v>57</v>
      </c>
      <c r="C18" s="23">
        <v>0.36</v>
      </c>
      <c r="D18" s="23">
        <v>0.1</v>
      </c>
      <c r="E18" s="23">
        <v>0.03</v>
      </c>
      <c r="F18" s="23">
        <v>0.02</v>
      </c>
      <c r="G18" s="23">
        <v>0.03</v>
      </c>
      <c r="H18" s="23">
        <v>0.18</v>
      </c>
      <c r="I18" s="23">
        <v>0.05</v>
      </c>
      <c r="J18" s="23">
        <v>0.01</v>
      </c>
      <c r="K18" s="23">
        <v>0.18</v>
      </c>
      <c r="L18" s="23">
        <v>0.03</v>
      </c>
      <c r="M18" s="13">
        <v>370</v>
      </c>
    </row>
    <row r="19" spans="1:13" x14ac:dyDescent="0.35">
      <c r="A19" s="24" t="s">
        <v>1838</v>
      </c>
      <c r="B19" s="22" t="s">
        <v>127</v>
      </c>
      <c r="C19" s="23">
        <v>0.41</v>
      </c>
      <c r="D19" s="23">
        <v>0.11</v>
      </c>
      <c r="E19" s="23">
        <v>0.03</v>
      </c>
      <c r="F19" s="23">
        <v>0.02</v>
      </c>
      <c r="G19" s="23">
        <v>0.02</v>
      </c>
      <c r="H19" s="23">
        <v>0.12</v>
      </c>
      <c r="I19" s="23">
        <v>0.06</v>
      </c>
      <c r="J19" s="23">
        <v>0.02</v>
      </c>
      <c r="K19" s="23">
        <v>0.2</v>
      </c>
      <c r="L19" s="23">
        <v>0.02</v>
      </c>
      <c r="M19" s="13">
        <v>580</v>
      </c>
    </row>
    <row r="20" spans="1:13" x14ac:dyDescent="0.35">
      <c r="A20" s="24"/>
      <c r="B20" s="22" t="s">
        <v>126</v>
      </c>
      <c r="C20" s="23">
        <v>0.36</v>
      </c>
      <c r="D20" s="23">
        <v>0.13</v>
      </c>
      <c r="E20" s="23">
        <v>0.03</v>
      </c>
      <c r="F20" s="23">
        <v>0.02</v>
      </c>
      <c r="G20" s="23">
        <v>0.06</v>
      </c>
      <c r="H20" s="23">
        <v>0.14000000000000001</v>
      </c>
      <c r="I20" s="23">
        <v>0.05</v>
      </c>
      <c r="J20" s="23">
        <v>0.02</v>
      </c>
      <c r="K20" s="23">
        <v>0.22</v>
      </c>
      <c r="L20" s="23">
        <v>0.03</v>
      </c>
      <c r="M20" s="13">
        <v>800</v>
      </c>
    </row>
    <row r="21" spans="1:13" x14ac:dyDescent="0.35">
      <c r="A21" s="24"/>
      <c r="B21" s="22" t="s">
        <v>125</v>
      </c>
      <c r="C21" s="23">
        <v>0.44</v>
      </c>
      <c r="D21" s="23">
        <v>0.14000000000000001</v>
      </c>
      <c r="E21" s="23">
        <v>0.05</v>
      </c>
      <c r="F21" s="23">
        <v>0.03</v>
      </c>
      <c r="G21" s="23">
        <v>0.06</v>
      </c>
      <c r="H21" s="23">
        <v>0.19</v>
      </c>
      <c r="I21" s="23">
        <v>7.0000000000000007E-2</v>
      </c>
      <c r="J21" s="23">
        <v>0.03</v>
      </c>
      <c r="K21" s="23">
        <v>0.18</v>
      </c>
      <c r="L21" s="23">
        <v>0.03</v>
      </c>
      <c r="M21" s="13">
        <v>710</v>
      </c>
    </row>
    <row r="22" spans="1:13" x14ac:dyDescent="0.35">
      <c r="A22" s="24" t="s">
        <v>489</v>
      </c>
      <c r="B22" s="22" t="s">
        <v>175</v>
      </c>
      <c r="C22" s="23">
        <v>0</v>
      </c>
      <c r="D22" s="23">
        <v>0.11</v>
      </c>
      <c r="E22" s="23">
        <v>0.03</v>
      </c>
      <c r="F22" s="23">
        <v>0.02</v>
      </c>
      <c r="G22" s="23">
        <v>0.05</v>
      </c>
      <c r="H22" s="23">
        <v>0.15</v>
      </c>
      <c r="I22" s="23">
        <v>0.06</v>
      </c>
      <c r="J22" s="23">
        <v>0.02</v>
      </c>
      <c r="K22" s="23">
        <v>0.21</v>
      </c>
      <c r="L22" s="23">
        <v>0.03</v>
      </c>
      <c r="M22" s="13">
        <v>1870</v>
      </c>
    </row>
    <row r="23" spans="1:13" x14ac:dyDescent="0.35">
      <c r="A23" s="24"/>
      <c r="B23" s="22" t="s">
        <v>174</v>
      </c>
      <c r="C23" s="23">
        <v>0</v>
      </c>
      <c r="D23" s="23">
        <v>0.22</v>
      </c>
      <c r="E23" s="23">
        <v>0.05</v>
      </c>
      <c r="F23" s="23">
        <v>0.05</v>
      </c>
      <c r="G23" s="23">
        <v>0.08</v>
      </c>
      <c r="H23" s="23">
        <v>0.17</v>
      </c>
      <c r="I23" s="23">
        <v>0.05</v>
      </c>
      <c r="J23" s="23">
        <v>0.04</v>
      </c>
      <c r="K23" s="23">
        <v>0.16</v>
      </c>
      <c r="L23" s="23">
        <v>0.03</v>
      </c>
      <c r="M23" s="13">
        <v>280</v>
      </c>
    </row>
    <row r="26" spans="1:13" x14ac:dyDescent="0.35">
      <c r="A26" s="24" t="s">
        <v>1835</v>
      </c>
    </row>
    <row r="27" spans="1:13" ht="43.5" customHeight="1" x14ac:dyDescent="0.35">
      <c r="B27" s="21" t="s">
        <v>184</v>
      </c>
      <c r="C27" s="21" t="s">
        <v>204</v>
      </c>
      <c r="D27" s="21" t="s">
        <v>203</v>
      </c>
      <c r="E27" s="21" t="s">
        <v>202</v>
      </c>
      <c r="F27" s="21" t="s">
        <v>201</v>
      </c>
      <c r="G27" s="21" t="s">
        <v>200</v>
      </c>
      <c r="H27" s="21" t="s">
        <v>199</v>
      </c>
      <c r="I27" s="21" t="s">
        <v>180</v>
      </c>
      <c r="J27" s="21" t="s">
        <v>117</v>
      </c>
    </row>
    <row r="28" spans="1:13" x14ac:dyDescent="0.35">
      <c r="A28" s="24" t="s">
        <v>133</v>
      </c>
      <c r="B28" s="22" t="s">
        <v>47</v>
      </c>
      <c r="C28" s="23">
        <v>0.22</v>
      </c>
      <c r="D28" s="23">
        <v>0.24</v>
      </c>
      <c r="E28" s="23">
        <v>0.02</v>
      </c>
      <c r="F28" s="23">
        <v>0.03</v>
      </c>
      <c r="G28" s="23">
        <v>7.0000000000000007E-2</v>
      </c>
      <c r="H28" s="23">
        <v>0.09</v>
      </c>
      <c r="I28" s="23">
        <v>0.05</v>
      </c>
      <c r="J28" s="23">
        <v>0.34</v>
      </c>
      <c r="K28" s="13">
        <v>7240</v>
      </c>
    </row>
    <row r="29" spans="1:13" x14ac:dyDescent="0.35">
      <c r="A29" s="24" t="s">
        <v>1836</v>
      </c>
      <c r="B29" s="22" t="s">
        <v>46</v>
      </c>
      <c r="C29" s="23">
        <v>0.22</v>
      </c>
      <c r="D29" s="23">
        <v>0.24</v>
      </c>
      <c r="E29" s="23">
        <v>0.02</v>
      </c>
      <c r="F29" s="23">
        <v>0.04</v>
      </c>
      <c r="G29" s="23">
        <v>7.0000000000000007E-2</v>
      </c>
      <c r="H29" s="23">
        <v>0.1</v>
      </c>
      <c r="I29" s="23">
        <v>0.03</v>
      </c>
      <c r="J29" s="23">
        <v>0.34</v>
      </c>
      <c r="K29" s="13">
        <v>3250</v>
      </c>
    </row>
    <row r="30" spans="1:13" x14ac:dyDescent="0.35">
      <c r="A30" s="24"/>
      <c r="B30" s="22" t="s">
        <v>45</v>
      </c>
      <c r="C30" s="23">
        <v>0.23</v>
      </c>
      <c r="D30" s="23">
        <v>0.23</v>
      </c>
      <c r="E30" s="23">
        <v>0.02</v>
      </c>
      <c r="F30" s="23">
        <v>0.03</v>
      </c>
      <c r="G30" s="23">
        <v>0.06</v>
      </c>
      <c r="H30" s="23">
        <v>0.09</v>
      </c>
      <c r="I30" s="23">
        <v>0.06</v>
      </c>
      <c r="J30" s="23">
        <v>0.34</v>
      </c>
      <c r="K30" s="13">
        <v>4000</v>
      </c>
    </row>
    <row r="31" spans="1:13" x14ac:dyDescent="0.35">
      <c r="A31" s="24" t="s">
        <v>1816</v>
      </c>
      <c r="B31" s="22" t="s">
        <v>44</v>
      </c>
      <c r="C31" s="23">
        <v>0.23</v>
      </c>
      <c r="D31" s="23">
        <v>0.32</v>
      </c>
      <c r="E31" s="23">
        <v>0.04</v>
      </c>
      <c r="F31" s="23">
        <v>0.06</v>
      </c>
      <c r="G31" s="23">
        <v>0.05</v>
      </c>
      <c r="H31" s="23">
        <v>0.05</v>
      </c>
      <c r="I31" s="23">
        <v>0</v>
      </c>
      <c r="J31" s="23">
        <v>0.32</v>
      </c>
      <c r="K31" s="13">
        <v>120</v>
      </c>
    </row>
    <row r="32" spans="1:13" x14ac:dyDescent="0.35">
      <c r="A32" s="24"/>
      <c r="B32" s="22" t="s">
        <v>43</v>
      </c>
      <c r="C32" s="23">
        <v>0.24</v>
      </c>
      <c r="D32" s="23">
        <v>0.2</v>
      </c>
      <c r="E32" s="23">
        <v>0.01</v>
      </c>
      <c r="F32" s="23">
        <v>0.04</v>
      </c>
      <c r="G32" s="23">
        <v>0.05</v>
      </c>
      <c r="H32" s="23">
        <v>0.09</v>
      </c>
      <c r="I32" s="23">
        <v>0.01</v>
      </c>
      <c r="J32" s="23">
        <v>0.39</v>
      </c>
      <c r="K32" s="13">
        <v>640</v>
      </c>
    </row>
    <row r="33" spans="1:11" x14ac:dyDescent="0.35">
      <c r="A33" s="24"/>
      <c r="B33" s="22" t="s">
        <v>42</v>
      </c>
      <c r="C33" s="23">
        <v>0.24</v>
      </c>
      <c r="D33" s="23">
        <v>0.22</v>
      </c>
      <c r="E33" s="23">
        <v>0.02</v>
      </c>
      <c r="F33" s="23">
        <v>0.02</v>
      </c>
      <c r="G33" s="23">
        <v>0.06</v>
      </c>
      <c r="H33" s="23">
        <v>0.1</v>
      </c>
      <c r="I33" s="23">
        <v>0.02</v>
      </c>
      <c r="J33" s="23">
        <v>0.37</v>
      </c>
      <c r="K33" s="13">
        <v>1010</v>
      </c>
    </row>
    <row r="34" spans="1:11" x14ac:dyDescent="0.35">
      <c r="A34" s="24"/>
      <c r="B34" s="22" t="s">
        <v>41</v>
      </c>
      <c r="C34" s="23">
        <v>0.22</v>
      </c>
      <c r="D34" s="23">
        <v>0.25</v>
      </c>
      <c r="E34" s="23">
        <v>0.03</v>
      </c>
      <c r="F34" s="23">
        <v>0.04</v>
      </c>
      <c r="G34" s="23">
        <v>7.0000000000000007E-2</v>
      </c>
      <c r="H34" s="23">
        <v>0.1</v>
      </c>
      <c r="I34" s="23">
        <v>0.03</v>
      </c>
      <c r="J34" s="23">
        <v>0.32</v>
      </c>
      <c r="K34" s="13">
        <v>990</v>
      </c>
    </row>
    <row r="35" spans="1:11" x14ac:dyDescent="0.35">
      <c r="A35" s="24"/>
      <c r="B35" s="22" t="s">
        <v>40</v>
      </c>
      <c r="C35" s="23">
        <v>0.23</v>
      </c>
      <c r="D35" s="23">
        <v>0.24</v>
      </c>
      <c r="E35" s="23">
        <v>0.01</v>
      </c>
      <c r="F35" s="23">
        <v>0.04</v>
      </c>
      <c r="G35" s="23">
        <v>7.0000000000000007E-2</v>
      </c>
      <c r="H35" s="23">
        <v>0.1</v>
      </c>
      <c r="I35" s="23">
        <v>0.04</v>
      </c>
      <c r="J35" s="23">
        <v>0.34</v>
      </c>
      <c r="K35" s="13">
        <v>1160</v>
      </c>
    </row>
    <row r="36" spans="1:11" x14ac:dyDescent="0.35">
      <c r="A36" s="24"/>
      <c r="B36" s="22" t="s">
        <v>39</v>
      </c>
      <c r="C36" s="23">
        <v>0.22</v>
      </c>
      <c r="D36" s="23">
        <v>0.25</v>
      </c>
      <c r="E36" s="23">
        <v>0.02</v>
      </c>
      <c r="F36" s="23">
        <v>0.03</v>
      </c>
      <c r="G36" s="23">
        <v>7.0000000000000007E-2</v>
      </c>
      <c r="H36" s="23">
        <v>0.12</v>
      </c>
      <c r="I36" s="23">
        <v>0.05</v>
      </c>
      <c r="J36" s="23">
        <v>0.31</v>
      </c>
      <c r="K36" s="13">
        <v>1300</v>
      </c>
    </row>
    <row r="37" spans="1:11" x14ac:dyDescent="0.35">
      <c r="A37" s="24"/>
      <c r="B37" s="22" t="s">
        <v>198</v>
      </c>
      <c r="C37" s="23">
        <v>0.2</v>
      </c>
      <c r="D37" s="23">
        <v>0.24</v>
      </c>
      <c r="E37" s="23">
        <v>0.03</v>
      </c>
      <c r="F37" s="23">
        <v>0.02</v>
      </c>
      <c r="G37" s="23">
        <v>7.0000000000000007E-2</v>
      </c>
      <c r="H37" s="23">
        <v>7.0000000000000007E-2</v>
      </c>
      <c r="I37" s="23">
        <v>0.11</v>
      </c>
      <c r="J37" s="23">
        <v>0.35</v>
      </c>
      <c r="K37" s="13">
        <v>2040</v>
      </c>
    </row>
    <row r="38" spans="1:11" x14ac:dyDescent="0.35">
      <c r="A38" s="24" t="s">
        <v>1837</v>
      </c>
      <c r="B38" s="22" t="s">
        <v>58</v>
      </c>
      <c r="C38" s="23">
        <v>0.24</v>
      </c>
      <c r="D38" s="23">
        <v>0.25</v>
      </c>
      <c r="E38" s="23">
        <v>0.02</v>
      </c>
      <c r="F38" s="23">
        <v>0.04</v>
      </c>
      <c r="G38" s="23">
        <v>7.0000000000000007E-2</v>
      </c>
      <c r="H38" s="23">
        <v>0.1</v>
      </c>
      <c r="I38" s="23">
        <v>0</v>
      </c>
      <c r="J38" s="23">
        <v>0.35</v>
      </c>
      <c r="K38" s="13">
        <v>4790</v>
      </c>
    </row>
    <row r="39" spans="1:11" x14ac:dyDescent="0.35">
      <c r="A39" s="24"/>
      <c r="B39" s="22" t="s">
        <v>57</v>
      </c>
      <c r="C39" s="23">
        <v>0.19</v>
      </c>
      <c r="D39" s="23">
        <v>0.22</v>
      </c>
      <c r="E39" s="23">
        <v>0.02</v>
      </c>
      <c r="F39" s="23">
        <v>0.02</v>
      </c>
      <c r="G39" s="23">
        <v>0.06</v>
      </c>
      <c r="H39" s="23">
        <v>0.08</v>
      </c>
      <c r="I39" s="23">
        <v>0.15</v>
      </c>
      <c r="J39" s="23">
        <v>0.33</v>
      </c>
      <c r="K39" s="13">
        <v>2430</v>
      </c>
    </row>
    <row r="40" spans="1:11" x14ac:dyDescent="0.35">
      <c r="A40" s="24" t="s">
        <v>1838</v>
      </c>
      <c r="B40" s="22" t="s">
        <v>127</v>
      </c>
      <c r="C40" s="23">
        <v>0.23</v>
      </c>
      <c r="D40" s="23">
        <v>0.22</v>
      </c>
      <c r="E40" s="23">
        <v>0.02</v>
      </c>
      <c r="F40" s="23">
        <v>0.02</v>
      </c>
      <c r="G40" s="23">
        <v>0.06</v>
      </c>
      <c r="H40" s="23">
        <v>0.09</v>
      </c>
      <c r="I40" s="23">
        <v>0.08</v>
      </c>
      <c r="J40" s="23">
        <v>0.34</v>
      </c>
      <c r="K40" s="13">
        <v>2880</v>
      </c>
    </row>
    <row r="41" spans="1:11" x14ac:dyDescent="0.35">
      <c r="A41" s="24"/>
      <c r="B41" s="22" t="s">
        <v>126</v>
      </c>
      <c r="C41" s="23">
        <v>0.22</v>
      </c>
      <c r="D41" s="23">
        <v>0.25</v>
      </c>
      <c r="E41" s="23">
        <v>0.02</v>
      </c>
      <c r="F41" s="23">
        <v>0.04</v>
      </c>
      <c r="G41" s="23">
        <v>0.08</v>
      </c>
      <c r="H41" s="23">
        <v>0.09</v>
      </c>
      <c r="I41" s="23">
        <v>0.04</v>
      </c>
      <c r="J41" s="23">
        <v>0.34</v>
      </c>
      <c r="K41" s="13">
        <v>2690</v>
      </c>
    </row>
    <row r="42" spans="1:11" x14ac:dyDescent="0.35">
      <c r="A42" s="24"/>
      <c r="B42" s="22" t="s">
        <v>125</v>
      </c>
      <c r="C42" s="23">
        <v>0.23</v>
      </c>
      <c r="D42" s="23">
        <v>0.24</v>
      </c>
      <c r="E42" s="23">
        <v>0.03</v>
      </c>
      <c r="F42" s="23">
        <v>0.04</v>
      </c>
      <c r="G42" s="23">
        <v>0.06</v>
      </c>
      <c r="H42" s="23">
        <v>0.1</v>
      </c>
      <c r="I42" s="23">
        <v>0.01</v>
      </c>
      <c r="J42" s="23">
        <v>0.36</v>
      </c>
      <c r="K42" s="13">
        <v>1360</v>
      </c>
    </row>
    <row r="43" spans="1:11" x14ac:dyDescent="0.35">
      <c r="A43" s="24" t="s">
        <v>489</v>
      </c>
      <c r="B43" s="22" t="s">
        <v>175</v>
      </c>
      <c r="C43" s="23">
        <v>0</v>
      </c>
      <c r="D43" s="23">
        <v>0.2</v>
      </c>
      <c r="E43" s="23">
        <v>0.02</v>
      </c>
      <c r="F43" s="23">
        <v>0.03</v>
      </c>
      <c r="G43" s="23">
        <v>7.0000000000000007E-2</v>
      </c>
      <c r="H43" s="23">
        <v>0.09</v>
      </c>
      <c r="I43" s="23">
        <v>0.05</v>
      </c>
      <c r="J43" s="23">
        <v>0.36</v>
      </c>
      <c r="K43" s="13">
        <v>5500</v>
      </c>
    </row>
    <row r="44" spans="1:11" x14ac:dyDescent="0.35">
      <c r="A44" s="24"/>
      <c r="B44" s="22" t="s">
        <v>174</v>
      </c>
      <c r="C44" s="23">
        <v>0</v>
      </c>
      <c r="D44" s="23">
        <v>0.41</v>
      </c>
      <c r="E44" s="23">
        <v>0.03</v>
      </c>
      <c r="F44" s="23">
        <v>0.05</v>
      </c>
      <c r="G44" s="23">
        <v>0.06</v>
      </c>
      <c r="H44" s="23">
        <v>0.09</v>
      </c>
      <c r="I44" s="23">
        <v>0.03</v>
      </c>
      <c r="J44" s="23">
        <v>0.3</v>
      </c>
      <c r="K44" s="13">
        <v>1740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
  <sheetViews>
    <sheetView workbookViewId="0"/>
  </sheetViews>
  <sheetFormatPr defaultRowHeight="14.5" x14ac:dyDescent="0.35"/>
  <cols>
    <col min="1" max="1" width="16.453125" customWidth="1"/>
    <col min="2" max="2" width="13" customWidth="1"/>
    <col min="3" max="3" width="11.36328125" customWidth="1"/>
    <col min="4" max="4" width="15.54296875" customWidth="1"/>
    <col min="5" max="6" width="13.90625" customWidth="1"/>
    <col min="7" max="7" width="13" customWidth="1"/>
    <col min="9" max="9" width="15.08984375" customWidth="1"/>
    <col min="11" max="11" width="14.08984375" customWidth="1"/>
    <col min="14" max="14" width="13.90625" customWidth="1"/>
    <col min="16" max="16" width="15.36328125" customWidth="1"/>
  </cols>
  <sheetData>
    <row r="1" spans="1:18" ht="15.5" x14ac:dyDescent="0.35">
      <c r="A1" s="19" t="s">
        <v>1949</v>
      </c>
      <c r="B1" s="19"/>
      <c r="C1" s="19"/>
      <c r="D1" s="19"/>
      <c r="E1" s="19"/>
      <c r="F1" s="19"/>
      <c r="G1" s="19"/>
      <c r="H1" s="13"/>
      <c r="I1" s="13"/>
      <c r="J1" s="13"/>
      <c r="K1" s="13"/>
      <c r="L1" s="13"/>
      <c r="M1" s="13"/>
      <c r="N1" s="13"/>
      <c r="O1" s="13"/>
      <c r="P1" s="13"/>
      <c r="Q1" s="13"/>
      <c r="R1" s="13"/>
    </row>
    <row r="2" spans="1:18" s="14" customFormat="1" ht="15.5" x14ac:dyDescent="0.35">
      <c r="A2" s="13" t="s">
        <v>1832</v>
      </c>
      <c r="B2" s="13"/>
      <c r="C2" s="13"/>
      <c r="D2" s="13"/>
      <c r="E2" s="13"/>
      <c r="F2" s="13"/>
      <c r="G2" s="13"/>
      <c r="H2" s="13"/>
      <c r="I2" s="13"/>
      <c r="J2" s="13"/>
      <c r="K2" s="13"/>
      <c r="L2" s="13"/>
      <c r="M2" s="13"/>
      <c r="N2" s="13"/>
      <c r="O2" s="13"/>
      <c r="P2" s="13"/>
      <c r="Q2" s="13"/>
      <c r="R2" s="13"/>
    </row>
    <row r="3" spans="1:18" s="10" customFormat="1" ht="14" customHeight="1" x14ac:dyDescent="0.35">
      <c r="A3" s="13" t="s">
        <v>1839</v>
      </c>
      <c r="B3" s="13"/>
      <c r="C3" s="13"/>
      <c r="D3" s="13"/>
      <c r="E3" s="13"/>
      <c r="F3" s="13"/>
      <c r="G3" s="13"/>
      <c r="H3" s="13"/>
      <c r="I3" s="13"/>
      <c r="J3" s="13"/>
      <c r="K3" s="13"/>
      <c r="L3" s="13"/>
      <c r="M3" s="13"/>
      <c r="N3" s="13"/>
      <c r="O3" s="13"/>
      <c r="P3" s="13"/>
      <c r="Q3" s="13"/>
      <c r="R3" s="13"/>
    </row>
    <row r="4" spans="1:18" ht="15.5" x14ac:dyDescent="0.35">
      <c r="A4" s="13"/>
      <c r="B4" s="13"/>
      <c r="C4" s="13"/>
      <c r="D4" s="13"/>
      <c r="E4" s="13"/>
      <c r="F4" s="13"/>
      <c r="G4" s="13"/>
      <c r="H4" s="13"/>
      <c r="I4" s="13"/>
      <c r="J4" s="13"/>
      <c r="K4" s="13"/>
      <c r="L4" s="13"/>
      <c r="M4" s="13"/>
      <c r="N4" s="13"/>
      <c r="O4" s="13"/>
      <c r="P4" s="13"/>
      <c r="Q4" s="13"/>
      <c r="R4" s="13"/>
    </row>
    <row r="5" spans="1:18" ht="93" x14ac:dyDescent="0.35">
      <c r="A5" s="13"/>
      <c r="B5" s="21"/>
      <c r="C5" s="21" t="s">
        <v>211</v>
      </c>
      <c r="D5" s="21" t="s">
        <v>183</v>
      </c>
      <c r="E5" s="21" t="s">
        <v>203</v>
      </c>
      <c r="F5" s="21" t="s">
        <v>202</v>
      </c>
      <c r="G5" s="21" t="s">
        <v>201</v>
      </c>
      <c r="H5" s="21" t="s">
        <v>210</v>
      </c>
      <c r="I5" s="21" t="s">
        <v>200</v>
      </c>
      <c r="J5" s="21" t="s">
        <v>214</v>
      </c>
      <c r="K5" s="21" t="s">
        <v>206</v>
      </c>
      <c r="L5" s="21" t="s">
        <v>209</v>
      </c>
      <c r="M5" s="21" t="s">
        <v>199</v>
      </c>
      <c r="N5" s="21" t="s">
        <v>180</v>
      </c>
      <c r="O5" s="21" t="s">
        <v>213</v>
      </c>
      <c r="P5" s="21" t="s">
        <v>212</v>
      </c>
      <c r="Q5" s="21" t="s">
        <v>208</v>
      </c>
      <c r="R5" s="21" t="s">
        <v>117</v>
      </c>
    </row>
    <row r="6" spans="1:18" ht="15.5" x14ac:dyDescent="0.35">
      <c r="A6" s="24" t="s">
        <v>133</v>
      </c>
      <c r="B6" s="22" t="s">
        <v>47</v>
      </c>
      <c r="C6" s="23">
        <v>0.13</v>
      </c>
      <c r="D6" s="23">
        <v>0.1</v>
      </c>
      <c r="E6" s="23">
        <v>0.1</v>
      </c>
      <c r="F6" s="23">
        <v>7.0000000000000007E-2</v>
      </c>
      <c r="G6" s="23">
        <v>0.26</v>
      </c>
      <c r="H6" s="23">
        <v>0.03</v>
      </c>
      <c r="I6" s="23">
        <v>7.0000000000000007E-2</v>
      </c>
      <c r="J6" s="23">
        <v>0.04</v>
      </c>
      <c r="K6" s="23">
        <v>0.08</v>
      </c>
      <c r="L6" s="23">
        <v>0.06</v>
      </c>
      <c r="M6" s="23">
        <v>7.0000000000000007E-2</v>
      </c>
      <c r="N6" s="23">
        <v>0.2</v>
      </c>
      <c r="O6" s="23">
        <v>0.04</v>
      </c>
      <c r="P6" s="23">
        <v>0.02</v>
      </c>
      <c r="Q6" s="23">
        <v>0.03</v>
      </c>
      <c r="R6" s="13">
        <v>7560</v>
      </c>
    </row>
    <row r="7" spans="1:18" s="14" customFormat="1" ht="15.5" x14ac:dyDescent="0.35">
      <c r="A7" s="24" t="s">
        <v>1836</v>
      </c>
      <c r="B7" s="22" t="s">
        <v>46</v>
      </c>
      <c r="C7" s="23">
        <v>0.14000000000000001</v>
      </c>
      <c r="D7" s="23">
        <v>0.09</v>
      </c>
      <c r="E7" s="23">
        <v>0.1</v>
      </c>
      <c r="F7" s="23">
        <v>7.0000000000000007E-2</v>
      </c>
      <c r="G7" s="23">
        <v>0.27</v>
      </c>
      <c r="H7" s="23">
        <v>0.04</v>
      </c>
      <c r="I7" s="23">
        <v>0.06</v>
      </c>
      <c r="J7" s="23">
        <v>0.03</v>
      </c>
      <c r="K7" s="23">
        <v>7.0000000000000007E-2</v>
      </c>
      <c r="L7" s="23">
        <v>0.05</v>
      </c>
      <c r="M7" s="23">
        <v>0.05</v>
      </c>
      <c r="N7" s="23">
        <v>0.21</v>
      </c>
      <c r="O7" s="23">
        <v>0.05</v>
      </c>
      <c r="P7" s="23">
        <v>0.02</v>
      </c>
      <c r="Q7" s="23">
        <v>0.03</v>
      </c>
      <c r="R7" s="13">
        <v>3490</v>
      </c>
    </row>
    <row r="8" spans="1:18" s="14" customFormat="1" ht="15.5" x14ac:dyDescent="0.35">
      <c r="A8" s="24"/>
      <c r="B8" s="22" t="s">
        <v>45</v>
      </c>
      <c r="C8" s="23">
        <v>0.12</v>
      </c>
      <c r="D8" s="23">
        <v>0.11</v>
      </c>
      <c r="E8" s="23">
        <v>0.1</v>
      </c>
      <c r="F8" s="23">
        <v>7.0000000000000007E-2</v>
      </c>
      <c r="G8" s="23">
        <v>0.26</v>
      </c>
      <c r="H8" s="23">
        <v>0.02</v>
      </c>
      <c r="I8" s="23">
        <v>7.0000000000000007E-2</v>
      </c>
      <c r="J8" s="23">
        <v>0.04</v>
      </c>
      <c r="K8" s="23">
        <v>0.08</v>
      </c>
      <c r="L8" s="23">
        <v>0.06</v>
      </c>
      <c r="M8" s="23">
        <v>0.08</v>
      </c>
      <c r="N8" s="23">
        <v>0.19</v>
      </c>
      <c r="O8" s="23">
        <v>0.04</v>
      </c>
      <c r="P8" s="23">
        <v>0.03</v>
      </c>
      <c r="Q8" s="23">
        <v>0.03</v>
      </c>
      <c r="R8" s="13">
        <v>4089</v>
      </c>
    </row>
    <row r="9" spans="1:18" ht="15.5" x14ac:dyDescent="0.35">
      <c r="A9" s="24" t="s">
        <v>1816</v>
      </c>
      <c r="B9" s="22" t="s">
        <v>44</v>
      </c>
      <c r="C9" s="23">
        <v>0.15</v>
      </c>
      <c r="D9" s="23">
        <v>0.09</v>
      </c>
      <c r="E9" s="23">
        <v>0.11</v>
      </c>
      <c r="F9" s="23">
        <v>0.06</v>
      </c>
      <c r="G9" s="23">
        <v>0.14000000000000001</v>
      </c>
      <c r="H9" s="23">
        <v>0</v>
      </c>
      <c r="I9" s="23">
        <v>0.09</v>
      </c>
      <c r="J9" s="23">
        <v>0.06</v>
      </c>
      <c r="K9" s="23">
        <v>0.03</v>
      </c>
      <c r="L9" s="23">
        <v>0.04</v>
      </c>
      <c r="M9" s="23">
        <v>0.01</v>
      </c>
      <c r="N9" s="23">
        <v>0.27</v>
      </c>
      <c r="O9" s="23">
        <v>0.06</v>
      </c>
      <c r="P9" s="23">
        <v>0.01</v>
      </c>
      <c r="Q9" s="23">
        <v>7.0000000000000007E-2</v>
      </c>
      <c r="R9" s="13">
        <v>160</v>
      </c>
    </row>
    <row r="10" spans="1:18" ht="15.5" x14ac:dyDescent="0.35">
      <c r="A10" s="24"/>
      <c r="B10" s="22" t="s">
        <v>43</v>
      </c>
      <c r="C10" s="23">
        <v>0.12</v>
      </c>
      <c r="D10" s="23">
        <v>0.12</v>
      </c>
      <c r="E10" s="23">
        <v>0.09</v>
      </c>
      <c r="F10" s="23">
        <v>7.0000000000000007E-2</v>
      </c>
      <c r="G10" s="23">
        <v>0.25</v>
      </c>
      <c r="H10" s="23">
        <v>0.03</v>
      </c>
      <c r="I10" s="23">
        <v>0.11</v>
      </c>
      <c r="J10" s="23">
        <v>0.04</v>
      </c>
      <c r="K10" s="23">
        <v>0.06</v>
      </c>
      <c r="L10" s="23">
        <v>0.04</v>
      </c>
      <c r="M10" s="23">
        <v>0.02</v>
      </c>
      <c r="N10" s="23">
        <v>0.2</v>
      </c>
      <c r="O10" s="23">
        <v>7.0000000000000007E-2</v>
      </c>
      <c r="P10" s="23">
        <v>0.01</v>
      </c>
      <c r="Q10" s="23">
        <v>0.05</v>
      </c>
      <c r="R10" s="13">
        <v>790</v>
      </c>
    </row>
    <row r="11" spans="1:18" ht="15.5" x14ac:dyDescent="0.35">
      <c r="A11" s="24"/>
      <c r="B11" s="22" t="s">
        <v>42</v>
      </c>
      <c r="C11" s="23">
        <v>0.11</v>
      </c>
      <c r="D11" s="23">
        <v>0.13</v>
      </c>
      <c r="E11" s="23">
        <v>0.1</v>
      </c>
      <c r="F11" s="23">
        <v>0.06</v>
      </c>
      <c r="G11" s="23">
        <v>0.25</v>
      </c>
      <c r="H11" s="23">
        <v>0.05</v>
      </c>
      <c r="I11" s="23">
        <v>0.08</v>
      </c>
      <c r="J11" s="23">
        <v>0.04</v>
      </c>
      <c r="K11" s="23">
        <v>0.05</v>
      </c>
      <c r="L11" s="23">
        <v>0.05</v>
      </c>
      <c r="M11" s="23">
        <v>0.03</v>
      </c>
      <c r="N11" s="23">
        <v>0.24</v>
      </c>
      <c r="O11" s="23">
        <v>0.05</v>
      </c>
      <c r="P11" s="23">
        <v>0.01</v>
      </c>
      <c r="Q11" s="23">
        <v>0.04</v>
      </c>
      <c r="R11" s="13">
        <v>1170</v>
      </c>
    </row>
    <row r="12" spans="1:18" ht="15.5" x14ac:dyDescent="0.35">
      <c r="A12" s="24"/>
      <c r="B12" s="22" t="s">
        <v>41</v>
      </c>
      <c r="C12" s="23">
        <v>0.12</v>
      </c>
      <c r="D12" s="23">
        <v>0.1</v>
      </c>
      <c r="E12" s="23">
        <v>0.09</v>
      </c>
      <c r="F12" s="23">
        <v>0.09</v>
      </c>
      <c r="G12" s="23">
        <v>0.28000000000000003</v>
      </c>
      <c r="H12" s="23">
        <v>0.05</v>
      </c>
      <c r="I12" s="23">
        <v>0.1</v>
      </c>
      <c r="J12" s="23">
        <v>0.04</v>
      </c>
      <c r="K12" s="23">
        <v>0.1</v>
      </c>
      <c r="L12" s="23">
        <v>0.08</v>
      </c>
      <c r="M12" s="23">
        <v>0.03</v>
      </c>
      <c r="N12" s="23">
        <v>0.19</v>
      </c>
      <c r="O12" s="23">
        <v>0.04</v>
      </c>
      <c r="P12" s="23">
        <v>0.02</v>
      </c>
      <c r="Q12" s="23">
        <v>0.03</v>
      </c>
      <c r="R12" s="13">
        <v>1130</v>
      </c>
    </row>
    <row r="13" spans="1:18" ht="15.5" x14ac:dyDescent="0.35">
      <c r="A13" s="24"/>
      <c r="B13" s="22" t="s">
        <v>40</v>
      </c>
      <c r="C13" s="23">
        <v>0.14000000000000001</v>
      </c>
      <c r="D13" s="23">
        <v>0.1</v>
      </c>
      <c r="E13" s="23">
        <v>0.12</v>
      </c>
      <c r="F13" s="23">
        <v>0.08</v>
      </c>
      <c r="G13" s="23">
        <v>0.25</v>
      </c>
      <c r="H13" s="23">
        <v>0.03</v>
      </c>
      <c r="I13" s="23">
        <v>7.0000000000000007E-2</v>
      </c>
      <c r="J13" s="23">
        <v>0.04</v>
      </c>
      <c r="K13" s="23">
        <v>0.09</v>
      </c>
      <c r="L13" s="23">
        <v>0.06</v>
      </c>
      <c r="M13" s="23">
        <v>0.06</v>
      </c>
      <c r="N13" s="23">
        <v>0.19</v>
      </c>
      <c r="O13" s="23">
        <v>0.04</v>
      </c>
      <c r="P13" s="23">
        <v>0.03</v>
      </c>
      <c r="Q13" s="23">
        <v>0.03</v>
      </c>
      <c r="R13" s="13">
        <v>1410</v>
      </c>
    </row>
    <row r="14" spans="1:18" ht="15.5" x14ac:dyDescent="0.35">
      <c r="A14" s="24"/>
      <c r="B14" s="22" t="s">
        <v>39</v>
      </c>
      <c r="C14" s="23">
        <v>0.13</v>
      </c>
      <c r="D14" s="23">
        <v>0.06</v>
      </c>
      <c r="E14" s="23">
        <v>0.11</v>
      </c>
      <c r="F14" s="23">
        <v>0.08</v>
      </c>
      <c r="G14" s="23">
        <v>0.3</v>
      </c>
      <c r="H14" s="23">
        <v>0.03</v>
      </c>
      <c r="I14" s="23">
        <v>0.02</v>
      </c>
      <c r="J14" s="23">
        <v>0.04</v>
      </c>
      <c r="K14" s="23">
        <v>0.1</v>
      </c>
      <c r="L14" s="23">
        <v>7.0000000000000007E-2</v>
      </c>
      <c r="M14" s="23">
        <v>0.09</v>
      </c>
      <c r="N14" s="23">
        <v>0.18</v>
      </c>
      <c r="O14" s="23">
        <v>0.04</v>
      </c>
      <c r="P14" s="23">
        <v>0.04</v>
      </c>
      <c r="Q14" s="23">
        <v>0.02</v>
      </c>
      <c r="R14" s="13">
        <v>1230</v>
      </c>
    </row>
    <row r="15" spans="1:18" ht="15.5" x14ac:dyDescent="0.35">
      <c r="A15" s="24"/>
      <c r="B15" s="22" t="s">
        <v>38</v>
      </c>
      <c r="C15" s="23">
        <v>0.14000000000000001</v>
      </c>
      <c r="D15" s="23">
        <v>7.0000000000000007E-2</v>
      </c>
      <c r="E15" s="23">
        <v>0.1</v>
      </c>
      <c r="F15" s="23">
        <v>0.06</v>
      </c>
      <c r="G15" s="23">
        <v>0.3</v>
      </c>
      <c r="H15" s="23">
        <v>0.01</v>
      </c>
      <c r="I15" s="23">
        <v>0.01</v>
      </c>
      <c r="J15" s="23">
        <v>0.03</v>
      </c>
      <c r="K15" s="23">
        <v>0.1</v>
      </c>
      <c r="L15" s="23">
        <v>0.05</v>
      </c>
      <c r="M15" s="23">
        <v>0.15</v>
      </c>
      <c r="N15" s="23">
        <v>0.16</v>
      </c>
      <c r="O15" s="23">
        <v>0.03</v>
      </c>
      <c r="P15" s="23">
        <v>0.05</v>
      </c>
      <c r="Q15" s="23">
        <v>0.03</v>
      </c>
      <c r="R15" s="13">
        <v>1070</v>
      </c>
    </row>
    <row r="16" spans="1:18" ht="15.5" x14ac:dyDescent="0.35">
      <c r="A16" s="24"/>
      <c r="B16" s="22" t="s">
        <v>37</v>
      </c>
      <c r="C16" s="23">
        <v>0.11</v>
      </c>
      <c r="D16" s="23">
        <v>0.04</v>
      </c>
      <c r="E16" s="23">
        <v>0.06</v>
      </c>
      <c r="F16" s="23">
        <v>0.02</v>
      </c>
      <c r="G16" s="23">
        <v>0.24</v>
      </c>
      <c r="H16" s="23">
        <v>0</v>
      </c>
      <c r="I16" s="23">
        <v>0.02</v>
      </c>
      <c r="J16" s="23">
        <v>0.01</v>
      </c>
      <c r="K16" s="23">
        <v>0.06</v>
      </c>
      <c r="L16" s="23">
        <v>0.04</v>
      </c>
      <c r="M16" s="23">
        <v>0.32</v>
      </c>
      <c r="N16" s="23">
        <v>0.16</v>
      </c>
      <c r="O16" s="23">
        <v>0.02</v>
      </c>
      <c r="P16" s="23">
        <v>0.04</v>
      </c>
      <c r="Q16" s="23">
        <v>0.02</v>
      </c>
      <c r="R16" s="13">
        <v>600</v>
      </c>
    </row>
    <row r="17" spans="1:18" ht="15.5" x14ac:dyDescent="0.35">
      <c r="A17" s="24" t="s">
        <v>1837</v>
      </c>
      <c r="B17" s="22" t="s">
        <v>58</v>
      </c>
      <c r="C17" s="23">
        <v>0.13</v>
      </c>
      <c r="D17" s="23">
        <v>0.11</v>
      </c>
      <c r="E17" s="23">
        <v>0.11</v>
      </c>
      <c r="F17" s="23">
        <v>0.08</v>
      </c>
      <c r="G17" s="23">
        <v>0.27</v>
      </c>
      <c r="H17" s="23">
        <v>0.03</v>
      </c>
      <c r="I17" s="23">
        <v>7.0000000000000007E-2</v>
      </c>
      <c r="J17" s="23">
        <v>0.04</v>
      </c>
      <c r="K17" s="23">
        <v>0.08</v>
      </c>
      <c r="L17" s="23">
        <v>0.06</v>
      </c>
      <c r="M17" s="23">
        <v>0.01</v>
      </c>
      <c r="N17" s="23">
        <v>0.21</v>
      </c>
      <c r="O17" s="23">
        <v>0.05</v>
      </c>
      <c r="P17" s="23">
        <v>0.02</v>
      </c>
      <c r="Q17" s="23">
        <v>0.03</v>
      </c>
      <c r="R17" s="13">
        <v>5570</v>
      </c>
    </row>
    <row r="18" spans="1:18" ht="15.5" x14ac:dyDescent="0.35">
      <c r="A18" s="24"/>
      <c r="B18" s="22" t="s">
        <v>57</v>
      </c>
      <c r="C18" s="23">
        <v>0.1</v>
      </c>
      <c r="D18" s="23">
        <v>0.06</v>
      </c>
      <c r="E18" s="23">
        <v>7.0000000000000007E-2</v>
      </c>
      <c r="F18" s="23">
        <v>0.04</v>
      </c>
      <c r="G18" s="23">
        <v>0.24</v>
      </c>
      <c r="H18" s="23">
        <v>0.01</v>
      </c>
      <c r="I18" s="23">
        <v>0.04</v>
      </c>
      <c r="J18" s="23">
        <v>0.03</v>
      </c>
      <c r="K18" s="23">
        <v>7.0000000000000007E-2</v>
      </c>
      <c r="L18" s="23">
        <v>0.05</v>
      </c>
      <c r="M18" s="23">
        <v>0.27</v>
      </c>
      <c r="N18" s="23">
        <v>0.15</v>
      </c>
      <c r="O18" s="23">
        <v>0.03</v>
      </c>
      <c r="P18" s="23">
        <v>0.03</v>
      </c>
      <c r="Q18" s="23">
        <v>0.03</v>
      </c>
      <c r="R18" s="13">
        <v>1960</v>
      </c>
    </row>
    <row r="19" spans="1:18" ht="15.5" x14ac:dyDescent="0.35">
      <c r="A19" s="24" t="s">
        <v>1838</v>
      </c>
      <c r="B19" s="22" t="s">
        <v>178</v>
      </c>
      <c r="C19" s="23">
        <v>0.14000000000000001</v>
      </c>
      <c r="D19" s="23">
        <v>7.0000000000000007E-2</v>
      </c>
      <c r="E19" s="23">
        <v>7.0000000000000007E-2</v>
      </c>
      <c r="F19" s="23">
        <v>0.05</v>
      </c>
      <c r="G19" s="23">
        <v>0.23</v>
      </c>
      <c r="H19" s="23">
        <v>0.01</v>
      </c>
      <c r="I19" s="23">
        <v>7.0000000000000007E-2</v>
      </c>
      <c r="J19" s="23">
        <v>0.03</v>
      </c>
      <c r="K19" s="23">
        <v>0.06</v>
      </c>
      <c r="L19" s="23">
        <v>0.04</v>
      </c>
      <c r="M19" s="23">
        <v>0.13</v>
      </c>
      <c r="N19" s="23">
        <v>0.21</v>
      </c>
      <c r="O19" s="23">
        <v>0.06</v>
      </c>
      <c r="P19" s="23">
        <v>0.02</v>
      </c>
      <c r="Q19" s="23">
        <v>0.04</v>
      </c>
      <c r="R19" s="13">
        <v>2580</v>
      </c>
    </row>
    <row r="20" spans="1:18" ht="15.5" x14ac:dyDescent="0.35">
      <c r="A20" s="24"/>
      <c r="B20" s="22" t="s">
        <v>177</v>
      </c>
      <c r="C20" s="23">
        <v>0.12</v>
      </c>
      <c r="D20" s="23">
        <v>0.1</v>
      </c>
      <c r="E20" s="23">
        <v>0.1</v>
      </c>
      <c r="F20" s="23">
        <v>7.0000000000000007E-2</v>
      </c>
      <c r="G20" s="23">
        <v>0.27</v>
      </c>
      <c r="H20" s="23">
        <v>0.03</v>
      </c>
      <c r="I20" s="23">
        <v>7.0000000000000007E-2</v>
      </c>
      <c r="J20" s="23">
        <v>0.04</v>
      </c>
      <c r="K20" s="23">
        <v>7.0000000000000007E-2</v>
      </c>
      <c r="L20" s="23">
        <v>0.05</v>
      </c>
      <c r="M20" s="23">
        <v>0.06</v>
      </c>
      <c r="N20" s="23">
        <v>0.21</v>
      </c>
      <c r="O20" s="23">
        <v>0.04</v>
      </c>
      <c r="P20" s="23">
        <v>0.02</v>
      </c>
      <c r="Q20" s="23">
        <v>0.03</v>
      </c>
      <c r="R20" s="13">
        <v>2860</v>
      </c>
    </row>
    <row r="21" spans="1:18" ht="15.5" x14ac:dyDescent="0.35">
      <c r="A21" s="24"/>
      <c r="B21" s="22" t="s">
        <v>176</v>
      </c>
      <c r="C21" s="23">
        <v>0.12</v>
      </c>
      <c r="D21" s="23">
        <v>0.12</v>
      </c>
      <c r="E21" s="23">
        <v>0.14000000000000001</v>
      </c>
      <c r="F21" s="23">
        <v>0.09</v>
      </c>
      <c r="G21" s="23">
        <v>0.28999999999999998</v>
      </c>
      <c r="H21" s="23">
        <v>0.05</v>
      </c>
      <c r="I21" s="23">
        <v>0.06</v>
      </c>
      <c r="J21" s="23">
        <v>0.04</v>
      </c>
      <c r="K21" s="23">
        <v>0.1</v>
      </c>
      <c r="L21" s="23">
        <v>0.08</v>
      </c>
      <c r="M21" s="23">
        <v>0.02</v>
      </c>
      <c r="N21" s="23">
        <v>0.18</v>
      </c>
      <c r="O21" s="23">
        <v>0.04</v>
      </c>
      <c r="P21" s="23">
        <v>0.03</v>
      </c>
      <c r="Q21" s="23">
        <v>0.03</v>
      </c>
      <c r="R21" s="13">
        <v>1840</v>
      </c>
    </row>
    <row r="22" spans="1:18" ht="15.5" x14ac:dyDescent="0.35">
      <c r="A22" s="24" t="s">
        <v>489</v>
      </c>
      <c r="B22" s="22" t="s">
        <v>175</v>
      </c>
      <c r="C22" s="23">
        <v>0.13</v>
      </c>
      <c r="D22" s="23">
        <v>0.1</v>
      </c>
      <c r="E22" s="23">
        <v>0.1</v>
      </c>
      <c r="F22" s="23">
        <v>0.06</v>
      </c>
      <c r="G22" s="23">
        <v>0.26</v>
      </c>
      <c r="H22" s="23">
        <v>0.03</v>
      </c>
      <c r="I22" s="23">
        <v>7.0000000000000007E-2</v>
      </c>
      <c r="J22" s="23">
        <v>0.03</v>
      </c>
      <c r="K22" s="23">
        <v>0.04</v>
      </c>
      <c r="L22" s="23">
        <v>0.04</v>
      </c>
      <c r="M22" s="23">
        <v>7.0000000000000007E-2</v>
      </c>
      <c r="N22" s="23">
        <v>0.21</v>
      </c>
      <c r="O22" s="23">
        <v>0.05</v>
      </c>
      <c r="P22" s="23">
        <v>0.02</v>
      </c>
      <c r="Q22" s="23">
        <v>0.04</v>
      </c>
      <c r="R22" s="13">
        <v>5710</v>
      </c>
    </row>
    <row r="23" spans="1:18" ht="15.5" x14ac:dyDescent="0.35">
      <c r="A23" s="24"/>
      <c r="B23" s="22" t="s">
        <v>174</v>
      </c>
      <c r="C23" s="23">
        <v>0.11</v>
      </c>
      <c r="D23" s="23">
        <v>0.09</v>
      </c>
      <c r="E23" s="23">
        <v>0.1</v>
      </c>
      <c r="F23" s="23">
        <v>0.1</v>
      </c>
      <c r="G23" s="23">
        <v>0.27</v>
      </c>
      <c r="H23" s="23">
        <v>0.03</v>
      </c>
      <c r="I23" s="23">
        <v>0.04</v>
      </c>
      <c r="J23" s="23">
        <v>0.06</v>
      </c>
      <c r="K23" s="23">
        <v>0.22</v>
      </c>
      <c r="L23" s="23">
        <v>0.12</v>
      </c>
      <c r="M23" s="23">
        <v>0.06</v>
      </c>
      <c r="N23" s="23">
        <v>0.16</v>
      </c>
      <c r="O23" s="23">
        <v>0.01</v>
      </c>
      <c r="P23" s="23">
        <v>0.06</v>
      </c>
      <c r="Q23" s="23">
        <v>0.01</v>
      </c>
      <c r="R23" s="13">
        <v>1860</v>
      </c>
    </row>
  </sheetData>
  <pageMargins left="0.7" right="0.7" top="0.75" bottom="0.75" header="0.3" footer="0.3"/>
  <pageSetup paperSize="9" orientation="portrait" horizontalDpi="90" verticalDpi="9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8"/>
  <sheetViews>
    <sheetView workbookViewId="0"/>
  </sheetViews>
  <sheetFormatPr defaultRowHeight="15.5" x14ac:dyDescent="0.35"/>
  <cols>
    <col min="1" max="1" width="27.81640625" style="13" customWidth="1"/>
    <col min="2" max="2" width="8.7265625" style="13" customWidth="1"/>
    <col min="3" max="3" width="12.453125" style="13" customWidth="1"/>
    <col min="4" max="4" width="10.54296875" style="13" customWidth="1"/>
    <col min="5" max="5" width="10.36328125" style="13" customWidth="1"/>
    <col min="6" max="16384" width="8.7265625" style="13"/>
  </cols>
  <sheetData>
    <row r="1" spans="1:25" x14ac:dyDescent="0.35">
      <c r="A1" s="19" t="s">
        <v>1922</v>
      </c>
      <c r="B1" s="19"/>
      <c r="C1" s="19"/>
      <c r="D1" s="19"/>
    </row>
    <row r="2" spans="1:25" x14ac:dyDescent="0.35">
      <c r="A2" s="13" t="s">
        <v>1907</v>
      </c>
    </row>
    <row r="3" spans="1:25" x14ac:dyDescent="0.35">
      <c r="A3" s="13" t="s">
        <v>1906</v>
      </c>
    </row>
    <row r="4" spans="1:25" ht="15.5" customHeight="1" x14ac:dyDescent="0.35"/>
    <row r="5" spans="1:25" ht="15.5" customHeight="1" x14ac:dyDescent="0.35">
      <c r="A5" s="24" t="s">
        <v>1905</v>
      </c>
    </row>
    <row r="6" spans="1:25" ht="15.5" customHeight="1" x14ac:dyDescent="0.35">
      <c r="B6" s="67" t="s">
        <v>215</v>
      </c>
      <c r="C6" s="67" t="s">
        <v>216</v>
      </c>
      <c r="D6" s="67" t="s">
        <v>217</v>
      </c>
      <c r="E6" s="67" t="s">
        <v>218</v>
      </c>
      <c r="F6" s="67" t="s">
        <v>219</v>
      </c>
      <c r="G6" s="67" t="s">
        <v>220</v>
      </c>
      <c r="H6" s="67" t="s">
        <v>221</v>
      </c>
      <c r="I6" s="67" t="s">
        <v>222</v>
      </c>
      <c r="J6" s="67" t="s">
        <v>223</v>
      </c>
      <c r="K6" s="67" t="s">
        <v>224</v>
      </c>
      <c r="L6" s="67" t="s">
        <v>225</v>
      </c>
      <c r="M6" s="67" t="s">
        <v>226</v>
      </c>
      <c r="N6" s="67" t="s">
        <v>227</v>
      </c>
      <c r="O6" s="67" t="s">
        <v>228</v>
      </c>
      <c r="P6" s="67" t="s">
        <v>229</v>
      </c>
      <c r="Q6" s="67" t="s">
        <v>230</v>
      </c>
      <c r="R6" s="67" t="s">
        <v>231</v>
      </c>
      <c r="S6" s="67" t="s">
        <v>232</v>
      </c>
      <c r="T6" s="67" t="s">
        <v>233</v>
      </c>
      <c r="U6" s="67" t="s">
        <v>234</v>
      </c>
      <c r="V6" s="67" t="s">
        <v>235</v>
      </c>
      <c r="W6" s="67" t="s">
        <v>236</v>
      </c>
      <c r="X6" s="67" t="s">
        <v>237</v>
      </c>
      <c r="Y6" s="67" t="s">
        <v>238</v>
      </c>
    </row>
    <row r="7" spans="1:25" ht="15.5" customHeight="1" x14ac:dyDescent="0.35">
      <c r="B7" s="22"/>
      <c r="C7" s="22"/>
      <c r="D7" s="22"/>
      <c r="E7" s="22"/>
      <c r="F7" s="22"/>
      <c r="G7" s="22"/>
      <c r="H7" s="22"/>
      <c r="I7" s="22"/>
      <c r="J7" s="22"/>
      <c r="K7" s="22"/>
      <c r="L7" s="22"/>
      <c r="M7" s="22"/>
      <c r="N7" s="22"/>
      <c r="O7" s="22"/>
      <c r="P7" s="22"/>
      <c r="Q7" s="22"/>
      <c r="R7" s="22"/>
      <c r="S7" s="22"/>
      <c r="T7" s="22"/>
      <c r="U7" s="22"/>
      <c r="V7" s="22"/>
      <c r="W7" s="22"/>
      <c r="X7" s="22"/>
      <c r="Y7" s="22"/>
    </row>
    <row r="8" spans="1:25" ht="15.5" customHeight="1" x14ac:dyDescent="0.35">
      <c r="A8" s="24" t="s">
        <v>239</v>
      </c>
      <c r="B8" s="24">
        <v>14.9</v>
      </c>
      <c r="C8" s="24">
        <v>15.8</v>
      </c>
      <c r="D8" s="24">
        <v>16.5</v>
      </c>
      <c r="E8" s="24">
        <v>16.5</v>
      </c>
      <c r="F8" s="24">
        <v>15.8</v>
      </c>
      <c r="G8" s="24">
        <v>15.6</v>
      </c>
      <c r="H8" s="24">
        <v>15.9</v>
      </c>
      <c r="I8" s="24">
        <v>15.7</v>
      </c>
      <c r="J8" s="24">
        <v>15.8</v>
      </c>
      <c r="K8" s="24">
        <v>16</v>
      </c>
      <c r="L8" s="24">
        <v>15.9</v>
      </c>
      <c r="M8" s="24">
        <v>16.3</v>
      </c>
      <c r="N8" s="24">
        <v>15.7</v>
      </c>
      <c r="O8" s="24">
        <v>15</v>
      </c>
      <c r="P8" s="24">
        <v>14.4</v>
      </c>
      <c r="Q8" s="24">
        <v>13.9</v>
      </c>
      <c r="R8" s="24">
        <v>13.6</v>
      </c>
      <c r="S8" s="24">
        <v>13.4</v>
      </c>
      <c r="T8" s="24">
        <v>13.6</v>
      </c>
      <c r="U8" s="24">
        <v>13.8</v>
      </c>
      <c r="V8" s="24">
        <v>14.2</v>
      </c>
      <c r="W8" s="24">
        <v>14.5</v>
      </c>
      <c r="X8" s="24">
        <v>14.3</v>
      </c>
      <c r="Y8" s="24">
        <v>13.9</v>
      </c>
    </row>
    <row r="9" spans="1:25" ht="15.5" customHeight="1" x14ac:dyDescent="0.35">
      <c r="A9" s="13" t="s">
        <v>240</v>
      </c>
      <c r="B9" s="35">
        <v>5.7874237927200491</v>
      </c>
      <c r="C9" s="35">
        <v>5.8409867671838835</v>
      </c>
      <c r="D9" s="35">
        <v>6.0273522608872465</v>
      </c>
      <c r="E9" s="35">
        <v>6.101983411315631</v>
      </c>
      <c r="F9" s="35">
        <v>6.073257138470959</v>
      </c>
      <c r="G9" s="35">
        <v>6.0598756097948145</v>
      </c>
      <c r="H9" s="35">
        <v>6.266436348090421</v>
      </c>
      <c r="I9" s="35">
        <v>6.1889777406252993</v>
      </c>
      <c r="J9" s="35">
        <v>6.2293388799081892</v>
      </c>
      <c r="K9" s="35">
        <v>6.2241576873408171</v>
      </c>
      <c r="L9" s="35">
        <v>6.2835764963813912</v>
      </c>
      <c r="M9" s="35">
        <v>6.3014408246471554</v>
      </c>
      <c r="N9" s="35">
        <v>6.1349151130784367</v>
      </c>
      <c r="O9" s="35">
        <v>5.9570778073765656</v>
      </c>
      <c r="P9" s="35">
        <v>5.7094040134001496</v>
      </c>
      <c r="Q9" s="35">
        <v>5.5952934903580811</v>
      </c>
      <c r="R9" s="35">
        <v>5.5860038663672213</v>
      </c>
      <c r="S9" s="35">
        <v>5.4687756017864153</v>
      </c>
      <c r="T9" s="35">
        <v>5.448170353268873</v>
      </c>
      <c r="U9" s="35">
        <v>5.4403338776768804</v>
      </c>
      <c r="V9" s="35">
        <v>5.5026071483531211</v>
      </c>
      <c r="W9" s="35">
        <v>5.5559975405671347</v>
      </c>
      <c r="X9" s="35">
        <v>5.4275550730488238</v>
      </c>
      <c r="Y9" s="35">
        <v>5.2841677455092748</v>
      </c>
    </row>
    <row r="10" spans="1:25" ht="15.5" customHeight="1" x14ac:dyDescent="0.35">
      <c r="A10" s="13" t="s">
        <v>241</v>
      </c>
      <c r="B10" s="35">
        <v>0.59618182619149107</v>
      </c>
      <c r="C10" s="35">
        <v>0.59745989752372675</v>
      </c>
      <c r="D10" s="35">
        <v>0.5896069701012816</v>
      </c>
      <c r="E10" s="35">
        <v>0.57227607538126712</v>
      </c>
      <c r="F10" s="35">
        <v>0.5393579433164436</v>
      </c>
      <c r="G10" s="35">
        <v>0.53153734933275587</v>
      </c>
      <c r="H10" s="35">
        <v>0.54733018014668944</v>
      </c>
      <c r="I10" s="35">
        <v>0.55817791056252086</v>
      </c>
      <c r="J10" s="35">
        <v>0.5092880046723578</v>
      </c>
      <c r="K10" s="35">
        <v>0.50872212056969224</v>
      </c>
      <c r="L10" s="35">
        <v>0.51640137949103981</v>
      </c>
      <c r="M10" s="35">
        <v>0.54437185894390716</v>
      </c>
      <c r="N10" s="35">
        <v>0.49668037859570158</v>
      </c>
      <c r="O10" s="35">
        <v>0.50047341006955448</v>
      </c>
      <c r="P10" s="35">
        <v>0.51483020652821798</v>
      </c>
      <c r="Q10" s="35">
        <v>0.47249123036072588</v>
      </c>
      <c r="R10" s="35">
        <v>0.45489094672489294</v>
      </c>
      <c r="S10" s="35">
        <v>0.46435279167307442</v>
      </c>
      <c r="T10" s="35">
        <v>0.46161876113323164</v>
      </c>
      <c r="U10" s="35">
        <v>0.44890681198129723</v>
      </c>
      <c r="V10" s="35">
        <v>0.43329686292367908</v>
      </c>
      <c r="W10" s="35">
        <v>0.45076034397513354</v>
      </c>
      <c r="X10" s="35">
        <v>0.38499263834250752</v>
      </c>
      <c r="Y10" s="35">
        <v>0.42626003445642635</v>
      </c>
    </row>
    <row r="11" spans="1:25" ht="15.5" customHeight="1" x14ac:dyDescent="0.35">
      <c r="A11" s="13" t="s">
        <v>242</v>
      </c>
      <c r="B11" s="35">
        <v>1.7886015821114483</v>
      </c>
      <c r="C11" s="35">
        <v>1.7103298308616768</v>
      </c>
      <c r="D11" s="35">
        <v>1.7116351237917682</v>
      </c>
      <c r="E11" s="35">
        <v>1.6660453004570175</v>
      </c>
      <c r="F11" s="35">
        <v>1.6245641055872904</v>
      </c>
      <c r="G11" s="35">
        <v>1.6033739908012679</v>
      </c>
      <c r="H11" s="35">
        <v>1.6191476138564516</v>
      </c>
      <c r="I11" s="35">
        <v>1.6819067100147609</v>
      </c>
      <c r="J11" s="35">
        <v>1.7321891453536227</v>
      </c>
      <c r="K11" s="35">
        <v>1.7863805939163935</v>
      </c>
      <c r="L11" s="35">
        <v>1.837088162585752</v>
      </c>
      <c r="M11" s="35">
        <v>1.8808247796014506</v>
      </c>
      <c r="N11" s="35">
        <v>1.7747708324925813</v>
      </c>
      <c r="O11" s="35">
        <v>1.6480614400116553</v>
      </c>
      <c r="P11" s="35">
        <v>1.681674116077656</v>
      </c>
      <c r="Q11" s="35">
        <v>1.6292928842102352</v>
      </c>
      <c r="R11" s="35">
        <v>1.6540941402808074</v>
      </c>
      <c r="S11" s="35">
        <v>1.6561857192628529</v>
      </c>
      <c r="T11" s="35">
        <v>1.647062443842064</v>
      </c>
      <c r="U11" s="35">
        <v>1.6922950175245066</v>
      </c>
      <c r="V11" s="35">
        <v>1.762047961682409</v>
      </c>
      <c r="W11" s="35">
        <v>1.8204714654474283</v>
      </c>
      <c r="X11" s="35">
        <v>1.7912463172907445</v>
      </c>
      <c r="Y11" s="35">
        <v>1.7201855017002712</v>
      </c>
    </row>
    <row r="12" spans="1:25" ht="15.5" customHeight="1" x14ac:dyDescent="0.35">
      <c r="A12" s="13" t="s">
        <v>243</v>
      </c>
      <c r="B12" s="35">
        <v>0.95661787823295241</v>
      </c>
      <c r="C12" s="35">
        <v>1.0658090320473084</v>
      </c>
      <c r="D12" s="35">
        <v>1.2400907556585832</v>
      </c>
      <c r="E12" s="35">
        <v>1.2425509977622069</v>
      </c>
      <c r="F12" s="35">
        <v>1.2097069278651884</v>
      </c>
      <c r="G12" s="35">
        <v>1.2017303671054018</v>
      </c>
      <c r="H12" s="35">
        <v>1.2296412915973178</v>
      </c>
      <c r="I12" s="35">
        <v>1.2680887080012595</v>
      </c>
      <c r="J12" s="35">
        <v>1.2993462675179468</v>
      </c>
      <c r="K12" s="35">
        <v>1.3460987224087351</v>
      </c>
      <c r="L12" s="35">
        <v>1.398560747543061</v>
      </c>
      <c r="M12" s="35">
        <v>1.4733798087246694</v>
      </c>
      <c r="N12" s="35">
        <v>1.4099789978213813</v>
      </c>
      <c r="O12" s="35">
        <v>1.3921127179269421</v>
      </c>
      <c r="P12" s="35">
        <v>1.4235043660239461</v>
      </c>
      <c r="Q12" s="35">
        <v>1.4199217594405171</v>
      </c>
      <c r="R12" s="35">
        <v>1.4363304163813246</v>
      </c>
      <c r="S12" s="35">
        <v>1.4514339204990241</v>
      </c>
      <c r="T12" s="35">
        <v>1.5112809998303867</v>
      </c>
      <c r="U12" s="35">
        <v>1.5855623627356119</v>
      </c>
      <c r="V12" s="35">
        <v>1.7119994338573641</v>
      </c>
      <c r="W12" s="35">
        <v>1.8178394161080402</v>
      </c>
      <c r="X12" s="35">
        <v>1.780663229287756</v>
      </c>
      <c r="Y12" s="35">
        <v>1.7058287863329666</v>
      </c>
    </row>
    <row r="13" spans="1:25" ht="15.5" customHeight="1" x14ac:dyDescent="0.35">
      <c r="A13" s="13" t="s">
        <v>244</v>
      </c>
      <c r="B13" s="36">
        <v>5.4414007995258674E-2</v>
      </c>
      <c r="C13" s="36">
        <v>4.389859711684789E-2</v>
      </c>
      <c r="D13" s="36">
        <v>4.8921124142576107E-2</v>
      </c>
      <c r="E13" s="36">
        <v>5.4055093058758164E-2</v>
      </c>
      <c r="F13" s="36">
        <v>5.8874698000635238E-2</v>
      </c>
      <c r="G13" s="36">
        <v>6.9436401384960503E-2</v>
      </c>
      <c r="H13" s="36">
        <v>8.3896464187829228E-2</v>
      </c>
      <c r="I13" s="36">
        <v>9.3801781895672592E-2</v>
      </c>
      <c r="J13" s="36">
        <v>9.3551709704596919E-2</v>
      </c>
      <c r="K13" s="36">
        <v>9.6544471159198536E-2</v>
      </c>
      <c r="L13" s="36">
        <v>9.7947266452069776E-2</v>
      </c>
      <c r="M13" s="36">
        <v>0.10098670024017393</v>
      </c>
      <c r="N13" s="36">
        <v>0.10746337212680285</v>
      </c>
      <c r="O13" s="36">
        <v>0.10321201724133658</v>
      </c>
      <c r="P13" s="36">
        <v>9.8394433102163489E-2</v>
      </c>
      <c r="Q13" s="36">
        <v>9.4365045335730383E-2</v>
      </c>
      <c r="R13" s="36">
        <v>9.226309909691581E-2</v>
      </c>
      <c r="S13" s="36">
        <v>8.9977363705277882E-2</v>
      </c>
      <c r="T13" s="36">
        <v>9.0619251195671241E-2</v>
      </c>
      <c r="U13" s="36">
        <v>8.670650103531416E-2</v>
      </c>
      <c r="V13" s="36">
        <v>8.3840726326873116E-2</v>
      </c>
      <c r="W13" s="36">
        <v>8.5253789299886029E-2</v>
      </c>
      <c r="X13" s="36">
        <v>8.8224379670809733E-2</v>
      </c>
      <c r="Y13" s="36">
        <v>9.8276934461264384E-2</v>
      </c>
    </row>
    <row r="14" spans="1:25" ht="15.5" customHeight="1" x14ac:dyDescent="0.35">
      <c r="A14" s="24" t="s">
        <v>1050</v>
      </c>
      <c r="B14" s="37">
        <v>9.1675538595123331</v>
      </c>
      <c r="C14" s="37">
        <v>9.2420634453138835</v>
      </c>
      <c r="D14" s="37">
        <v>9.6002222321099406</v>
      </c>
      <c r="E14" s="37">
        <v>9.6193696506182196</v>
      </c>
      <c r="F14" s="37">
        <v>9.4885281224262474</v>
      </c>
      <c r="G14" s="37">
        <v>9.4487051169647955</v>
      </c>
      <c r="H14" s="37">
        <v>9.7287847953709186</v>
      </c>
      <c r="I14" s="37">
        <v>9.7731946544612232</v>
      </c>
      <c r="J14" s="37">
        <v>9.8457690529186106</v>
      </c>
      <c r="K14" s="37">
        <v>9.9438682823505111</v>
      </c>
      <c r="L14" s="37">
        <v>10.114981739028943</v>
      </c>
      <c r="M14" s="37">
        <v>10.282137705549962</v>
      </c>
      <c r="N14" s="37">
        <v>9.9049928473977626</v>
      </c>
      <c r="O14" s="37">
        <v>9.5821643224134352</v>
      </c>
      <c r="P14" s="37">
        <v>9.4092066256308726</v>
      </c>
      <c r="Q14" s="37">
        <v>9.1927817754977692</v>
      </c>
      <c r="R14" s="37">
        <v>9.2048531799170306</v>
      </c>
      <c r="S14" s="37">
        <v>9.1117452718343888</v>
      </c>
      <c r="T14" s="37">
        <v>9.1391936092103343</v>
      </c>
      <c r="U14" s="37">
        <v>9.2338633648364237</v>
      </c>
      <c r="V14" s="37">
        <v>9.4732177452498014</v>
      </c>
      <c r="W14" s="37">
        <v>9.7088344645454168</v>
      </c>
      <c r="X14" s="37">
        <v>9.4509533956003935</v>
      </c>
      <c r="Y14" s="37">
        <v>9.2126041643844587</v>
      </c>
    </row>
    <row r="15" spans="1:25" ht="15.5" customHeight="1" x14ac:dyDescent="0.35">
      <c r="A15" s="13" t="s">
        <v>245</v>
      </c>
      <c r="B15" s="35">
        <v>0.12463132302660934</v>
      </c>
      <c r="C15" s="35">
        <v>0.1272953536522424</v>
      </c>
      <c r="D15" s="35">
        <v>0.14540796412814128</v>
      </c>
      <c r="E15" s="35">
        <v>0.14357123958409676</v>
      </c>
      <c r="F15" s="35">
        <v>0.14548460694741619</v>
      </c>
      <c r="G15" s="35">
        <v>0.14987050884080158</v>
      </c>
      <c r="H15" s="35">
        <v>0.14879521970227028</v>
      </c>
      <c r="I15" s="35">
        <v>0.15031307870800578</v>
      </c>
      <c r="J15" s="35">
        <v>0.15582754758750891</v>
      </c>
      <c r="K15" s="35">
        <v>0.15508320593296981</v>
      </c>
      <c r="L15" s="35">
        <v>0.15965003064131961</v>
      </c>
      <c r="M15" s="35">
        <v>0.1708960627387848</v>
      </c>
      <c r="N15" s="35">
        <v>0.1715397580658152</v>
      </c>
      <c r="O15" s="35">
        <v>0.17144298269798958</v>
      </c>
      <c r="P15" s="35">
        <v>0.17207438037135897</v>
      </c>
      <c r="Q15" s="35">
        <v>0.16573611803050053</v>
      </c>
      <c r="R15" s="35">
        <v>0.16916097074666545</v>
      </c>
      <c r="S15" s="35">
        <v>0.16937848565389779</v>
      </c>
      <c r="T15" s="35">
        <v>0.17283744604928861</v>
      </c>
      <c r="U15" s="35">
        <v>0.16942053846348196</v>
      </c>
      <c r="V15" s="35">
        <v>0.16877584160723341</v>
      </c>
      <c r="W15" s="35">
        <v>0.16690144895760295</v>
      </c>
      <c r="X15" s="35">
        <v>0.15823531462733059</v>
      </c>
      <c r="Y15" s="35">
        <v>0.15158716279138879</v>
      </c>
    </row>
    <row r="16" spans="1:25" ht="15.5" customHeight="1" x14ac:dyDescent="0.35">
      <c r="A16" s="13" t="s">
        <v>246</v>
      </c>
      <c r="B16" s="35">
        <v>0.85789484282992468</v>
      </c>
      <c r="C16" s="35">
        <v>0.74336541633950004</v>
      </c>
      <c r="D16" s="35">
        <v>0.82933739360457803</v>
      </c>
      <c r="E16" s="35">
        <v>0.86245098985326707</v>
      </c>
      <c r="F16" s="35">
        <v>0.85751997418408421</v>
      </c>
      <c r="G16" s="35">
        <v>0.89620442529500322</v>
      </c>
      <c r="H16" s="35">
        <v>0.92537771230439503</v>
      </c>
      <c r="I16" s="35">
        <v>0.94196136955570242</v>
      </c>
      <c r="J16" s="35">
        <v>0.95871541647362934</v>
      </c>
      <c r="K16" s="35">
        <v>1.0149220934028378</v>
      </c>
      <c r="L16" s="35">
        <v>1.0427238235025273</v>
      </c>
      <c r="M16" s="35">
        <v>1.039981832878027</v>
      </c>
      <c r="N16" s="35">
        <v>0.96114941152352118</v>
      </c>
      <c r="O16" s="35">
        <v>0.85425890193371778</v>
      </c>
      <c r="P16" s="35">
        <v>0.78875278628618628</v>
      </c>
      <c r="Q16" s="35">
        <v>0.77542995640216694</v>
      </c>
      <c r="R16" s="35">
        <v>0.75064826272027263</v>
      </c>
      <c r="S16" s="35">
        <v>0.75294287513714808</v>
      </c>
      <c r="T16" s="35">
        <v>0.72177167711792867</v>
      </c>
      <c r="U16" s="35">
        <v>0.70627030537944002</v>
      </c>
      <c r="V16" s="35">
        <v>0.65752656204239601</v>
      </c>
      <c r="W16" s="35">
        <v>0.69696318216077324</v>
      </c>
      <c r="X16" s="35">
        <v>0.66910246233439352</v>
      </c>
      <c r="Y16" s="35">
        <v>0.64001791028767818</v>
      </c>
    </row>
    <row r="17" spans="1:25" ht="15.5" customHeight="1" x14ac:dyDescent="0.35">
      <c r="A17" s="13" t="s">
        <v>247</v>
      </c>
      <c r="B17" s="36">
        <v>3.3998166478605261</v>
      </c>
      <c r="C17" s="36">
        <v>4.2217433691513229</v>
      </c>
      <c r="D17" s="36">
        <v>4.1671759649443656</v>
      </c>
      <c r="E17" s="36">
        <v>4.2158820586645573</v>
      </c>
      <c r="F17" s="36">
        <v>3.8044901883589319</v>
      </c>
      <c r="G17" s="36">
        <v>3.5017041781158946</v>
      </c>
      <c r="H17" s="36">
        <v>3.7077879316485234</v>
      </c>
      <c r="I17" s="36">
        <v>3.4738492953397109</v>
      </c>
      <c r="J17" s="36">
        <v>3.2877643275489783</v>
      </c>
      <c r="K17" s="36">
        <v>3.2181321254783115</v>
      </c>
      <c r="L17" s="36">
        <v>2.9000566708988278</v>
      </c>
      <c r="M17" s="36">
        <v>2.9924687420023108</v>
      </c>
      <c r="N17" s="36">
        <v>2.8030404823025012</v>
      </c>
      <c r="O17" s="36">
        <v>2.6839943854175856</v>
      </c>
      <c r="P17" s="36">
        <v>2.5280927268550486</v>
      </c>
      <c r="Q17" s="36">
        <v>2.1569256460511861</v>
      </c>
      <c r="R17" s="36">
        <v>1.9408020948678724</v>
      </c>
      <c r="S17" s="36">
        <v>1.8217051529441597</v>
      </c>
      <c r="T17" s="36">
        <v>1.8619469344897643</v>
      </c>
      <c r="U17" s="36">
        <v>1.9825911730244952</v>
      </c>
      <c r="V17" s="36">
        <v>2.0531388014202836</v>
      </c>
      <c r="W17" s="36">
        <v>1.9615254896401662</v>
      </c>
      <c r="X17" s="36">
        <v>2.0447555424343364</v>
      </c>
      <c r="Y17" s="36">
        <v>2.0053325666533572</v>
      </c>
    </row>
    <row r="18" spans="1:25" ht="15.5" customHeight="1" x14ac:dyDescent="0.35">
      <c r="A18" s="24" t="s">
        <v>1051</v>
      </c>
      <c r="B18" s="38">
        <v>13.565581900968262</v>
      </c>
      <c r="C18" s="38">
        <v>14.350888263876506</v>
      </c>
      <c r="D18" s="38">
        <v>14.75952755725854</v>
      </c>
      <c r="E18" s="38">
        <v>14.858815166076798</v>
      </c>
      <c r="F18" s="38">
        <v>14.313255582730948</v>
      </c>
      <c r="G18" s="38">
        <v>14.0137328306709</v>
      </c>
      <c r="H18" s="38">
        <v>14.5284127615339</v>
      </c>
      <c r="I18" s="38">
        <v>14.357076594702933</v>
      </c>
      <c r="J18" s="38">
        <v>14.266021298766834</v>
      </c>
      <c r="K18" s="38">
        <v>14.350041020208955</v>
      </c>
      <c r="L18" s="38">
        <v>14.236004577495992</v>
      </c>
      <c r="M18" s="38">
        <v>14.50435060977648</v>
      </c>
      <c r="N18" s="38">
        <v>13.859538346006742</v>
      </c>
      <c r="O18" s="38">
        <v>13.310633662675347</v>
      </c>
      <c r="P18" s="38">
        <v>12.916727028644729</v>
      </c>
      <c r="Q18" s="38">
        <v>12.309456130189144</v>
      </c>
      <c r="R18" s="38">
        <v>12.084193797185973</v>
      </c>
      <c r="S18" s="38">
        <v>11.874751910661848</v>
      </c>
      <c r="T18" s="38">
        <v>11.915307866927206</v>
      </c>
      <c r="U18" s="38">
        <v>12.112086587821027</v>
      </c>
      <c r="V18" s="38">
        <v>12.373233338213359</v>
      </c>
      <c r="W18" s="38">
        <v>12.555712676156167</v>
      </c>
      <c r="X18" s="38">
        <v>12.344774957036703</v>
      </c>
      <c r="Y18" s="38">
        <v>12.031656642192626</v>
      </c>
    </row>
    <row r="19" spans="1:25" ht="15.5" customHeight="1" x14ac:dyDescent="0.35">
      <c r="A19" s="13" t="s">
        <v>248</v>
      </c>
      <c r="B19" s="39">
        <v>0.54735840930165902</v>
      </c>
      <c r="C19" s="39">
        <v>0.7106286201585269</v>
      </c>
      <c r="D19" s="39">
        <v>0.90203598516765238</v>
      </c>
      <c r="E19" s="39">
        <v>0.94107334535968112</v>
      </c>
      <c r="F19" s="39">
        <v>0.86959050525830373</v>
      </c>
      <c r="G19" s="39">
        <v>0.88062641826734955</v>
      </c>
      <c r="H19" s="39">
        <v>0.83253461272900375</v>
      </c>
      <c r="I19" s="39">
        <v>0.90509417184479823</v>
      </c>
      <c r="J19" s="39">
        <v>1.0369420061102195</v>
      </c>
      <c r="K19" s="39">
        <v>1.1889607817980108</v>
      </c>
      <c r="L19" s="39">
        <v>1.2507124308246342</v>
      </c>
      <c r="M19" s="39">
        <v>1.2986442497055051</v>
      </c>
      <c r="N19" s="39">
        <v>1.164415906956632</v>
      </c>
      <c r="O19" s="39">
        <v>1.0772746532699822</v>
      </c>
      <c r="P19" s="39">
        <v>1.0256367967593103</v>
      </c>
      <c r="Q19" s="39">
        <v>1.1149026118765302</v>
      </c>
      <c r="R19" s="39">
        <v>1.107567932993772</v>
      </c>
      <c r="S19" s="39">
        <v>1.1665239374920156</v>
      </c>
      <c r="T19" s="39">
        <v>1.233016276061158</v>
      </c>
      <c r="U19" s="39">
        <v>1.3433431892275267</v>
      </c>
      <c r="V19" s="39">
        <v>1.4353874749107702</v>
      </c>
      <c r="W19" s="39">
        <v>1.588251075720795</v>
      </c>
      <c r="X19" s="39">
        <v>1.5776473883602347</v>
      </c>
      <c r="Y19" s="39">
        <v>1.5481710463700102</v>
      </c>
    </row>
    <row r="20" spans="1:25" ht="15.5" customHeight="1" x14ac:dyDescent="0.35">
      <c r="A20" s="13" t="s">
        <v>249</v>
      </c>
      <c r="B20" s="39">
        <v>0.76552458745708107</v>
      </c>
      <c r="C20" s="39">
        <v>0.7503061118695491</v>
      </c>
      <c r="D20" s="39">
        <v>0.85804622782166462</v>
      </c>
      <c r="E20" s="39">
        <v>0.65113911052771578</v>
      </c>
      <c r="F20" s="39">
        <v>0.57012082730322466</v>
      </c>
      <c r="G20" s="39">
        <v>0.67964994043570826</v>
      </c>
      <c r="H20" s="39">
        <v>0.56656846469813626</v>
      </c>
      <c r="I20" s="39">
        <v>0.43195828378805845</v>
      </c>
      <c r="J20" s="39">
        <v>0.47582311807505895</v>
      </c>
      <c r="K20" s="39">
        <v>0.43357306713905014</v>
      </c>
      <c r="L20" s="39">
        <v>0.45749967213105247</v>
      </c>
      <c r="M20" s="39">
        <v>0.45984508554005593</v>
      </c>
      <c r="N20" s="39">
        <v>0.62706280753124521</v>
      </c>
      <c r="O20" s="39">
        <v>0.56605992060667154</v>
      </c>
      <c r="P20" s="39">
        <v>0.41841707657714922</v>
      </c>
      <c r="Q20" s="39">
        <v>0.45177998405218156</v>
      </c>
      <c r="R20" s="39">
        <v>0.36575041878622805</v>
      </c>
      <c r="S20" s="39">
        <v>0.37973567042219719</v>
      </c>
      <c r="T20" s="39">
        <v>0.42592147965669885</v>
      </c>
      <c r="U20" s="39">
        <v>0.37929303989950258</v>
      </c>
      <c r="V20" s="39">
        <v>0.39491791951791461</v>
      </c>
      <c r="W20" s="39">
        <v>0.35249883106562024</v>
      </c>
      <c r="X20" s="39">
        <v>0.33632452152227948</v>
      </c>
      <c r="Y20" s="39">
        <v>0.36831390027426114</v>
      </c>
    </row>
    <row r="22" spans="1:25" x14ac:dyDescent="0.35">
      <c r="A22" s="24"/>
    </row>
    <row r="23" spans="1:25" x14ac:dyDescent="0.35">
      <c r="A23" s="24" t="s">
        <v>1904</v>
      </c>
    </row>
    <row r="24" spans="1:25" x14ac:dyDescent="0.35">
      <c r="F24" s="35"/>
    </row>
    <row r="25" spans="1:25" x14ac:dyDescent="0.35">
      <c r="B25" s="13" t="s">
        <v>1052</v>
      </c>
      <c r="C25" s="13" t="s">
        <v>1053</v>
      </c>
      <c r="D25" s="13" t="s">
        <v>1054</v>
      </c>
      <c r="E25" s="13" t="s">
        <v>1055</v>
      </c>
      <c r="F25" s="35"/>
    </row>
    <row r="26" spans="1:25" x14ac:dyDescent="0.35">
      <c r="A26" s="13" t="s">
        <v>240</v>
      </c>
      <c r="B26" s="39">
        <v>5.2841677455092748</v>
      </c>
      <c r="C26" s="40">
        <v>0.43918870880829075</v>
      </c>
      <c r="D26" s="40">
        <v>0.37884385614054478</v>
      </c>
      <c r="E26" s="40">
        <v>0.1105846625265067</v>
      </c>
      <c r="F26" s="35"/>
    </row>
    <row r="27" spans="1:25" x14ac:dyDescent="0.35">
      <c r="A27" s="13" t="s">
        <v>241</v>
      </c>
      <c r="B27" s="39">
        <v>0.42626003445642635</v>
      </c>
      <c r="C27" s="40">
        <v>3.5428208029276466E-2</v>
      </c>
      <c r="D27" s="40">
        <v>3.0560346103567993E-2</v>
      </c>
      <c r="E27" s="40">
        <v>8.9205763952063949E-3</v>
      </c>
      <c r="F27" s="35"/>
    </row>
    <row r="28" spans="1:25" x14ac:dyDescent="0.35">
      <c r="A28" s="13" t="s">
        <v>242</v>
      </c>
      <c r="B28" s="39">
        <v>1.7201855017002712</v>
      </c>
      <c r="C28" s="40">
        <v>0.14297162501030181</v>
      </c>
      <c r="D28" s="40">
        <v>0.12332721823507911</v>
      </c>
      <c r="E28" s="40">
        <v>3.5999260877018317E-2</v>
      </c>
      <c r="F28" s="36"/>
    </row>
    <row r="29" spans="1:25" x14ac:dyDescent="0.35">
      <c r="A29" s="13" t="s">
        <v>243</v>
      </c>
      <c r="B29" s="39">
        <v>1.7058287863329666</v>
      </c>
      <c r="C29" s="40">
        <v>0.14177837990746547</v>
      </c>
      <c r="D29" s="40">
        <v>0.12229792588986843</v>
      </c>
      <c r="E29" s="40">
        <v>3.5698810058583996E-2</v>
      </c>
      <c r="F29" s="37"/>
    </row>
    <row r="30" spans="1:25" x14ac:dyDescent="0.35">
      <c r="A30" s="41" t="s">
        <v>244</v>
      </c>
      <c r="B30" s="42">
        <v>9.8276934461264384E-2</v>
      </c>
      <c r="C30" s="43">
        <v>8.1681963992079627E-3</v>
      </c>
      <c r="D30" s="40">
        <v>7.0458801866420881E-3</v>
      </c>
      <c r="E30" s="40">
        <v>2.0566950473467822E-3</v>
      </c>
      <c r="F30" s="35"/>
    </row>
    <row r="31" spans="1:25" x14ac:dyDescent="0.35">
      <c r="A31" s="44" t="s">
        <v>1050</v>
      </c>
      <c r="B31" s="45">
        <v>9.2126041643844587</v>
      </c>
      <c r="C31" s="46">
        <v>0.76569706386713932</v>
      </c>
      <c r="D31" s="52">
        <v>0.6604897222836893</v>
      </c>
      <c r="E31" s="47">
        <v>0.19279719561789932</v>
      </c>
      <c r="F31" s="35"/>
    </row>
    <row r="32" spans="1:25" x14ac:dyDescent="0.35">
      <c r="A32" s="13" t="s">
        <v>245</v>
      </c>
      <c r="B32" s="39">
        <v>0.15158716279138879</v>
      </c>
      <c r="C32" s="40">
        <v>1.2599026659371475E-2</v>
      </c>
      <c r="D32" s="40">
        <v>1.0867911099548086E-2</v>
      </c>
      <c r="E32" s="47">
        <v>3.1723472925102541E-3</v>
      </c>
      <c r="F32" s="36"/>
    </row>
    <row r="33" spans="1:6" x14ac:dyDescent="0.35">
      <c r="A33" s="13" t="s">
        <v>246</v>
      </c>
      <c r="B33" s="48">
        <v>0.64001791028767818</v>
      </c>
      <c r="C33" s="40">
        <v>5.3194495930283012E-2</v>
      </c>
      <c r="D33" s="40">
        <v>4.5885532937226782E-2</v>
      </c>
      <c r="E33" s="40">
        <v>1.3394004132482684E-2</v>
      </c>
      <c r="F33" s="38"/>
    </row>
    <row r="34" spans="1:6" x14ac:dyDescent="0.35">
      <c r="A34" s="41" t="s">
        <v>247</v>
      </c>
      <c r="B34" s="42">
        <v>2.0053325666533572</v>
      </c>
      <c r="C34" s="43">
        <v>0.16667135925580315</v>
      </c>
      <c r="D34" s="40">
        <v>0.14377059150720717</v>
      </c>
      <c r="E34" s="40">
        <v>4.1966689139502786E-2</v>
      </c>
      <c r="F34" s="39"/>
    </row>
    <row r="35" spans="1:6" x14ac:dyDescent="0.35">
      <c r="A35" s="49" t="s">
        <v>1051</v>
      </c>
      <c r="B35" s="50">
        <v>12.031656642192626</v>
      </c>
      <c r="C35" s="51">
        <v>1</v>
      </c>
      <c r="D35" s="47">
        <v>0.86259926209968429</v>
      </c>
      <c r="E35" s="52">
        <v>0.25179304546915787</v>
      </c>
    </row>
    <row r="36" spans="1:6" x14ac:dyDescent="0.35">
      <c r="A36" s="13" t="s">
        <v>248</v>
      </c>
      <c r="B36" s="39">
        <v>1.5481710463700102</v>
      </c>
      <c r="C36" s="22" t="s">
        <v>566</v>
      </c>
      <c r="D36" s="47">
        <v>0.11099478998758204</v>
      </c>
      <c r="E36" s="40">
        <v>3.2399420484263246E-2</v>
      </c>
    </row>
    <row r="37" spans="1:6" x14ac:dyDescent="0.35">
      <c r="A37" s="13" t="s">
        <v>249</v>
      </c>
      <c r="B37" s="39">
        <v>0.36831390027426114</v>
      </c>
      <c r="C37" s="22" t="s">
        <v>566</v>
      </c>
      <c r="D37" s="40">
        <v>2.6405947912733655E-2</v>
      </c>
      <c r="E37" s="40">
        <v>7.7079060179845163E-3</v>
      </c>
    </row>
    <row r="38" spans="1:6" x14ac:dyDescent="0.35">
      <c r="A38" s="53" t="s">
        <v>1056</v>
      </c>
      <c r="B38" s="50">
        <v>13.948141588836897</v>
      </c>
      <c r="C38" s="54" t="s">
        <v>566</v>
      </c>
      <c r="D38" s="56">
        <v>1</v>
      </c>
      <c r="E38" s="52">
        <v>0.29190037197140561</v>
      </c>
    </row>
  </sheetData>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8"/>
  <sheetViews>
    <sheetView zoomScaleNormal="100" workbookViewId="0">
      <selection activeCell="L19" sqref="L19"/>
    </sheetView>
  </sheetViews>
  <sheetFormatPr defaultRowHeight="14.5" x14ac:dyDescent="0.35"/>
  <cols>
    <col min="1" max="1" width="28.54296875" style="14" customWidth="1"/>
    <col min="2" max="2" width="40.6328125" customWidth="1"/>
    <col min="3" max="3" width="20.81640625" customWidth="1"/>
    <col min="4" max="4" width="21" customWidth="1"/>
    <col min="5" max="5" width="19.6328125" customWidth="1"/>
    <col min="6" max="6" width="26.26953125" customWidth="1"/>
    <col min="7" max="7" width="14" customWidth="1"/>
    <col min="8" max="8" width="22.453125" customWidth="1"/>
    <col min="9" max="9" width="22.08984375" customWidth="1"/>
  </cols>
  <sheetData>
    <row r="1" spans="1:9" ht="15.5" x14ac:dyDescent="0.35">
      <c r="A1" s="19" t="s">
        <v>1880</v>
      </c>
      <c r="B1" s="19"/>
      <c r="C1" s="14"/>
      <c r="D1" s="14"/>
      <c r="E1" s="14"/>
      <c r="F1" s="14"/>
      <c r="G1" s="14"/>
    </row>
    <row r="2" spans="1:9" s="14" customFormat="1" ht="15.5" x14ac:dyDescent="0.35">
      <c r="A2" s="13" t="s">
        <v>1840</v>
      </c>
    </row>
    <row r="3" spans="1:9" ht="15.5" x14ac:dyDescent="0.35">
      <c r="A3" s="13" t="s">
        <v>1809</v>
      </c>
      <c r="B3" s="13"/>
    </row>
    <row r="4" spans="1:9" s="10" customFormat="1" x14ac:dyDescent="0.35">
      <c r="A4" s="14"/>
      <c r="B4" s="7"/>
    </row>
    <row r="5" spans="1:9" ht="31" x14ac:dyDescent="0.35">
      <c r="A5" s="24"/>
      <c r="B5" s="13"/>
      <c r="C5" s="21" t="s">
        <v>53</v>
      </c>
      <c r="D5" s="21" t="s">
        <v>52</v>
      </c>
      <c r="E5" s="21" t="s">
        <v>51</v>
      </c>
      <c r="F5" s="21" t="s">
        <v>50</v>
      </c>
      <c r="G5" s="21" t="s">
        <v>49</v>
      </c>
      <c r="H5" s="21" t="s">
        <v>1804</v>
      </c>
      <c r="I5" s="21" t="s">
        <v>48</v>
      </c>
    </row>
    <row r="6" spans="1:9" ht="15.5" x14ac:dyDescent="0.35">
      <c r="A6" s="24" t="s">
        <v>1823</v>
      </c>
      <c r="B6" s="22" t="s">
        <v>47</v>
      </c>
      <c r="C6" s="23">
        <v>8.199999999999999E-2</v>
      </c>
      <c r="D6" s="23">
        <v>9.3000000000000013E-2</v>
      </c>
      <c r="E6" s="23">
        <v>7.0000000000000007E-2</v>
      </c>
      <c r="F6" s="23">
        <v>0.14000000000000001</v>
      </c>
      <c r="G6" s="23">
        <v>0.61499999999999999</v>
      </c>
      <c r="H6" s="23">
        <f>100%-G6</f>
        <v>0.38500000000000001</v>
      </c>
      <c r="I6" s="13">
        <v>9780</v>
      </c>
    </row>
    <row r="7" spans="1:9" ht="15.5" x14ac:dyDescent="0.35">
      <c r="A7" s="24" t="s">
        <v>1824</v>
      </c>
      <c r="B7" s="22" t="s">
        <v>46</v>
      </c>
      <c r="C7" s="23">
        <v>0.08</v>
      </c>
      <c r="D7" s="23">
        <v>0.08</v>
      </c>
      <c r="E7" s="23">
        <v>7.0000000000000007E-2</v>
      </c>
      <c r="F7" s="23">
        <v>0.15</v>
      </c>
      <c r="G7" s="23">
        <v>0.63</v>
      </c>
      <c r="H7" s="23">
        <f t="shared" ref="H7:H64" si="0">100%-G7</f>
        <v>0.37</v>
      </c>
      <c r="I7" s="13">
        <v>4360</v>
      </c>
    </row>
    <row r="8" spans="1:9" ht="15.5" x14ac:dyDescent="0.35">
      <c r="A8" s="24"/>
      <c r="B8" s="22" t="s">
        <v>45</v>
      </c>
      <c r="C8" s="23">
        <v>0.09</v>
      </c>
      <c r="D8" s="23">
        <v>0.1</v>
      </c>
      <c r="E8" s="23">
        <v>7.0000000000000007E-2</v>
      </c>
      <c r="F8" s="23">
        <v>0.13</v>
      </c>
      <c r="G8" s="23">
        <v>0.6</v>
      </c>
      <c r="H8" s="23">
        <f t="shared" si="0"/>
        <v>0.4</v>
      </c>
      <c r="I8" s="13">
        <v>5410</v>
      </c>
    </row>
    <row r="9" spans="1:9" ht="15.5" x14ac:dyDescent="0.35">
      <c r="A9" s="24" t="s">
        <v>1816</v>
      </c>
      <c r="B9" s="22" t="s">
        <v>44</v>
      </c>
      <c r="C9" s="23">
        <v>0.19</v>
      </c>
      <c r="D9" s="23">
        <v>0.14000000000000001</v>
      </c>
      <c r="E9" s="23">
        <v>0.08</v>
      </c>
      <c r="F9" s="23">
        <v>0.15</v>
      </c>
      <c r="G9" s="23">
        <v>0.43</v>
      </c>
      <c r="H9" s="23">
        <f t="shared" si="0"/>
        <v>0.57000000000000006</v>
      </c>
      <c r="I9" s="13">
        <v>200</v>
      </c>
    </row>
    <row r="10" spans="1:9" ht="15.5" x14ac:dyDescent="0.35">
      <c r="A10" s="24"/>
      <c r="B10" s="22" t="s">
        <v>43</v>
      </c>
      <c r="C10" s="23">
        <v>0.12</v>
      </c>
      <c r="D10" s="23">
        <v>0.08</v>
      </c>
      <c r="E10" s="23">
        <v>0.08</v>
      </c>
      <c r="F10" s="23">
        <v>0.15</v>
      </c>
      <c r="G10" s="23">
        <v>0.57999999999999996</v>
      </c>
      <c r="H10" s="23">
        <f t="shared" si="0"/>
        <v>0.42000000000000004</v>
      </c>
      <c r="I10" s="13">
        <v>1020</v>
      </c>
    </row>
    <row r="11" spans="1:9" ht="15.5" x14ac:dyDescent="0.35">
      <c r="A11" s="24"/>
      <c r="B11" s="22" t="s">
        <v>42</v>
      </c>
      <c r="C11" s="23">
        <v>0.09</v>
      </c>
      <c r="D11" s="23">
        <v>7.0000000000000007E-2</v>
      </c>
      <c r="E11" s="23">
        <v>0.06</v>
      </c>
      <c r="F11" s="23">
        <v>0.13</v>
      </c>
      <c r="G11" s="23">
        <v>0.65</v>
      </c>
      <c r="H11" s="23">
        <f t="shared" si="0"/>
        <v>0.35</v>
      </c>
      <c r="I11" s="13">
        <v>1490</v>
      </c>
    </row>
    <row r="12" spans="1:9" ht="15.5" x14ac:dyDescent="0.35">
      <c r="A12" s="24"/>
      <c r="B12" s="22" t="s">
        <v>41</v>
      </c>
      <c r="C12" s="23">
        <v>0.06</v>
      </c>
      <c r="D12" s="23">
        <v>0.06</v>
      </c>
      <c r="E12" s="23">
        <v>0.05</v>
      </c>
      <c r="F12" s="23">
        <v>0.14000000000000001</v>
      </c>
      <c r="G12" s="23">
        <v>0.7</v>
      </c>
      <c r="H12" s="23">
        <f t="shared" si="0"/>
        <v>0.30000000000000004</v>
      </c>
      <c r="I12" s="13">
        <v>1380</v>
      </c>
    </row>
    <row r="13" spans="1:9" ht="15.5" x14ac:dyDescent="0.35">
      <c r="A13" s="24"/>
      <c r="B13" s="22" t="s">
        <v>40</v>
      </c>
      <c r="C13" s="23">
        <v>0.05</v>
      </c>
      <c r="D13" s="23">
        <v>0.06</v>
      </c>
      <c r="E13" s="23">
        <v>0.05</v>
      </c>
      <c r="F13" s="23">
        <v>0.13</v>
      </c>
      <c r="G13" s="23">
        <v>0.71</v>
      </c>
      <c r="H13" s="23">
        <f t="shared" si="0"/>
        <v>0.29000000000000004</v>
      </c>
      <c r="I13" s="13">
        <v>1680</v>
      </c>
    </row>
    <row r="14" spans="1:9" ht="15.5" x14ac:dyDescent="0.35">
      <c r="A14" s="24"/>
      <c r="B14" s="22" t="s">
        <v>39</v>
      </c>
      <c r="C14" s="23">
        <v>7.0000000000000007E-2</v>
      </c>
      <c r="D14" s="23">
        <v>0.14000000000000001</v>
      </c>
      <c r="E14" s="23">
        <v>0.1</v>
      </c>
      <c r="F14" s="23">
        <v>0.17</v>
      </c>
      <c r="G14" s="23">
        <v>0.52</v>
      </c>
      <c r="H14" s="23">
        <f t="shared" si="0"/>
        <v>0.48</v>
      </c>
      <c r="I14" s="13">
        <v>1690</v>
      </c>
    </row>
    <row r="15" spans="1:9" ht="15.5" x14ac:dyDescent="0.35">
      <c r="A15" s="24"/>
      <c r="B15" s="22" t="s">
        <v>38</v>
      </c>
      <c r="C15" s="23">
        <v>7.0000000000000007E-2</v>
      </c>
      <c r="D15" s="23">
        <v>0.16</v>
      </c>
      <c r="E15" s="23">
        <v>0.08</v>
      </c>
      <c r="F15" s="23">
        <v>0.13</v>
      </c>
      <c r="G15" s="23">
        <v>0.56000000000000005</v>
      </c>
      <c r="H15" s="23">
        <f t="shared" si="0"/>
        <v>0.43999999999999995</v>
      </c>
      <c r="I15" s="13">
        <v>1510</v>
      </c>
    </row>
    <row r="16" spans="1:9" ht="15.5" x14ac:dyDescent="0.35">
      <c r="A16" s="24"/>
      <c r="B16" s="22" t="s">
        <v>37</v>
      </c>
      <c r="C16" s="23">
        <v>0.09</v>
      </c>
      <c r="D16" s="23">
        <v>0.12</v>
      </c>
      <c r="E16" s="23">
        <v>0.09</v>
      </c>
      <c r="F16" s="23">
        <v>0.1</v>
      </c>
      <c r="G16" s="23">
        <v>0.59</v>
      </c>
      <c r="H16" s="23">
        <f t="shared" si="0"/>
        <v>0.41000000000000003</v>
      </c>
      <c r="I16" s="13">
        <v>820</v>
      </c>
    </row>
    <row r="17" spans="1:17" ht="15.5" x14ac:dyDescent="0.35">
      <c r="A17" s="24" t="s">
        <v>1814</v>
      </c>
      <c r="B17" s="22" t="s">
        <v>36</v>
      </c>
      <c r="C17" s="23">
        <v>0.08</v>
      </c>
      <c r="D17" s="23">
        <v>0.09</v>
      </c>
      <c r="E17" s="23">
        <v>7.0000000000000007E-2</v>
      </c>
      <c r="F17" s="23">
        <v>0.14000000000000001</v>
      </c>
      <c r="G17" s="23">
        <v>0.62</v>
      </c>
      <c r="H17" s="23">
        <f t="shared" si="0"/>
        <v>0.38</v>
      </c>
      <c r="I17" s="13">
        <v>7640</v>
      </c>
    </row>
    <row r="18" spans="1:17" ht="15.5" x14ac:dyDescent="0.35">
      <c r="A18" s="24"/>
      <c r="B18" s="22" t="s">
        <v>35</v>
      </c>
      <c r="C18" s="23">
        <v>0.06</v>
      </c>
      <c r="D18" s="23">
        <v>0.08</v>
      </c>
      <c r="E18" s="23">
        <v>0.05</v>
      </c>
      <c r="F18" s="23">
        <v>0.14000000000000001</v>
      </c>
      <c r="G18" s="23">
        <v>0.68</v>
      </c>
      <c r="H18" s="23">
        <f t="shared" si="0"/>
        <v>0.31999999999999995</v>
      </c>
      <c r="I18" s="13">
        <v>1280</v>
      </c>
    </row>
    <row r="19" spans="1:17" ht="15.5" x14ac:dyDescent="0.35">
      <c r="A19" s="24"/>
      <c r="B19" s="22" t="s">
        <v>34</v>
      </c>
      <c r="C19" s="23">
        <v>0.15</v>
      </c>
      <c r="D19" s="23">
        <v>0.11</v>
      </c>
      <c r="E19" s="23">
        <v>0.1</v>
      </c>
      <c r="F19" s="23">
        <v>0.15</v>
      </c>
      <c r="G19" s="23">
        <v>0.49</v>
      </c>
      <c r="H19" s="23">
        <f t="shared" si="0"/>
        <v>0.51</v>
      </c>
      <c r="I19" s="13">
        <v>150</v>
      </c>
    </row>
    <row r="20" spans="1:17" ht="15.5" x14ac:dyDescent="0.35">
      <c r="A20" s="24"/>
      <c r="B20" s="22" t="s">
        <v>33</v>
      </c>
      <c r="C20" s="23">
        <v>0.13</v>
      </c>
      <c r="D20" s="23">
        <v>0.11</v>
      </c>
      <c r="E20" s="23">
        <v>0.08</v>
      </c>
      <c r="F20" s="23">
        <v>0.14000000000000001</v>
      </c>
      <c r="G20" s="23">
        <v>0.54</v>
      </c>
      <c r="H20" s="23">
        <f t="shared" si="0"/>
        <v>0.45999999999999996</v>
      </c>
      <c r="I20" s="13">
        <v>400</v>
      </c>
    </row>
    <row r="21" spans="1:17" ht="15.5" x14ac:dyDescent="0.35">
      <c r="A21" s="24"/>
      <c r="B21" s="22" t="s">
        <v>32</v>
      </c>
      <c r="C21" s="23">
        <v>0.11</v>
      </c>
      <c r="D21" s="23">
        <v>0.1</v>
      </c>
      <c r="E21" s="23">
        <v>0.14000000000000001</v>
      </c>
      <c r="F21" s="23">
        <v>0.19</v>
      </c>
      <c r="G21" s="23">
        <v>0.47</v>
      </c>
      <c r="H21" s="23">
        <f t="shared" si="0"/>
        <v>0.53</v>
      </c>
      <c r="I21" s="13">
        <v>190</v>
      </c>
    </row>
    <row r="22" spans="1:17" ht="15.5" x14ac:dyDescent="0.35">
      <c r="A22" s="24"/>
      <c r="B22" s="22" t="s">
        <v>31</v>
      </c>
      <c r="C22" s="23">
        <v>0.13</v>
      </c>
      <c r="D22" s="23">
        <v>0.16</v>
      </c>
      <c r="E22" s="23">
        <v>0.13</v>
      </c>
      <c r="F22" s="23">
        <v>0.12</v>
      </c>
      <c r="G22" s="23">
        <v>0.46</v>
      </c>
      <c r="H22" s="23">
        <f t="shared" si="0"/>
        <v>0.54</v>
      </c>
      <c r="I22" s="13">
        <v>130</v>
      </c>
    </row>
    <row r="23" spans="1:17" s="11" customFormat="1" ht="15.5" x14ac:dyDescent="0.35">
      <c r="A23" s="24" t="s">
        <v>1815</v>
      </c>
      <c r="B23" s="22" t="s">
        <v>1035</v>
      </c>
      <c r="C23" s="23">
        <v>0.09</v>
      </c>
      <c r="D23" s="23">
        <v>0.08</v>
      </c>
      <c r="E23" s="23">
        <v>7.0000000000000007E-2</v>
      </c>
      <c r="F23" s="23">
        <v>0.14000000000000001</v>
      </c>
      <c r="G23" s="23">
        <v>0.62</v>
      </c>
      <c r="H23" s="23">
        <v>0.38</v>
      </c>
      <c r="I23" s="13">
        <v>5140</v>
      </c>
    </row>
    <row r="24" spans="1:17" s="11" customFormat="1" ht="15.5" x14ac:dyDescent="0.35">
      <c r="A24" s="24"/>
      <c r="B24" s="22" t="s">
        <v>164</v>
      </c>
      <c r="C24" s="23">
        <v>0.06</v>
      </c>
      <c r="D24" s="23">
        <v>0.11</v>
      </c>
      <c r="E24" s="23">
        <v>7.0000000000000007E-2</v>
      </c>
      <c r="F24" s="23">
        <v>0.15</v>
      </c>
      <c r="G24" s="23">
        <v>0.62</v>
      </c>
      <c r="H24" s="23">
        <v>0.38</v>
      </c>
      <c r="I24" s="13">
        <v>2360</v>
      </c>
    </row>
    <row r="25" spans="1:17" s="11" customFormat="1" ht="15.5" x14ac:dyDescent="0.35">
      <c r="A25" s="24"/>
      <c r="B25" s="22" t="s">
        <v>163</v>
      </c>
      <c r="C25" s="23">
        <v>0.1</v>
      </c>
      <c r="D25" s="23">
        <v>0.11</v>
      </c>
      <c r="E25" s="23">
        <v>0.08</v>
      </c>
      <c r="F25" s="23">
        <v>0.14000000000000001</v>
      </c>
      <c r="G25" s="23">
        <v>0.56000000000000005</v>
      </c>
      <c r="H25" s="23">
        <v>0.43999999999999995</v>
      </c>
      <c r="I25" s="13">
        <v>1180</v>
      </c>
    </row>
    <row r="26" spans="1:17" s="11" customFormat="1" ht="15.5" x14ac:dyDescent="0.35">
      <c r="A26" s="24"/>
      <c r="B26" s="22" t="s">
        <v>162</v>
      </c>
      <c r="C26" s="23">
        <v>0.05</v>
      </c>
      <c r="D26" s="23">
        <v>0.08</v>
      </c>
      <c r="E26" s="23">
        <v>0.06</v>
      </c>
      <c r="F26" s="23">
        <v>0.14000000000000001</v>
      </c>
      <c r="G26" s="23">
        <v>0.67</v>
      </c>
      <c r="H26" s="23">
        <v>0.32999999999999996</v>
      </c>
      <c r="I26" s="13">
        <v>860</v>
      </c>
    </row>
    <row r="27" spans="1:17" s="11" customFormat="1" ht="15.5" x14ac:dyDescent="0.35">
      <c r="A27" s="24"/>
      <c r="B27" s="22" t="s">
        <v>161</v>
      </c>
      <c r="C27" s="23">
        <v>0.11</v>
      </c>
      <c r="D27" s="23">
        <v>0.16</v>
      </c>
      <c r="E27" s="23">
        <v>0.11</v>
      </c>
      <c r="F27" s="23">
        <v>0.13</v>
      </c>
      <c r="G27" s="23">
        <v>0.48</v>
      </c>
      <c r="H27" s="23">
        <v>0.52</v>
      </c>
      <c r="I27" s="13">
        <v>100</v>
      </c>
    </row>
    <row r="28" spans="1:17" s="11" customFormat="1" ht="15.5" x14ac:dyDescent="0.35">
      <c r="A28" s="24"/>
      <c r="B28" s="22" t="s">
        <v>1036</v>
      </c>
      <c r="C28" s="23">
        <v>7.0000000000000007E-2</v>
      </c>
      <c r="D28" s="23">
        <v>0.09</v>
      </c>
      <c r="E28" s="23">
        <v>0.13</v>
      </c>
      <c r="F28" s="23">
        <v>0.17</v>
      </c>
      <c r="G28" s="23">
        <v>0.55000000000000004</v>
      </c>
      <c r="H28" s="23">
        <v>0.44999999999999996</v>
      </c>
      <c r="I28" s="13">
        <v>130</v>
      </c>
    </row>
    <row r="29" spans="1:17" s="11" customFormat="1" ht="15.5" x14ac:dyDescent="0.35">
      <c r="A29" s="24" t="s">
        <v>1817</v>
      </c>
      <c r="B29" s="22" t="s">
        <v>57</v>
      </c>
      <c r="C29" s="23">
        <v>7.0000000000000007E-2</v>
      </c>
      <c r="D29" s="23">
        <v>0.12</v>
      </c>
      <c r="E29" s="23">
        <v>7.0000000000000007E-2</v>
      </c>
      <c r="F29" s="23">
        <v>0.14000000000000001</v>
      </c>
      <c r="G29" s="23">
        <v>0.59</v>
      </c>
      <c r="H29" s="23">
        <v>0.41000000000000003</v>
      </c>
      <c r="I29" s="13">
        <v>2850</v>
      </c>
    </row>
    <row r="30" spans="1:17" s="11" customFormat="1" ht="15.5" x14ac:dyDescent="0.35">
      <c r="A30" s="24"/>
      <c r="B30" s="22" t="s">
        <v>58</v>
      </c>
      <c r="C30" s="23">
        <v>0.08</v>
      </c>
      <c r="D30" s="23">
        <v>0.08</v>
      </c>
      <c r="E30" s="23">
        <v>7.0000000000000007E-2</v>
      </c>
      <c r="F30" s="23">
        <v>0.14000000000000001</v>
      </c>
      <c r="G30" s="23">
        <v>0.62</v>
      </c>
      <c r="H30" s="23">
        <v>0.38</v>
      </c>
      <c r="I30" s="13">
        <v>6880</v>
      </c>
    </row>
    <row r="31" spans="1:17" ht="15.5" x14ac:dyDescent="0.35">
      <c r="A31" s="24" t="s">
        <v>1818</v>
      </c>
      <c r="B31" s="22" t="s">
        <v>30</v>
      </c>
      <c r="C31" s="23">
        <v>0.03</v>
      </c>
      <c r="D31" s="23">
        <v>0.02</v>
      </c>
      <c r="E31" s="23">
        <v>0.04</v>
      </c>
      <c r="F31" s="23">
        <v>0.14000000000000001</v>
      </c>
      <c r="G31" s="23">
        <v>0.77</v>
      </c>
      <c r="H31" s="23">
        <f t="shared" si="0"/>
        <v>0.22999999999999998</v>
      </c>
      <c r="I31" s="13">
        <v>630</v>
      </c>
    </row>
    <row r="32" spans="1:17" ht="15.5" x14ac:dyDescent="0.35">
      <c r="A32" s="24"/>
      <c r="B32" s="22" t="s">
        <v>29</v>
      </c>
      <c r="C32" s="23">
        <v>0.09</v>
      </c>
      <c r="D32" s="23">
        <v>0.04</v>
      </c>
      <c r="E32" s="23">
        <v>0.05</v>
      </c>
      <c r="F32" s="23">
        <v>0.13</v>
      </c>
      <c r="G32" s="23">
        <v>0.69</v>
      </c>
      <c r="H32" s="23">
        <f t="shared" si="0"/>
        <v>0.31000000000000005</v>
      </c>
      <c r="I32" s="13">
        <v>3210</v>
      </c>
      <c r="K32" s="2"/>
      <c r="L32" s="1"/>
      <c r="M32" s="1"/>
      <c r="N32" s="1"/>
      <c r="O32" s="1"/>
      <c r="P32" s="1"/>
      <c r="Q32" s="1"/>
    </row>
    <row r="33" spans="1:17" ht="15.5" x14ac:dyDescent="0.35">
      <c r="A33" s="24"/>
      <c r="B33" s="22" t="s">
        <v>28</v>
      </c>
      <c r="C33" s="23">
        <v>0.08</v>
      </c>
      <c r="D33" s="23">
        <v>0.09</v>
      </c>
      <c r="E33" s="23">
        <v>0.08</v>
      </c>
      <c r="F33" s="23">
        <v>0.14000000000000001</v>
      </c>
      <c r="G33" s="23">
        <v>0.62</v>
      </c>
      <c r="H33" s="23">
        <f t="shared" si="0"/>
        <v>0.38</v>
      </c>
      <c r="I33" s="13">
        <v>1050</v>
      </c>
      <c r="K33" s="2"/>
      <c r="L33" s="1"/>
      <c r="M33" s="1"/>
      <c r="N33" s="1"/>
      <c r="O33" s="1"/>
      <c r="P33" s="1"/>
      <c r="Q33" s="1"/>
    </row>
    <row r="34" spans="1:17" ht="15.5" x14ac:dyDescent="0.35">
      <c r="A34" s="24"/>
      <c r="B34" s="22" t="s">
        <v>27</v>
      </c>
      <c r="C34" s="23">
        <v>0.06</v>
      </c>
      <c r="D34" s="23">
        <v>0.11</v>
      </c>
      <c r="E34" s="23">
        <v>0.11</v>
      </c>
      <c r="F34" s="23">
        <v>0.16</v>
      </c>
      <c r="G34" s="23">
        <v>0.56000000000000005</v>
      </c>
      <c r="H34" s="23">
        <f t="shared" si="0"/>
        <v>0.43999999999999995</v>
      </c>
      <c r="I34" s="13">
        <v>360</v>
      </c>
      <c r="K34" s="2"/>
      <c r="L34" s="1"/>
      <c r="M34" s="1"/>
      <c r="N34" s="1"/>
      <c r="O34" s="1"/>
      <c r="P34" s="1"/>
      <c r="Q34" s="1"/>
    </row>
    <row r="35" spans="1:17" ht="15.5" x14ac:dyDescent="0.35">
      <c r="A35" s="24"/>
      <c r="B35" s="22" t="s">
        <v>26</v>
      </c>
      <c r="C35" s="23">
        <v>7.0000000000000007E-2</v>
      </c>
      <c r="D35" s="23">
        <v>0.15</v>
      </c>
      <c r="E35" s="23">
        <v>0.09</v>
      </c>
      <c r="F35" s="23">
        <v>0.14000000000000001</v>
      </c>
      <c r="G35" s="23">
        <v>0.54</v>
      </c>
      <c r="H35" s="23">
        <f t="shared" si="0"/>
        <v>0.45999999999999996</v>
      </c>
      <c r="I35" s="13">
        <v>3280</v>
      </c>
      <c r="K35" s="2"/>
      <c r="L35" s="1"/>
      <c r="M35" s="1"/>
      <c r="N35" s="1"/>
      <c r="O35" s="1"/>
      <c r="P35" s="1"/>
      <c r="Q35" s="1"/>
    </row>
    <row r="36" spans="1:17" ht="15.5" x14ac:dyDescent="0.35">
      <c r="A36" s="24"/>
      <c r="B36" s="22" t="s">
        <v>25</v>
      </c>
      <c r="C36" s="23">
        <v>0.11</v>
      </c>
      <c r="D36" s="23">
        <v>0.18</v>
      </c>
      <c r="E36" s="23">
        <v>0.12</v>
      </c>
      <c r="F36" s="23">
        <v>0.2</v>
      </c>
      <c r="G36" s="23">
        <v>0.39</v>
      </c>
      <c r="H36" s="23">
        <f t="shared" si="0"/>
        <v>0.61</v>
      </c>
      <c r="I36" s="13">
        <v>290</v>
      </c>
      <c r="K36" s="2"/>
      <c r="L36" s="1"/>
      <c r="M36" s="1"/>
      <c r="N36" s="1"/>
      <c r="O36" s="1"/>
      <c r="P36" s="1"/>
      <c r="Q36" s="1"/>
    </row>
    <row r="37" spans="1:17" ht="15.5" x14ac:dyDescent="0.35">
      <c r="A37" s="24"/>
      <c r="B37" s="22" t="s">
        <v>24</v>
      </c>
      <c r="C37" s="23">
        <v>0.16</v>
      </c>
      <c r="D37" s="23">
        <v>0.16</v>
      </c>
      <c r="E37" s="23">
        <v>0.06</v>
      </c>
      <c r="F37" s="23">
        <v>0.16</v>
      </c>
      <c r="G37" s="23">
        <v>0.46</v>
      </c>
      <c r="H37" s="23">
        <f t="shared" si="0"/>
        <v>0.54</v>
      </c>
      <c r="I37" s="13">
        <v>280</v>
      </c>
      <c r="K37" s="2"/>
      <c r="L37" s="1"/>
      <c r="M37" s="1"/>
      <c r="N37" s="1"/>
      <c r="O37" s="1"/>
      <c r="P37" s="1"/>
      <c r="Q37" s="1"/>
    </row>
    <row r="38" spans="1:17" ht="15.5" x14ac:dyDescent="0.35">
      <c r="A38" s="24"/>
      <c r="B38" s="22" t="s">
        <v>23</v>
      </c>
      <c r="C38" s="23">
        <v>0.06</v>
      </c>
      <c r="D38" s="23">
        <v>0.19</v>
      </c>
      <c r="E38" s="23">
        <v>0.08</v>
      </c>
      <c r="F38" s="23">
        <v>0.11</v>
      </c>
      <c r="G38" s="23">
        <v>0.56000000000000005</v>
      </c>
      <c r="H38" s="23">
        <f t="shared" si="0"/>
        <v>0.43999999999999995</v>
      </c>
      <c r="I38" s="13">
        <v>500</v>
      </c>
      <c r="K38" s="2"/>
      <c r="L38" s="1"/>
      <c r="M38" s="1"/>
      <c r="N38" s="1"/>
      <c r="O38" s="1"/>
      <c r="P38" s="1"/>
      <c r="Q38" s="1"/>
    </row>
    <row r="39" spans="1:17" ht="15.5" x14ac:dyDescent="0.35">
      <c r="A39" s="24" t="s">
        <v>1819</v>
      </c>
      <c r="B39" s="22" t="s">
        <v>22</v>
      </c>
      <c r="C39" s="23">
        <v>0.11</v>
      </c>
      <c r="D39" s="23">
        <v>0.16</v>
      </c>
      <c r="E39" s="23">
        <v>0.12</v>
      </c>
      <c r="F39" s="23">
        <v>0.13</v>
      </c>
      <c r="G39" s="23">
        <v>0.49</v>
      </c>
      <c r="H39" s="23">
        <f t="shared" si="0"/>
        <v>0.51</v>
      </c>
      <c r="I39" s="13">
        <v>900</v>
      </c>
      <c r="K39" s="2"/>
      <c r="L39" s="1"/>
      <c r="M39" s="1"/>
      <c r="N39" s="1"/>
      <c r="O39" s="1"/>
      <c r="P39" s="1"/>
      <c r="Q39" s="1"/>
    </row>
    <row r="40" spans="1:17" ht="15.5" x14ac:dyDescent="0.35">
      <c r="A40" s="24"/>
      <c r="B40" s="22" t="s">
        <v>21</v>
      </c>
      <c r="C40" s="23">
        <v>0.12</v>
      </c>
      <c r="D40" s="23">
        <v>0.16</v>
      </c>
      <c r="E40" s="23">
        <v>0.08</v>
      </c>
      <c r="F40" s="23">
        <v>0.14000000000000001</v>
      </c>
      <c r="G40" s="23">
        <v>0.5</v>
      </c>
      <c r="H40" s="23">
        <f t="shared" si="0"/>
        <v>0.5</v>
      </c>
      <c r="I40" s="13">
        <v>1410</v>
      </c>
    </row>
    <row r="41" spans="1:17" ht="15.5" x14ac:dyDescent="0.35">
      <c r="A41" s="24"/>
      <c r="B41" s="22" t="s">
        <v>20</v>
      </c>
      <c r="C41" s="23">
        <v>0.09</v>
      </c>
      <c r="D41" s="23">
        <v>0.11</v>
      </c>
      <c r="E41" s="23">
        <v>0.09</v>
      </c>
      <c r="F41" s="23">
        <v>0.16</v>
      </c>
      <c r="G41" s="23">
        <v>0.55000000000000004</v>
      </c>
      <c r="H41" s="23">
        <f t="shared" si="0"/>
        <v>0.44999999999999996</v>
      </c>
      <c r="I41" s="13">
        <v>1470</v>
      </c>
    </row>
    <row r="42" spans="1:17" ht="15.5" x14ac:dyDescent="0.35">
      <c r="A42" s="24"/>
      <c r="B42" s="22" t="s">
        <v>19</v>
      </c>
      <c r="C42" s="23">
        <v>0.09</v>
      </c>
      <c r="D42" s="23">
        <v>0.1</v>
      </c>
      <c r="E42" s="23">
        <v>0.06</v>
      </c>
      <c r="F42" s="23">
        <v>0.14000000000000001</v>
      </c>
      <c r="G42" s="23">
        <v>0.61</v>
      </c>
      <c r="H42" s="23">
        <f t="shared" si="0"/>
        <v>0.39</v>
      </c>
      <c r="I42" s="13">
        <v>1190</v>
      </c>
    </row>
    <row r="43" spans="1:17" ht="15.5" x14ac:dyDescent="0.35">
      <c r="A43" s="24"/>
      <c r="B43" s="22" t="s">
        <v>18</v>
      </c>
      <c r="C43" s="23">
        <v>0.08</v>
      </c>
      <c r="D43" s="23">
        <v>0.09</v>
      </c>
      <c r="E43" s="23">
        <v>0.09</v>
      </c>
      <c r="F43" s="23">
        <v>0.14000000000000001</v>
      </c>
      <c r="G43" s="23">
        <v>0.61</v>
      </c>
      <c r="H43" s="23">
        <f t="shared" si="0"/>
        <v>0.39</v>
      </c>
      <c r="I43" s="13">
        <v>910</v>
      </c>
    </row>
    <row r="44" spans="1:17" ht="15.5" x14ac:dyDescent="0.35">
      <c r="A44" s="24"/>
      <c r="B44" s="22" t="s">
        <v>17</v>
      </c>
      <c r="C44" s="23">
        <v>0.06</v>
      </c>
      <c r="D44" s="23">
        <v>0.06</v>
      </c>
      <c r="E44" s="23">
        <v>0.06</v>
      </c>
      <c r="F44" s="23">
        <v>0.14000000000000001</v>
      </c>
      <c r="G44" s="23">
        <v>0.68</v>
      </c>
      <c r="H44" s="23">
        <f t="shared" si="0"/>
        <v>0.31999999999999995</v>
      </c>
      <c r="I44" s="13">
        <v>1380</v>
      </c>
    </row>
    <row r="45" spans="1:17" ht="15.5" x14ac:dyDescent="0.35">
      <c r="A45" s="24"/>
      <c r="B45" s="22" t="s">
        <v>16</v>
      </c>
      <c r="C45" s="23">
        <v>0.08</v>
      </c>
      <c r="D45" s="23">
        <v>0.05</v>
      </c>
      <c r="E45" s="23">
        <v>0.04</v>
      </c>
      <c r="F45" s="23">
        <v>0.15</v>
      </c>
      <c r="G45" s="23">
        <v>0.68</v>
      </c>
      <c r="H45" s="23">
        <f t="shared" si="0"/>
        <v>0.31999999999999995</v>
      </c>
      <c r="I45" s="13">
        <v>910</v>
      </c>
      <c r="N45" s="23"/>
    </row>
    <row r="46" spans="1:17" ht="15.5" x14ac:dyDescent="0.35">
      <c r="A46" s="24"/>
      <c r="B46" s="22" t="s">
        <v>15</v>
      </c>
      <c r="C46" s="23">
        <v>0.04</v>
      </c>
      <c r="D46" s="23">
        <v>0.05</v>
      </c>
      <c r="E46" s="23">
        <v>0.05</v>
      </c>
      <c r="F46" s="23">
        <v>0.13</v>
      </c>
      <c r="G46" s="23">
        <v>0.73</v>
      </c>
      <c r="H46" s="23">
        <f t="shared" si="0"/>
        <v>0.27</v>
      </c>
      <c r="I46" s="13">
        <v>1210</v>
      </c>
      <c r="N46" s="23"/>
    </row>
    <row r="47" spans="1:17" ht="15.5" x14ac:dyDescent="0.35">
      <c r="A47" s="24" t="s">
        <v>1820</v>
      </c>
      <c r="B47" s="22" t="s">
        <v>14</v>
      </c>
      <c r="C47" s="23">
        <v>0.13</v>
      </c>
      <c r="D47" s="23">
        <v>0.14000000000000001</v>
      </c>
      <c r="E47" s="23">
        <v>0.09</v>
      </c>
      <c r="F47" s="23">
        <v>0.13</v>
      </c>
      <c r="G47" s="23">
        <v>0.51</v>
      </c>
      <c r="H47" s="23">
        <f t="shared" si="0"/>
        <v>0.49</v>
      </c>
      <c r="I47" s="13">
        <v>1750</v>
      </c>
      <c r="N47" s="23"/>
    </row>
    <row r="48" spans="1:17" ht="15.5" x14ac:dyDescent="0.35">
      <c r="A48" s="24"/>
      <c r="B48" s="22">
        <v>2</v>
      </c>
      <c r="C48" s="23">
        <v>0.09</v>
      </c>
      <c r="D48" s="23">
        <v>0.09</v>
      </c>
      <c r="E48" s="23">
        <v>0.08</v>
      </c>
      <c r="F48" s="23">
        <v>0.14000000000000001</v>
      </c>
      <c r="G48" s="23">
        <v>0.6</v>
      </c>
      <c r="H48" s="23">
        <f t="shared" si="0"/>
        <v>0.4</v>
      </c>
      <c r="I48" s="13">
        <v>1930</v>
      </c>
      <c r="N48" s="23"/>
    </row>
    <row r="49" spans="1:14" ht="15.5" x14ac:dyDescent="0.35">
      <c r="A49" s="24"/>
      <c r="B49" s="22">
        <v>3</v>
      </c>
      <c r="C49" s="23">
        <v>7.0000000000000007E-2</v>
      </c>
      <c r="D49" s="23">
        <v>0.08</v>
      </c>
      <c r="E49" s="23">
        <v>0.06</v>
      </c>
      <c r="F49" s="23">
        <v>0.14000000000000001</v>
      </c>
      <c r="G49" s="23">
        <v>0.66</v>
      </c>
      <c r="H49" s="23">
        <f t="shared" si="0"/>
        <v>0.33999999999999997</v>
      </c>
      <c r="I49" s="13">
        <v>2180</v>
      </c>
      <c r="N49" s="23"/>
    </row>
    <row r="50" spans="1:14" ht="15.5" x14ac:dyDescent="0.35">
      <c r="A50" s="24"/>
      <c r="B50" s="22">
        <v>4</v>
      </c>
      <c r="C50" s="23">
        <v>0.05</v>
      </c>
      <c r="D50" s="23">
        <v>7.0000000000000007E-2</v>
      </c>
      <c r="E50" s="23">
        <v>0.06</v>
      </c>
      <c r="F50" s="23">
        <v>0.13</v>
      </c>
      <c r="G50" s="23">
        <v>0.7</v>
      </c>
      <c r="H50" s="23">
        <f t="shared" si="0"/>
        <v>0.30000000000000004</v>
      </c>
      <c r="I50" s="13">
        <v>2150</v>
      </c>
    </row>
    <row r="51" spans="1:14" ht="15.5" x14ac:dyDescent="0.35">
      <c r="A51" s="24"/>
      <c r="B51" s="22" t="s">
        <v>13</v>
      </c>
      <c r="C51" s="23">
        <v>0.08</v>
      </c>
      <c r="D51" s="23">
        <v>0.09</v>
      </c>
      <c r="E51" s="23">
        <v>7.0000000000000007E-2</v>
      </c>
      <c r="F51" s="23">
        <v>0.16</v>
      </c>
      <c r="G51" s="23">
        <v>0.6</v>
      </c>
      <c r="H51" s="23">
        <f t="shared" si="0"/>
        <v>0.4</v>
      </c>
      <c r="I51" s="13">
        <v>1780</v>
      </c>
    </row>
    <row r="52" spans="1:14" ht="15.5" x14ac:dyDescent="0.35">
      <c r="A52" s="24" t="s">
        <v>124</v>
      </c>
      <c r="B52" s="22" t="s">
        <v>12</v>
      </c>
      <c r="C52" s="23">
        <v>0.15</v>
      </c>
      <c r="D52" s="23">
        <v>0.14000000000000001</v>
      </c>
      <c r="E52" s="23">
        <v>0.1</v>
      </c>
      <c r="F52" s="23">
        <v>0.15</v>
      </c>
      <c r="G52" s="23">
        <v>0.46</v>
      </c>
      <c r="H52" s="23">
        <f t="shared" si="0"/>
        <v>0.54</v>
      </c>
      <c r="I52" s="13">
        <v>2920</v>
      </c>
    </row>
    <row r="53" spans="1:14" ht="15.5" x14ac:dyDescent="0.35">
      <c r="A53" s="24"/>
      <c r="B53" s="22" t="s">
        <v>11</v>
      </c>
      <c r="C53" s="23">
        <v>0.06</v>
      </c>
      <c r="D53" s="23">
        <v>0.08</v>
      </c>
      <c r="E53" s="23">
        <v>7.0000000000000007E-2</v>
      </c>
      <c r="F53" s="23">
        <v>0.14000000000000001</v>
      </c>
      <c r="G53" s="23">
        <v>0.65</v>
      </c>
      <c r="H53" s="23">
        <f t="shared" si="0"/>
        <v>0.35</v>
      </c>
      <c r="I53" s="13">
        <v>3350</v>
      </c>
    </row>
    <row r="54" spans="1:14" ht="15.5" x14ac:dyDescent="0.35">
      <c r="A54" s="24"/>
      <c r="B54" s="22" t="s">
        <v>10</v>
      </c>
      <c r="C54" s="23">
        <v>0.04</v>
      </c>
      <c r="D54" s="23">
        <v>7.0000000000000007E-2</v>
      </c>
      <c r="E54" s="23">
        <v>0.06</v>
      </c>
      <c r="F54" s="23">
        <v>0.16</v>
      </c>
      <c r="G54" s="23">
        <v>0.67</v>
      </c>
      <c r="H54" s="23">
        <f t="shared" si="0"/>
        <v>0.32999999999999996</v>
      </c>
      <c r="I54" s="13">
        <v>870</v>
      </c>
    </row>
    <row r="55" spans="1:14" ht="15.5" x14ac:dyDescent="0.35">
      <c r="A55" s="24"/>
      <c r="B55" s="22" t="s">
        <v>9</v>
      </c>
      <c r="C55" s="23">
        <v>0.03</v>
      </c>
      <c r="D55" s="23">
        <v>0.03</v>
      </c>
      <c r="E55" s="23">
        <v>0.03</v>
      </c>
      <c r="F55" s="23">
        <v>0.09</v>
      </c>
      <c r="G55" s="23">
        <v>0.81</v>
      </c>
      <c r="H55" s="23">
        <f t="shared" si="0"/>
        <v>0.18999999999999995</v>
      </c>
      <c r="I55" s="13">
        <v>570</v>
      </c>
    </row>
    <row r="56" spans="1:14" ht="15.5" x14ac:dyDescent="0.35">
      <c r="A56" s="24"/>
      <c r="B56" s="22" t="s">
        <v>8</v>
      </c>
      <c r="C56" s="23">
        <v>0.03</v>
      </c>
      <c r="D56" s="23">
        <v>0.04</v>
      </c>
      <c r="E56" s="23">
        <v>0.04</v>
      </c>
      <c r="F56" s="23">
        <v>0.12</v>
      </c>
      <c r="G56" s="23">
        <v>0.78</v>
      </c>
      <c r="H56" s="23">
        <f t="shared" si="0"/>
        <v>0.21999999999999997</v>
      </c>
      <c r="I56" s="13">
        <v>1050</v>
      </c>
    </row>
    <row r="57" spans="1:14" ht="15.5" x14ac:dyDescent="0.35">
      <c r="A57" s="24"/>
      <c r="B57" s="22" t="s">
        <v>7</v>
      </c>
      <c r="C57" s="23">
        <v>0.02</v>
      </c>
      <c r="D57" s="23">
        <v>0.03</v>
      </c>
      <c r="E57" s="23">
        <v>0.03</v>
      </c>
      <c r="F57" s="23">
        <v>0.12</v>
      </c>
      <c r="G57" s="23">
        <v>0.8</v>
      </c>
      <c r="H57" s="23">
        <f t="shared" si="0"/>
        <v>0.19999999999999996</v>
      </c>
      <c r="I57" s="13">
        <v>1020</v>
      </c>
    </row>
    <row r="58" spans="1:14" ht="15.5" x14ac:dyDescent="0.35">
      <c r="A58" s="24" t="s">
        <v>1821</v>
      </c>
      <c r="B58" s="22" t="s">
        <v>6</v>
      </c>
      <c r="C58" s="23">
        <v>0.01</v>
      </c>
      <c r="D58" s="23">
        <v>0.02</v>
      </c>
      <c r="E58" s="23">
        <v>0.04</v>
      </c>
      <c r="F58" s="23">
        <v>0.14000000000000001</v>
      </c>
      <c r="G58" s="23">
        <v>0.79</v>
      </c>
      <c r="H58" s="23">
        <f t="shared" si="0"/>
        <v>0.20999999999999996</v>
      </c>
      <c r="I58" s="13">
        <v>3860</v>
      </c>
    </row>
    <row r="59" spans="1:14" ht="15.5" x14ac:dyDescent="0.35">
      <c r="A59" s="24"/>
      <c r="B59" s="22" t="s">
        <v>5</v>
      </c>
      <c r="C59" s="23">
        <v>0.04</v>
      </c>
      <c r="D59" s="23">
        <v>7.0000000000000007E-2</v>
      </c>
      <c r="E59" s="23">
        <v>7.0000000000000007E-2</v>
      </c>
      <c r="F59" s="23">
        <v>0.15</v>
      </c>
      <c r="G59" s="23">
        <v>0.67</v>
      </c>
      <c r="H59" s="23">
        <f t="shared" si="0"/>
        <v>0.32999999999999996</v>
      </c>
      <c r="I59" s="13">
        <v>1600</v>
      </c>
    </row>
    <row r="60" spans="1:14" ht="15.5" x14ac:dyDescent="0.35">
      <c r="A60" s="24"/>
      <c r="B60" s="22" t="s">
        <v>4</v>
      </c>
      <c r="C60" s="23">
        <v>0.09</v>
      </c>
      <c r="D60" s="23">
        <v>0.1</v>
      </c>
      <c r="E60" s="23">
        <v>0.1</v>
      </c>
      <c r="F60" s="23">
        <v>0.14000000000000001</v>
      </c>
      <c r="G60" s="23">
        <v>0.57999999999999996</v>
      </c>
      <c r="H60" s="23">
        <f t="shared" si="0"/>
        <v>0.42000000000000004</v>
      </c>
      <c r="I60" s="13">
        <v>670</v>
      </c>
    </row>
    <row r="61" spans="1:14" ht="15.5" x14ac:dyDescent="0.35">
      <c r="A61" s="24"/>
      <c r="B61" s="22" t="s">
        <v>3</v>
      </c>
      <c r="C61" s="23">
        <v>0.15</v>
      </c>
      <c r="D61" s="23">
        <v>0.09</v>
      </c>
      <c r="E61" s="23">
        <v>0.1</v>
      </c>
      <c r="F61" s="23">
        <v>0.17</v>
      </c>
      <c r="G61" s="23">
        <v>0.5</v>
      </c>
      <c r="H61" s="23">
        <f t="shared" si="0"/>
        <v>0.5</v>
      </c>
      <c r="I61" s="13">
        <v>250</v>
      </c>
    </row>
    <row r="62" spans="1:14" ht="15.5" x14ac:dyDescent="0.35">
      <c r="A62" s="24"/>
      <c r="B62" s="22" t="s">
        <v>2</v>
      </c>
      <c r="C62" s="23">
        <v>0.2</v>
      </c>
      <c r="D62" s="23">
        <v>0.18</v>
      </c>
      <c r="E62" s="23">
        <v>0.09</v>
      </c>
      <c r="F62" s="23">
        <v>0.11</v>
      </c>
      <c r="G62" s="23">
        <v>0.42</v>
      </c>
      <c r="H62" s="23">
        <f t="shared" si="0"/>
        <v>0.58000000000000007</v>
      </c>
      <c r="I62" s="13">
        <v>440</v>
      </c>
    </row>
    <row r="63" spans="1:14" ht="15.5" x14ac:dyDescent="0.35">
      <c r="A63" s="24"/>
      <c r="B63" s="22" t="s">
        <v>1</v>
      </c>
      <c r="C63" s="23">
        <v>0.04</v>
      </c>
      <c r="D63" s="23">
        <v>0.05</v>
      </c>
      <c r="E63" s="23">
        <v>0.06</v>
      </c>
      <c r="F63" s="23">
        <v>0.14000000000000001</v>
      </c>
      <c r="G63" s="23">
        <v>0.71</v>
      </c>
      <c r="H63" s="23">
        <f t="shared" si="0"/>
        <v>0.29000000000000004</v>
      </c>
      <c r="I63" s="13">
        <v>6820</v>
      </c>
    </row>
    <row r="64" spans="1:14" ht="15.5" x14ac:dyDescent="0.35">
      <c r="A64" s="24"/>
      <c r="B64" s="22" t="s">
        <v>0</v>
      </c>
      <c r="C64" s="23">
        <v>0.19</v>
      </c>
      <c r="D64" s="23">
        <v>0.19</v>
      </c>
      <c r="E64" s="23">
        <v>0.11</v>
      </c>
      <c r="F64" s="23">
        <v>0.14000000000000001</v>
      </c>
      <c r="G64" s="23">
        <v>0.38</v>
      </c>
      <c r="H64" s="23">
        <f t="shared" si="0"/>
        <v>0.62</v>
      </c>
      <c r="I64" s="13">
        <v>2960</v>
      </c>
    </row>
    <row r="67" spans="1:2" ht="15.5" x14ac:dyDescent="0.35">
      <c r="A67" s="26" t="s">
        <v>1805</v>
      </c>
      <c r="B67" s="26"/>
    </row>
    <row r="68" spans="1:2" x14ac:dyDescent="0.35">
      <c r="A68" s="14" t="s">
        <v>1822</v>
      </c>
    </row>
  </sheetData>
  <pageMargins left="0.7" right="0.7" top="0.75" bottom="0.75" header="0.3" footer="0.3"/>
  <pageSetup paperSize="9"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workbookViewId="0">
      <selection activeCell="C7" sqref="C7"/>
    </sheetView>
  </sheetViews>
  <sheetFormatPr defaultRowHeight="15.5" x14ac:dyDescent="0.35"/>
  <cols>
    <col min="1" max="1" width="16" style="13" customWidth="1"/>
    <col min="2" max="2" width="22" style="13" customWidth="1"/>
    <col min="3" max="3" width="19" style="13" customWidth="1"/>
    <col min="4" max="12" width="8.81640625" style="13" bestFit="1" customWidth="1"/>
    <col min="13" max="16384" width="8.7265625" style="13"/>
  </cols>
  <sheetData>
    <row r="1" spans="1:13" x14ac:dyDescent="0.35">
      <c r="A1" s="19" t="s">
        <v>1940</v>
      </c>
      <c r="B1" s="19"/>
      <c r="C1" s="19"/>
    </row>
    <row r="2" spans="1:13" x14ac:dyDescent="0.35">
      <c r="A2" s="13" t="s">
        <v>1832</v>
      </c>
    </row>
    <row r="4" spans="1:13" x14ac:dyDescent="0.35">
      <c r="A4" s="24" t="s">
        <v>974</v>
      </c>
    </row>
    <row r="6" spans="1:13" ht="14" customHeight="1" x14ac:dyDescent="0.35">
      <c r="C6" s="13" t="s">
        <v>972</v>
      </c>
      <c r="D6" s="13" t="s">
        <v>973</v>
      </c>
      <c r="E6" s="13" t="s">
        <v>254</v>
      </c>
      <c r="F6" s="13" t="s">
        <v>100</v>
      </c>
      <c r="G6" s="13" t="s">
        <v>257</v>
      </c>
      <c r="H6" s="13" t="s">
        <v>258</v>
      </c>
      <c r="I6" s="13" t="s">
        <v>309</v>
      </c>
      <c r="J6" s="13" t="s">
        <v>245</v>
      </c>
      <c r="K6" s="13" t="s">
        <v>969</v>
      </c>
      <c r="L6" s="13" t="s">
        <v>970</v>
      </c>
      <c r="M6" s="13" t="s">
        <v>59</v>
      </c>
    </row>
    <row r="7" spans="1:13" x14ac:dyDescent="0.35">
      <c r="A7" s="24" t="s">
        <v>133</v>
      </c>
      <c r="B7" s="22" t="s">
        <v>56</v>
      </c>
      <c r="C7" s="23">
        <v>0.54</v>
      </c>
      <c r="D7" s="23">
        <v>0.46</v>
      </c>
      <c r="E7" s="23">
        <v>0.48</v>
      </c>
      <c r="F7" s="23">
        <v>0.01</v>
      </c>
      <c r="G7" s="23">
        <v>0.02</v>
      </c>
      <c r="H7" s="23">
        <v>0.04</v>
      </c>
      <c r="I7" s="23">
        <v>0.01</v>
      </c>
      <c r="J7" s="23">
        <v>0</v>
      </c>
      <c r="K7" s="23">
        <v>0.36</v>
      </c>
      <c r="L7" s="23">
        <v>0.08</v>
      </c>
      <c r="M7" s="13">
        <v>8310</v>
      </c>
    </row>
    <row r="8" spans="1:13" x14ac:dyDescent="0.35">
      <c r="A8" s="24" t="s">
        <v>1836</v>
      </c>
      <c r="B8" s="22" t="s">
        <v>131</v>
      </c>
      <c r="C8" s="23">
        <v>0.55000000000000004</v>
      </c>
      <c r="D8" s="23">
        <v>0.45</v>
      </c>
      <c r="E8" s="23">
        <v>0.49</v>
      </c>
      <c r="F8" s="23">
        <v>0.01</v>
      </c>
      <c r="G8" s="23">
        <v>0.02</v>
      </c>
      <c r="H8" s="23">
        <v>0.03</v>
      </c>
      <c r="I8" s="23">
        <v>0.01</v>
      </c>
      <c r="J8" s="23">
        <v>0</v>
      </c>
      <c r="K8" s="23">
        <v>0.4</v>
      </c>
      <c r="L8" s="23">
        <v>0.04</v>
      </c>
      <c r="M8" s="13">
        <v>3450</v>
      </c>
    </row>
    <row r="9" spans="1:13" x14ac:dyDescent="0.35">
      <c r="A9" s="24"/>
      <c r="B9" s="22" t="s">
        <v>130</v>
      </c>
      <c r="C9" s="23">
        <v>0.53</v>
      </c>
      <c r="D9" s="23">
        <v>0.47</v>
      </c>
      <c r="E9" s="23">
        <v>0.47</v>
      </c>
      <c r="F9" s="23">
        <v>0.01</v>
      </c>
      <c r="G9" s="23">
        <v>0.01</v>
      </c>
      <c r="H9" s="23">
        <v>0.05</v>
      </c>
      <c r="I9" s="23">
        <v>0.01</v>
      </c>
      <c r="J9" s="23">
        <v>0</v>
      </c>
      <c r="K9" s="23">
        <v>0.33</v>
      </c>
      <c r="L9" s="23">
        <v>0.12</v>
      </c>
      <c r="M9" s="13">
        <v>4760</v>
      </c>
    </row>
    <row r="10" spans="1:13" x14ac:dyDescent="0.35">
      <c r="A10" s="24" t="s">
        <v>1816</v>
      </c>
      <c r="B10" s="22" t="s">
        <v>44</v>
      </c>
      <c r="C10" s="23">
        <v>0.66</v>
      </c>
      <c r="D10" s="23">
        <v>0.34</v>
      </c>
      <c r="E10" s="23">
        <v>0.59</v>
      </c>
      <c r="F10" s="23">
        <v>0.03</v>
      </c>
      <c r="G10" s="23">
        <v>0.02</v>
      </c>
      <c r="H10" s="23">
        <v>0.05</v>
      </c>
      <c r="I10" s="23">
        <v>0</v>
      </c>
      <c r="J10" s="23">
        <v>0</v>
      </c>
      <c r="K10" s="23">
        <v>0.12</v>
      </c>
      <c r="L10" s="23">
        <v>0.19</v>
      </c>
      <c r="M10" s="13">
        <v>150</v>
      </c>
    </row>
    <row r="11" spans="1:13" x14ac:dyDescent="0.35">
      <c r="A11" s="24"/>
      <c r="B11" s="22" t="s">
        <v>43</v>
      </c>
      <c r="C11" s="23">
        <v>0.7</v>
      </c>
      <c r="D11" s="23">
        <v>0.3</v>
      </c>
      <c r="E11" s="23">
        <v>0.63</v>
      </c>
      <c r="F11" s="23">
        <v>0</v>
      </c>
      <c r="G11" s="23">
        <v>0.03</v>
      </c>
      <c r="H11" s="23">
        <v>0.04</v>
      </c>
      <c r="I11" s="23">
        <v>0.01</v>
      </c>
      <c r="J11" s="23">
        <v>0</v>
      </c>
      <c r="K11" s="23">
        <v>0.21</v>
      </c>
      <c r="L11" s="23">
        <v>7.0000000000000007E-2</v>
      </c>
      <c r="M11" s="13">
        <v>890</v>
      </c>
    </row>
    <row r="12" spans="1:13" x14ac:dyDescent="0.35">
      <c r="A12" s="24"/>
      <c r="B12" s="22" t="s">
        <v>42</v>
      </c>
      <c r="C12" s="23">
        <v>0.53</v>
      </c>
      <c r="D12" s="23">
        <v>0.47</v>
      </c>
      <c r="E12" s="23">
        <v>0.47</v>
      </c>
      <c r="F12" s="23">
        <v>0</v>
      </c>
      <c r="G12" s="23">
        <v>0.02</v>
      </c>
      <c r="H12" s="23">
        <v>0.04</v>
      </c>
      <c r="I12" s="23">
        <v>0.01</v>
      </c>
      <c r="J12" s="23">
        <v>0</v>
      </c>
      <c r="K12" s="23">
        <v>0.41</v>
      </c>
      <c r="L12" s="23">
        <v>0.05</v>
      </c>
      <c r="M12" s="13">
        <v>1460</v>
      </c>
    </row>
    <row r="13" spans="1:13" x14ac:dyDescent="0.35">
      <c r="A13" s="24"/>
      <c r="B13" s="22" t="s">
        <v>41</v>
      </c>
      <c r="C13" s="23">
        <v>0.51</v>
      </c>
      <c r="D13" s="23">
        <v>0.49</v>
      </c>
      <c r="E13" s="23">
        <v>0.45</v>
      </c>
      <c r="F13" s="23">
        <v>0</v>
      </c>
      <c r="G13" s="23">
        <v>0.03</v>
      </c>
      <c r="H13" s="23">
        <v>0.03</v>
      </c>
      <c r="I13" s="23">
        <v>0.01</v>
      </c>
      <c r="J13" s="23">
        <v>0</v>
      </c>
      <c r="K13" s="23">
        <v>0.4</v>
      </c>
      <c r="L13" s="23">
        <v>0.08</v>
      </c>
      <c r="M13" s="13">
        <v>1150</v>
      </c>
    </row>
    <row r="14" spans="1:13" x14ac:dyDescent="0.35">
      <c r="A14" s="24"/>
      <c r="B14" s="22" t="s">
        <v>40</v>
      </c>
      <c r="C14" s="23">
        <v>0.47</v>
      </c>
      <c r="D14" s="23">
        <v>0.53</v>
      </c>
      <c r="E14" s="23">
        <v>0.43</v>
      </c>
      <c r="F14" s="23">
        <v>0.01</v>
      </c>
      <c r="G14" s="23">
        <v>0.01</v>
      </c>
      <c r="H14" s="23">
        <v>0.03</v>
      </c>
      <c r="I14" s="23">
        <v>0.01</v>
      </c>
      <c r="J14" s="23">
        <v>0</v>
      </c>
      <c r="K14" s="23">
        <v>0.45</v>
      </c>
      <c r="L14" s="23">
        <v>0.06</v>
      </c>
      <c r="M14" s="13">
        <v>1370</v>
      </c>
    </row>
    <row r="15" spans="1:13" x14ac:dyDescent="0.35">
      <c r="A15" s="24"/>
      <c r="B15" s="22" t="s">
        <v>39</v>
      </c>
      <c r="C15" s="23">
        <v>0.53</v>
      </c>
      <c r="D15" s="23">
        <v>0.47</v>
      </c>
      <c r="E15" s="23">
        <v>0.48</v>
      </c>
      <c r="F15" s="23">
        <v>0.01</v>
      </c>
      <c r="G15" s="23">
        <v>0.01</v>
      </c>
      <c r="H15" s="23">
        <v>0.04</v>
      </c>
      <c r="I15" s="23">
        <v>0.01</v>
      </c>
      <c r="J15" s="23">
        <v>0</v>
      </c>
      <c r="K15" s="23">
        <v>0.4</v>
      </c>
      <c r="L15" s="23">
        <v>0.06</v>
      </c>
      <c r="M15" s="13">
        <v>1520</v>
      </c>
    </row>
    <row r="16" spans="1:13" x14ac:dyDescent="0.35">
      <c r="A16" s="24"/>
      <c r="B16" s="22" t="s">
        <v>38</v>
      </c>
      <c r="C16" s="23">
        <v>0.45</v>
      </c>
      <c r="D16" s="23">
        <v>0.55000000000000004</v>
      </c>
      <c r="E16" s="23">
        <v>0.38</v>
      </c>
      <c r="F16" s="23">
        <v>0.01</v>
      </c>
      <c r="G16" s="23">
        <v>0</v>
      </c>
      <c r="H16" s="23">
        <v>0.06</v>
      </c>
      <c r="I16" s="23">
        <v>0.02</v>
      </c>
      <c r="J16" s="23">
        <v>0</v>
      </c>
      <c r="K16" s="23">
        <v>0.4</v>
      </c>
      <c r="L16" s="23">
        <v>0.13</v>
      </c>
      <c r="M16" s="13">
        <v>1260</v>
      </c>
    </row>
    <row r="17" spans="1:14" x14ac:dyDescent="0.35">
      <c r="A17" s="24"/>
      <c r="B17" s="22" t="s">
        <v>37</v>
      </c>
      <c r="C17" s="23">
        <v>0.47</v>
      </c>
      <c r="D17" s="23">
        <v>0.53</v>
      </c>
      <c r="E17" s="23">
        <v>0.37</v>
      </c>
      <c r="F17" s="23">
        <v>0.02</v>
      </c>
      <c r="G17" s="23">
        <v>0.02</v>
      </c>
      <c r="H17" s="23">
        <v>0.08</v>
      </c>
      <c r="I17" s="23">
        <v>0.03</v>
      </c>
      <c r="J17" s="23">
        <v>0</v>
      </c>
      <c r="K17" s="23">
        <v>0.3</v>
      </c>
      <c r="L17" s="23">
        <v>0.18</v>
      </c>
      <c r="M17" s="13">
        <v>510</v>
      </c>
    </row>
    <row r="18" spans="1:14" x14ac:dyDescent="0.35">
      <c r="A18" s="24" t="s">
        <v>1837</v>
      </c>
      <c r="B18" s="22" t="s">
        <v>58</v>
      </c>
      <c r="C18" s="23">
        <v>0.54</v>
      </c>
      <c r="D18" s="23">
        <v>0.46</v>
      </c>
      <c r="E18" s="23">
        <v>0.48</v>
      </c>
      <c r="F18" s="23">
        <v>0.01</v>
      </c>
      <c r="G18" s="23">
        <v>0.01</v>
      </c>
      <c r="H18" s="23">
        <v>0.05</v>
      </c>
      <c r="I18" s="23">
        <v>0.02</v>
      </c>
      <c r="J18" s="23">
        <v>0</v>
      </c>
      <c r="K18" s="23">
        <v>0.33</v>
      </c>
      <c r="L18" s="23">
        <v>0.11</v>
      </c>
      <c r="M18" s="13">
        <v>2200</v>
      </c>
    </row>
    <row r="19" spans="1:14" x14ac:dyDescent="0.35">
      <c r="A19" s="24"/>
      <c r="B19" s="22" t="s">
        <v>57</v>
      </c>
      <c r="C19" s="23">
        <v>0.53</v>
      </c>
      <c r="D19" s="23">
        <v>0.47</v>
      </c>
      <c r="E19" s="23">
        <v>0.48</v>
      </c>
      <c r="F19" s="23">
        <v>0.01</v>
      </c>
      <c r="G19" s="23">
        <v>0.02</v>
      </c>
      <c r="H19" s="23">
        <v>0.04</v>
      </c>
      <c r="I19" s="23">
        <v>0.01</v>
      </c>
      <c r="J19" s="23">
        <v>0</v>
      </c>
      <c r="K19" s="23">
        <v>0.38</v>
      </c>
      <c r="L19" s="23">
        <v>0.08</v>
      </c>
      <c r="M19" s="13">
        <v>6090</v>
      </c>
    </row>
    <row r="20" spans="1:14" x14ac:dyDescent="0.35">
      <c r="A20" s="24" t="s">
        <v>1838</v>
      </c>
      <c r="B20" s="22" t="s">
        <v>127</v>
      </c>
      <c r="C20" s="23">
        <v>0.62</v>
      </c>
      <c r="D20" s="23">
        <v>0.38</v>
      </c>
      <c r="E20" s="23">
        <v>0.54</v>
      </c>
      <c r="F20" s="23">
        <v>0.01</v>
      </c>
      <c r="G20" s="23">
        <v>0.02</v>
      </c>
      <c r="H20" s="23">
        <v>0.06</v>
      </c>
      <c r="I20" s="23">
        <v>0.02</v>
      </c>
      <c r="J20" s="23">
        <v>0</v>
      </c>
      <c r="K20" s="23">
        <v>0.27</v>
      </c>
      <c r="L20" s="23">
        <v>0.08</v>
      </c>
      <c r="M20" s="13">
        <v>3010</v>
      </c>
    </row>
    <row r="21" spans="1:14" x14ac:dyDescent="0.35">
      <c r="A21" s="24"/>
      <c r="B21" s="22" t="s">
        <v>126</v>
      </c>
      <c r="C21" s="23">
        <v>0.51</v>
      </c>
      <c r="D21" s="23">
        <v>0.49</v>
      </c>
      <c r="E21" s="23">
        <v>0.46</v>
      </c>
      <c r="F21" s="23">
        <v>0.01</v>
      </c>
      <c r="G21" s="23">
        <v>0.02</v>
      </c>
      <c r="H21" s="23">
        <v>0.03</v>
      </c>
      <c r="I21" s="23">
        <v>0.01</v>
      </c>
      <c r="J21" s="23">
        <v>0</v>
      </c>
      <c r="K21" s="23">
        <v>0.39</v>
      </c>
      <c r="L21" s="23">
        <v>0.09</v>
      </c>
      <c r="M21" s="13">
        <v>3260</v>
      </c>
    </row>
    <row r="22" spans="1:14" x14ac:dyDescent="0.35">
      <c r="A22" s="24"/>
      <c r="B22" s="22" t="s">
        <v>125</v>
      </c>
      <c r="C22" s="23">
        <v>0.46</v>
      </c>
      <c r="D22" s="23">
        <v>0.54</v>
      </c>
      <c r="E22" s="23">
        <v>0.42</v>
      </c>
      <c r="F22" s="23">
        <v>0</v>
      </c>
      <c r="G22" s="23">
        <v>0.01</v>
      </c>
      <c r="H22" s="23">
        <v>0.02</v>
      </c>
      <c r="I22" s="23">
        <v>0.01</v>
      </c>
      <c r="J22" s="23">
        <v>0</v>
      </c>
      <c r="K22" s="23">
        <v>0.45</v>
      </c>
      <c r="L22" s="23">
        <v>0.08</v>
      </c>
      <c r="M22" s="13">
        <v>1770</v>
      </c>
    </row>
    <row r="23" spans="1:14" x14ac:dyDescent="0.35">
      <c r="A23" s="24" t="s">
        <v>489</v>
      </c>
      <c r="B23" s="22" t="s">
        <v>123</v>
      </c>
      <c r="C23" s="23">
        <v>0.54</v>
      </c>
      <c r="D23" s="23">
        <v>0.46</v>
      </c>
      <c r="E23" s="23">
        <v>0.48</v>
      </c>
      <c r="F23" s="23">
        <v>0.01</v>
      </c>
      <c r="G23" s="23">
        <v>0.02</v>
      </c>
      <c r="H23" s="23">
        <v>0.04</v>
      </c>
      <c r="I23" s="23">
        <v>0.01</v>
      </c>
      <c r="J23" s="23">
        <v>0</v>
      </c>
      <c r="K23" s="23">
        <v>0.35</v>
      </c>
      <c r="L23" s="23">
        <v>0.08</v>
      </c>
      <c r="M23" s="13">
        <v>7170</v>
      </c>
    </row>
    <row r="24" spans="1:14" x14ac:dyDescent="0.35">
      <c r="A24" s="24"/>
      <c r="B24" s="22" t="s">
        <v>122</v>
      </c>
      <c r="C24" s="23">
        <v>0.48</v>
      </c>
      <c r="D24" s="23">
        <v>0.52</v>
      </c>
      <c r="E24" s="23">
        <v>0.45</v>
      </c>
      <c r="F24" s="23">
        <v>0.01</v>
      </c>
      <c r="G24" s="23">
        <v>0.01</v>
      </c>
      <c r="H24" s="23">
        <v>0.01</v>
      </c>
      <c r="I24" s="23">
        <v>0.01</v>
      </c>
      <c r="J24" s="23">
        <v>0</v>
      </c>
      <c r="K24" s="23">
        <v>0.44</v>
      </c>
      <c r="L24" s="23">
        <v>0.06</v>
      </c>
      <c r="M24" s="13">
        <v>1150</v>
      </c>
    </row>
    <row r="26" spans="1:14" x14ac:dyDescent="0.35">
      <c r="A26" s="24" t="s">
        <v>975</v>
      </c>
      <c r="B26" s="24"/>
      <c r="C26" s="24"/>
      <c r="D26" s="24"/>
      <c r="E26" s="24"/>
      <c r="F26" s="24"/>
      <c r="G26" s="24"/>
      <c r="H26" s="24"/>
      <c r="I26" s="24"/>
      <c r="J26" s="24"/>
      <c r="K26" s="24"/>
      <c r="L26" s="24"/>
    </row>
    <row r="28" spans="1:14" x14ac:dyDescent="0.35">
      <c r="C28" s="13" t="s">
        <v>972</v>
      </c>
      <c r="D28" s="13" t="s">
        <v>976</v>
      </c>
      <c r="E28" s="13" t="s">
        <v>254</v>
      </c>
      <c r="F28" s="13" t="s">
        <v>100</v>
      </c>
      <c r="G28" s="13" t="s">
        <v>257</v>
      </c>
      <c r="H28" s="13" t="s">
        <v>258</v>
      </c>
      <c r="I28" s="13" t="s">
        <v>309</v>
      </c>
      <c r="J28" s="13" t="s">
        <v>245</v>
      </c>
      <c r="K28" s="13" t="s">
        <v>969</v>
      </c>
      <c r="L28" s="13" t="s">
        <v>970</v>
      </c>
      <c r="M28" s="13" t="s">
        <v>971</v>
      </c>
      <c r="N28" s="13" t="s">
        <v>59</v>
      </c>
    </row>
    <row r="29" spans="1:14" x14ac:dyDescent="0.35">
      <c r="A29" s="24" t="s">
        <v>133</v>
      </c>
      <c r="B29" s="22" t="s">
        <v>56</v>
      </c>
      <c r="C29" s="23">
        <v>0.43</v>
      </c>
      <c r="D29" s="23">
        <v>0.56999999999999995</v>
      </c>
      <c r="E29" s="23">
        <v>0.33</v>
      </c>
      <c r="F29" s="23">
        <v>0.01</v>
      </c>
      <c r="G29" s="23">
        <v>0.02</v>
      </c>
      <c r="H29" s="23">
        <v>7.0000000000000007E-2</v>
      </c>
      <c r="I29" s="23">
        <v>0.01</v>
      </c>
      <c r="J29" s="23">
        <v>0.01</v>
      </c>
      <c r="K29" s="23">
        <v>0.44</v>
      </c>
      <c r="L29" s="23">
        <v>0.11</v>
      </c>
      <c r="M29" s="23">
        <v>0.35</v>
      </c>
      <c r="N29" s="13">
        <v>12170</v>
      </c>
    </row>
    <row r="30" spans="1:14" x14ac:dyDescent="0.35">
      <c r="A30" s="24" t="s">
        <v>1836</v>
      </c>
      <c r="B30" s="22" t="s">
        <v>131</v>
      </c>
      <c r="C30" s="23">
        <v>0.44</v>
      </c>
      <c r="D30" s="23">
        <v>0.56000000000000005</v>
      </c>
      <c r="E30" s="23">
        <v>0.34</v>
      </c>
      <c r="F30" s="23">
        <v>0.01</v>
      </c>
      <c r="G30" s="23">
        <v>0.03</v>
      </c>
      <c r="H30" s="23">
        <v>0.06</v>
      </c>
      <c r="I30" s="23">
        <v>0.01</v>
      </c>
      <c r="J30" s="23">
        <v>0.01</v>
      </c>
      <c r="K30" s="23">
        <v>0.48</v>
      </c>
      <c r="L30" s="23">
        <v>0.06</v>
      </c>
      <c r="M30" s="23">
        <v>0.36</v>
      </c>
      <c r="N30" s="13">
        <v>5200</v>
      </c>
    </row>
    <row r="31" spans="1:14" x14ac:dyDescent="0.35">
      <c r="A31" s="24"/>
      <c r="B31" s="22" t="s">
        <v>130</v>
      </c>
      <c r="C31" s="23">
        <v>0.42</v>
      </c>
      <c r="D31" s="23">
        <v>0.57999999999999996</v>
      </c>
      <c r="E31" s="23">
        <v>0.33</v>
      </c>
      <c r="F31" s="23">
        <v>0.01</v>
      </c>
      <c r="G31" s="23">
        <v>0.01</v>
      </c>
      <c r="H31" s="23">
        <v>7.0000000000000007E-2</v>
      </c>
      <c r="I31" s="23">
        <v>0.01</v>
      </c>
      <c r="J31" s="23">
        <v>0.01</v>
      </c>
      <c r="K31" s="23">
        <v>0.41</v>
      </c>
      <c r="L31" s="23">
        <v>0.15</v>
      </c>
      <c r="M31" s="23">
        <v>0.34</v>
      </c>
      <c r="N31" s="13">
        <v>6960</v>
      </c>
    </row>
    <row r="32" spans="1:14" x14ac:dyDescent="0.35">
      <c r="A32" s="24" t="s">
        <v>1816</v>
      </c>
      <c r="B32" s="22" t="s">
        <v>44</v>
      </c>
      <c r="C32" s="23">
        <v>0.55000000000000004</v>
      </c>
      <c r="D32" s="23">
        <v>0.45</v>
      </c>
      <c r="E32" s="23">
        <v>0.39</v>
      </c>
      <c r="F32" s="23">
        <v>0.02</v>
      </c>
      <c r="G32" s="23">
        <v>0.02</v>
      </c>
      <c r="H32" s="23">
        <v>0.09</v>
      </c>
      <c r="I32" s="23">
        <v>0</v>
      </c>
      <c r="J32" s="23">
        <v>0.05</v>
      </c>
      <c r="K32" s="23">
        <v>0.17</v>
      </c>
      <c r="L32" s="23">
        <v>0.26</v>
      </c>
      <c r="M32" s="23">
        <v>0.41</v>
      </c>
      <c r="N32" s="13">
        <v>240</v>
      </c>
    </row>
    <row r="33" spans="1:14" x14ac:dyDescent="0.35">
      <c r="A33" s="24"/>
      <c r="B33" s="22" t="s">
        <v>43</v>
      </c>
      <c r="C33" s="23">
        <v>0.56000000000000005</v>
      </c>
      <c r="D33" s="23">
        <v>0.44</v>
      </c>
      <c r="E33" s="23">
        <v>0.44</v>
      </c>
      <c r="F33" s="23">
        <v>0.01</v>
      </c>
      <c r="G33" s="23">
        <v>0.02</v>
      </c>
      <c r="H33" s="23">
        <v>7.0000000000000007E-2</v>
      </c>
      <c r="I33" s="23">
        <v>0.02</v>
      </c>
      <c r="J33" s="23">
        <v>0.02</v>
      </c>
      <c r="K33" s="23">
        <v>0.28000000000000003</v>
      </c>
      <c r="L33" s="23">
        <v>0.13</v>
      </c>
      <c r="M33" s="23">
        <v>0.46</v>
      </c>
      <c r="N33" s="13">
        <v>1330</v>
      </c>
    </row>
    <row r="34" spans="1:14" x14ac:dyDescent="0.35">
      <c r="A34" s="24"/>
      <c r="B34" s="22" t="s">
        <v>42</v>
      </c>
      <c r="C34" s="23">
        <v>0.44</v>
      </c>
      <c r="D34" s="23">
        <v>0.56000000000000005</v>
      </c>
      <c r="E34" s="23">
        <v>0.34</v>
      </c>
      <c r="F34" s="23">
        <v>0.01</v>
      </c>
      <c r="G34" s="23">
        <v>0.03</v>
      </c>
      <c r="H34" s="23">
        <v>0.06</v>
      </c>
      <c r="I34" s="23">
        <v>0.02</v>
      </c>
      <c r="J34" s="23">
        <v>0.01</v>
      </c>
      <c r="K34" s="23">
        <v>0.47</v>
      </c>
      <c r="L34" s="23">
        <v>7.0000000000000007E-2</v>
      </c>
      <c r="M34" s="23">
        <v>0.36</v>
      </c>
      <c r="N34" s="13">
        <v>2110</v>
      </c>
    </row>
    <row r="35" spans="1:14" x14ac:dyDescent="0.35">
      <c r="A35" s="24"/>
      <c r="B35" s="22" t="s">
        <v>41</v>
      </c>
      <c r="C35" s="23">
        <v>0.38</v>
      </c>
      <c r="D35" s="23">
        <v>0.62</v>
      </c>
      <c r="E35" s="23">
        <v>0.3</v>
      </c>
      <c r="F35" s="23">
        <v>0.01</v>
      </c>
      <c r="G35" s="23">
        <v>0.03</v>
      </c>
      <c r="H35" s="23">
        <v>0.05</v>
      </c>
      <c r="I35" s="23">
        <v>0.01</v>
      </c>
      <c r="J35" s="23">
        <v>0</v>
      </c>
      <c r="K35" s="23">
        <v>0.51</v>
      </c>
      <c r="L35" s="23">
        <v>0.09</v>
      </c>
      <c r="M35" s="23">
        <v>0.33</v>
      </c>
      <c r="N35" s="13">
        <v>1760</v>
      </c>
    </row>
    <row r="36" spans="1:14" x14ac:dyDescent="0.35">
      <c r="A36" s="24"/>
      <c r="B36" s="22" t="s">
        <v>40</v>
      </c>
      <c r="C36" s="23">
        <v>0.35</v>
      </c>
      <c r="D36" s="23">
        <v>0.65</v>
      </c>
      <c r="E36" s="23">
        <v>0.28000000000000003</v>
      </c>
      <c r="F36" s="23">
        <v>0.01</v>
      </c>
      <c r="G36" s="23">
        <v>0.01</v>
      </c>
      <c r="H36" s="23">
        <v>0.05</v>
      </c>
      <c r="I36" s="23">
        <v>0.01</v>
      </c>
      <c r="J36" s="23">
        <v>0</v>
      </c>
      <c r="K36" s="23">
        <v>0.54</v>
      </c>
      <c r="L36" s="23">
        <v>0.09</v>
      </c>
      <c r="M36" s="23">
        <v>0.28999999999999998</v>
      </c>
      <c r="N36" s="13">
        <v>2100</v>
      </c>
    </row>
    <row r="37" spans="1:14" x14ac:dyDescent="0.35">
      <c r="A37" s="24"/>
      <c r="B37" s="22" t="s">
        <v>39</v>
      </c>
      <c r="C37" s="23">
        <v>0.42</v>
      </c>
      <c r="D37" s="23">
        <v>0.57999999999999996</v>
      </c>
      <c r="E37" s="23">
        <v>0.35</v>
      </c>
      <c r="F37" s="23">
        <v>0.01</v>
      </c>
      <c r="G37" s="23">
        <v>0.01</v>
      </c>
      <c r="H37" s="23">
        <v>0.06</v>
      </c>
      <c r="I37" s="23">
        <v>0.01</v>
      </c>
      <c r="J37" s="23">
        <v>0</v>
      </c>
      <c r="K37" s="23">
        <v>0.48</v>
      </c>
      <c r="L37" s="23">
        <v>0.08</v>
      </c>
      <c r="M37" s="23">
        <v>0.36</v>
      </c>
      <c r="N37" s="13">
        <v>2170</v>
      </c>
    </row>
    <row r="38" spans="1:14" x14ac:dyDescent="0.35">
      <c r="A38" s="24"/>
      <c r="B38" s="22" t="s">
        <v>38</v>
      </c>
      <c r="C38" s="23">
        <v>0.38</v>
      </c>
      <c r="D38" s="23">
        <v>0.62</v>
      </c>
      <c r="E38" s="23">
        <v>0.28999999999999998</v>
      </c>
      <c r="F38" s="23">
        <v>0.01</v>
      </c>
      <c r="G38" s="23">
        <v>0</v>
      </c>
      <c r="H38" s="23">
        <v>0.09</v>
      </c>
      <c r="I38" s="23">
        <v>0.01</v>
      </c>
      <c r="J38" s="23">
        <v>0</v>
      </c>
      <c r="K38" s="23">
        <v>0.45</v>
      </c>
      <c r="L38" s="23">
        <v>0.15</v>
      </c>
      <c r="M38" s="23">
        <v>0.28999999999999998</v>
      </c>
      <c r="N38" s="13">
        <v>1760</v>
      </c>
    </row>
    <row r="39" spans="1:14" x14ac:dyDescent="0.35">
      <c r="A39" s="24"/>
      <c r="B39" s="22" t="s">
        <v>37</v>
      </c>
      <c r="C39" s="23">
        <v>0.4</v>
      </c>
      <c r="D39" s="23">
        <v>0.6</v>
      </c>
      <c r="E39" s="23">
        <v>0.28000000000000003</v>
      </c>
      <c r="F39" s="23">
        <v>0.02</v>
      </c>
      <c r="G39" s="23">
        <v>0.02</v>
      </c>
      <c r="H39" s="23">
        <v>0.11</v>
      </c>
      <c r="I39" s="23">
        <v>0.03</v>
      </c>
      <c r="J39" s="23">
        <v>0</v>
      </c>
      <c r="K39" s="23">
        <v>0.36</v>
      </c>
      <c r="L39" s="23">
        <v>0.19</v>
      </c>
      <c r="M39" s="23">
        <v>0.28999999999999998</v>
      </c>
      <c r="N39" s="13">
        <v>700</v>
      </c>
    </row>
    <row r="40" spans="1:14" x14ac:dyDescent="0.35">
      <c r="A40" s="24" t="s">
        <v>1837</v>
      </c>
      <c r="B40" s="22" t="s">
        <v>57</v>
      </c>
      <c r="C40" s="23">
        <v>0.44</v>
      </c>
      <c r="D40" s="23">
        <v>0.56000000000000005</v>
      </c>
      <c r="E40" s="23">
        <v>0.34</v>
      </c>
      <c r="F40" s="23">
        <v>0.01</v>
      </c>
      <c r="G40" s="23">
        <v>0.01</v>
      </c>
      <c r="H40" s="23">
        <v>0.08</v>
      </c>
      <c r="I40" s="23">
        <v>0.02</v>
      </c>
      <c r="J40" s="23">
        <v>0</v>
      </c>
      <c r="K40" s="23">
        <v>0.37</v>
      </c>
      <c r="L40" s="23">
        <v>0.15</v>
      </c>
      <c r="M40" s="23">
        <v>0.35</v>
      </c>
      <c r="N40" s="13">
        <v>3060</v>
      </c>
    </row>
    <row r="41" spans="1:14" x14ac:dyDescent="0.35">
      <c r="A41" s="24"/>
      <c r="B41" s="22" t="s">
        <v>58</v>
      </c>
      <c r="C41" s="23">
        <v>0.42</v>
      </c>
      <c r="D41" s="23">
        <v>0.57999999999999996</v>
      </c>
      <c r="E41" s="23">
        <v>0.33</v>
      </c>
      <c r="F41" s="23">
        <v>0.01</v>
      </c>
      <c r="G41" s="23">
        <v>0.02</v>
      </c>
      <c r="H41" s="23">
        <v>0.06</v>
      </c>
      <c r="I41" s="23">
        <v>0.01</v>
      </c>
      <c r="J41" s="23">
        <v>0.01</v>
      </c>
      <c r="K41" s="23">
        <v>0.46</v>
      </c>
      <c r="L41" s="23">
        <v>0.1</v>
      </c>
      <c r="M41" s="23">
        <v>0.35</v>
      </c>
      <c r="N41" s="13">
        <v>9090</v>
      </c>
    </row>
    <row r="42" spans="1:14" x14ac:dyDescent="0.35">
      <c r="A42" s="24" t="s">
        <v>1838</v>
      </c>
      <c r="B42" s="22" t="s">
        <v>127</v>
      </c>
      <c r="C42" s="23">
        <v>0.54</v>
      </c>
      <c r="D42" s="23">
        <v>0.46</v>
      </c>
      <c r="E42" s="23">
        <v>0.39</v>
      </c>
      <c r="F42" s="23">
        <v>0.01</v>
      </c>
      <c r="G42" s="23">
        <v>0.02</v>
      </c>
      <c r="H42" s="23">
        <v>0.11</v>
      </c>
      <c r="I42" s="23">
        <v>0.02</v>
      </c>
      <c r="J42" s="23">
        <v>0.01</v>
      </c>
      <c r="K42" s="23">
        <v>0.32</v>
      </c>
      <c r="L42" s="23">
        <v>0.11</v>
      </c>
      <c r="M42" s="23">
        <v>0.41</v>
      </c>
      <c r="N42" s="13">
        <v>4200</v>
      </c>
    </row>
    <row r="43" spans="1:14" x14ac:dyDescent="0.35">
      <c r="A43" s="24"/>
      <c r="B43" s="22" t="s">
        <v>126</v>
      </c>
      <c r="C43" s="23">
        <v>0.4</v>
      </c>
      <c r="D43" s="23">
        <v>0.6</v>
      </c>
      <c r="E43" s="23">
        <v>0.32</v>
      </c>
      <c r="F43" s="23">
        <v>0.01</v>
      </c>
      <c r="G43" s="23">
        <v>0.01</v>
      </c>
      <c r="H43" s="23">
        <v>0.06</v>
      </c>
      <c r="I43" s="23">
        <v>0.01</v>
      </c>
      <c r="J43" s="23">
        <v>0.01</v>
      </c>
      <c r="K43" s="23">
        <v>0.46</v>
      </c>
      <c r="L43" s="23">
        <v>0.12</v>
      </c>
      <c r="M43" s="23">
        <v>0.34</v>
      </c>
      <c r="N43" s="13">
        <v>4760</v>
      </c>
    </row>
    <row r="44" spans="1:14" x14ac:dyDescent="0.35">
      <c r="A44" s="24"/>
      <c r="B44" s="22" t="s">
        <v>125</v>
      </c>
      <c r="C44" s="23">
        <v>0.34</v>
      </c>
      <c r="D44" s="23">
        <v>0.66</v>
      </c>
      <c r="E44" s="23">
        <v>0.28000000000000003</v>
      </c>
      <c r="F44" s="23">
        <v>0.01</v>
      </c>
      <c r="G44" s="23">
        <v>0.02</v>
      </c>
      <c r="H44" s="23">
        <v>0.03</v>
      </c>
      <c r="I44" s="23">
        <v>0.01</v>
      </c>
      <c r="J44" s="23">
        <v>0.01</v>
      </c>
      <c r="K44" s="23">
        <v>0.56000000000000005</v>
      </c>
      <c r="L44" s="23">
        <v>0.09</v>
      </c>
      <c r="M44" s="23">
        <v>0.3</v>
      </c>
      <c r="N44" s="13">
        <v>2840</v>
      </c>
    </row>
    <row r="45" spans="1:14" x14ac:dyDescent="0.35">
      <c r="A45" s="24" t="s">
        <v>489</v>
      </c>
      <c r="B45" s="22" t="s">
        <v>123</v>
      </c>
      <c r="C45" s="23">
        <v>0.44</v>
      </c>
      <c r="D45" s="23">
        <v>0.56000000000000005</v>
      </c>
      <c r="E45" s="23">
        <v>0.34</v>
      </c>
      <c r="F45" s="23">
        <v>0.01</v>
      </c>
      <c r="G45" s="23">
        <v>0.02</v>
      </c>
      <c r="H45" s="23">
        <v>7.0000000000000007E-2</v>
      </c>
      <c r="I45" s="23">
        <v>0.02</v>
      </c>
      <c r="J45" s="23">
        <v>0.01</v>
      </c>
      <c r="K45" s="23">
        <v>0.43</v>
      </c>
      <c r="L45" s="23">
        <v>0.11</v>
      </c>
      <c r="M45" s="23">
        <v>0.36</v>
      </c>
      <c r="N45" s="13">
        <v>10330</v>
      </c>
    </row>
    <row r="46" spans="1:14" x14ac:dyDescent="0.35">
      <c r="A46" s="24"/>
      <c r="B46" s="22" t="s">
        <v>122</v>
      </c>
      <c r="C46" s="23">
        <v>0.33</v>
      </c>
      <c r="D46" s="23">
        <v>0.67</v>
      </c>
      <c r="E46" s="23">
        <v>0.3</v>
      </c>
      <c r="F46" s="23">
        <v>0.01</v>
      </c>
      <c r="G46" s="23">
        <v>0.01</v>
      </c>
      <c r="H46" s="23">
        <v>0.02</v>
      </c>
      <c r="I46" s="23">
        <v>0.01</v>
      </c>
      <c r="J46" s="23">
        <v>0</v>
      </c>
      <c r="K46" s="23">
        <v>0.56000000000000005</v>
      </c>
      <c r="L46" s="23">
        <v>0.1</v>
      </c>
      <c r="M46" s="23">
        <v>0.31</v>
      </c>
      <c r="N46" s="13">
        <v>1840</v>
      </c>
    </row>
    <row r="48" spans="1:14" x14ac:dyDescent="0.35">
      <c r="A48" s="13" t="s">
        <v>1018</v>
      </c>
    </row>
  </sheetData>
  <pageMargins left="0.7" right="0.7" top="0.75" bottom="0.75" header="0.3" footer="0.3"/>
  <pageSetup paperSize="9" orientation="portrait" horizontalDpi="90" verticalDpi="9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heetViews>
  <sheetFormatPr defaultRowHeight="14.5" x14ac:dyDescent="0.35"/>
  <cols>
    <col min="1" max="1" width="18.453125" customWidth="1"/>
    <col min="12" max="13" width="8.7265625" style="10"/>
  </cols>
  <sheetData>
    <row r="1" spans="1:18" ht="15.5" x14ac:dyDescent="0.35">
      <c r="A1" s="19" t="s">
        <v>1921</v>
      </c>
      <c r="B1" s="19"/>
      <c r="C1" s="19"/>
      <c r="D1" s="19"/>
      <c r="E1" s="19"/>
      <c r="F1" s="14"/>
      <c r="G1" s="14"/>
      <c r="H1" s="14"/>
      <c r="I1" s="14"/>
      <c r="J1" s="14"/>
      <c r="K1" s="14"/>
      <c r="L1" s="14"/>
      <c r="M1" s="14"/>
      <c r="N1" s="14"/>
      <c r="O1" s="14"/>
      <c r="P1" s="14"/>
      <c r="Q1" s="14"/>
      <c r="R1" s="14"/>
    </row>
    <row r="2" spans="1:18" s="14" customFormat="1" ht="15.5" x14ac:dyDescent="0.35">
      <c r="A2" s="13" t="s">
        <v>1840</v>
      </c>
    </row>
    <row r="3" spans="1:18" ht="15.5" x14ac:dyDescent="0.35">
      <c r="A3" s="13" t="s">
        <v>890</v>
      </c>
      <c r="B3" s="13"/>
      <c r="C3" s="13"/>
      <c r="D3" s="13"/>
      <c r="E3" s="13"/>
      <c r="F3" s="13"/>
      <c r="G3" s="13"/>
      <c r="H3" s="13"/>
      <c r="I3" s="13"/>
      <c r="J3" s="13"/>
      <c r="K3" s="13"/>
      <c r="L3" s="13"/>
      <c r="M3" s="13"/>
      <c r="N3" s="13"/>
    </row>
    <row r="4" spans="1:18" ht="15.5" x14ac:dyDescent="0.35">
      <c r="A4" s="13"/>
      <c r="B4" s="13"/>
      <c r="C4" s="13"/>
      <c r="D4" s="13"/>
      <c r="E4" s="13"/>
      <c r="F4" s="13"/>
      <c r="G4" s="13"/>
      <c r="H4" s="13"/>
      <c r="I4" s="13"/>
      <c r="J4" s="13"/>
      <c r="K4" s="13"/>
      <c r="L4" s="13"/>
      <c r="M4" s="13"/>
      <c r="N4" s="13"/>
    </row>
    <row r="5" spans="1:18" ht="15.5" x14ac:dyDescent="0.35">
      <c r="A5" s="13"/>
      <c r="B5" s="13" t="s">
        <v>254</v>
      </c>
      <c r="C5" s="13" t="s">
        <v>255</v>
      </c>
      <c r="D5" s="13" t="s">
        <v>256</v>
      </c>
      <c r="E5" s="13" t="s">
        <v>257</v>
      </c>
      <c r="F5" s="13" t="s">
        <v>258</v>
      </c>
      <c r="G5" s="13" t="s">
        <v>259</v>
      </c>
      <c r="H5" s="13" t="s">
        <v>245</v>
      </c>
      <c r="I5" s="13" t="s">
        <v>100</v>
      </c>
      <c r="J5" s="13" t="s">
        <v>303</v>
      </c>
      <c r="K5" s="13" t="s">
        <v>304</v>
      </c>
      <c r="L5" s="13" t="s">
        <v>1019</v>
      </c>
      <c r="M5" s="13" t="s">
        <v>1020</v>
      </c>
      <c r="N5" s="13" t="s">
        <v>305</v>
      </c>
    </row>
    <row r="6" spans="1:18" ht="15.5" x14ac:dyDescent="0.35">
      <c r="A6" s="13" t="s">
        <v>47</v>
      </c>
      <c r="B6" s="23">
        <v>0.221</v>
      </c>
      <c r="C6" s="23">
        <v>0.52900000000000003</v>
      </c>
      <c r="D6" s="23">
        <v>0.12300000000000001</v>
      </c>
      <c r="E6" s="23">
        <v>1.2E-2</v>
      </c>
      <c r="F6" s="23">
        <v>7.0000000000000007E-2</v>
      </c>
      <c r="G6" s="23">
        <v>1.2E-2</v>
      </c>
      <c r="H6" s="23">
        <v>2.3E-2</v>
      </c>
      <c r="I6" s="23">
        <v>0.01</v>
      </c>
      <c r="J6" s="23">
        <v>0.23300000000000001</v>
      </c>
      <c r="K6" s="23">
        <v>0.76700000000000002</v>
      </c>
      <c r="L6" s="23">
        <f>B6+E6+F6+H6</f>
        <v>0.32600000000000007</v>
      </c>
      <c r="M6" s="23">
        <f>100%-L6</f>
        <v>0.67399999999999993</v>
      </c>
      <c r="N6" s="17">
        <v>18450</v>
      </c>
    </row>
    <row r="7" spans="1:18" ht="15.5" x14ac:dyDescent="0.35">
      <c r="A7" s="13" t="s">
        <v>260</v>
      </c>
      <c r="B7" s="23">
        <v>0.68</v>
      </c>
      <c r="C7" s="23">
        <v>0.24</v>
      </c>
      <c r="D7" s="23">
        <v>0.04</v>
      </c>
      <c r="E7" s="23">
        <v>0.01</v>
      </c>
      <c r="F7" s="23">
        <v>0.01</v>
      </c>
      <c r="G7" s="23">
        <v>0.01</v>
      </c>
      <c r="H7" s="23">
        <v>0</v>
      </c>
      <c r="I7" s="23">
        <v>0.01</v>
      </c>
      <c r="J7" s="23">
        <v>0.69</v>
      </c>
      <c r="K7" s="23">
        <v>0.31</v>
      </c>
      <c r="L7" s="23">
        <f t="shared" ref="L7:L15" si="0">B7+E7+F7+H7</f>
        <v>0.70000000000000007</v>
      </c>
      <c r="M7" s="23">
        <f t="shared" ref="M7:M15" si="1">100%-L7</f>
        <v>0.29999999999999993</v>
      </c>
      <c r="N7" s="17">
        <v>3450</v>
      </c>
    </row>
    <row r="8" spans="1:18" ht="15.5" x14ac:dyDescent="0.35">
      <c r="A8" s="13" t="s">
        <v>261</v>
      </c>
      <c r="B8" s="23">
        <v>0.42</v>
      </c>
      <c r="C8" s="23">
        <v>0.4</v>
      </c>
      <c r="D8" s="23">
        <v>0.1</v>
      </c>
      <c r="E8" s="23">
        <v>0.02</v>
      </c>
      <c r="F8" s="23">
        <v>0.04</v>
      </c>
      <c r="G8" s="23">
        <v>0.01</v>
      </c>
      <c r="H8" s="23">
        <v>0</v>
      </c>
      <c r="I8" s="23">
        <v>0</v>
      </c>
      <c r="J8" s="23">
        <v>0.44</v>
      </c>
      <c r="K8" s="23">
        <v>0.55000000000000004</v>
      </c>
      <c r="L8" s="23">
        <f t="shared" si="0"/>
        <v>0.48</v>
      </c>
      <c r="M8" s="23">
        <f t="shared" si="1"/>
        <v>0.52</v>
      </c>
      <c r="N8" s="17">
        <v>2740</v>
      </c>
    </row>
    <row r="9" spans="1:18" ht="15.5" x14ac:dyDescent="0.35">
      <c r="A9" s="13" t="s">
        <v>262</v>
      </c>
      <c r="B9" s="23">
        <v>0.26</v>
      </c>
      <c r="C9" s="23">
        <v>0.49</v>
      </c>
      <c r="D9" s="23">
        <v>0.12</v>
      </c>
      <c r="E9" s="23">
        <v>0.02</v>
      </c>
      <c r="F9" s="23">
        <v>0.09</v>
      </c>
      <c r="G9" s="23">
        <v>0.02</v>
      </c>
      <c r="H9" s="23">
        <v>0</v>
      </c>
      <c r="I9" s="23">
        <v>0</v>
      </c>
      <c r="J9" s="23">
        <v>0.28000000000000003</v>
      </c>
      <c r="K9" s="23">
        <v>0.72</v>
      </c>
      <c r="L9" s="23">
        <f t="shared" si="0"/>
        <v>0.37</v>
      </c>
      <c r="M9" s="23">
        <f t="shared" si="1"/>
        <v>0.63</v>
      </c>
      <c r="N9" s="17">
        <v>1810</v>
      </c>
    </row>
    <row r="10" spans="1:18" ht="15.5" x14ac:dyDescent="0.35">
      <c r="A10" s="13" t="s">
        <v>263</v>
      </c>
      <c r="B10" s="23">
        <v>0.1</v>
      </c>
      <c r="C10" s="23">
        <v>0.59</v>
      </c>
      <c r="D10" s="23">
        <v>0.14000000000000001</v>
      </c>
      <c r="E10" s="23">
        <v>0.02</v>
      </c>
      <c r="F10" s="23">
        <v>0.1</v>
      </c>
      <c r="G10" s="23">
        <v>0.02</v>
      </c>
      <c r="H10" s="23">
        <v>0.01</v>
      </c>
      <c r="I10" s="23">
        <v>0.01</v>
      </c>
      <c r="J10" s="23">
        <v>0.12</v>
      </c>
      <c r="K10" s="23">
        <v>0.87</v>
      </c>
      <c r="L10" s="23">
        <f t="shared" si="0"/>
        <v>0.23000000000000004</v>
      </c>
      <c r="M10" s="23">
        <f t="shared" si="1"/>
        <v>0.77</v>
      </c>
      <c r="N10" s="17">
        <v>2240</v>
      </c>
    </row>
    <row r="11" spans="1:18" ht="15.5" x14ac:dyDescent="0.35">
      <c r="A11" s="13" t="s">
        <v>264</v>
      </c>
      <c r="B11" s="23">
        <v>0.03</v>
      </c>
      <c r="C11" s="23">
        <v>0.62</v>
      </c>
      <c r="D11" s="23">
        <v>0.17</v>
      </c>
      <c r="E11" s="23">
        <v>0.01</v>
      </c>
      <c r="F11" s="23">
        <v>0.12</v>
      </c>
      <c r="G11" s="23">
        <v>0.01</v>
      </c>
      <c r="H11" s="23">
        <v>0.02</v>
      </c>
      <c r="I11" s="23">
        <v>0.01</v>
      </c>
      <c r="J11" s="23">
        <v>0.04</v>
      </c>
      <c r="K11" s="23">
        <v>0.95</v>
      </c>
      <c r="L11" s="23">
        <f t="shared" si="0"/>
        <v>0.18</v>
      </c>
      <c r="M11" s="23">
        <f t="shared" si="1"/>
        <v>0.82000000000000006</v>
      </c>
      <c r="N11" s="17">
        <v>2800</v>
      </c>
    </row>
    <row r="12" spans="1:18" ht="15.5" x14ac:dyDescent="0.35">
      <c r="A12" s="13" t="s">
        <v>265</v>
      </c>
      <c r="B12" s="23">
        <v>0.02</v>
      </c>
      <c r="C12" s="23">
        <v>0.7</v>
      </c>
      <c r="D12" s="23">
        <v>0.15</v>
      </c>
      <c r="E12" s="23">
        <v>0</v>
      </c>
      <c r="F12" s="23">
        <v>0.08</v>
      </c>
      <c r="G12" s="23">
        <v>0.02</v>
      </c>
      <c r="H12" s="23">
        <v>0.03</v>
      </c>
      <c r="I12" s="23">
        <v>0</v>
      </c>
      <c r="J12" s="23">
        <v>0.02</v>
      </c>
      <c r="K12" s="23">
        <v>0.98</v>
      </c>
      <c r="L12" s="23">
        <f t="shared" si="0"/>
        <v>0.13</v>
      </c>
      <c r="M12" s="23">
        <f t="shared" si="1"/>
        <v>0.87</v>
      </c>
      <c r="N12" s="17">
        <v>1570</v>
      </c>
    </row>
    <row r="13" spans="1:18" ht="15.5" x14ac:dyDescent="0.35">
      <c r="A13" s="13" t="s">
        <v>266</v>
      </c>
      <c r="B13" s="23">
        <v>0.01</v>
      </c>
      <c r="C13" s="23">
        <v>0.71</v>
      </c>
      <c r="D13" s="23">
        <v>0.12</v>
      </c>
      <c r="E13" s="23">
        <v>0</v>
      </c>
      <c r="F13" s="23">
        <v>0.09</v>
      </c>
      <c r="G13" s="23">
        <v>0.01</v>
      </c>
      <c r="H13" s="23">
        <v>0.05</v>
      </c>
      <c r="I13" s="23">
        <v>0.01</v>
      </c>
      <c r="J13" s="23">
        <v>0.01</v>
      </c>
      <c r="K13" s="23">
        <v>0.99</v>
      </c>
      <c r="L13" s="23">
        <f t="shared" si="0"/>
        <v>0.15</v>
      </c>
      <c r="M13" s="23">
        <f t="shared" si="1"/>
        <v>0.85</v>
      </c>
      <c r="N13" s="17">
        <v>940</v>
      </c>
    </row>
    <row r="14" spans="1:18" ht="15.5" x14ac:dyDescent="0.35">
      <c r="A14" s="13" t="s">
        <v>267</v>
      </c>
      <c r="B14" s="23">
        <v>0.01</v>
      </c>
      <c r="C14" s="23">
        <v>0.69</v>
      </c>
      <c r="D14" s="23">
        <v>0.13</v>
      </c>
      <c r="E14" s="23">
        <v>0.01</v>
      </c>
      <c r="F14" s="23">
        <v>0.08</v>
      </c>
      <c r="G14" s="23">
        <v>0</v>
      </c>
      <c r="H14" s="23">
        <v>7.0000000000000007E-2</v>
      </c>
      <c r="I14" s="23">
        <v>0</v>
      </c>
      <c r="J14" s="23">
        <v>0.02</v>
      </c>
      <c r="K14" s="23">
        <v>0.97</v>
      </c>
      <c r="L14" s="23">
        <f t="shared" si="0"/>
        <v>0.17</v>
      </c>
      <c r="M14" s="23">
        <f t="shared" si="1"/>
        <v>0.83</v>
      </c>
      <c r="N14" s="17">
        <v>1660</v>
      </c>
    </row>
    <row r="15" spans="1:18" ht="15.5" x14ac:dyDescent="0.35">
      <c r="A15" s="13" t="s">
        <v>268</v>
      </c>
      <c r="B15" s="23">
        <v>0.01</v>
      </c>
      <c r="C15" s="23">
        <v>0.68</v>
      </c>
      <c r="D15" s="23">
        <v>0.17</v>
      </c>
      <c r="E15" s="23">
        <v>0</v>
      </c>
      <c r="F15" s="23">
        <v>0.05</v>
      </c>
      <c r="G15" s="23">
        <v>0.01</v>
      </c>
      <c r="H15" s="23">
        <v>7.0000000000000007E-2</v>
      </c>
      <c r="I15" s="23">
        <v>0.01</v>
      </c>
      <c r="J15" s="23">
        <v>0.01</v>
      </c>
      <c r="K15" s="23">
        <v>0.99</v>
      </c>
      <c r="L15" s="23">
        <f t="shared" si="0"/>
        <v>0.13</v>
      </c>
      <c r="M15" s="23">
        <f t="shared" si="1"/>
        <v>0.87</v>
      </c>
      <c r="N15" s="17">
        <v>1080</v>
      </c>
    </row>
    <row r="16" spans="1:18" ht="15.5" x14ac:dyDescent="0.35">
      <c r="A16" s="13"/>
      <c r="B16" s="13"/>
      <c r="C16" s="13"/>
      <c r="D16" s="13"/>
      <c r="E16" s="13"/>
      <c r="F16" s="13"/>
      <c r="G16" s="13"/>
      <c r="H16" s="13"/>
      <c r="I16" s="13"/>
      <c r="J16" s="13"/>
      <c r="K16" s="13"/>
      <c r="L16" s="13"/>
      <c r="M16" s="13"/>
      <c r="N16" s="13"/>
    </row>
    <row r="17" spans="1:14" ht="15.5" x14ac:dyDescent="0.35">
      <c r="A17" s="13" t="s">
        <v>1017</v>
      </c>
      <c r="B17" s="13"/>
      <c r="C17" s="13"/>
      <c r="D17" s="13"/>
      <c r="E17" s="13"/>
      <c r="F17" s="13"/>
      <c r="G17" s="13"/>
      <c r="H17" s="13"/>
      <c r="I17" s="13"/>
      <c r="J17" s="13"/>
      <c r="K17" s="13"/>
      <c r="L17" s="13"/>
      <c r="M17" s="13"/>
      <c r="N17" s="13"/>
    </row>
    <row r="18" spans="1:14" ht="15.5" x14ac:dyDescent="0.35">
      <c r="A18" s="13" t="s">
        <v>1018</v>
      </c>
      <c r="B18" s="13"/>
      <c r="C18" s="13"/>
      <c r="D18" s="13"/>
      <c r="E18" s="13"/>
      <c r="F18" s="13"/>
      <c r="G18" s="13"/>
      <c r="H18" s="13"/>
      <c r="I18" s="13"/>
      <c r="J18" s="13"/>
      <c r="K18" s="13"/>
      <c r="L18" s="13"/>
      <c r="M18" s="13"/>
      <c r="N18" s="13"/>
    </row>
    <row r="19" spans="1:14" ht="15.5" x14ac:dyDescent="0.35">
      <c r="A19" s="13"/>
      <c r="B19" s="13"/>
      <c r="C19" s="13"/>
      <c r="D19" s="13"/>
      <c r="E19" s="13"/>
      <c r="F19" s="13"/>
      <c r="G19" s="13"/>
      <c r="H19" s="13"/>
      <c r="I19" s="13"/>
      <c r="J19" s="13"/>
      <c r="K19" s="13"/>
      <c r="L19" s="13"/>
      <c r="M19" s="13"/>
      <c r="N19" s="13"/>
    </row>
    <row r="20" spans="1:14" x14ac:dyDescent="0.35">
      <c r="B20" s="10"/>
      <c r="C20" s="10"/>
      <c r="D20" s="10"/>
      <c r="E20" s="10"/>
      <c r="F20" s="10"/>
      <c r="G20" s="10"/>
      <c r="H20" s="10"/>
      <c r="I20" s="10"/>
      <c r="J20" s="10"/>
      <c r="K20" s="10"/>
    </row>
    <row r="21" spans="1:14" x14ac:dyDescent="0.35">
      <c r="B21" s="10"/>
      <c r="C21" s="10"/>
      <c r="D21" s="10"/>
      <c r="E21" s="10"/>
      <c r="F21" s="10"/>
      <c r="G21" s="10"/>
      <c r="H21" s="10"/>
      <c r="I21" s="10"/>
      <c r="J21" s="10"/>
      <c r="K21" s="10"/>
    </row>
    <row r="22" spans="1:14" x14ac:dyDescent="0.35">
      <c r="B22" s="10"/>
      <c r="C22" s="10"/>
      <c r="D22" s="10"/>
      <c r="E22" s="10"/>
      <c r="F22" s="10"/>
      <c r="G22" s="10"/>
      <c r="H22" s="10"/>
      <c r="I22" s="10"/>
      <c r="J22" s="10"/>
      <c r="K22" s="10"/>
    </row>
    <row r="23" spans="1:14" x14ac:dyDescent="0.35">
      <c r="B23" s="10"/>
      <c r="C23" s="10"/>
      <c r="D23" s="10"/>
      <c r="E23" s="10"/>
      <c r="F23" s="10"/>
      <c r="G23" s="10"/>
      <c r="H23" s="10"/>
      <c r="I23" s="10"/>
      <c r="J23" s="10"/>
      <c r="K23" s="10"/>
    </row>
    <row r="24" spans="1:14" x14ac:dyDescent="0.35">
      <c r="B24" s="10"/>
      <c r="C24" s="10"/>
      <c r="D24" s="10"/>
      <c r="E24" s="10"/>
      <c r="F24" s="10"/>
      <c r="G24" s="10"/>
      <c r="H24" s="10"/>
      <c r="I24" s="10"/>
      <c r="J24" s="10"/>
      <c r="K24" s="10"/>
    </row>
    <row r="25" spans="1:14" x14ac:dyDescent="0.35">
      <c r="B25" s="10"/>
      <c r="C25" s="10"/>
      <c r="D25" s="10"/>
      <c r="E25" s="10"/>
      <c r="F25" s="10"/>
      <c r="G25" s="10"/>
      <c r="H25" s="10"/>
      <c r="I25" s="10"/>
      <c r="J25" s="10"/>
      <c r="K25" s="10"/>
    </row>
    <row r="26" spans="1:14" x14ac:dyDescent="0.35">
      <c r="B26" s="10"/>
      <c r="C26" s="10"/>
      <c r="D26" s="10"/>
      <c r="E26" s="10"/>
      <c r="F26" s="10"/>
      <c r="G26" s="10"/>
      <c r="H26" s="10"/>
      <c r="I26" s="10"/>
      <c r="J26" s="10"/>
      <c r="K26" s="10"/>
    </row>
    <row r="27" spans="1:14" x14ac:dyDescent="0.35">
      <c r="B27" s="10"/>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workbookViewId="0"/>
  </sheetViews>
  <sheetFormatPr defaultRowHeight="15.5" x14ac:dyDescent="0.35"/>
  <cols>
    <col min="1" max="1" width="25.1796875" style="13" customWidth="1"/>
    <col min="2" max="2" width="20" style="13" customWidth="1"/>
    <col min="3" max="3" width="21.90625" style="13" customWidth="1"/>
    <col min="4" max="4" width="15.36328125" style="13" customWidth="1"/>
    <col min="5" max="5" width="22.7265625" style="13" customWidth="1"/>
    <col min="6" max="6" width="23.6328125" style="13" customWidth="1"/>
    <col min="7" max="7" width="23" style="13" customWidth="1"/>
    <col min="8" max="16384" width="8.7265625" style="13"/>
  </cols>
  <sheetData>
    <row r="1" spans="1:8" x14ac:dyDescent="0.35">
      <c r="A1" s="19" t="s">
        <v>1868</v>
      </c>
      <c r="B1" s="19"/>
      <c r="C1" s="19"/>
      <c r="D1" s="19"/>
      <c r="E1" s="19"/>
      <c r="F1" s="19"/>
    </row>
    <row r="2" spans="1:8" x14ac:dyDescent="0.35">
      <c r="A2" s="13" t="s">
        <v>1071</v>
      </c>
    </row>
    <row r="3" spans="1:8" x14ac:dyDescent="0.35">
      <c r="A3" s="13" t="s">
        <v>1038</v>
      </c>
    </row>
    <row r="5" spans="1:8" x14ac:dyDescent="0.35">
      <c r="A5" s="24" t="s">
        <v>1072</v>
      </c>
    </row>
    <row r="6" spans="1:8" x14ac:dyDescent="0.35">
      <c r="A6" s="13" t="s">
        <v>2057</v>
      </c>
    </row>
    <row r="7" spans="1:8" x14ac:dyDescent="0.35">
      <c r="A7" s="57"/>
    </row>
    <row r="8" spans="1:8" x14ac:dyDescent="0.35">
      <c r="A8" s="6"/>
      <c r="B8" s="6" t="s">
        <v>1057</v>
      </c>
      <c r="C8" s="6" t="s">
        <v>1058</v>
      </c>
      <c r="D8" s="6" t="s">
        <v>1059</v>
      </c>
      <c r="E8" s="6" t="s">
        <v>1060</v>
      </c>
      <c r="F8" s="6" t="s">
        <v>1061</v>
      </c>
      <c r="G8" s="6" t="s">
        <v>1062</v>
      </c>
      <c r="H8" s="6" t="s">
        <v>253</v>
      </c>
    </row>
    <row r="9" spans="1:8" x14ac:dyDescent="0.35">
      <c r="A9" s="6"/>
      <c r="B9" s="6"/>
      <c r="C9" s="6"/>
      <c r="D9" s="6"/>
      <c r="E9" s="6"/>
      <c r="F9" s="6"/>
      <c r="G9" s="6"/>
      <c r="H9" s="6" t="s">
        <v>1063</v>
      </c>
    </row>
    <row r="10" spans="1:8" x14ac:dyDescent="0.35">
      <c r="A10" s="8">
        <v>2004</v>
      </c>
      <c r="B10" s="6">
        <v>158.69999999999999</v>
      </c>
      <c r="C10" s="6">
        <v>14</v>
      </c>
      <c r="D10" s="6" t="s">
        <v>557</v>
      </c>
      <c r="E10" s="6">
        <v>0.3</v>
      </c>
      <c r="F10" s="6">
        <v>14.5</v>
      </c>
      <c r="G10" s="6">
        <v>0.5</v>
      </c>
      <c r="H10" s="6">
        <v>173.7</v>
      </c>
    </row>
    <row r="11" spans="1:8" x14ac:dyDescent="0.35">
      <c r="A11" s="8">
        <v>2005</v>
      </c>
      <c r="B11" s="6">
        <v>152.69999999999999</v>
      </c>
      <c r="C11" s="6">
        <v>12</v>
      </c>
      <c r="D11" s="6">
        <v>0.2</v>
      </c>
      <c r="E11" s="6">
        <v>0.2</v>
      </c>
      <c r="F11" s="6">
        <v>12.5</v>
      </c>
      <c r="G11" s="6">
        <v>0.4</v>
      </c>
      <c r="H11" s="6">
        <v>165.6</v>
      </c>
    </row>
    <row r="12" spans="1:8" x14ac:dyDescent="0.35">
      <c r="A12" s="8">
        <v>2006</v>
      </c>
      <c r="B12" s="6">
        <v>155.5</v>
      </c>
      <c r="C12" s="6">
        <v>13.2</v>
      </c>
      <c r="D12" s="6">
        <v>0.6</v>
      </c>
      <c r="E12" s="6">
        <v>0.4</v>
      </c>
      <c r="F12" s="6">
        <v>14.2</v>
      </c>
      <c r="G12" s="6">
        <v>0.4</v>
      </c>
      <c r="H12" s="6">
        <v>170</v>
      </c>
    </row>
    <row r="13" spans="1:8" x14ac:dyDescent="0.35">
      <c r="A13" s="8">
        <v>2007</v>
      </c>
      <c r="B13" s="6">
        <v>159.80000000000001</v>
      </c>
      <c r="C13" s="6">
        <v>15.8</v>
      </c>
      <c r="D13" s="6">
        <v>0.5</v>
      </c>
      <c r="E13" s="6" t="s">
        <v>557</v>
      </c>
      <c r="F13" s="6">
        <v>16.399999999999999</v>
      </c>
      <c r="G13" s="6">
        <v>0.6</v>
      </c>
      <c r="H13" s="6">
        <v>176.8</v>
      </c>
    </row>
    <row r="14" spans="1:8" x14ac:dyDescent="0.35">
      <c r="A14" s="8">
        <v>2008</v>
      </c>
      <c r="B14" s="6">
        <v>144.19999999999999</v>
      </c>
      <c r="C14" s="6">
        <v>11.4</v>
      </c>
      <c r="D14" s="6">
        <v>0.6</v>
      </c>
      <c r="E14" s="6">
        <v>0.3</v>
      </c>
      <c r="F14" s="6">
        <v>12.3</v>
      </c>
      <c r="G14" s="6">
        <v>0.5</v>
      </c>
      <c r="H14" s="6">
        <v>157</v>
      </c>
    </row>
    <row r="15" spans="1:8" x14ac:dyDescent="0.35">
      <c r="A15" s="8">
        <v>2009</v>
      </c>
      <c r="B15" s="6">
        <v>118.8</v>
      </c>
      <c r="C15" s="6">
        <v>12.2</v>
      </c>
      <c r="D15" s="6" t="s">
        <v>557</v>
      </c>
      <c r="E15" s="6">
        <v>0.2</v>
      </c>
      <c r="F15" s="6">
        <v>12.6</v>
      </c>
      <c r="G15" s="6">
        <v>0.5</v>
      </c>
      <c r="H15" s="6">
        <v>131.9</v>
      </c>
    </row>
    <row r="16" spans="1:8" x14ac:dyDescent="0.35">
      <c r="A16" s="8">
        <v>2010</v>
      </c>
      <c r="B16" s="6">
        <v>116.8</v>
      </c>
      <c r="C16" s="6">
        <v>13.9</v>
      </c>
      <c r="D16" s="6">
        <v>0.8</v>
      </c>
      <c r="E16" s="6">
        <v>0.1</v>
      </c>
      <c r="F16" s="6">
        <v>14.8</v>
      </c>
      <c r="G16" s="6">
        <v>0.4</v>
      </c>
      <c r="H16" s="6">
        <v>131.9</v>
      </c>
    </row>
    <row r="17" spans="1:8" x14ac:dyDescent="0.35">
      <c r="A17" s="9" t="s">
        <v>558</v>
      </c>
      <c r="B17" s="6">
        <v>121</v>
      </c>
      <c r="C17" s="6">
        <v>12.8</v>
      </c>
      <c r="D17" s="6" t="s">
        <v>557</v>
      </c>
      <c r="E17" s="6" t="s">
        <v>557</v>
      </c>
      <c r="F17" s="6">
        <v>13.5</v>
      </c>
      <c r="G17" s="6">
        <v>0.3</v>
      </c>
      <c r="H17" s="6">
        <v>134.80000000000001</v>
      </c>
    </row>
    <row r="18" spans="1:8" x14ac:dyDescent="0.35">
      <c r="A18" s="9" t="s">
        <v>559</v>
      </c>
      <c r="B18" s="6">
        <v>123.5</v>
      </c>
      <c r="C18" s="6">
        <v>12.4</v>
      </c>
      <c r="D18" s="6" t="s">
        <v>557</v>
      </c>
      <c r="E18" s="6">
        <v>0.7</v>
      </c>
      <c r="F18" s="6">
        <v>13.5</v>
      </c>
      <c r="G18" s="6">
        <v>0.3</v>
      </c>
      <c r="H18" s="6">
        <v>137.19999999999999</v>
      </c>
    </row>
    <row r="19" spans="1:8" x14ac:dyDescent="0.35">
      <c r="A19" s="9" t="s">
        <v>560</v>
      </c>
      <c r="B19" s="6">
        <v>111.8</v>
      </c>
      <c r="C19" s="6">
        <v>12.6</v>
      </c>
      <c r="D19" s="6" t="s">
        <v>557</v>
      </c>
      <c r="E19" s="6">
        <v>0.2</v>
      </c>
      <c r="F19" s="6">
        <v>13</v>
      </c>
      <c r="G19" s="6">
        <v>0.3</v>
      </c>
      <c r="H19" s="6">
        <v>125</v>
      </c>
    </row>
    <row r="20" spans="1:8" x14ac:dyDescent="0.35">
      <c r="A20" s="9" t="s">
        <v>561</v>
      </c>
      <c r="B20" s="6">
        <v>109.1</v>
      </c>
      <c r="C20" s="6">
        <v>13.3</v>
      </c>
      <c r="D20" s="6" t="s">
        <v>557</v>
      </c>
      <c r="E20" s="6">
        <v>0.1</v>
      </c>
      <c r="F20" s="6">
        <v>13.5</v>
      </c>
      <c r="G20" s="6">
        <v>0.2</v>
      </c>
      <c r="H20" s="6">
        <v>122.9</v>
      </c>
    </row>
    <row r="21" spans="1:8" x14ac:dyDescent="0.35">
      <c r="A21" s="9" t="s">
        <v>562</v>
      </c>
      <c r="B21" s="6">
        <v>115.8</v>
      </c>
      <c r="C21" s="6">
        <v>15.8</v>
      </c>
      <c r="D21" s="6" t="s">
        <v>557</v>
      </c>
      <c r="E21" s="6">
        <v>0.5</v>
      </c>
      <c r="F21" s="6">
        <v>16.7</v>
      </c>
      <c r="G21" s="6">
        <v>0.2</v>
      </c>
      <c r="H21" s="6">
        <v>132.69999999999999</v>
      </c>
    </row>
    <row r="22" spans="1:8" x14ac:dyDescent="0.35">
      <c r="A22" s="9" t="s">
        <v>563</v>
      </c>
      <c r="B22" s="6">
        <v>123.6</v>
      </c>
      <c r="C22" s="6">
        <v>15.7</v>
      </c>
      <c r="D22" s="6" t="s">
        <v>557</v>
      </c>
      <c r="E22" s="6">
        <v>0.4</v>
      </c>
      <c r="F22" s="6">
        <v>16.2</v>
      </c>
      <c r="G22" s="6">
        <v>0.2</v>
      </c>
      <c r="H22" s="6">
        <v>139.9</v>
      </c>
    </row>
    <row r="23" spans="1:8" x14ac:dyDescent="0.35">
      <c r="A23" s="8">
        <v>2017</v>
      </c>
      <c r="B23" s="6">
        <v>107.6</v>
      </c>
      <c r="C23" s="6">
        <v>14</v>
      </c>
      <c r="D23" s="6">
        <v>0.6</v>
      </c>
      <c r="E23" s="6">
        <v>0.2</v>
      </c>
      <c r="F23" s="6">
        <v>14.8</v>
      </c>
      <c r="G23" s="6">
        <v>0.2</v>
      </c>
      <c r="H23" s="6">
        <v>122.6</v>
      </c>
    </row>
    <row r="24" spans="1:8" x14ac:dyDescent="0.35">
      <c r="A24" s="8">
        <v>2018</v>
      </c>
      <c r="B24" s="6">
        <v>111.4</v>
      </c>
      <c r="C24" s="6">
        <v>16.5</v>
      </c>
      <c r="D24" s="6" t="s">
        <v>557</v>
      </c>
      <c r="E24" s="6">
        <v>0.2</v>
      </c>
      <c r="F24" s="6">
        <v>17</v>
      </c>
      <c r="G24" s="6">
        <v>0.2</v>
      </c>
      <c r="H24" s="6">
        <v>128.6</v>
      </c>
    </row>
    <row r="25" spans="1:8" x14ac:dyDescent="0.35">
      <c r="A25" s="8" t="s">
        <v>564</v>
      </c>
      <c r="B25" s="6">
        <v>103.2</v>
      </c>
      <c r="C25" s="6">
        <v>15</v>
      </c>
      <c r="D25" s="6" t="s">
        <v>557</v>
      </c>
      <c r="E25" s="6">
        <v>0.4</v>
      </c>
      <c r="F25" s="6">
        <v>15.5</v>
      </c>
      <c r="G25" s="6">
        <v>0.4</v>
      </c>
      <c r="H25" s="6">
        <v>119.1</v>
      </c>
    </row>
    <row r="26" spans="1:8" x14ac:dyDescent="0.35">
      <c r="A26" s="8"/>
      <c r="B26" s="6"/>
      <c r="C26" s="6"/>
      <c r="D26" s="6"/>
      <c r="E26" s="6"/>
      <c r="F26" s="6"/>
      <c r="G26" s="6"/>
      <c r="H26" s="6"/>
    </row>
    <row r="28" spans="1:8" x14ac:dyDescent="0.35">
      <c r="A28" s="13" t="s">
        <v>565</v>
      </c>
    </row>
    <row r="29" spans="1:8" x14ac:dyDescent="0.35">
      <c r="A29" s="15" t="s">
        <v>1022</v>
      </c>
    </row>
    <row r="31" spans="1:8" x14ac:dyDescent="0.35">
      <c r="A31" s="24" t="s">
        <v>1065</v>
      </c>
    </row>
    <row r="32" spans="1:8" x14ac:dyDescent="0.35">
      <c r="A32" s="13" t="s">
        <v>2058</v>
      </c>
    </row>
    <row r="33" spans="1:8" x14ac:dyDescent="0.35">
      <c r="A33" s="24"/>
    </row>
    <row r="34" spans="1:8" x14ac:dyDescent="0.35">
      <c r="B34" s="6" t="s">
        <v>1057</v>
      </c>
      <c r="C34" s="6" t="s">
        <v>1058</v>
      </c>
      <c r="D34" s="6" t="s">
        <v>1059</v>
      </c>
      <c r="E34" s="6" t="s">
        <v>1060</v>
      </c>
      <c r="F34" s="6" t="s">
        <v>1061</v>
      </c>
      <c r="G34" s="6" t="s">
        <v>1062</v>
      </c>
      <c r="H34" s="6" t="s">
        <v>253</v>
      </c>
    </row>
    <row r="35" spans="1:8" x14ac:dyDescent="0.35">
      <c r="B35" s="6"/>
      <c r="C35" s="6"/>
      <c r="D35" s="6"/>
      <c r="E35" s="6"/>
      <c r="F35" s="6"/>
      <c r="G35" s="6"/>
      <c r="H35" s="6" t="s">
        <v>1064</v>
      </c>
    </row>
    <row r="36" spans="1:8" x14ac:dyDescent="0.35">
      <c r="A36" s="16">
        <v>2004</v>
      </c>
      <c r="B36" s="6">
        <v>158.69999999999999</v>
      </c>
      <c r="C36" s="6">
        <v>17.5</v>
      </c>
      <c r="D36" s="6" t="s">
        <v>557</v>
      </c>
      <c r="E36" s="6">
        <v>0.2</v>
      </c>
      <c r="F36" s="6">
        <v>17.899999999999999</v>
      </c>
      <c r="G36" s="6">
        <v>0.3</v>
      </c>
      <c r="H36" s="6">
        <v>176.9</v>
      </c>
    </row>
    <row r="37" spans="1:8" x14ac:dyDescent="0.35">
      <c r="A37" s="16">
        <v>2005</v>
      </c>
      <c r="B37" s="6">
        <v>152.69999999999999</v>
      </c>
      <c r="C37" s="6">
        <v>16.7</v>
      </c>
      <c r="D37" s="6">
        <v>0.5</v>
      </c>
      <c r="E37" s="6">
        <v>0.2</v>
      </c>
      <c r="F37" s="6">
        <v>17.399999999999999</v>
      </c>
      <c r="G37" s="6">
        <v>0.2</v>
      </c>
      <c r="H37" s="6">
        <v>170.4</v>
      </c>
    </row>
    <row r="38" spans="1:8" x14ac:dyDescent="0.35">
      <c r="A38" s="16">
        <v>2006</v>
      </c>
      <c r="B38" s="6">
        <v>155.5</v>
      </c>
      <c r="C38" s="6">
        <v>18.600000000000001</v>
      </c>
      <c r="D38" s="6">
        <v>0.2</v>
      </c>
      <c r="E38" s="6">
        <v>0.1</v>
      </c>
      <c r="F38" s="6">
        <v>18.899999999999999</v>
      </c>
      <c r="G38" s="6">
        <v>0.2</v>
      </c>
      <c r="H38" s="6">
        <v>174.6</v>
      </c>
    </row>
    <row r="39" spans="1:8" x14ac:dyDescent="0.35">
      <c r="A39" s="16">
        <v>2007</v>
      </c>
      <c r="B39" s="6">
        <v>159.80000000000001</v>
      </c>
      <c r="C39" s="6">
        <v>21.2</v>
      </c>
      <c r="D39" s="6">
        <v>0.6</v>
      </c>
      <c r="E39" s="6" t="s">
        <v>557</v>
      </c>
      <c r="F39" s="6">
        <v>21.9</v>
      </c>
      <c r="G39" s="6">
        <v>0.3</v>
      </c>
      <c r="H39" s="6">
        <v>182</v>
      </c>
    </row>
    <row r="40" spans="1:8" x14ac:dyDescent="0.35">
      <c r="A40" s="16">
        <v>2008</v>
      </c>
      <c r="B40" s="6">
        <v>144.19999999999999</v>
      </c>
      <c r="C40" s="6">
        <v>17.100000000000001</v>
      </c>
      <c r="D40" s="6">
        <v>0.3</v>
      </c>
      <c r="E40" s="6">
        <v>0.3</v>
      </c>
      <c r="F40" s="6">
        <v>17.7</v>
      </c>
      <c r="G40" s="6">
        <v>0.3</v>
      </c>
      <c r="H40" s="6">
        <v>162.19999999999999</v>
      </c>
    </row>
    <row r="41" spans="1:8" x14ac:dyDescent="0.35">
      <c r="A41" s="16">
        <v>2009</v>
      </c>
      <c r="B41" s="6">
        <v>118.8</v>
      </c>
      <c r="C41" s="6">
        <v>15.5</v>
      </c>
      <c r="D41" s="6" t="s">
        <v>557</v>
      </c>
      <c r="E41" s="6">
        <v>0.4</v>
      </c>
      <c r="F41" s="6">
        <v>16</v>
      </c>
      <c r="G41" s="6">
        <v>0.2</v>
      </c>
      <c r="H41" s="6">
        <v>134.9</v>
      </c>
    </row>
    <row r="42" spans="1:8" x14ac:dyDescent="0.35">
      <c r="A42" s="16">
        <v>2010</v>
      </c>
      <c r="B42" s="6">
        <v>116.8</v>
      </c>
      <c r="C42" s="6">
        <v>17.3</v>
      </c>
      <c r="D42" s="6">
        <v>0.4</v>
      </c>
      <c r="E42" s="6">
        <v>0.2</v>
      </c>
      <c r="F42" s="6">
        <v>17.899999999999999</v>
      </c>
      <c r="G42" s="6">
        <v>0.2</v>
      </c>
      <c r="H42" s="6">
        <v>134.9</v>
      </c>
    </row>
    <row r="43" spans="1:8" x14ac:dyDescent="0.35">
      <c r="A43" s="8" t="s">
        <v>558</v>
      </c>
      <c r="B43" s="6">
        <v>121</v>
      </c>
      <c r="C43" s="6">
        <v>16.8</v>
      </c>
      <c r="D43" s="6" t="s">
        <v>557</v>
      </c>
      <c r="E43" s="6">
        <v>0.3</v>
      </c>
      <c r="F43" s="6">
        <v>17.5</v>
      </c>
      <c r="G43" s="6">
        <v>0.1</v>
      </c>
      <c r="H43" s="6">
        <v>138.5</v>
      </c>
    </row>
    <row r="44" spans="1:8" x14ac:dyDescent="0.35">
      <c r="A44" s="8" t="s">
        <v>559</v>
      </c>
      <c r="B44" s="6">
        <v>123.5</v>
      </c>
      <c r="C44" s="6">
        <v>18.8</v>
      </c>
      <c r="D44" s="6" t="s">
        <v>557</v>
      </c>
      <c r="E44" s="6">
        <v>0.5</v>
      </c>
      <c r="F44" s="6">
        <v>19.600000000000001</v>
      </c>
      <c r="G44" s="6">
        <v>0.1</v>
      </c>
      <c r="H44" s="6">
        <v>143.19999999999999</v>
      </c>
    </row>
    <row r="45" spans="1:8" x14ac:dyDescent="0.35">
      <c r="A45" s="8" t="s">
        <v>560</v>
      </c>
      <c r="B45" s="6">
        <v>111.8</v>
      </c>
      <c r="C45" s="6">
        <v>15.8</v>
      </c>
      <c r="D45" s="6" t="s">
        <v>557</v>
      </c>
      <c r="E45" s="6" t="s">
        <v>557</v>
      </c>
      <c r="F45" s="6">
        <v>16.2</v>
      </c>
      <c r="G45" s="6">
        <v>0.1</v>
      </c>
      <c r="H45" s="6">
        <v>128.1</v>
      </c>
    </row>
    <row r="46" spans="1:8" x14ac:dyDescent="0.35">
      <c r="A46" s="8" t="s">
        <v>561</v>
      </c>
      <c r="B46" s="6">
        <v>109.1</v>
      </c>
      <c r="C46" s="6">
        <v>17.7</v>
      </c>
      <c r="D46" s="6" t="s">
        <v>557</v>
      </c>
      <c r="E46" s="6">
        <v>0.2</v>
      </c>
      <c r="F46" s="6">
        <v>18.2</v>
      </c>
      <c r="G46" s="6">
        <v>0.1</v>
      </c>
      <c r="H46" s="6">
        <v>127.4</v>
      </c>
    </row>
    <row r="47" spans="1:8" x14ac:dyDescent="0.35">
      <c r="A47" s="8" t="s">
        <v>562</v>
      </c>
      <c r="B47" s="6">
        <v>115.8</v>
      </c>
      <c r="C47" s="6">
        <v>19.7</v>
      </c>
      <c r="D47" s="6" t="s">
        <v>557</v>
      </c>
      <c r="E47" s="6">
        <v>0.5</v>
      </c>
      <c r="F47" s="6">
        <v>20.3</v>
      </c>
      <c r="G47" s="6">
        <v>0.2</v>
      </c>
      <c r="H47" s="6">
        <v>136.19999999999999</v>
      </c>
    </row>
    <row r="48" spans="1:8" x14ac:dyDescent="0.35">
      <c r="A48" s="8" t="s">
        <v>563</v>
      </c>
      <c r="B48" s="6">
        <v>123.6</v>
      </c>
      <c r="C48" s="6">
        <v>18.899999999999999</v>
      </c>
      <c r="D48" s="6" t="s">
        <v>557</v>
      </c>
      <c r="E48" s="6">
        <v>0.2</v>
      </c>
      <c r="F48" s="6">
        <v>19.3</v>
      </c>
      <c r="G48" s="6">
        <v>0.1</v>
      </c>
      <c r="H48" s="6">
        <v>143</v>
      </c>
    </row>
    <row r="49" spans="1:8" x14ac:dyDescent="0.35">
      <c r="A49" s="16">
        <v>2017</v>
      </c>
      <c r="B49" s="6">
        <v>107.6</v>
      </c>
      <c r="C49" s="6">
        <v>18.2</v>
      </c>
      <c r="D49" s="6" t="s">
        <v>557</v>
      </c>
      <c r="E49" s="6" t="s">
        <v>557</v>
      </c>
      <c r="F49" s="6">
        <v>19</v>
      </c>
      <c r="G49" s="6">
        <v>0.1</v>
      </c>
      <c r="H49" s="6">
        <v>126.7</v>
      </c>
    </row>
    <row r="50" spans="1:8" x14ac:dyDescent="0.35">
      <c r="A50" s="16">
        <v>2018</v>
      </c>
      <c r="B50" s="6">
        <v>111.4</v>
      </c>
      <c r="C50" s="6">
        <v>19.399999999999999</v>
      </c>
      <c r="D50" s="6" t="s">
        <v>557</v>
      </c>
      <c r="E50" s="6">
        <v>0.3</v>
      </c>
      <c r="F50" s="6">
        <v>19.8</v>
      </c>
      <c r="G50" s="6">
        <v>0.1</v>
      </c>
      <c r="H50" s="6">
        <v>131.30000000000001</v>
      </c>
    </row>
    <row r="51" spans="1:8" x14ac:dyDescent="0.35">
      <c r="A51" s="6" t="s">
        <v>564</v>
      </c>
      <c r="B51" s="6">
        <v>103.2</v>
      </c>
      <c r="C51" s="6">
        <v>18</v>
      </c>
      <c r="D51" s="6" t="s">
        <v>557</v>
      </c>
      <c r="E51" s="6">
        <v>0.4</v>
      </c>
      <c r="F51" s="6">
        <v>18.7</v>
      </c>
      <c r="G51" s="6">
        <v>0.2</v>
      </c>
      <c r="H51" s="6">
        <v>122.1</v>
      </c>
    </row>
    <row r="53" spans="1:8" x14ac:dyDescent="0.35">
      <c r="A53" s="13" t="s">
        <v>565</v>
      </c>
    </row>
    <row r="54" spans="1:8" x14ac:dyDescent="0.35">
      <c r="A54" s="15" t="s">
        <v>1066</v>
      </c>
    </row>
  </sheetData>
  <pageMargins left="0.7" right="0.7" top="0.75" bottom="0.75" header="0.3" footer="0.3"/>
  <pageSetup paperSize="9" orientation="portrait" horizontalDpi="90" verticalDpi="9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workbookViewId="0"/>
  </sheetViews>
  <sheetFormatPr defaultRowHeight="15.5" x14ac:dyDescent="0.35"/>
  <cols>
    <col min="1" max="3" width="8.7265625" style="13"/>
    <col min="4" max="4" width="14.1796875" style="13" customWidth="1"/>
    <col min="5" max="16384" width="8.7265625" style="13"/>
  </cols>
  <sheetData>
    <row r="1" spans="1:10" x14ac:dyDescent="0.35">
      <c r="A1" s="19" t="s">
        <v>1938</v>
      </c>
      <c r="B1" s="19"/>
      <c r="C1" s="19"/>
      <c r="D1" s="19"/>
      <c r="E1" s="19"/>
      <c r="F1" s="19"/>
      <c r="G1" s="19"/>
      <c r="H1" s="19"/>
      <c r="I1" s="19"/>
      <c r="J1" s="19"/>
    </row>
    <row r="2" spans="1:10" x14ac:dyDescent="0.35">
      <c r="A2" s="13" t="s">
        <v>1071</v>
      </c>
    </row>
    <row r="3" spans="1:10" x14ac:dyDescent="0.35">
      <c r="A3" s="13" t="s">
        <v>1037</v>
      </c>
    </row>
    <row r="4" spans="1:10" x14ac:dyDescent="0.35">
      <c r="A4" s="13" t="s">
        <v>2059</v>
      </c>
    </row>
    <row r="5" spans="1:10" x14ac:dyDescent="0.35">
      <c r="A5" s="57"/>
    </row>
    <row r="6" spans="1:10" x14ac:dyDescent="0.35">
      <c r="B6" s="13" t="s">
        <v>1023</v>
      </c>
      <c r="C6" s="13" t="s">
        <v>1024</v>
      </c>
      <c r="D6" s="13" t="s">
        <v>253</v>
      </c>
    </row>
    <row r="7" spans="1:10" x14ac:dyDescent="0.35">
      <c r="D7" s="13" t="s">
        <v>568</v>
      </c>
    </row>
    <row r="8" spans="1:10" x14ac:dyDescent="0.35">
      <c r="A8" s="13">
        <v>2000</v>
      </c>
      <c r="B8" s="17">
        <v>30533</v>
      </c>
      <c r="C8" s="17">
        <v>99979</v>
      </c>
      <c r="D8" s="17">
        <v>130512</v>
      </c>
      <c r="E8" s="18"/>
    </row>
    <row r="9" spans="1:10" x14ac:dyDescent="0.35">
      <c r="A9" s="13">
        <v>2001</v>
      </c>
      <c r="B9" s="17">
        <v>33741</v>
      </c>
      <c r="C9" s="17">
        <v>90079</v>
      </c>
      <c r="D9" s="17">
        <v>123820</v>
      </c>
      <c r="E9" s="18"/>
    </row>
    <row r="10" spans="1:10" x14ac:dyDescent="0.35">
      <c r="A10" s="13">
        <v>2002</v>
      </c>
      <c r="B10" s="17">
        <v>32716</v>
      </c>
      <c r="C10" s="17">
        <v>89439</v>
      </c>
      <c r="D10" s="17">
        <v>122156</v>
      </c>
      <c r="E10" s="18"/>
    </row>
    <row r="11" spans="1:10" x14ac:dyDescent="0.35">
      <c r="A11" s="13">
        <v>2003</v>
      </c>
      <c r="B11" s="17">
        <v>30056</v>
      </c>
      <c r="C11" s="17">
        <v>80479</v>
      </c>
      <c r="D11" s="17">
        <v>110535</v>
      </c>
      <c r="E11" s="18"/>
    </row>
    <row r="12" spans="1:10" x14ac:dyDescent="0.35">
      <c r="A12" s="13">
        <v>2004</v>
      </c>
      <c r="B12" s="17">
        <v>33394</v>
      </c>
      <c r="C12" s="17">
        <v>77050</v>
      </c>
      <c r="D12" s="17">
        <v>110444</v>
      </c>
      <c r="E12" s="18"/>
    </row>
    <row r="13" spans="1:10" x14ac:dyDescent="0.35">
      <c r="A13" s="13">
        <v>2005</v>
      </c>
      <c r="B13" s="17">
        <v>35915</v>
      </c>
      <c r="C13" s="17">
        <v>72975</v>
      </c>
      <c r="D13" s="17">
        <v>108890</v>
      </c>
      <c r="E13" s="18"/>
    </row>
    <row r="14" spans="1:10" x14ac:dyDescent="0.35">
      <c r="A14" s="13">
        <v>2006</v>
      </c>
      <c r="B14" s="17">
        <v>34835</v>
      </c>
      <c r="C14" s="17">
        <v>66752</v>
      </c>
      <c r="D14" s="17">
        <v>101586.999</v>
      </c>
      <c r="E14" s="18"/>
    </row>
    <row r="15" spans="1:10" x14ac:dyDescent="0.35">
      <c r="A15" s="13">
        <v>2007</v>
      </c>
      <c r="B15" s="17">
        <v>31067</v>
      </c>
      <c r="C15" s="17">
        <v>70885</v>
      </c>
      <c r="D15" s="17">
        <v>101952</v>
      </c>
      <c r="E15" s="18"/>
    </row>
    <row r="16" spans="1:10" x14ac:dyDescent="0.35">
      <c r="A16" s="13">
        <v>2008</v>
      </c>
      <c r="B16" s="17">
        <v>28147</v>
      </c>
      <c r="C16" s="17">
        <v>68198</v>
      </c>
      <c r="D16" s="17">
        <v>96346</v>
      </c>
      <c r="E16" s="18"/>
    </row>
    <row r="17" spans="1:5" x14ac:dyDescent="0.35">
      <c r="A17" s="13">
        <v>2009</v>
      </c>
      <c r="B17" s="17">
        <v>23272</v>
      </c>
      <c r="C17" s="17">
        <v>62277</v>
      </c>
      <c r="D17" s="17">
        <v>85547</v>
      </c>
      <c r="E17" s="18"/>
    </row>
    <row r="18" spans="1:5" x14ac:dyDescent="0.35">
      <c r="A18" s="13">
        <v>2010</v>
      </c>
      <c r="B18" s="17">
        <v>24444</v>
      </c>
      <c r="C18" s="17">
        <v>60374</v>
      </c>
      <c r="D18" s="17">
        <v>84817</v>
      </c>
      <c r="E18" s="18"/>
    </row>
    <row r="19" spans="1:5" x14ac:dyDescent="0.35">
      <c r="A19" s="13">
        <v>2011</v>
      </c>
      <c r="B19" s="17">
        <v>24277</v>
      </c>
      <c r="C19" s="17">
        <v>53135</v>
      </c>
      <c r="D19" s="17">
        <v>77413.758000000002</v>
      </c>
      <c r="E19" s="18"/>
    </row>
    <row r="20" spans="1:5" x14ac:dyDescent="0.35">
      <c r="A20" s="13">
        <v>2012</v>
      </c>
      <c r="B20" s="17">
        <v>27684.3</v>
      </c>
      <c r="C20" s="17">
        <v>48454</v>
      </c>
      <c r="D20" s="17">
        <v>76139.399999999994</v>
      </c>
      <c r="E20" s="18"/>
    </row>
    <row r="21" spans="1:5" x14ac:dyDescent="0.35">
      <c r="A21" s="13">
        <v>2013</v>
      </c>
      <c r="B21" s="17">
        <v>25976.2</v>
      </c>
      <c r="C21" s="17">
        <v>45663</v>
      </c>
      <c r="D21" s="17">
        <v>71638.899999999994</v>
      </c>
      <c r="E21" s="18"/>
    </row>
    <row r="22" spans="1:5" x14ac:dyDescent="0.35">
      <c r="A22" s="13">
        <v>2014</v>
      </c>
      <c r="B22" s="17">
        <v>25835.279300000002</v>
      </c>
      <c r="C22" s="17">
        <v>45546</v>
      </c>
      <c r="D22" s="17">
        <v>71381.006999999998</v>
      </c>
      <c r="E22" s="18"/>
    </row>
    <row r="23" spans="1:5" x14ac:dyDescent="0.35">
      <c r="A23" s="13">
        <v>2015</v>
      </c>
      <c r="B23" s="17">
        <v>21845</v>
      </c>
      <c r="C23" s="17">
        <v>48126</v>
      </c>
      <c r="D23" s="17">
        <v>69968</v>
      </c>
      <c r="E23" s="18"/>
    </row>
    <row r="24" spans="1:5" x14ac:dyDescent="0.35">
      <c r="A24" s="13">
        <v>2016</v>
      </c>
      <c r="B24" s="17">
        <v>18322.425999999999</v>
      </c>
      <c r="C24" s="17">
        <v>48368</v>
      </c>
      <c r="D24" s="17">
        <v>66692</v>
      </c>
      <c r="E24" s="18"/>
    </row>
    <row r="25" spans="1:5" x14ac:dyDescent="0.35">
      <c r="A25" s="13">
        <v>2017</v>
      </c>
      <c r="B25" s="17">
        <v>18985.599999999999</v>
      </c>
      <c r="C25" s="17">
        <v>47999.000000000007</v>
      </c>
      <c r="D25" s="17">
        <v>66984.599999999991</v>
      </c>
      <c r="E25" s="18"/>
    </row>
    <row r="26" spans="1:5" x14ac:dyDescent="0.35">
      <c r="A26" s="13">
        <v>2018</v>
      </c>
      <c r="B26" s="17">
        <v>19780.5</v>
      </c>
      <c r="C26" s="17">
        <v>45302</v>
      </c>
      <c r="D26" s="17">
        <v>65082.600000000006</v>
      </c>
      <c r="E26" s="18"/>
    </row>
    <row r="27" spans="1:5" x14ac:dyDescent="0.35">
      <c r="A27" s="13">
        <v>2019</v>
      </c>
      <c r="B27" s="17">
        <v>20748.060000000001</v>
      </c>
      <c r="C27" s="17">
        <v>46012</v>
      </c>
      <c r="D27" s="17">
        <v>66760.800000000003</v>
      </c>
      <c r="E27" s="18"/>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workbookViewId="0"/>
  </sheetViews>
  <sheetFormatPr defaultRowHeight="15.5" x14ac:dyDescent="0.35"/>
  <cols>
    <col min="1" max="1" width="8.81640625" style="13" customWidth="1"/>
    <col min="2" max="16384" width="8.7265625" style="13"/>
  </cols>
  <sheetData>
    <row r="1" spans="1:6" x14ac:dyDescent="0.35">
      <c r="A1" s="19" t="s">
        <v>1914</v>
      </c>
      <c r="B1" s="19"/>
      <c r="C1" s="19"/>
      <c r="D1" s="19"/>
      <c r="E1" s="19"/>
      <c r="F1" s="19"/>
    </row>
    <row r="2" spans="1:6" x14ac:dyDescent="0.35">
      <c r="A2" s="13" t="s">
        <v>1071</v>
      </c>
    </row>
    <row r="3" spans="1:6" x14ac:dyDescent="0.35">
      <c r="A3" s="13" t="s">
        <v>2060</v>
      </c>
    </row>
    <row r="4" spans="1:6" x14ac:dyDescent="0.35">
      <c r="A4" s="13" t="s">
        <v>567</v>
      </c>
    </row>
    <row r="6" spans="1:6" x14ac:dyDescent="0.35">
      <c r="B6" s="13" t="s">
        <v>1842</v>
      </c>
    </row>
    <row r="7" spans="1:6" x14ac:dyDescent="0.35">
      <c r="A7" s="13">
        <v>2000</v>
      </c>
      <c r="B7" s="18">
        <v>79061.365999999995</v>
      </c>
    </row>
    <row r="8" spans="1:6" x14ac:dyDescent="0.35">
      <c r="A8" s="13">
        <v>2001</v>
      </c>
      <c r="B8" s="18">
        <v>77057.126000000004</v>
      </c>
    </row>
    <row r="9" spans="1:6" x14ac:dyDescent="0.35">
      <c r="A9" s="13">
        <v>2002</v>
      </c>
      <c r="B9" s="18">
        <v>77011.809000000008</v>
      </c>
    </row>
    <row r="10" spans="1:6" x14ac:dyDescent="0.35">
      <c r="A10" s="13">
        <v>2003</v>
      </c>
      <c r="B10" s="18">
        <v>80788.288</v>
      </c>
    </row>
    <row r="11" spans="1:6" x14ac:dyDescent="0.35">
      <c r="A11" s="13">
        <v>2004</v>
      </c>
      <c r="B11" s="18">
        <v>80956.406999999992</v>
      </c>
    </row>
    <row r="12" spans="1:6" x14ac:dyDescent="0.35">
      <c r="A12" s="13">
        <v>2005</v>
      </c>
      <c r="B12" s="18">
        <v>79417.426000000007</v>
      </c>
    </row>
    <row r="13" spans="1:6" x14ac:dyDescent="0.35">
      <c r="A13" s="13">
        <v>2006</v>
      </c>
      <c r="B13" s="18">
        <v>83259.813000000009</v>
      </c>
    </row>
    <row r="14" spans="1:6" x14ac:dyDescent="0.35">
      <c r="A14" s="13">
        <v>2007</v>
      </c>
      <c r="B14" s="18">
        <v>66102.627999999997</v>
      </c>
    </row>
    <row r="15" spans="1:6" x14ac:dyDescent="0.35">
      <c r="A15" s="13">
        <v>2008</v>
      </c>
      <c r="B15" s="18">
        <v>50227.903999999995</v>
      </c>
    </row>
    <row r="16" spans="1:6" x14ac:dyDescent="0.35">
      <c r="A16" s="13">
        <v>2009</v>
      </c>
      <c r="B16" s="18">
        <v>50886.006999999998</v>
      </c>
    </row>
    <row r="17" spans="1:2" x14ac:dyDescent="0.35">
      <c r="A17" s="13">
        <v>2010</v>
      </c>
      <c r="B17" s="18">
        <v>47531.759999999995</v>
      </c>
    </row>
    <row r="18" spans="1:2" x14ac:dyDescent="0.35">
      <c r="A18" s="13">
        <v>2011</v>
      </c>
      <c r="B18" s="18">
        <v>45161.97</v>
      </c>
    </row>
    <row r="19" spans="1:2" x14ac:dyDescent="0.35">
      <c r="A19" s="13">
        <v>2012</v>
      </c>
      <c r="B19" s="18">
        <v>52200.42</v>
      </c>
    </row>
    <row r="20" spans="1:2" x14ac:dyDescent="0.35">
      <c r="A20" s="13">
        <v>2013</v>
      </c>
      <c r="B20" s="18">
        <v>54224.872999999992</v>
      </c>
    </row>
    <row r="21" spans="1:2" x14ac:dyDescent="0.35">
      <c r="A21" s="13">
        <v>2014</v>
      </c>
      <c r="B21" s="18">
        <v>59877.844000000005</v>
      </c>
    </row>
    <row r="22" spans="1:2" x14ac:dyDescent="0.35">
      <c r="A22" s="13">
        <v>2015</v>
      </c>
      <c r="B22" s="18">
        <v>56440.754000000008</v>
      </c>
    </row>
    <row r="23" spans="1:2" x14ac:dyDescent="0.35">
      <c r="A23" s="13">
        <v>2016</v>
      </c>
      <c r="B23" s="18">
        <v>55880.268000000011</v>
      </c>
    </row>
    <row r="24" spans="1:2" x14ac:dyDescent="0.35">
      <c r="A24" s="13">
        <v>2017</v>
      </c>
      <c r="B24" s="18">
        <v>60262.562999999995</v>
      </c>
    </row>
    <row r="25" spans="1:2" x14ac:dyDescent="0.35">
      <c r="A25" s="13">
        <v>2018</v>
      </c>
      <c r="B25" s="18">
        <v>62307.812999999995</v>
      </c>
    </row>
    <row r="26" spans="1:2" x14ac:dyDescent="0.35">
      <c r="A26" s="13">
        <v>2019</v>
      </c>
      <c r="B26" s="18">
        <v>58914.362999999998</v>
      </c>
    </row>
    <row r="28" spans="1:2" x14ac:dyDescent="0.35">
      <c r="A28" s="26" t="s">
        <v>1843</v>
      </c>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8"/>
  <sheetViews>
    <sheetView workbookViewId="0"/>
  </sheetViews>
  <sheetFormatPr defaultRowHeight="15.5" x14ac:dyDescent="0.35"/>
  <cols>
    <col min="1" max="16384" width="8.7265625" style="13"/>
  </cols>
  <sheetData>
    <row r="1" spans="1:12" x14ac:dyDescent="0.35">
      <c r="A1" s="19" t="s">
        <v>2105</v>
      </c>
      <c r="B1" s="19"/>
      <c r="C1" s="19"/>
      <c r="D1" s="19"/>
      <c r="E1" s="19"/>
      <c r="F1" s="19"/>
      <c r="G1" s="19"/>
      <c r="H1" s="19"/>
      <c r="I1" s="19"/>
      <c r="J1" s="19"/>
      <c r="K1" s="19"/>
      <c r="L1" s="19"/>
    </row>
    <row r="2" spans="1:12" x14ac:dyDescent="0.35">
      <c r="A2" s="13" t="s">
        <v>889</v>
      </c>
    </row>
    <row r="3" spans="1:12" x14ac:dyDescent="0.35">
      <c r="A3" s="13" t="s">
        <v>2089</v>
      </c>
    </row>
    <row r="4" spans="1:12" x14ac:dyDescent="0.35">
      <c r="A4" s="13" t="s">
        <v>2088</v>
      </c>
    </row>
    <row r="6" spans="1:12" x14ac:dyDescent="0.35">
      <c r="A6" s="24" t="s">
        <v>2090</v>
      </c>
    </row>
    <row r="8" spans="1:12" x14ac:dyDescent="0.35">
      <c r="A8" s="13" t="s">
        <v>172</v>
      </c>
      <c r="B8" s="13" t="s">
        <v>269</v>
      </c>
      <c r="C8" s="13" t="s">
        <v>2091</v>
      </c>
      <c r="D8" s="13" t="s">
        <v>517</v>
      </c>
      <c r="E8" s="13" t="s">
        <v>251</v>
      </c>
      <c r="F8" s="13" t="s">
        <v>241</v>
      </c>
      <c r="G8" s="13" t="s">
        <v>518</v>
      </c>
      <c r="H8" s="13" t="s">
        <v>2092</v>
      </c>
      <c r="I8" s="13" t="s">
        <v>167</v>
      </c>
    </row>
    <row r="9" spans="1:12" x14ac:dyDescent="0.35">
      <c r="A9" s="13">
        <v>2010</v>
      </c>
      <c r="B9" s="13">
        <v>11</v>
      </c>
      <c r="C9" s="13">
        <v>13</v>
      </c>
      <c r="D9" s="13">
        <v>12</v>
      </c>
      <c r="E9" s="13">
        <v>0</v>
      </c>
      <c r="F9" s="13">
        <v>0</v>
      </c>
      <c r="G9" s="13">
        <v>0</v>
      </c>
      <c r="H9" s="13">
        <v>5</v>
      </c>
      <c r="I9" s="13">
        <v>41</v>
      </c>
    </row>
    <row r="10" spans="1:12" x14ac:dyDescent="0.35">
      <c r="A10" s="13">
        <v>2011</v>
      </c>
      <c r="B10" s="13">
        <v>100</v>
      </c>
      <c r="C10" s="13">
        <v>11</v>
      </c>
      <c r="D10" s="13">
        <v>30</v>
      </c>
      <c r="E10" s="13">
        <v>0</v>
      </c>
      <c r="F10" s="13">
        <v>0</v>
      </c>
      <c r="G10" s="13">
        <v>0</v>
      </c>
      <c r="H10" s="13">
        <v>8</v>
      </c>
      <c r="I10" s="13">
        <v>149</v>
      </c>
    </row>
    <row r="11" spans="1:12" x14ac:dyDescent="0.35">
      <c r="A11" s="13">
        <v>2012</v>
      </c>
      <c r="B11" s="13">
        <v>153</v>
      </c>
      <c r="C11" s="13">
        <v>4</v>
      </c>
      <c r="D11" s="13">
        <v>55</v>
      </c>
      <c r="E11" s="13">
        <v>0</v>
      </c>
      <c r="F11" s="13">
        <v>0</v>
      </c>
      <c r="G11" s="13">
        <v>0</v>
      </c>
      <c r="H11" s="13">
        <v>12</v>
      </c>
      <c r="I11" s="13">
        <v>224</v>
      </c>
    </row>
    <row r="12" spans="1:12" x14ac:dyDescent="0.35">
      <c r="A12" s="13">
        <v>2013</v>
      </c>
      <c r="B12" s="13">
        <v>196</v>
      </c>
      <c r="C12" s="13">
        <v>0</v>
      </c>
      <c r="D12" s="13">
        <v>12</v>
      </c>
      <c r="E12" s="13">
        <v>0</v>
      </c>
      <c r="F12" s="13">
        <v>1</v>
      </c>
      <c r="G12" s="13">
        <v>0</v>
      </c>
      <c r="H12" s="13">
        <v>5</v>
      </c>
      <c r="I12" s="13">
        <v>214</v>
      </c>
    </row>
    <row r="13" spans="1:12" x14ac:dyDescent="0.35">
      <c r="A13" s="13">
        <v>2014</v>
      </c>
      <c r="B13" s="13">
        <v>838</v>
      </c>
      <c r="C13" s="13">
        <v>4</v>
      </c>
      <c r="D13" s="13">
        <v>47</v>
      </c>
      <c r="E13" s="13">
        <v>0</v>
      </c>
      <c r="F13" s="13">
        <v>7</v>
      </c>
      <c r="G13" s="13">
        <v>0</v>
      </c>
      <c r="H13" s="13">
        <v>4</v>
      </c>
      <c r="I13" s="13">
        <v>900</v>
      </c>
    </row>
    <row r="14" spans="1:12" x14ac:dyDescent="0.35">
      <c r="A14" s="13">
        <v>2015</v>
      </c>
      <c r="B14" s="13">
        <v>1317</v>
      </c>
      <c r="C14" s="13">
        <v>5</v>
      </c>
      <c r="D14" s="13">
        <v>70</v>
      </c>
      <c r="E14" s="13">
        <v>0</v>
      </c>
      <c r="F14" s="13">
        <v>6</v>
      </c>
      <c r="G14" s="13">
        <v>0</v>
      </c>
      <c r="H14" s="13">
        <v>1</v>
      </c>
      <c r="I14" s="13">
        <v>1399</v>
      </c>
    </row>
    <row r="15" spans="1:12" x14ac:dyDescent="0.35">
      <c r="A15" s="13">
        <v>2016</v>
      </c>
      <c r="B15" s="13">
        <v>1437</v>
      </c>
      <c r="C15" s="13">
        <v>11</v>
      </c>
      <c r="D15" s="13">
        <v>70</v>
      </c>
      <c r="E15" s="13">
        <v>2</v>
      </c>
      <c r="F15" s="13">
        <v>0</v>
      </c>
      <c r="G15" s="13">
        <v>0</v>
      </c>
      <c r="H15" s="13">
        <v>3</v>
      </c>
      <c r="I15" s="13">
        <v>1523</v>
      </c>
    </row>
    <row r="16" spans="1:12" x14ac:dyDescent="0.35">
      <c r="A16" s="13">
        <v>2017</v>
      </c>
      <c r="B16" s="13">
        <v>2437</v>
      </c>
      <c r="C16" s="13">
        <v>21</v>
      </c>
      <c r="D16" s="13">
        <v>74</v>
      </c>
      <c r="E16" s="13">
        <v>0</v>
      </c>
      <c r="F16" s="13">
        <v>6</v>
      </c>
      <c r="G16" s="13">
        <v>0</v>
      </c>
      <c r="H16" s="13">
        <v>4</v>
      </c>
      <c r="I16" s="13">
        <v>2542</v>
      </c>
    </row>
    <row r="17" spans="1:9" x14ac:dyDescent="0.35">
      <c r="A17" s="13">
        <v>2018</v>
      </c>
      <c r="B17" s="13">
        <v>3390</v>
      </c>
      <c r="C17" s="13">
        <v>29</v>
      </c>
      <c r="D17" s="13">
        <v>83</v>
      </c>
      <c r="E17" s="13">
        <v>0</v>
      </c>
      <c r="F17" s="13">
        <v>1</v>
      </c>
      <c r="G17" s="13">
        <v>24</v>
      </c>
      <c r="H17" s="13">
        <v>2</v>
      </c>
      <c r="I17" s="13">
        <v>3529</v>
      </c>
    </row>
    <row r="18" spans="1:9" ht="16" customHeight="1" x14ac:dyDescent="0.35">
      <c r="A18" s="13">
        <v>2019</v>
      </c>
      <c r="B18" s="13">
        <v>4705</v>
      </c>
      <c r="C18" s="13">
        <v>61</v>
      </c>
      <c r="D18" s="13">
        <v>203</v>
      </c>
      <c r="E18" s="13">
        <v>2</v>
      </c>
      <c r="F18" s="13">
        <v>3</v>
      </c>
      <c r="G18" s="13">
        <v>91</v>
      </c>
      <c r="H18" s="13">
        <v>1</v>
      </c>
      <c r="I18" s="13">
        <v>5066</v>
      </c>
    </row>
    <row r="20" spans="1:9" x14ac:dyDescent="0.35">
      <c r="A20" s="24" t="s">
        <v>2093</v>
      </c>
    </row>
    <row r="21" spans="1:9" x14ac:dyDescent="0.35">
      <c r="A21" s="24"/>
    </row>
    <row r="22" spans="1:9" x14ac:dyDescent="0.35">
      <c r="A22" s="13" t="s">
        <v>172</v>
      </c>
      <c r="B22" s="13" t="s">
        <v>269</v>
      </c>
      <c r="C22" s="13" t="s">
        <v>2091</v>
      </c>
      <c r="D22" s="13" t="s">
        <v>517</v>
      </c>
      <c r="E22" s="13" t="s">
        <v>251</v>
      </c>
      <c r="F22" s="13" t="s">
        <v>241</v>
      </c>
      <c r="G22" s="13" t="s">
        <v>518</v>
      </c>
      <c r="H22" s="13" t="s">
        <v>2092</v>
      </c>
      <c r="I22" s="13" t="s">
        <v>167</v>
      </c>
    </row>
    <row r="23" spans="1:9" x14ac:dyDescent="0.35">
      <c r="A23" s="13" t="s">
        <v>519</v>
      </c>
      <c r="B23" s="13">
        <v>1</v>
      </c>
      <c r="C23" s="13">
        <v>4</v>
      </c>
      <c r="D23" s="13">
        <v>3</v>
      </c>
      <c r="E23" s="13">
        <v>0</v>
      </c>
      <c r="F23" s="13">
        <v>0</v>
      </c>
      <c r="G23" s="13">
        <v>0</v>
      </c>
      <c r="H23" s="13">
        <v>0</v>
      </c>
      <c r="I23" s="13">
        <v>8</v>
      </c>
    </row>
    <row r="24" spans="1:9" x14ac:dyDescent="0.35">
      <c r="A24" s="13" t="s">
        <v>520</v>
      </c>
      <c r="B24" s="13">
        <v>3</v>
      </c>
      <c r="C24" s="13">
        <v>1</v>
      </c>
      <c r="D24" s="13">
        <v>3</v>
      </c>
      <c r="E24" s="13">
        <v>0</v>
      </c>
      <c r="F24" s="13">
        <v>0</v>
      </c>
      <c r="G24" s="13">
        <v>0</v>
      </c>
      <c r="H24" s="13">
        <v>2</v>
      </c>
      <c r="I24" s="13">
        <v>9</v>
      </c>
    </row>
    <row r="25" spans="1:9" x14ac:dyDescent="0.35">
      <c r="A25" s="13" t="s">
        <v>521</v>
      </c>
      <c r="B25" s="13">
        <v>7</v>
      </c>
      <c r="C25" s="13">
        <v>6</v>
      </c>
      <c r="D25" s="13">
        <v>6</v>
      </c>
      <c r="E25" s="13">
        <v>0</v>
      </c>
      <c r="F25" s="13">
        <v>0</v>
      </c>
      <c r="G25" s="13">
        <v>0</v>
      </c>
      <c r="H25" s="13">
        <v>2</v>
      </c>
      <c r="I25" s="13">
        <v>21</v>
      </c>
    </row>
    <row r="26" spans="1:9" x14ac:dyDescent="0.35">
      <c r="A26" s="13" t="s">
        <v>522</v>
      </c>
      <c r="B26" s="13">
        <v>0</v>
      </c>
      <c r="C26" s="13">
        <v>2</v>
      </c>
      <c r="D26" s="13">
        <v>0</v>
      </c>
      <c r="E26" s="13">
        <v>0</v>
      </c>
      <c r="F26" s="13">
        <v>0</v>
      </c>
      <c r="G26" s="13">
        <v>0</v>
      </c>
      <c r="H26" s="13">
        <v>1</v>
      </c>
      <c r="I26" s="13">
        <v>3</v>
      </c>
    </row>
    <row r="27" spans="1:9" x14ac:dyDescent="0.35">
      <c r="A27" s="13" t="s">
        <v>523</v>
      </c>
      <c r="B27" s="13">
        <v>42</v>
      </c>
      <c r="C27" s="13">
        <v>4</v>
      </c>
      <c r="D27" s="13">
        <v>14</v>
      </c>
      <c r="E27" s="13">
        <v>0</v>
      </c>
      <c r="F27" s="13">
        <v>0</v>
      </c>
      <c r="G27" s="13">
        <v>0</v>
      </c>
      <c r="H27" s="13">
        <v>4</v>
      </c>
      <c r="I27" s="13">
        <v>64</v>
      </c>
    </row>
    <row r="28" spans="1:9" x14ac:dyDescent="0.35">
      <c r="A28" s="13" t="s">
        <v>524</v>
      </c>
      <c r="B28" s="13">
        <v>37</v>
      </c>
      <c r="C28" s="13">
        <v>1</v>
      </c>
      <c r="D28" s="13">
        <v>4</v>
      </c>
      <c r="E28" s="13">
        <v>0</v>
      </c>
      <c r="F28" s="13">
        <v>0</v>
      </c>
      <c r="G28" s="13">
        <v>0</v>
      </c>
      <c r="H28" s="13">
        <v>3</v>
      </c>
      <c r="I28" s="13">
        <v>45</v>
      </c>
    </row>
    <row r="29" spans="1:9" x14ac:dyDescent="0.35">
      <c r="A29" s="13" t="s">
        <v>525</v>
      </c>
      <c r="B29" s="13">
        <v>16</v>
      </c>
      <c r="C29" s="13">
        <v>3</v>
      </c>
      <c r="D29" s="13">
        <v>1</v>
      </c>
      <c r="E29" s="13">
        <v>0</v>
      </c>
      <c r="F29" s="13">
        <v>0</v>
      </c>
      <c r="G29" s="13">
        <v>0</v>
      </c>
      <c r="H29" s="13">
        <v>0</v>
      </c>
      <c r="I29" s="13">
        <v>20</v>
      </c>
    </row>
    <row r="30" spans="1:9" x14ac:dyDescent="0.35">
      <c r="A30" s="13" t="s">
        <v>270</v>
      </c>
      <c r="B30" s="13">
        <v>5</v>
      </c>
      <c r="C30" s="13">
        <v>3</v>
      </c>
      <c r="D30" s="13">
        <v>11</v>
      </c>
      <c r="E30" s="13">
        <v>0</v>
      </c>
      <c r="F30" s="13">
        <v>0</v>
      </c>
      <c r="G30" s="13">
        <v>0</v>
      </c>
      <c r="H30" s="13">
        <v>1</v>
      </c>
      <c r="I30" s="13">
        <v>20</v>
      </c>
    </row>
    <row r="31" spans="1:9" x14ac:dyDescent="0.35">
      <c r="A31" s="13" t="s">
        <v>271</v>
      </c>
      <c r="B31" s="13">
        <v>26</v>
      </c>
      <c r="C31" s="13">
        <v>1</v>
      </c>
      <c r="D31" s="13">
        <v>9</v>
      </c>
      <c r="E31" s="13">
        <v>0</v>
      </c>
      <c r="F31" s="13">
        <v>0</v>
      </c>
      <c r="G31" s="13">
        <v>0</v>
      </c>
      <c r="H31" s="13">
        <v>2</v>
      </c>
      <c r="I31" s="13">
        <v>38</v>
      </c>
    </row>
    <row r="32" spans="1:9" x14ac:dyDescent="0.35">
      <c r="A32" s="13" t="s">
        <v>272</v>
      </c>
      <c r="B32" s="13">
        <v>48</v>
      </c>
      <c r="C32" s="13">
        <v>3</v>
      </c>
      <c r="D32" s="13">
        <v>5</v>
      </c>
      <c r="E32" s="13">
        <v>0</v>
      </c>
      <c r="F32" s="13">
        <v>0</v>
      </c>
      <c r="G32" s="13">
        <v>0</v>
      </c>
      <c r="H32" s="13">
        <v>8</v>
      </c>
      <c r="I32" s="13">
        <v>64</v>
      </c>
    </row>
    <row r="33" spans="1:9" x14ac:dyDescent="0.35">
      <c r="A33" s="13" t="s">
        <v>273</v>
      </c>
      <c r="B33" s="13">
        <v>35</v>
      </c>
      <c r="C33" s="13">
        <v>0</v>
      </c>
      <c r="D33" s="13">
        <v>30</v>
      </c>
      <c r="E33" s="13">
        <v>0</v>
      </c>
      <c r="F33" s="13">
        <v>0</v>
      </c>
      <c r="G33" s="13">
        <v>0</v>
      </c>
      <c r="H33" s="13">
        <v>1</v>
      </c>
      <c r="I33" s="13">
        <v>66</v>
      </c>
    </row>
    <row r="34" spans="1:9" x14ac:dyDescent="0.35">
      <c r="A34" s="13" t="s">
        <v>274</v>
      </c>
      <c r="B34" s="13">
        <v>44</v>
      </c>
      <c r="C34" s="13">
        <v>0</v>
      </c>
      <c r="D34" s="13">
        <v>11</v>
      </c>
      <c r="E34" s="13">
        <v>0</v>
      </c>
      <c r="F34" s="13">
        <v>0</v>
      </c>
      <c r="G34" s="13">
        <v>0</v>
      </c>
      <c r="H34" s="13">
        <v>1</v>
      </c>
      <c r="I34" s="13">
        <v>56</v>
      </c>
    </row>
    <row r="35" spans="1:9" x14ac:dyDescent="0.35">
      <c r="A35" s="13" t="s">
        <v>275</v>
      </c>
      <c r="B35" s="13">
        <v>26</v>
      </c>
      <c r="C35" s="13">
        <v>0</v>
      </c>
      <c r="D35" s="13">
        <v>4</v>
      </c>
      <c r="E35" s="13">
        <v>0</v>
      </c>
      <c r="F35" s="13">
        <v>0</v>
      </c>
      <c r="G35" s="13">
        <v>0</v>
      </c>
      <c r="H35" s="13">
        <v>0</v>
      </c>
      <c r="I35" s="13">
        <v>30</v>
      </c>
    </row>
    <row r="36" spans="1:9" x14ac:dyDescent="0.35">
      <c r="A36" s="13" t="s">
        <v>276</v>
      </c>
      <c r="B36" s="13">
        <v>67</v>
      </c>
      <c r="C36" s="13">
        <v>0</v>
      </c>
      <c r="D36" s="13">
        <v>2</v>
      </c>
      <c r="E36" s="13">
        <v>0</v>
      </c>
      <c r="F36" s="13">
        <v>0</v>
      </c>
      <c r="G36" s="13">
        <v>0</v>
      </c>
      <c r="H36" s="13">
        <v>3</v>
      </c>
      <c r="I36" s="13">
        <v>72</v>
      </c>
    </row>
    <row r="37" spans="1:9" x14ac:dyDescent="0.35">
      <c r="A37" s="13" t="s">
        <v>277</v>
      </c>
      <c r="B37" s="13">
        <v>57</v>
      </c>
      <c r="C37" s="13">
        <v>0</v>
      </c>
      <c r="D37" s="13">
        <v>3</v>
      </c>
      <c r="E37" s="13">
        <v>0</v>
      </c>
      <c r="F37" s="13">
        <v>1</v>
      </c>
      <c r="G37" s="13">
        <v>0</v>
      </c>
      <c r="H37" s="13">
        <v>1</v>
      </c>
      <c r="I37" s="13">
        <v>62</v>
      </c>
    </row>
    <row r="38" spans="1:9" x14ac:dyDescent="0.35">
      <c r="A38" s="13" t="s">
        <v>278</v>
      </c>
      <c r="B38" s="13">
        <v>46</v>
      </c>
      <c r="C38" s="13">
        <v>0</v>
      </c>
      <c r="D38" s="13">
        <v>3</v>
      </c>
      <c r="E38" s="13">
        <v>0</v>
      </c>
      <c r="F38" s="13">
        <v>0</v>
      </c>
      <c r="G38" s="13">
        <v>0</v>
      </c>
      <c r="H38" s="13">
        <v>1</v>
      </c>
      <c r="I38" s="13">
        <v>50</v>
      </c>
    </row>
    <row r="39" spans="1:9" x14ac:dyDescent="0.35">
      <c r="A39" s="13" t="s">
        <v>279</v>
      </c>
      <c r="B39" s="13">
        <v>130</v>
      </c>
      <c r="C39" s="13">
        <v>0</v>
      </c>
      <c r="D39" s="13">
        <v>9</v>
      </c>
      <c r="E39" s="13">
        <v>0</v>
      </c>
      <c r="F39" s="13">
        <v>0</v>
      </c>
      <c r="G39" s="13">
        <v>0</v>
      </c>
      <c r="H39" s="13">
        <v>1</v>
      </c>
      <c r="I39" s="13">
        <v>140</v>
      </c>
    </row>
    <row r="40" spans="1:9" x14ac:dyDescent="0.35">
      <c r="A40" s="13" t="s">
        <v>280</v>
      </c>
      <c r="B40" s="13">
        <v>167</v>
      </c>
      <c r="C40" s="13">
        <v>3</v>
      </c>
      <c r="D40" s="13">
        <v>12</v>
      </c>
      <c r="E40" s="13">
        <v>0</v>
      </c>
      <c r="F40" s="13">
        <v>2</v>
      </c>
      <c r="G40" s="13">
        <v>0</v>
      </c>
      <c r="H40" s="13">
        <v>1</v>
      </c>
      <c r="I40" s="13">
        <v>185</v>
      </c>
    </row>
    <row r="41" spans="1:9" x14ac:dyDescent="0.35">
      <c r="A41" s="13" t="s">
        <v>281</v>
      </c>
      <c r="B41" s="13">
        <v>269</v>
      </c>
      <c r="C41" s="13">
        <v>0</v>
      </c>
      <c r="D41" s="13">
        <v>12</v>
      </c>
      <c r="E41" s="13">
        <v>0</v>
      </c>
      <c r="F41" s="13">
        <v>1</v>
      </c>
      <c r="G41" s="13">
        <v>0</v>
      </c>
      <c r="H41" s="13">
        <v>2</v>
      </c>
      <c r="I41" s="13">
        <v>284</v>
      </c>
    </row>
    <row r="42" spans="1:9" x14ac:dyDescent="0.35">
      <c r="A42" s="13" t="s">
        <v>282</v>
      </c>
      <c r="B42" s="13">
        <v>272</v>
      </c>
      <c r="C42" s="13">
        <v>1</v>
      </c>
      <c r="D42" s="13">
        <v>14</v>
      </c>
      <c r="E42" s="13">
        <v>0</v>
      </c>
      <c r="F42" s="13">
        <v>4</v>
      </c>
      <c r="G42" s="13">
        <v>0</v>
      </c>
      <c r="H42" s="13">
        <v>0</v>
      </c>
      <c r="I42" s="13">
        <v>291</v>
      </c>
    </row>
    <row r="43" spans="1:9" x14ac:dyDescent="0.35">
      <c r="A43" s="13" t="s">
        <v>283</v>
      </c>
      <c r="B43" s="13">
        <v>373</v>
      </c>
      <c r="C43" s="13">
        <v>2</v>
      </c>
      <c r="D43" s="13">
        <v>29</v>
      </c>
      <c r="E43" s="13">
        <v>0</v>
      </c>
      <c r="F43" s="13">
        <v>5</v>
      </c>
      <c r="G43" s="13">
        <v>0</v>
      </c>
      <c r="H43" s="13">
        <v>0</v>
      </c>
      <c r="I43" s="13">
        <v>409</v>
      </c>
    </row>
    <row r="44" spans="1:9" x14ac:dyDescent="0.35">
      <c r="A44" s="13" t="s">
        <v>284</v>
      </c>
      <c r="B44" s="13">
        <v>319</v>
      </c>
      <c r="C44" s="13">
        <v>1</v>
      </c>
      <c r="D44" s="13">
        <v>17</v>
      </c>
      <c r="E44" s="13">
        <v>0</v>
      </c>
      <c r="F44" s="13">
        <v>1</v>
      </c>
      <c r="G44" s="13">
        <v>0</v>
      </c>
      <c r="H44" s="13">
        <v>0</v>
      </c>
      <c r="I44" s="13">
        <v>338</v>
      </c>
    </row>
    <row r="45" spans="1:9" x14ac:dyDescent="0.35">
      <c r="A45" s="13" t="s">
        <v>285</v>
      </c>
      <c r="B45" s="13">
        <v>281</v>
      </c>
      <c r="C45" s="13">
        <v>1</v>
      </c>
      <c r="D45" s="13">
        <v>16</v>
      </c>
      <c r="E45" s="13">
        <v>0</v>
      </c>
      <c r="F45" s="13">
        <v>0</v>
      </c>
      <c r="G45" s="13">
        <v>0</v>
      </c>
      <c r="H45" s="13">
        <v>1</v>
      </c>
      <c r="I45" s="13">
        <v>299</v>
      </c>
    </row>
    <row r="46" spans="1:9" x14ac:dyDescent="0.35">
      <c r="A46" s="13" t="s">
        <v>286</v>
      </c>
      <c r="B46" s="13">
        <v>344</v>
      </c>
      <c r="C46" s="13">
        <v>1</v>
      </c>
      <c r="D46" s="13">
        <v>8</v>
      </c>
      <c r="E46" s="13">
        <v>0</v>
      </c>
      <c r="F46" s="13">
        <v>0</v>
      </c>
      <c r="G46" s="13">
        <v>0</v>
      </c>
      <c r="H46" s="13">
        <v>0</v>
      </c>
      <c r="I46" s="13">
        <v>353</v>
      </c>
    </row>
    <row r="47" spans="1:9" x14ac:dyDescent="0.35">
      <c r="A47" s="13" t="s">
        <v>287</v>
      </c>
      <c r="B47" s="13">
        <v>453</v>
      </c>
      <c r="C47" s="13">
        <v>3</v>
      </c>
      <c r="D47" s="13">
        <v>26</v>
      </c>
      <c r="E47" s="13">
        <v>1</v>
      </c>
      <c r="F47" s="13">
        <v>0</v>
      </c>
      <c r="G47" s="13">
        <v>0</v>
      </c>
      <c r="H47" s="13">
        <v>2</v>
      </c>
      <c r="I47" s="13">
        <v>485</v>
      </c>
    </row>
    <row r="48" spans="1:9" x14ac:dyDescent="0.35">
      <c r="A48" s="13" t="s">
        <v>288</v>
      </c>
      <c r="B48" s="13">
        <v>292</v>
      </c>
      <c r="C48" s="13">
        <v>3</v>
      </c>
      <c r="D48" s="13">
        <v>20</v>
      </c>
      <c r="E48" s="13">
        <v>0</v>
      </c>
      <c r="F48" s="13">
        <v>0</v>
      </c>
      <c r="G48" s="13">
        <v>0</v>
      </c>
      <c r="H48" s="13">
        <v>1</v>
      </c>
      <c r="I48" s="13">
        <v>316</v>
      </c>
    </row>
    <row r="49" spans="1:15" x14ac:dyDescent="0.35">
      <c r="A49" s="13" t="s">
        <v>289</v>
      </c>
      <c r="B49" s="13">
        <v>388</v>
      </c>
      <c r="C49" s="13">
        <v>2</v>
      </c>
      <c r="D49" s="13">
        <v>12</v>
      </c>
      <c r="E49" s="13">
        <v>1</v>
      </c>
      <c r="F49" s="13">
        <v>0</v>
      </c>
      <c r="G49" s="13">
        <v>0</v>
      </c>
      <c r="H49" s="13">
        <v>0</v>
      </c>
      <c r="I49" s="13">
        <v>403</v>
      </c>
    </row>
    <row r="50" spans="1:15" x14ac:dyDescent="0.35">
      <c r="A50" s="13" t="s">
        <v>290</v>
      </c>
      <c r="B50" s="13">
        <v>304</v>
      </c>
      <c r="C50" s="13">
        <v>3</v>
      </c>
      <c r="D50" s="13">
        <v>12</v>
      </c>
      <c r="E50" s="13">
        <v>0</v>
      </c>
      <c r="F50" s="13">
        <v>0</v>
      </c>
      <c r="G50" s="13">
        <v>0</v>
      </c>
      <c r="H50" s="13">
        <v>0</v>
      </c>
      <c r="I50" s="13">
        <v>319</v>
      </c>
    </row>
    <row r="51" spans="1:15" x14ac:dyDescent="0.35">
      <c r="A51" s="13" t="s">
        <v>291</v>
      </c>
      <c r="B51" s="13">
        <v>666</v>
      </c>
      <c r="C51" s="13">
        <v>1</v>
      </c>
      <c r="D51" s="13">
        <v>24</v>
      </c>
      <c r="E51" s="13">
        <v>0</v>
      </c>
      <c r="F51" s="13">
        <v>0</v>
      </c>
      <c r="G51" s="13">
        <v>0</v>
      </c>
      <c r="H51" s="13">
        <v>0</v>
      </c>
      <c r="I51" s="13">
        <v>691</v>
      </c>
    </row>
    <row r="52" spans="1:15" x14ac:dyDescent="0.35">
      <c r="A52" s="13" t="s">
        <v>292</v>
      </c>
      <c r="B52" s="13">
        <v>520</v>
      </c>
      <c r="C52" s="13">
        <v>5</v>
      </c>
      <c r="D52" s="13">
        <v>23</v>
      </c>
      <c r="E52" s="13">
        <v>0</v>
      </c>
      <c r="F52" s="13">
        <v>0</v>
      </c>
      <c r="G52" s="13">
        <v>0</v>
      </c>
      <c r="H52" s="13">
        <v>1</v>
      </c>
      <c r="I52" s="13">
        <v>549</v>
      </c>
    </row>
    <row r="53" spans="1:15" x14ac:dyDescent="0.35">
      <c r="A53" s="13" t="s">
        <v>293</v>
      </c>
      <c r="B53" s="13">
        <v>721</v>
      </c>
      <c r="C53" s="13">
        <v>10</v>
      </c>
      <c r="D53" s="13">
        <v>15</v>
      </c>
      <c r="E53" s="13">
        <v>0</v>
      </c>
      <c r="F53" s="13">
        <v>6</v>
      </c>
      <c r="G53" s="13">
        <v>0</v>
      </c>
      <c r="H53" s="13">
        <v>0</v>
      </c>
      <c r="I53" s="13">
        <v>752</v>
      </c>
    </row>
    <row r="54" spans="1:15" x14ac:dyDescent="0.35">
      <c r="A54" s="13" t="s">
        <v>294</v>
      </c>
      <c r="B54" s="13">
        <v>530</v>
      </c>
      <c r="C54" s="13">
        <v>5</v>
      </c>
      <c r="D54" s="13">
        <v>12</v>
      </c>
      <c r="E54" s="13">
        <v>0</v>
      </c>
      <c r="F54" s="13">
        <v>0</v>
      </c>
      <c r="G54" s="13">
        <v>0</v>
      </c>
      <c r="H54" s="13">
        <v>3</v>
      </c>
      <c r="I54" s="13">
        <v>550</v>
      </c>
    </row>
    <row r="55" spans="1:15" x14ac:dyDescent="0.35">
      <c r="A55" s="13" t="s">
        <v>295</v>
      </c>
      <c r="B55" s="13">
        <v>824</v>
      </c>
      <c r="C55" s="13">
        <v>1</v>
      </c>
      <c r="D55" s="13">
        <v>19</v>
      </c>
      <c r="E55" s="13">
        <v>0</v>
      </c>
      <c r="F55" s="13">
        <v>0</v>
      </c>
      <c r="G55" s="13">
        <v>0</v>
      </c>
      <c r="H55" s="13">
        <v>1</v>
      </c>
      <c r="I55" s="13">
        <v>845</v>
      </c>
    </row>
    <row r="56" spans="1:15" x14ac:dyDescent="0.35">
      <c r="A56" s="13" t="s">
        <v>296</v>
      </c>
      <c r="B56" s="13">
        <v>895</v>
      </c>
      <c r="C56" s="13">
        <v>8</v>
      </c>
      <c r="D56" s="13">
        <v>21</v>
      </c>
      <c r="E56" s="13">
        <v>0</v>
      </c>
      <c r="F56" s="13">
        <v>0</v>
      </c>
      <c r="G56" s="13">
        <v>3</v>
      </c>
      <c r="H56" s="13">
        <v>0</v>
      </c>
      <c r="I56" s="13">
        <v>927</v>
      </c>
    </row>
    <row r="57" spans="1:15" x14ac:dyDescent="0.35">
      <c r="A57" s="13" t="s">
        <v>297</v>
      </c>
      <c r="B57" s="13">
        <v>794</v>
      </c>
      <c r="C57" s="13">
        <v>11</v>
      </c>
      <c r="D57" s="13">
        <v>22</v>
      </c>
      <c r="E57" s="13">
        <v>0</v>
      </c>
      <c r="F57" s="13">
        <v>0</v>
      </c>
      <c r="G57" s="13">
        <v>7</v>
      </c>
      <c r="H57" s="13">
        <v>1</v>
      </c>
      <c r="I57" s="13">
        <v>835</v>
      </c>
    </row>
    <row r="58" spans="1:15" x14ac:dyDescent="0.35">
      <c r="A58" s="13" t="s">
        <v>298</v>
      </c>
      <c r="B58" s="13">
        <v>877</v>
      </c>
      <c r="C58" s="13">
        <v>9</v>
      </c>
      <c r="D58" s="13">
        <v>21</v>
      </c>
      <c r="E58" s="13">
        <v>0</v>
      </c>
      <c r="F58" s="13">
        <v>1</v>
      </c>
      <c r="G58" s="13">
        <v>14</v>
      </c>
      <c r="H58" s="13">
        <v>0</v>
      </c>
      <c r="I58" s="13">
        <v>922</v>
      </c>
    </row>
    <row r="59" spans="1:15" x14ac:dyDescent="0.35">
      <c r="A59" s="13" t="s">
        <v>299</v>
      </c>
      <c r="B59" s="13">
        <v>1095</v>
      </c>
      <c r="C59" s="13">
        <v>10</v>
      </c>
      <c r="D59" s="13">
        <v>43</v>
      </c>
      <c r="E59" s="13">
        <v>0</v>
      </c>
      <c r="F59" s="13">
        <v>0</v>
      </c>
      <c r="G59" s="13">
        <v>24</v>
      </c>
      <c r="H59" s="13">
        <v>0</v>
      </c>
      <c r="I59" s="13">
        <v>1172</v>
      </c>
    </row>
    <row r="60" spans="1:15" x14ac:dyDescent="0.35">
      <c r="A60" s="13" t="s">
        <v>300</v>
      </c>
      <c r="B60" s="13">
        <v>889</v>
      </c>
      <c r="C60" s="13">
        <v>16</v>
      </c>
      <c r="D60" s="13">
        <v>49</v>
      </c>
      <c r="E60" s="13">
        <v>2</v>
      </c>
      <c r="F60" s="13">
        <v>0</v>
      </c>
      <c r="G60" s="13">
        <v>14</v>
      </c>
      <c r="H60" s="13">
        <v>1</v>
      </c>
      <c r="I60" s="13">
        <v>971</v>
      </c>
    </row>
    <row r="61" spans="1:15" x14ac:dyDescent="0.35">
      <c r="A61" s="13" t="s">
        <v>301</v>
      </c>
      <c r="B61" s="13">
        <v>1409</v>
      </c>
      <c r="C61" s="13">
        <v>15</v>
      </c>
      <c r="D61" s="13">
        <v>45</v>
      </c>
      <c r="E61" s="13">
        <v>0</v>
      </c>
      <c r="F61" s="13">
        <v>3</v>
      </c>
      <c r="G61" s="13">
        <v>19</v>
      </c>
      <c r="H61" s="13">
        <v>0</v>
      </c>
      <c r="I61" s="13">
        <v>1491</v>
      </c>
    </row>
    <row r="62" spans="1:15" x14ac:dyDescent="0.35">
      <c r="A62" s="13" t="s">
        <v>302</v>
      </c>
      <c r="B62" s="13">
        <v>1312</v>
      </c>
      <c r="C62" s="13">
        <v>20</v>
      </c>
      <c r="D62" s="13">
        <v>66</v>
      </c>
      <c r="E62" s="13">
        <v>0</v>
      </c>
      <c r="F62" s="13">
        <v>0</v>
      </c>
      <c r="G62" s="13">
        <v>34</v>
      </c>
      <c r="H62" s="13">
        <v>0</v>
      </c>
      <c r="I62" s="13">
        <v>1432</v>
      </c>
    </row>
    <row r="64" spans="1:15" ht="15.5" customHeight="1" x14ac:dyDescent="0.35">
      <c r="A64" s="13" t="s">
        <v>2094</v>
      </c>
      <c r="L64" s="75"/>
      <c r="M64" s="75"/>
      <c r="N64" s="75"/>
      <c r="O64" s="75"/>
    </row>
    <row r="65" spans="1:1" x14ac:dyDescent="0.35">
      <c r="A65" s="13" t="s">
        <v>2095</v>
      </c>
    </row>
    <row r="66" spans="1:1" x14ac:dyDescent="0.35">
      <c r="A66" s="13" t="s">
        <v>2096</v>
      </c>
    </row>
    <row r="67" spans="1:1" x14ac:dyDescent="0.35">
      <c r="A67" s="76" t="s">
        <v>2097</v>
      </c>
    </row>
    <row r="68" spans="1:1" x14ac:dyDescent="0.35">
      <c r="A68" s="13" t="s">
        <v>2098</v>
      </c>
    </row>
  </sheetData>
  <hyperlinks>
    <hyperlink ref="A67" r:id="rId1"/>
  </hyperlinks>
  <pageMargins left="0.7" right="0.7" top="0.75" bottom="0.75" header="0.3" footer="0.3"/>
  <pageSetup paperSize="9" orientation="portrait"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41"/>
  <sheetViews>
    <sheetView workbookViewId="0">
      <selection activeCell="H2" sqref="H2:I2"/>
    </sheetView>
  </sheetViews>
  <sheetFormatPr defaultRowHeight="15.5" x14ac:dyDescent="0.35"/>
  <cols>
    <col min="1" max="1" width="42.08984375" style="13" customWidth="1"/>
    <col min="2" max="2" width="15.1796875" style="13" customWidth="1"/>
    <col min="3" max="3" width="8.7265625" style="13"/>
    <col min="4" max="4" width="10.90625" style="13" customWidth="1"/>
    <col min="5" max="10" width="8.7265625" style="13"/>
    <col min="11" max="11" width="9.6328125" style="13" customWidth="1"/>
    <col min="12" max="16384" width="8.7265625" style="13"/>
  </cols>
  <sheetData>
    <row r="1" spans="1:21" x14ac:dyDescent="0.35">
      <c r="A1" s="19" t="s">
        <v>1874</v>
      </c>
      <c r="B1" s="19"/>
      <c r="C1" s="19"/>
      <c r="D1" s="19"/>
      <c r="E1" s="19"/>
      <c r="F1" s="19"/>
      <c r="G1" s="19"/>
      <c r="H1" s="19"/>
    </row>
    <row r="2" spans="1:21" x14ac:dyDescent="0.35">
      <c r="A2" s="13" t="s">
        <v>889</v>
      </c>
    </row>
    <row r="3" spans="1:21" x14ac:dyDescent="0.35">
      <c r="A3" s="13" t="s">
        <v>2041</v>
      </c>
    </row>
    <row r="4" spans="1:21" x14ac:dyDescent="0.35">
      <c r="A4" s="15"/>
      <c r="B4" s="17"/>
      <c r="D4" s="17"/>
      <c r="E4" s="25"/>
      <c r="F4" s="25"/>
    </row>
    <row r="5" spans="1:21" x14ac:dyDescent="0.35">
      <c r="A5" s="58" t="s">
        <v>2100</v>
      </c>
    </row>
    <row r="6" spans="1:21" x14ac:dyDescent="0.35">
      <c r="A6" s="13" t="s">
        <v>172</v>
      </c>
      <c r="B6" s="13">
        <v>2001</v>
      </c>
      <c r="C6" s="13">
        <v>2002</v>
      </c>
      <c r="D6" s="13">
        <v>2003</v>
      </c>
      <c r="E6" s="13">
        <v>2004</v>
      </c>
      <c r="F6" s="13">
        <v>2005</v>
      </c>
      <c r="G6" s="13">
        <v>2006</v>
      </c>
      <c r="H6" s="13">
        <v>2007</v>
      </c>
      <c r="I6" s="13">
        <v>2008</v>
      </c>
      <c r="J6" s="13">
        <v>2009</v>
      </c>
      <c r="K6" s="13">
        <v>2010</v>
      </c>
      <c r="L6" s="13">
        <v>2011</v>
      </c>
      <c r="M6" s="13">
        <v>2012</v>
      </c>
      <c r="N6" s="13">
        <v>2013</v>
      </c>
      <c r="O6" s="13">
        <v>2014</v>
      </c>
      <c r="P6" s="13">
        <v>2015</v>
      </c>
      <c r="Q6" s="13">
        <v>2016</v>
      </c>
      <c r="R6" s="13">
        <v>2017</v>
      </c>
      <c r="S6" s="13">
        <v>2018</v>
      </c>
      <c r="T6" s="13">
        <v>2019</v>
      </c>
    </row>
    <row r="7" spans="1:21" x14ac:dyDescent="0.35">
      <c r="T7" s="13" t="s">
        <v>577</v>
      </c>
    </row>
    <row r="8" spans="1:21" x14ac:dyDescent="0.35">
      <c r="A8" s="13" t="s">
        <v>240</v>
      </c>
      <c r="B8" s="39">
        <v>205.828</v>
      </c>
      <c r="C8" s="39">
        <v>220.512</v>
      </c>
      <c r="D8" s="39">
        <v>219.33199999999999</v>
      </c>
      <c r="E8" s="39">
        <v>217.86099999999999</v>
      </c>
      <c r="F8" s="39">
        <v>203.167</v>
      </c>
      <c r="G8" s="39">
        <v>196.518</v>
      </c>
      <c r="H8" s="39">
        <v>202.54400000000001</v>
      </c>
      <c r="I8" s="39">
        <v>172.66800000000001</v>
      </c>
      <c r="J8" s="39">
        <v>186.21199999999999</v>
      </c>
      <c r="K8" s="39">
        <v>177.24700000000001</v>
      </c>
      <c r="L8" s="39">
        <v>167.76400000000001</v>
      </c>
      <c r="M8" s="39">
        <v>182.52500000000001</v>
      </c>
      <c r="N8" s="39">
        <v>205.21600000000001</v>
      </c>
      <c r="O8" s="39">
        <v>222.41399999999999</v>
      </c>
      <c r="P8" s="39">
        <v>221.80699999999999</v>
      </c>
      <c r="Q8" s="39">
        <v>222.10900000000001</v>
      </c>
      <c r="R8" s="39">
        <v>204.024</v>
      </c>
      <c r="S8" s="39">
        <v>187.51</v>
      </c>
      <c r="T8" s="39">
        <v>177.74600000000001</v>
      </c>
      <c r="U8" s="39"/>
    </row>
    <row r="9" spans="1:21" x14ac:dyDescent="0.35">
      <c r="A9" s="13" t="s">
        <v>578</v>
      </c>
      <c r="B9" s="39">
        <v>8.1180000000000003</v>
      </c>
      <c r="C9" s="39">
        <v>7.766</v>
      </c>
      <c r="D9" s="39">
        <v>7.0750000000000002</v>
      </c>
      <c r="E9" s="39">
        <v>6.01</v>
      </c>
      <c r="F9" s="39">
        <v>6.6429999999999998</v>
      </c>
      <c r="G9" s="39">
        <v>7.2210000000000001</v>
      </c>
      <c r="H9" s="39">
        <v>7.7629999999999999</v>
      </c>
      <c r="I9" s="39">
        <v>7.67</v>
      </c>
      <c r="J9" s="39">
        <v>6.1319999999999997</v>
      </c>
      <c r="K9" s="39">
        <v>5.008</v>
      </c>
      <c r="L9" s="39">
        <v>4.8449999999999998</v>
      </c>
      <c r="M9" s="39">
        <v>5.2460000000000004</v>
      </c>
      <c r="N9" s="39">
        <v>5.3490000000000002</v>
      </c>
      <c r="O9" s="39">
        <v>6.11</v>
      </c>
      <c r="P9" s="39">
        <v>6.3550000000000004</v>
      </c>
      <c r="Q9" s="39">
        <v>6.9459999999999997</v>
      </c>
      <c r="R9" s="39">
        <v>6.2770000000000001</v>
      </c>
      <c r="S9" s="39">
        <v>6.3860000000000001</v>
      </c>
      <c r="T9" s="39">
        <v>6.5460000000000003</v>
      </c>
      <c r="U9" s="39"/>
    </row>
    <row r="10" spans="1:21" x14ac:dyDescent="0.35">
      <c r="A10" s="13" t="s">
        <v>252</v>
      </c>
      <c r="B10" s="39">
        <v>18.335999999999999</v>
      </c>
      <c r="C10" s="39">
        <v>21.448</v>
      </c>
      <c r="D10" s="39">
        <v>25.231999999999999</v>
      </c>
      <c r="E10" s="39">
        <v>28.202000000000002</v>
      </c>
      <c r="F10" s="39">
        <v>29.648</v>
      </c>
      <c r="G10" s="39">
        <v>28.218</v>
      </c>
      <c r="H10" s="39">
        <v>28.846</v>
      </c>
      <c r="I10" s="39">
        <v>22.841000000000001</v>
      </c>
      <c r="J10" s="39">
        <v>14.446</v>
      </c>
      <c r="K10" s="39">
        <v>17.831</v>
      </c>
      <c r="L10" s="39">
        <v>19.577000000000002</v>
      </c>
      <c r="M10" s="39">
        <v>17.707000000000001</v>
      </c>
      <c r="N10" s="39">
        <v>20.151</v>
      </c>
      <c r="O10" s="39">
        <v>23.363</v>
      </c>
      <c r="P10" s="39">
        <v>28.306999999999999</v>
      </c>
      <c r="Q10" s="39">
        <v>29.382000000000001</v>
      </c>
      <c r="R10" s="39">
        <v>28.385000000000002</v>
      </c>
      <c r="S10" s="39">
        <v>28.126000000000001</v>
      </c>
      <c r="T10" s="39">
        <v>25.225000000000001</v>
      </c>
      <c r="U10" s="39"/>
    </row>
    <row r="11" spans="1:21" x14ac:dyDescent="0.35">
      <c r="A11" s="13" t="s">
        <v>251</v>
      </c>
      <c r="B11" s="39">
        <v>3.2909999999999999</v>
      </c>
      <c r="C11" s="39">
        <v>3.4329999999999998</v>
      </c>
      <c r="D11" s="39">
        <v>3.7919999999999998</v>
      </c>
      <c r="E11" s="39">
        <v>3.8260000000000001</v>
      </c>
      <c r="F11" s="39">
        <v>4.399</v>
      </c>
      <c r="G11" s="39">
        <v>4.1820000000000004</v>
      </c>
      <c r="H11" s="39">
        <v>3.84</v>
      </c>
      <c r="I11" s="39">
        <v>4.2300000000000004</v>
      </c>
      <c r="J11" s="39">
        <v>2.976</v>
      </c>
      <c r="K11" s="39">
        <v>2.2669999999999999</v>
      </c>
      <c r="L11" s="39">
        <v>2.774</v>
      </c>
      <c r="M11" s="39">
        <v>3.1680000000000001</v>
      </c>
      <c r="N11" s="39">
        <v>3.8210000000000002</v>
      </c>
      <c r="O11" s="39">
        <v>3.2090000000000001</v>
      </c>
      <c r="P11" s="39">
        <v>3.7669999999999999</v>
      </c>
      <c r="Q11" s="39">
        <v>4.8940000000000001</v>
      </c>
      <c r="R11" s="39">
        <v>4.24</v>
      </c>
      <c r="S11" s="39">
        <v>4.0979999999999999</v>
      </c>
      <c r="T11" s="39">
        <v>3.94</v>
      </c>
      <c r="U11" s="39"/>
    </row>
    <row r="12" spans="1:21" x14ac:dyDescent="0.35">
      <c r="A12" s="13" t="s">
        <v>241</v>
      </c>
      <c r="B12" s="39">
        <v>1.1459999999999999</v>
      </c>
      <c r="C12" s="39">
        <v>1.27</v>
      </c>
      <c r="D12" s="39">
        <v>1.4550000000000001</v>
      </c>
      <c r="E12" s="39">
        <v>1.244</v>
      </c>
      <c r="F12" s="39">
        <v>1.647</v>
      </c>
      <c r="G12" s="39">
        <v>1.452</v>
      </c>
      <c r="H12" s="39">
        <v>1.3260000000000001</v>
      </c>
      <c r="I12" s="39">
        <v>1.1479999999999999</v>
      </c>
      <c r="J12" s="39">
        <v>0.82299999999999995</v>
      </c>
      <c r="K12" s="39">
        <v>0.81399999999999995</v>
      </c>
      <c r="L12" s="39">
        <v>0.79600000000000004</v>
      </c>
      <c r="M12" s="39">
        <v>0.82199999999999995</v>
      </c>
      <c r="N12" s="39">
        <v>0.999</v>
      </c>
      <c r="O12" s="39">
        <v>0.872</v>
      </c>
      <c r="P12" s="39">
        <v>0.89800000000000002</v>
      </c>
      <c r="Q12" s="39">
        <v>0.877</v>
      </c>
      <c r="R12" s="39">
        <v>0.70299999999999996</v>
      </c>
      <c r="S12" s="39">
        <v>0.70199999999999996</v>
      </c>
      <c r="T12" s="39">
        <v>0.71099999999999997</v>
      </c>
      <c r="U12" s="39"/>
    </row>
    <row r="13" spans="1:21" x14ac:dyDescent="0.35">
      <c r="A13" s="13" t="s">
        <v>579</v>
      </c>
      <c r="B13" s="39">
        <v>4.88</v>
      </c>
      <c r="C13" s="39">
        <v>5.3019999999999996</v>
      </c>
      <c r="D13" s="39">
        <v>5.8289999999999997</v>
      </c>
      <c r="E13" s="39">
        <v>6.0030000000000001</v>
      </c>
      <c r="F13" s="39">
        <v>5.8170000000000002</v>
      </c>
      <c r="G13" s="39">
        <v>5.649</v>
      </c>
      <c r="H13" s="39">
        <v>6.92</v>
      </c>
      <c r="I13" s="39">
        <v>6.7279999999999998</v>
      </c>
      <c r="J13" s="39">
        <v>5.8479999999999999</v>
      </c>
      <c r="K13" s="39">
        <v>5.6630000000000003</v>
      </c>
      <c r="L13" s="39">
        <v>6.5490000000000004</v>
      </c>
      <c r="M13" s="39">
        <v>6.9749999999999996</v>
      </c>
      <c r="N13" s="39">
        <v>5.859</v>
      </c>
      <c r="O13" s="39">
        <v>6.1959999999999997</v>
      </c>
      <c r="P13" s="39">
        <v>6.444</v>
      </c>
      <c r="Q13" s="39">
        <v>5.9569999999999999</v>
      </c>
      <c r="R13" s="39">
        <v>6.0839999999999996</v>
      </c>
      <c r="S13" s="39">
        <v>6.2359999999999998</v>
      </c>
      <c r="T13" s="39">
        <v>6.5780000000000003</v>
      </c>
      <c r="U13" s="39"/>
    </row>
    <row r="14" spans="1:21" x14ac:dyDescent="0.35">
      <c r="A14" s="13" t="s">
        <v>167</v>
      </c>
      <c r="B14" s="39">
        <v>241.59899999999999</v>
      </c>
      <c r="C14" s="39">
        <v>259.73099999999999</v>
      </c>
      <c r="D14" s="39">
        <v>262.71499999999997</v>
      </c>
      <c r="E14" s="39">
        <v>263.14600000000002</v>
      </c>
      <c r="F14" s="39">
        <v>251.321</v>
      </c>
      <c r="G14" s="39">
        <v>243.24</v>
      </c>
      <c r="H14" s="39">
        <v>251.239</v>
      </c>
      <c r="I14" s="39">
        <v>215.285</v>
      </c>
      <c r="J14" s="39">
        <v>216.43700000000001</v>
      </c>
      <c r="K14" s="39">
        <v>208.83</v>
      </c>
      <c r="L14" s="39">
        <v>202.30500000000001</v>
      </c>
      <c r="M14" s="39">
        <v>216.44300000000001</v>
      </c>
      <c r="N14" s="39">
        <v>241.39500000000001</v>
      </c>
      <c r="O14" s="39">
        <v>262.16399999999999</v>
      </c>
      <c r="P14" s="39">
        <v>267.57799999999997</v>
      </c>
      <c r="Q14" s="39">
        <v>270.16500000000002</v>
      </c>
      <c r="R14" s="39">
        <v>249.71299999999999</v>
      </c>
      <c r="S14" s="39">
        <v>233.05799999999999</v>
      </c>
      <c r="T14" s="39">
        <v>220.74600000000001</v>
      </c>
      <c r="U14" s="39"/>
    </row>
    <row r="15" spans="1:21" x14ac:dyDescent="0.35">
      <c r="A15" s="13" t="s">
        <v>580</v>
      </c>
      <c r="K15" s="39">
        <v>4.1000000000000002E-2</v>
      </c>
      <c r="L15" s="39">
        <v>0.14899999999999999</v>
      </c>
      <c r="M15" s="39">
        <v>0.224</v>
      </c>
      <c r="N15" s="39">
        <v>0.214</v>
      </c>
      <c r="O15" s="39">
        <v>0.9</v>
      </c>
      <c r="P15" s="39">
        <v>1.399</v>
      </c>
      <c r="Q15" s="39">
        <v>1.5229999999999999</v>
      </c>
      <c r="R15" s="39">
        <v>2.5419999999999998</v>
      </c>
      <c r="S15" s="39">
        <v>3.5289999999999999</v>
      </c>
      <c r="T15" s="39">
        <v>5.0659999999999998</v>
      </c>
    </row>
    <row r="16" spans="1:21" x14ac:dyDescent="0.35">
      <c r="A16" s="13" t="s">
        <v>581</v>
      </c>
      <c r="K16" s="39">
        <v>1.0999999999999999E-2</v>
      </c>
      <c r="L16" s="39">
        <v>0.1</v>
      </c>
      <c r="M16" s="39">
        <v>0.153</v>
      </c>
      <c r="N16" s="39">
        <v>0.19600000000000001</v>
      </c>
      <c r="O16" s="39">
        <v>0.83799999999999997</v>
      </c>
      <c r="P16" s="39">
        <v>1.3169999999999999</v>
      </c>
      <c r="Q16" s="39">
        <v>1.4370000000000001</v>
      </c>
      <c r="R16" s="39">
        <v>2.4369999999999998</v>
      </c>
      <c r="S16" s="39">
        <v>3.39</v>
      </c>
      <c r="T16" s="39">
        <v>4.7050000000000001</v>
      </c>
    </row>
    <row r="17" spans="1:48" x14ac:dyDescent="0.35">
      <c r="A17" s="13" t="s">
        <v>582</v>
      </c>
      <c r="K17" s="25">
        <v>1.9633194464396876E-4</v>
      </c>
      <c r="L17" s="25">
        <v>7.3651170262722119E-4</v>
      </c>
      <c r="M17" s="25">
        <v>1.034914504049565E-3</v>
      </c>
      <c r="N17" s="25">
        <v>8.8651380517409224E-4</v>
      </c>
      <c r="O17" s="25">
        <v>3.4329656245708795E-3</v>
      </c>
      <c r="P17" s="25">
        <v>5.2283820044996231E-3</v>
      </c>
      <c r="Q17" s="25">
        <v>5.637295726685543E-3</v>
      </c>
      <c r="R17" s="25">
        <v>1.0179686279849267E-2</v>
      </c>
      <c r="S17" s="25">
        <v>1.5142153455363043E-2</v>
      </c>
      <c r="T17" s="25">
        <v>2.2949453217725346E-2</v>
      </c>
      <c r="U17" s="25"/>
    </row>
    <row r="18" spans="1:48" x14ac:dyDescent="0.35">
      <c r="A18" s="13" t="s">
        <v>2042</v>
      </c>
      <c r="K18" s="25">
        <v>6.2060288749598015E-5</v>
      </c>
      <c r="L18" s="25">
        <v>5.9607543930759882E-4</v>
      </c>
      <c r="M18" s="25">
        <v>8.3824133680317756E-4</v>
      </c>
      <c r="N18" s="25">
        <v>9.5509122095743023E-4</v>
      </c>
      <c r="O18" s="25">
        <v>3.7677484331022329E-3</v>
      </c>
      <c r="P18" s="25">
        <v>5.9375943951272955E-3</v>
      </c>
      <c r="Q18" s="25">
        <v>6.4697963612460547E-3</v>
      </c>
      <c r="R18" s="25">
        <v>1.1944673175704818E-2</v>
      </c>
      <c r="S18" s="25">
        <v>1.8079035784758148E-2</v>
      </c>
      <c r="T18" s="25">
        <v>2.6470356576238002E-2</v>
      </c>
      <c r="U18" s="25"/>
    </row>
    <row r="19" spans="1:48" x14ac:dyDescent="0.35">
      <c r="A19" s="15"/>
      <c r="B19" s="17"/>
      <c r="E19" s="25"/>
      <c r="F19" s="25"/>
      <c r="K19" s="25"/>
      <c r="L19" s="25"/>
      <c r="M19" s="25"/>
      <c r="N19" s="25"/>
      <c r="O19" s="25"/>
      <c r="P19" s="25"/>
      <c r="Q19" s="25"/>
      <c r="R19" s="25"/>
      <c r="S19" s="25"/>
      <c r="T19" s="25"/>
    </row>
    <row r="20" spans="1:48" x14ac:dyDescent="0.35">
      <c r="A20" s="15"/>
      <c r="E20" s="25"/>
      <c r="F20" s="25"/>
      <c r="K20" s="25"/>
      <c r="L20" s="25"/>
      <c r="M20" s="25"/>
      <c r="N20" s="25"/>
      <c r="O20" s="25"/>
      <c r="P20" s="25"/>
      <c r="Q20" s="25"/>
      <c r="R20" s="25"/>
      <c r="S20" s="25"/>
      <c r="T20" s="25"/>
    </row>
    <row r="21" spans="1:48" x14ac:dyDescent="0.35">
      <c r="A21" s="15"/>
      <c r="E21" s="25"/>
      <c r="F21" s="25"/>
      <c r="K21" s="25"/>
      <c r="L21" s="25"/>
      <c r="M21" s="25"/>
      <c r="N21" s="25"/>
      <c r="O21" s="25"/>
      <c r="P21" s="25"/>
      <c r="Q21" s="25"/>
      <c r="R21" s="25"/>
      <c r="S21" s="25"/>
      <c r="T21" s="25"/>
    </row>
    <row r="22" spans="1:48" x14ac:dyDescent="0.35">
      <c r="A22" s="24" t="s">
        <v>2099</v>
      </c>
    </row>
    <row r="23" spans="1:48" x14ac:dyDescent="0.35">
      <c r="A23" s="13" t="s">
        <v>172</v>
      </c>
      <c r="B23" s="13" t="s">
        <v>519</v>
      </c>
      <c r="C23" s="13" t="s">
        <v>520</v>
      </c>
      <c r="D23" s="13" t="s">
        <v>521</v>
      </c>
      <c r="E23" s="13" t="s">
        <v>522</v>
      </c>
      <c r="F23" s="13" t="s">
        <v>523</v>
      </c>
      <c r="G23" s="13" t="s">
        <v>524</v>
      </c>
      <c r="H23" s="13" t="s">
        <v>525</v>
      </c>
      <c r="I23" s="13" t="s">
        <v>270</v>
      </c>
      <c r="J23" s="13" t="s">
        <v>271</v>
      </c>
      <c r="K23" s="13" t="s">
        <v>272</v>
      </c>
      <c r="L23" s="13" t="s">
        <v>273</v>
      </c>
      <c r="M23" s="13" t="s">
        <v>274</v>
      </c>
      <c r="N23" s="13" t="s">
        <v>275</v>
      </c>
      <c r="O23" s="13" t="s">
        <v>276</v>
      </c>
      <c r="P23" s="13" t="s">
        <v>277</v>
      </c>
      <c r="Q23" s="13" t="s">
        <v>278</v>
      </c>
      <c r="R23" s="13" t="s">
        <v>279</v>
      </c>
      <c r="S23" s="13" t="s">
        <v>280</v>
      </c>
      <c r="T23" s="13" t="s">
        <v>281</v>
      </c>
      <c r="U23" s="13" t="s">
        <v>282</v>
      </c>
      <c r="V23" s="13" t="s">
        <v>283</v>
      </c>
      <c r="W23" s="13" t="s">
        <v>284</v>
      </c>
      <c r="X23" s="13" t="s">
        <v>285</v>
      </c>
      <c r="Y23" s="13" t="s">
        <v>286</v>
      </c>
      <c r="Z23" s="13" t="s">
        <v>287</v>
      </c>
      <c r="AA23" s="13" t="s">
        <v>288</v>
      </c>
      <c r="AB23" s="13" t="s">
        <v>289</v>
      </c>
      <c r="AC23" s="13" t="s">
        <v>290</v>
      </c>
      <c r="AD23" s="13" t="s">
        <v>291</v>
      </c>
      <c r="AE23" s="13" t="s">
        <v>292</v>
      </c>
      <c r="AF23" s="13" t="s">
        <v>293</v>
      </c>
      <c r="AG23" s="13" t="s">
        <v>294</v>
      </c>
      <c r="AH23" s="13" t="s">
        <v>295</v>
      </c>
      <c r="AI23" s="13" t="s">
        <v>296</v>
      </c>
      <c r="AJ23" s="13" t="s">
        <v>297</v>
      </c>
      <c r="AK23" s="13" t="s">
        <v>298</v>
      </c>
      <c r="AL23" s="13" t="s">
        <v>299</v>
      </c>
      <c r="AM23" s="13" t="s">
        <v>300</v>
      </c>
      <c r="AN23" s="13" t="s">
        <v>301</v>
      </c>
      <c r="AO23" s="13" t="s">
        <v>302</v>
      </c>
    </row>
    <row r="24" spans="1:48" x14ac:dyDescent="0.35">
      <c r="AO24" s="13" t="s">
        <v>577</v>
      </c>
    </row>
    <row r="25" spans="1:48" x14ac:dyDescent="0.35">
      <c r="A25" s="13" t="s">
        <v>240</v>
      </c>
      <c r="B25" s="39">
        <v>53.43</v>
      </c>
      <c r="C25" s="39">
        <v>41.97</v>
      </c>
      <c r="D25" s="39">
        <v>48.430999999999997</v>
      </c>
      <c r="E25" s="39">
        <v>33.415999999999997</v>
      </c>
      <c r="F25" s="39">
        <v>47.232999999999997</v>
      </c>
      <c r="G25" s="39">
        <v>40.159999999999997</v>
      </c>
      <c r="H25" s="39">
        <v>47.42</v>
      </c>
      <c r="I25" s="39">
        <v>32.951000000000001</v>
      </c>
      <c r="J25" s="39">
        <v>49.863</v>
      </c>
      <c r="K25" s="39">
        <v>42.058999999999997</v>
      </c>
      <c r="L25" s="39">
        <v>54.399000000000001</v>
      </c>
      <c r="M25" s="39">
        <v>36.204000000000001</v>
      </c>
      <c r="N25" s="39">
        <v>55.276000000000003</v>
      </c>
      <c r="O25" s="39">
        <v>49.674999999999997</v>
      </c>
      <c r="P25" s="39">
        <v>60.704000000000001</v>
      </c>
      <c r="Q25" s="39">
        <v>39.561</v>
      </c>
      <c r="R25" s="39">
        <v>61.673000000000002</v>
      </c>
      <c r="S25" s="39">
        <v>53.14</v>
      </c>
      <c r="T25" s="39">
        <v>62.926000000000002</v>
      </c>
      <c r="U25" s="39">
        <v>44.674999999999997</v>
      </c>
      <c r="V25" s="39">
        <v>63.485999999999997</v>
      </c>
      <c r="W25" s="39">
        <v>53.48</v>
      </c>
      <c r="X25" s="39">
        <v>64.132000000000005</v>
      </c>
      <c r="Y25" s="39">
        <v>40.709000000000003</v>
      </c>
      <c r="Z25" s="39">
        <v>65.048000000000002</v>
      </c>
      <c r="AA25" s="39">
        <v>51.85</v>
      </c>
      <c r="AB25" s="39">
        <v>62.670999999999999</v>
      </c>
      <c r="AC25" s="39">
        <v>42.54</v>
      </c>
      <c r="AD25" s="39">
        <v>68.304000000000002</v>
      </c>
      <c r="AE25" s="39">
        <v>45.113</v>
      </c>
      <c r="AF25" s="39">
        <v>56.71</v>
      </c>
      <c r="AG25" s="39">
        <v>33.896999999999998</v>
      </c>
      <c r="AH25" s="39">
        <v>56.223999999999997</v>
      </c>
      <c r="AI25" s="39">
        <v>45.999000000000002</v>
      </c>
      <c r="AJ25" s="39">
        <v>50.146000000000001</v>
      </c>
      <c r="AK25" s="39">
        <v>35.140999999999998</v>
      </c>
      <c r="AL25" s="39">
        <v>54.51</v>
      </c>
      <c r="AM25" s="39">
        <v>44.901000000000003</v>
      </c>
      <c r="AN25" s="39">
        <v>46.533000000000001</v>
      </c>
      <c r="AO25" s="39">
        <v>31.802</v>
      </c>
      <c r="AP25" s="39"/>
      <c r="AQ25" s="39"/>
      <c r="AR25" s="39"/>
      <c r="AS25" s="39"/>
      <c r="AT25" s="39"/>
      <c r="AU25" s="39"/>
      <c r="AV25" s="39"/>
    </row>
    <row r="26" spans="1:48" x14ac:dyDescent="0.35">
      <c r="A26" s="13" t="s">
        <v>578</v>
      </c>
      <c r="B26" s="39">
        <v>1.0960000000000001</v>
      </c>
      <c r="C26" s="39">
        <v>1.84</v>
      </c>
      <c r="D26" s="39">
        <v>1.423</v>
      </c>
      <c r="E26" s="39">
        <v>0.64900000000000002</v>
      </c>
      <c r="F26" s="39">
        <v>1.1000000000000001</v>
      </c>
      <c r="G26" s="39">
        <v>1.7370000000000001</v>
      </c>
      <c r="H26" s="39">
        <v>1.389</v>
      </c>
      <c r="I26" s="39">
        <v>0.61899999999999999</v>
      </c>
      <c r="J26" s="39">
        <v>1.1319999999999999</v>
      </c>
      <c r="K26" s="39">
        <v>1.89</v>
      </c>
      <c r="L26" s="39">
        <v>1.508</v>
      </c>
      <c r="M26" s="39">
        <v>0.71599999999999997</v>
      </c>
      <c r="N26" s="39">
        <v>1.081</v>
      </c>
      <c r="O26" s="39">
        <v>1.8380000000000001</v>
      </c>
      <c r="P26" s="39">
        <v>1.639</v>
      </c>
      <c r="Q26" s="39">
        <v>0.79100000000000004</v>
      </c>
      <c r="R26" s="39">
        <v>1.2789999999999999</v>
      </c>
      <c r="S26" s="39">
        <v>2.14</v>
      </c>
      <c r="T26" s="39">
        <v>1.7949999999999999</v>
      </c>
      <c r="U26" s="39">
        <v>0.89600000000000002</v>
      </c>
      <c r="V26" s="39">
        <v>1.335</v>
      </c>
      <c r="W26" s="39">
        <v>2.238</v>
      </c>
      <c r="X26" s="39">
        <v>1.8169999999999999</v>
      </c>
      <c r="Y26" s="39">
        <v>0.96499999999999997</v>
      </c>
      <c r="Z26" s="39">
        <v>1.3460000000000001</v>
      </c>
      <c r="AA26" s="39">
        <v>2.399</v>
      </c>
      <c r="AB26" s="39">
        <v>2.0110000000000001</v>
      </c>
      <c r="AC26" s="39">
        <v>1.19</v>
      </c>
      <c r="AD26" s="39">
        <v>1.32</v>
      </c>
      <c r="AE26" s="39">
        <v>2.181</v>
      </c>
      <c r="AF26" s="39">
        <v>1.794</v>
      </c>
      <c r="AG26" s="39">
        <v>0.98199999999999998</v>
      </c>
      <c r="AH26" s="39">
        <v>1.3320000000000001</v>
      </c>
      <c r="AI26" s="39">
        <v>2.2090000000000001</v>
      </c>
      <c r="AJ26" s="39">
        <v>1.7829999999999999</v>
      </c>
      <c r="AK26" s="39">
        <v>1.0620000000000001</v>
      </c>
      <c r="AL26" s="39">
        <v>1.5289999999999999</v>
      </c>
      <c r="AM26" s="39">
        <v>2.2120000000000002</v>
      </c>
      <c r="AN26" s="39">
        <v>1.8109999999999999</v>
      </c>
      <c r="AO26" s="39">
        <v>0.99399999999999999</v>
      </c>
      <c r="AP26" s="39"/>
      <c r="AQ26" s="39"/>
      <c r="AR26" s="39"/>
      <c r="AS26" s="39"/>
      <c r="AT26" s="39"/>
      <c r="AU26" s="39"/>
      <c r="AV26" s="39"/>
    </row>
    <row r="27" spans="1:48" x14ac:dyDescent="0.35">
      <c r="A27" s="13" t="s">
        <v>252</v>
      </c>
      <c r="B27" s="39">
        <v>4.085</v>
      </c>
      <c r="C27" s="39">
        <v>4.407</v>
      </c>
      <c r="D27" s="39">
        <v>4.7889999999999997</v>
      </c>
      <c r="E27" s="39">
        <v>4.55</v>
      </c>
      <c r="F27" s="39">
        <v>6.0359999999999996</v>
      </c>
      <c r="G27" s="39">
        <v>4.58</v>
      </c>
      <c r="H27" s="39">
        <v>5.0430000000000001</v>
      </c>
      <c r="I27" s="39">
        <v>3.9180000000000001</v>
      </c>
      <c r="J27" s="39">
        <v>4.931</v>
      </c>
      <c r="K27" s="39">
        <v>4.4029999999999996</v>
      </c>
      <c r="L27" s="39">
        <v>4.6909999999999998</v>
      </c>
      <c r="M27" s="39">
        <v>3.6819999999999999</v>
      </c>
      <c r="N27" s="39">
        <v>5.2359999999999998</v>
      </c>
      <c r="O27" s="39">
        <v>5.0279999999999996</v>
      </c>
      <c r="P27" s="39">
        <v>5.306</v>
      </c>
      <c r="Q27" s="39">
        <v>4.5810000000000004</v>
      </c>
      <c r="R27" s="39">
        <v>5.3479999999999999</v>
      </c>
      <c r="S27" s="39">
        <v>6.008</v>
      </c>
      <c r="T27" s="39">
        <v>6.8869999999999996</v>
      </c>
      <c r="U27" s="39">
        <v>5.12</v>
      </c>
      <c r="V27" s="39">
        <v>7.3869999999999996</v>
      </c>
      <c r="W27" s="39">
        <v>7.2270000000000003</v>
      </c>
      <c r="X27" s="39">
        <v>7.4790000000000001</v>
      </c>
      <c r="Y27" s="39">
        <v>6.2140000000000004</v>
      </c>
      <c r="Z27" s="39">
        <v>7.7919999999999998</v>
      </c>
      <c r="AA27" s="39">
        <v>7.3220000000000001</v>
      </c>
      <c r="AB27" s="39">
        <v>7.649</v>
      </c>
      <c r="AC27" s="39">
        <v>6.6189999999999998</v>
      </c>
      <c r="AD27" s="39">
        <v>7.6740000000000004</v>
      </c>
      <c r="AE27" s="39">
        <v>6.7859999999999996</v>
      </c>
      <c r="AF27" s="39">
        <v>7.444</v>
      </c>
      <c r="AG27" s="39">
        <v>6.4809999999999999</v>
      </c>
      <c r="AH27" s="39">
        <v>7.1950000000000003</v>
      </c>
      <c r="AI27" s="39">
        <v>7.8879999999999999</v>
      </c>
      <c r="AJ27" s="39">
        <v>7.2839999999999998</v>
      </c>
      <c r="AK27" s="39">
        <v>5.7590000000000003</v>
      </c>
      <c r="AL27" s="39">
        <v>7.577</v>
      </c>
      <c r="AM27" s="39">
        <v>6.8239999999999998</v>
      </c>
      <c r="AN27" s="39">
        <v>5.992</v>
      </c>
      <c r="AO27" s="39">
        <v>4.8319999999999999</v>
      </c>
      <c r="AP27" s="39"/>
      <c r="AQ27" s="39"/>
      <c r="AR27" s="39"/>
      <c r="AS27" s="39"/>
      <c r="AT27" s="39"/>
      <c r="AU27" s="39"/>
      <c r="AV27" s="39"/>
    </row>
    <row r="28" spans="1:48" x14ac:dyDescent="0.35">
      <c r="A28" s="13" t="s">
        <v>251</v>
      </c>
      <c r="B28" s="39">
        <v>0.52</v>
      </c>
      <c r="C28" s="39">
        <v>0.54600000000000004</v>
      </c>
      <c r="D28" s="39">
        <v>0.67400000000000004</v>
      </c>
      <c r="E28" s="39">
        <v>0.52700000000000002</v>
      </c>
      <c r="F28" s="39">
        <v>0.68400000000000005</v>
      </c>
      <c r="G28" s="39">
        <v>0.61399999999999999</v>
      </c>
      <c r="H28" s="39">
        <v>0.64400000000000002</v>
      </c>
      <c r="I28" s="39">
        <v>0.83199999999999996</v>
      </c>
      <c r="J28" s="39">
        <v>0.81599999999999995</v>
      </c>
      <c r="K28" s="39">
        <v>0.79400000000000004</v>
      </c>
      <c r="L28" s="39">
        <v>0.747</v>
      </c>
      <c r="M28" s="39">
        <v>0.81100000000000005</v>
      </c>
      <c r="N28" s="39">
        <v>0.76</v>
      </c>
      <c r="O28" s="39">
        <v>0.67400000000000004</v>
      </c>
      <c r="P28" s="39">
        <v>0.91900000000000004</v>
      </c>
      <c r="Q28" s="39">
        <v>1.468</v>
      </c>
      <c r="R28" s="39">
        <v>0.53500000000000003</v>
      </c>
      <c r="S28" s="39">
        <v>0.65900000000000003</v>
      </c>
      <c r="T28" s="39">
        <v>0.94199999999999995</v>
      </c>
      <c r="U28" s="39">
        <v>1.073</v>
      </c>
      <c r="V28" s="39">
        <v>0.70499999999999996</v>
      </c>
      <c r="W28" s="39">
        <v>0.86299999999999999</v>
      </c>
      <c r="X28" s="39">
        <v>1.27</v>
      </c>
      <c r="Y28" s="39">
        <v>0.92900000000000005</v>
      </c>
      <c r="Z28" s="39">
        <v>0.95199999999999996</v>
      </c>
      <c r="AA28" s="39">
        <v>1.2629999999999999</v>
      </c>
      <c r="AB28" s="39">
        <v>1.3160000000000001</v>
      </c>
      <c r="AC28" s="39">
        <v>1.363</v>
      </c>
      <c r="AD28" s="39">
        <v>0.94499999999999995</v>
      </c>
      <c r="AE28" s="39">
        <v>1.272</v>
      </c>
      <c r="AF28" s="39">
        <v>1.131</v>
      </c>
      <c r="AG28" s="39">
        <v>0.89200000000000002</v>
      </c>
      <c r="AH28" s="39">
        <v>0.88100000000000001</v>
      </c>
      <c r="AI28" s="39">
        <v>1.329</v>
      </c>
      <c r="AJ28" s="39">
        <v>1.1439999999999999</v>
      </c>
      <c r="AK28" s="39">
        <v>0.74399999999999999</v>
      </c>
      <c r="AL28" s="39">
        <v>0.90300000000000002</v>
      </c>
      <c r="AM28" s="39">
        <v>1.2210000000000001</v>
      </c>
      <c r="AN28" s="39">
        <v>0.82899999999999996</v>
      </c>
      <c r="AO28" s="39">
        <v>0.98699999999999999</v>
      </c>
      <c r="AP28" s="39"/>
      <c r="AQ28" s="39"/>
      <c r="AR28" s="39"/>
      <c r="AS28" s="39"/>
      <c r="AT28" s="39"/>
      <c r="AU28" s="39"/>
      <c r="AV28" s="39"/>
    </row>
    <row r="29" spans="1:48" x14ac:dyDescent="0.35">
      <c r="A29" s="13" t="s">
        <v>241</v>
      </c>
      <c r="B29" s="39">
        <v>0.25800000000000001</v>
      </c>
      <c r="C29" s="39">
        <v>0.219</v>
      </c>
      <c r="D29" s="39">
        <v>0.24</v>
      </c>
      <c r="E29" s="39">
        <v>9.7000000000000003E-2</v>
      </c>
      <c r="F29" s="39">
        <v>0.24</v>
      </c>
      <c r="G29" s="39">
        <v>0.19700000000000001</v>
      </c>
      <c r="H29" s="39">
        <v>0.22800000000000001</v>
      </c>
      <c r="I29" s="39">
        <v>0.13100000000000001</v>
      </c>
      <c r="J29" s="39">
        <v>0.182</v>
      </c>
      <c r="K29" s="39">
        <v>0.20599999999999999</v>
      </c>
      <c r="L29" s="39">
        <v>0.20200000000000001</v>
      </c>
      <c r="M29" s="39">
        <v>0.23200000000000001</v>
      </c>
      <c r="N29" s="39">
        <v>0.245</v>
      </c>
      <c r="O29" s="39">
        <v>0.26200000000000001</v>
      </c>
      <c r="P29" s="39">
        <v>0.28399999999999997</v>
      </c>
      <c r="Q29" s="39">
        <v>0.20799999999999999</v>
      </c>
      <c r="R29" s="39">
        <v>0.215</v>
      </c>
      <c r="S29" s="39">
        <v>0.217</v>
      </c>
      <c r="T29" s="39">
        <v>0.20300000000000001</v>
      </c>
      <c r="U29" s="39">
        <v>0.23699999999999999</v>
      </c>
      <c r="V29" s="39">
        <v>0.192</v>
      </c>
      <c r="W29" s="39">
        <v>0.26700000000000002</v>
      </c>
      <c r="X29" s="39">
        <v>0.21299999999999999</v>
      </c>
      <c r="Y29" s="39">
        <v>0.22600000000000001</v>
      </c>
      <c r="Z29" s="39">
        <v>0.217</v>
      </c>
      <c r="AA29" s="39">
        <v>0.28399999999999997</v>
      </c>
      <c r="AB29" s="39">
        <v>0.18099999999999999</v>
      </c>
      <c r="AC29" s="39">
        <v>0.19500000000000001</v>
      </c>
      <c r="AD29" s="39">
        <v>0.19500000000000001</v>
      </c>
      <c r="AE29" s="39">
        <v>0.193</v>
      </c>
      <c r="AF29" s="39">
        <v>0.187</v>
      </c>
      <c r="AG29" s="39">
        <v>0.128</v>
      </c>
      <c r="AH29" s="39">
        <v>0.14499999999999999</v>
      </c>
      <c r="AI29" s="39">
        <v>0.22700000000000001</v>
      </c>
      <c r="AJ29" s="39">
        <v>0.16400000000000001</v>
      </c>
      <c r="AK29" s="39">
        <v>0.16600000000000001</v>
      </c>
      <c r="AL29" s="39">
        <v>0.28799999999999998</v>
      </c>
      <c r="AM29" s="39">
        <v>0.185</v>
      </c>
      <c r="AN29" s="39">
        <v>8.4000000000000005E-2</v>
      </c>
      <c r="AO29" s="39">
        <v>0.154</v>
      </c>
      <c r="AP29" s="39"/>
      <c r="AQ29" s="39"/>
      <c r="AR29" s="39"/>
      <c r="AS29" s="39"/>
      <c r="AT29" s="39"/>
      <c r="AU29" s="39"/>
      <c r="AV29" s="39"/>
    </row>
    <row r="30" spans="1:48" x14ac:dyDescent="0.35">
      <c r="A30" s="13" t="s">
        <v>579</v>
      </c>
      <c r="B30" s="39">
        <v>1.274</v>
      </c>
      <c r="C30" s="39">
        <v>1.522</v>
      </c>
      <c r="D30" s="39">
        <v>1.4710000000000001</v>
      </c>
      <c r="E30" s="39">
        <v>1.3959999999999999</v>
      </c>
      <c r="F30" s="39">
        <v>1.607</v>
      </c>
      <c r="G30" s="39">
        <v>1.694</v>
      </c>
      <c r="H30" s="39">
        <v>1.5740000000000001</v>
      </c>
      <c r="I30" s="39">
        <v>1.6739999999999999</v>
      </c>
      <c r="J30" s="39">
        <v>2.1110000000000002</v>
      </c>
      <c r="K30" s="39">
        <v>1.8049999999999999</v>
      </c>
      <c r="L30" s="39">
        <v>1.649</v>
      </c>
      <c r="M30" s="39">
        <v>1.41</v>
      </c>
      <c r="N30" s="39">
        <v>1.514</v>
      </c>
      <c r="O30" s="39">
        <v>1.7110000000000001</v>
      </c>
      <c r="P30" s="39">
        <v>1.4239999999999999</v>
      </c>
      <c r="Q30" s="39">
        <v>1.21</v>
      </c>
      <c r="R30" s="39">
        <v>1.573</v>
      </c>
      <c r="S30" s="39">
        <v>1.788</v>
      </c>
      <c r="T30" s="39">
        <v>1.6850000000000001</v>
      </c>
      <c r="U30" s="39">
        <v>1.1499999999999999</v>
      </c>
      <c r="V30" s="39">
        <v>1.5089999999999999</v>
      </c>
      <c r="W30" s="39">
        <v>1.8460000000000001</v>
      </c>
      <c r="X30" s="39">
        <v>1.7090000000000001</v>
      </c>
      <c r="Y30" s="39">
        <v>1.38</v>
      </c>
      <c r="Z30" s="39">
        <v>1.4339999999999999</v>
      </c>
      <c r="AA30" s="39">
        <v>1.48</v>
      </c>
      <c r="AB30" s="39">
        <v>1.81</v>
      </c>
      <c r="AC30" s="39">
        <v>1.2330000000000001</v>
      </c>
      <c r="AD30" s="39">
        <v>1.46</v>
      </c>
      <c r="AE30" s="39">
        <v>1.5740000000000001</v>
      </c>
      <c r="AF30" s="39">
        <v>1.518</v>
      </c>
      <c r="AG30" s="39">
        <v>1.532</v>
      </c>
      <c r="AH30" s="39">
        <v>1.2709999999999999</v>
      </c>
      <c r="AI30" s="39">
        <v>1.9319999999999999</v>
      </c>
      <c r="AJ30" s="39">
        <v>1.641</v>
      </c>
      <c r="AK30" s="39">
        <v>1.3919999999999999</v>
      </c>
      <c r="AL30" s="39">
        <v>1.474</v>
      </c>
      <c r="AM30" s="39">
        <v>2.0699999999999998</v>
      </c>
      <c r="AN30" s="39">
        <v>1.639</v>
      </c>
      <c r="AO30" s="39">
        <v>1.395</v>
      </c>
      <c r="AP30" s="39"/>
      <c r="AQ30" s="39"/>
      <c r="AR30" s="39"/>
      <c r="AS30" s="39"/>
      <c r="AT30" s="39"/>
      <c r="AU30" s="39"/>
      <c r="AV30" s="39"/>
    </row>
    <row r="31" spans="1:48" x14ac:dyDescent="0.35">
      <c r="A31" s="13" t="s">
        <v>167</v>
      </c>
      <c r="B31" s="39">
        <v>60.662999999999997</v>
      </c>
      <c r="C31" s="39">
        <v>50.503999999999998</v>
      </c>
      <c r="D31" s="39">
        <v>57.027999999999999</v>
      </c>
      <c r="E31" s="39">
        <v>40.634999999999998</v>
      </c>
      <c r="F31" s="39">
        <v>56.9</v>
      </c>
      <c r="G31" s="39">
        <v>48.981999999999999</v>
      </c>
      <c r="H31" s="39">
        <v>56.298000000000002</v>
      </c>
      <c r="I31" s="39">
        <v>40.125</v>
      </c>
      <c r="J31" s="39">
        <v>59.034999999999997</v>
      </c>
      <c r="K31" s="39">
        <v>51.156999999999996</v>
      </c>
      <c r="L31" s="39">
        <v>63.195999999999998</v>
      </c>
      <c r="M31" s="39">
        <v>43.055</v>
      </c>
      <c r="N31" s="39">
        <v>64.111999999999995</v>
      </c>
      <c r="O31" s="39">
        <v>59.188000000000002</v>
      </c>
      <c r="P31" s="39">
        <v>70.275999999999996</v>
      </c>
      <c r="Q31" s="39">
        <v>47.819000000000003</v>
      </c>
      <c r="R31" s="39">
        <v>70.623000000000005</v>
      </c>
      <c r="S31" s="39">
        <v>63.951999999999998</v>
      </c>
      <c r="T31" s="39">
        <v>74.438000000000002</v>
      </c>
      <c r="U31" s="39">
        <v>53.151000000000003</v>
      </c>
      <c r="V31" s="39">
        <v>74.614000000000004</v>
      </c>
      <c r="W31" s="39">
        <v>65.921000000000006</v>
      </c>
      <c r="X31" s="39">
        <v>76.62</v>
      </c>
      <c r="Y31" s="39">
        <v>50.423000000000002</v>
      </c>
      <c r="Z31" s="39">
        <v>76.789000000000001</v>
      </c>
      <c r="AA31" s="39">
        <v>64.597999999999999</v>
      </c>
      <c r="AB31" s="39">
        <v>75.638000000000005</v>
      </c>
      <c r="AC31" s="39">
        <v>53.14</v>
      </c>
      <c r="AD31" s="39">
        <v>79.897999999999996</v>
      </c>
      <c r="AE31" s="39">
        <v>57.119</v>
      </c>
      <c r="AF31" s="39">
        <v>68.784000000000006</v>
      </c>
      <c r="AG31" s="39">
        <v>43.911999999999999</v>
      </c>
      <c r="AH31" s="39">
        <v>67.048000000000002</v>
      </c>
      <c r="AI31" s="39">
        <v>59.584000000000003</v>
      </c>
      <c r="AJ31" s="39">
        <v>62.161999999999999</v>
      </c>
      <c r="AK31" s="39">
        <v>44.264000000000003</v>
      </c>
      <c r="AL31" s="39">
        <v>66.281000000000006</v>
      </c>
      <c r="AM31" s="39">
        <v>57.412999999999997</v>
      </c>
      <c r="AN31" s="39">
        <v>56.887999999999998</v>
      </c>
      <c r="AO31" s="39">
        <v>40.164000000000001</v>
      </c>
      <c r="AP31" s="39"/>
      <c r="AQ31" s="39"/>
      <c r="AR31" s="39"/>
      <c r="AS31" s="39"/>
      <c r="AT31" s="39"/>
      <c r="AU31" s="39"/>
      <c r="AV31" s="39"/>
    </row>
    <row r="32" spans="1:48" x14ac:dyDescent="0.35">
      <c r="A32" s="13" t="s">
        <v>580</v>
      </c>
      <c r="B32" s="39">
        <v>8.0000000000000002E-3</v>
      </c>
      <c r="C32" s="39">
        <v>8.9999999999999993E-3</v>
      </c>
      <c r="D32" s="39">
        <v>2.1000000000000001E-2</v>
      </c>
      <c r="E32" s="39">
        <v>3.0000000000000001E-3</v>
      </c>
      <c r="F32" s="39">
        <v>6.4000000000000001E-2</v>
      </c>
      <c r="G32" s="39">
        <v>4.4999999999999998E-2</v>
      </c>
      <c r="H32" s="39">
        <v>0.02</v>
      </c>
      <c r="I32" s="39">
        <v>0.02</v>
      </c>
      <c r="J32" s="39">
        <v>3.7999999999999999E-2</v>
      </c>
      <c r="K32" s="39">
        <v>6.4000000000000001E-2</v>
      </c>
      <c r="L32" s="39">
        <v>6.6000000000000003E-2</v>
      </c>
      <c r="M32" s="39">
        <v>5.6000000000000001E-2</v>
      </c>
      <c r="N32" s="39">
        <v>0.03</v>
      </c>
      <c r="O32" s="39">
        <v>7.1999999999999995E-2</v>
      </c>
      <c r="P32" s="39">
        <v>6.2E-2</v>
      </c>
      <c r="Q32" s="39">
        <v>0.05</v>
      </c>
      <c r="R32" s="39">
        <v>0.14000000000000001</v>
      </c>
      <c r="S32" s="39">
        <v>0.185</v>
      </c>
      <c r="T32" s="39">
        <v>0.28399999999999997</v>
      </c>
      <c r="U32" s="39">
        <v>0.29099999999999998</v>
      </c>
      <c r="V32" s="39">
        <v>0.40899999999999997</v>
      </c>
      <c r="W32" s="39">
        <v>0.33800000000000002</v>
      </c>
      <c r="X32" s="39">
        <v>0.29899999999999999</v>
      </c>
      <c r="Y32" s="39">
        <v>0.35299999999999998</v>
      </c>
      <c r="Z32" s="39">
        <v>0.48499999999999999</v>
      </c>
      <c r="AA32" s="39">
        <v>0.316</v>
      </c>
      <c r="AB32" s="39">
        <v>0.40300000000000002</v>
      </c>
      <c r="AC32" s="39">
        <v>0.31900000000000001</v>
      </c>
      <c r="AD32" s="39">
        <v>0.69099999999999995</v>
      </c>
      <c r="AE32" s="39">
        <v>0.54900000000000004</v>
      </c>
      <c r="AF32" s="39">
        <v>0.752</v>
      </c>
      <c r="AG32" s="39">
        <v>0.55000000000000004</v>
      </c>
      <c r="AH32" s="39">
        <v>0.84499999999999997</v>
      </c>
      <c r="AI32" s="39">
        <v>0.92700000000000005</v>
      </c>
      <c r="AJ32" s="39">
        <v>0.83499999999999996</v>
      </c>
      <c r="AK32" s="39">
        <v>0.92200000000000004</v>
      </c>
      <c r="AL32" s="39">
        <v>1.1719999999999999</v>
      </c>
      <c r="AM32" s="39">
        <v>0.97099999999999997</v>
      </c>
      <c r="AN32" s="39">
        <v>1.4910000000000001</v>
      </c>
      <c r="AO32" s="39">
        <v>1.4319999999999999</v>
      </c>
      <c r="AP32" s="39"/>
      <c r="AQ32" s="39"/>
      <c r="AR32" s="39"/>
      <c r="AS32" s="39"/>
      <c r="AT32" s="39"/>
      <c r="AU32" s="39"/>
      <c r="AV32" s="39"/>
    </row>
    <row r="33" spans="1:48" x14ac:dyDescent="0.35">
      <c r="A33" s="13" t="s">
        <v>581</v>
      </c>
      <c r="B33" s="39">
        <v>1E-3</v>
      </c>
      <c r="C33" s="39">
        <v>3.0000000000000001E-3</v>
      </c>
      <c r="D33" s="39">
        <v>7.0000000000000001E-3</v>
      </c>
      <c r="E33" s="39">
        <v>0</v>
      </c>
      <c r="F33" s="39">
        <v>4.2000000000000003E-2</v>
      </c>
      <c r="G33" s="39">
        <v>3.6999999999999998E-2</v>
      </c>
      <c r="H33" s="39">
        <v>1.6E-2</v>
      </c>
      <c r="I33" s="39">
        <v>5.0000000000000001E-3</v>
      </c>
      <c r="J33" s="39">
        <v>2.5999999999999999E-2</v>
      </c>
      <c r="K33" s="39">
        <v>4.8000000000000001E-2</v>
      </c>
      <c r="L33" s="39">
        <v>3.5000000000000003E-2</v>
      </c>
      <c r="M33" s="39">
        <v>4.3999999999999997E-2</v>
      </c>
      <c r="N33" s="39">
        <v>2.5999999999999999E-2</v>
      </c>
      <c r="O33" s="39">
        <v>6.7000000000000004E-2</v>
      </c>
      <c r="P33" s="39">
        <v>5.7000000000000002E-2</v>
      </c>
      <c r="Q33" s="39">
        <v>4.5999999999999999E-2</v>
      </c>
      <c r="R33" s="39">
        <v>0.13</v>
      </c>
      <c r="S33" s="39">
        <v>0.16700000000000001</v>
      </c>
      <c r="T33" s="39">
        <v>0.26900000000000002</v>
      </c>
      <c r="U33" s="39">
        <v>0.27200000000000002</v>
      </c>
      <c r="V33" s="39">
        <v>0.373</v>
      </c>
      <c r="W33" s="39">
        <v>0.31900000000000001</v>
      </c>
      <c r="X33" s="39">
        <v>0.28100000000000003</v>
      </c>
      <c r="Y33" s="39">
        <v>0.34399999999999997</v>
      </c>
      <c r="Z33" s="39">
        <v>0.45300000000000001</v>
      </c>
      <c r="AA33" s="39">
        <v>0.29199999999999998</v>
      </c>
      <c r="AB33" s="39">
        <v>0.38800000000000001</v>
      </c>
      <c r="AC33" s="39">
        <v>0.30399999999999999</v>
      </c>
      <c r="AD33" s="39">
        <v>0.66600000000000004</v>
      </c>
      <c r="AE33" s="39">
        <v>0.52</v>
      </c>
      <c r="AF33" s="39">
        <v>0.72099999999999997</v>
      </c>
      <c r="AG33" s="39">
        <v>0.53</v>
      </c>
      <c r="AH33" s="39">
        <v>0.82399999999999995</v>
      </c>
      <c r="AI33" s="39">
        <v>0.89500000000000002</v>
      </c>
      <c r="AJ33" s="39">
        <v>0.79400000000000004</v>
      </c>
      <c r="AK33" s="39">
        <v>0.877</v>
      </c>
      <c r="AL33" s="39">
        <v>1.095</v>
      </c>
      <c r="AM33" s="39">
        <v>0.88900000000000001</v>
      </c>
      <c r="AN33" s="39">
        <v>1.409</v>
      </c>
      <c r="AO33" s="39">
        <v>1.3120000000000001</v>
      </c>
      <c r="AP33" s="39"/>
      <c r="AQ33" s="39"/>
      <c r="AR33" s="39"/>
      <c r="AS33" s="39"/>
      <c r="AT33" s="39"/>
      <c r="AU33" s="39"/>
      <c r="AV33" s="39"/>
    </row>
    <row r="34" spans="1:48" x14ac:dyDescent="0.35">
      <c r="A34" s="13" t="s">
        <v>582</v>
      </c>
      <c r="B34" s="25">
        <v>1.3187610240179352E-4</v>
      </c>
      <c r="C34" s="25">
        <v>1.7820370663709805E-4</v>
      </c>
      <c r="D34" s="25">
        <v>3.6824016272708147E-4</v>
      </c>
      <c r="E34" s="25">
        <v>7.382798080472499E-5</v>
      </c>
      <c r="F34" s="25">
        <v>1.124780316344464E-3</v>
      </c>
      <c r="G34" s="25">
        <v>9.1870483034584135E-4</v>
      </c>
      <c r="H34" s="25">
        <v>3.5525240683505628E-4</v>
      </c>
      <c r="I34" s="25">
        <v>4.9844236760124608E-4</v>
      </c>
      <c r="J34" s="25">
        <v>6.4368594901329727E-4</v>
      </c>
      <c r="K34" s="25">
        <v>1.2510506871004946E-3</v>
      </c>
      <c r="L34" s="25">
        <v>1.0443698968289133E-3</v>
      </c>
      <c r="M34" s="25">
        <v>1.3006619440250843E-3</v>
      </c>
      <c r="N34" s="25">
        <v>4.679311205390567E-4</v>
      </c>
      <c r="O34" s="25">
        <v>1.2164627965128064E-3</v>
      </c>
      <c r="P34" s="25">
        <v>8.8223575616142068E-4</v>
      </c>
      <c r="Q34" s="25">
        <v>1.045609485769255E-3</v>
      </c>
      <c r="R34" s="25">
        <v>1.9823570224997522E-3</v>
      </c>
      <c r="S34" s="25">
        <v>2.8927945959469604E-3</v>
      </c>
      <c r="T34" s="25">
        <v>3.8152556489964799E-3</v>
      </c>
      <c r="U34" s="25">
        <v>5.4749675452954779E-3</v>
      </c>
      <c r="V34" s="25">
        <v>5.481545018361165E-3</v>
      </c>
      <c r="W34" s="25">
        <v>5.1273494030733757E-3</v>
      </c>
      <c r="X34" s="25">
        <v>3.9023753589141211E-3</v>
      </c>
      <c r="Y34" s="25">
        <v>7.0007734565575228E-3</v>
      </c>
      <c r="Z34" s="25">
        <v>6.3160088033442285E-3</v>
      </c>
      <c r="AA34" s="25">
        <v>4.8917923155515656E-3</v>
      </c>
      <c r="AB34" s="25">
        <v>5.3280097305587141E-3</v>
      </c>
      <c r="AC34" s="25">
        <v>6.003010914565299E-3</v>
      </c>
      <c r="AD34" s="25">
        <v>8.6485268717614965E-3</v>
      </c>
      <c r="AE34" s="25">
        <v>9.6115128065967555E-3</v>
      </c>
      <c r="AF34" s="25">
        <v>1.0932775063968364E-2</v>
      </c>
      <c r="AG34" s="25">
        <v>1.2525050100200403E-2</v>
      </c>
      <c r="AH34" s="25">
        <v>1.2602911347094618E-2</v>
      </c>
      <c r="AI34" s="25">
        <v>1.5557867883995704E-2</v>
      </c>
      <c r="AJ34" s="25">
        <v>1.3432643737331489E-2</v>
      </c>
      <c r="AK34" s="25">
        <v>2.0829568046267847E-2</v>
      </c>
      <c r="AL34" s="25">
        <v>1.7682292059564578E-2</v>
      </c>
      <c r="AM34" s="25">
        <v>1.6912545939073032E-2</v>
      </c>
      <c r="AN34" s="25">
        <v>2.6209393896779641E-2</v>
      </c>
      <c r="AO34" s="25">
        <v>3.5653819340703115E-2</v>
      </c>
      <c r="AP34" s="25"/>
      <c r="AQ34" s="25"/>
      <c r="AR34" s="25"/>
      <c r="AS34" s="25"/>
      <c r="AT34" s="25"/>
      <c r="AU34" s="25"/>
      <c r="AV34" s="25"/>
    </row>
    <row r="35" spans="1:48" x14ac:dyDescent="0.35">
      <c r="A35" s="13" t="s">
        <v>2042</v>
      </c>
      <c r="B35" s="25">
        <v>1.8716077110237695E-5</v>
      </c>
      <c r="C35" s="25">
        <v>7.1479628305932819E-5</v>
      </c>
      <c r="D35" s="25">
        <v>1.4453552476719457E-4</v>
      </c>
      <c r="E35" s="25">
        <v>0</v>
      </c>
      <c r="F35" s="25">
        <v>8.892088158702603E-4</v>
      </c>
      <c r="G35" s="25">
        <v>9.213147410358566E-4</v>
      </c>
      <c r="H35" s="25">
        <v>3.3741037536904261E-4</v>
      </c>
      <c r="I35" s="25">
        <v>1.5174046311189341E-4</v>
      </c>
      <c r="J35" s="25">
        <v>5.2142871467821829E-4</v>
      </c>
      <c r="K35" s="25">
        <v>1.1412539527806177E-3</v>
      </c>
      <c r="L35" s="25">
        <v>6.4339418004007436E-4</v>
      </c>
      <c r="M35" s="25">
        <v>1.2153353220638603E-3</v>
      </c>
      <c r="N35" s="25">
        <v>4.7036688617121351E-4</v>
      </c>
      <c r="O35" s="25">
        <v>1.3487669854051335E-3</v>
      </c>
      <c r="P35" s="25">
        <v>9.389826041117554E-4</v>
      </c>
      <c r="Q35" s="25">
        <v>1.1627613053259522E-3</v>
      </c>
      <c r="R35" s="25">
        <v>2.1078916219415302E-3</v>
      </c>
      <c r="S35" s="25">
        <v>3.1426420775310503E-3</v>
      </c>
      <c r="T35" s="25">
        <v>4.2748625369481612E-3</v>
      </c>
      <c r="U35" s="25">
        <v>6.0884163402350313E-3</v>
      </c>
      <c r="V35" s="25">
        <v>5.8753110922093064E-3</v>
      </c>
      <c r="W35" s="25">
        <v>5.9648466716529548E-3</v>
      </c>
      <c r="X35" s="25">
        <v>4.3815879748019711E-3</v>
      </c>
      <c r="Y35" s="25">
        <v>8.4502198531037354E-3</v>
      </c>
      <c r="Z35" s="25">
        <v>6.9640880580494405E-3</v>
      </c>
      <c r="AA35" s="25">
        <v>5.631629701060752E-3</v>
      </c>
      <c r="AB35" s="25">
        <v>6.1910612564024829E-3</v>
      </c>
      <c r="AC35" s="25">
        <v>7.1462153267512927E-3</v>
      </c>
      <c r="AD35" s="25">
        <v>9.7505270555165151E-3</v>
      </c>
      <c r="AE35" s="25">
        <v>1.1526610954713719E-2</v>
      </c>
      <c r="AF35" s="25">
        <v>1.2713807088696879E-2</v>
      </c>
      <c r="AG35" s="25">
        <v>1.5635601970675872E-2</v>
      </c>
      <c r="AH35" s="25">
        <v>1.4655663062037564E-2</v>
      </c>
      <c r="AI35" s="25">
        <v>1.9456944716189483E-2</v>
      </c>
      <c r="AJ35" s="25">
        <v>1.5833765405017349E-2</v>
      </c>
      <c r="AK35" s="25">
        <v>2.4956603397740532E-2</v>
      </c>
      <c r="AL35" s="25">
        <v>2.0088057237204183E-2</v>
      </c>
      <c r="AM35" s="25">
        <v>1.9799113605487625E-2</v>
      </c>
      <c r="AN35" s="25">
        <v>3.027958652998947E-2</v>
      </c>
      <c r="AO35" s="25">
        <v>4.1255266964341869E-2</v>
      </c>
      <c r="AP35" s="25"/>
      <c r="AQ35" s="25"/>
      <c r="AR35" s="25"/>
      <c r="AS35" s="25"/>
      <c r="AT35" s="25"/>
      <c r="AU35" s="25"/>
      <c r="AV35" s="25"/>
    </row>
    <row r="36" spans="1:48" x14ac:dyDescent="0.35">
      <c r="A36" s="15"/>
      <c r="E36" s="25"/>
      <c r="F36" s="25"/>
    </row>
    <row r="38" spans="1:48" ht="15.5" customHeight="1" x14ac:dyDescent="0.35">
      <c r="A38" s="71" t="s">
        <v>2068</v>
      </c>
      <c r="B38" s="71"/>
      <c r="C38" s="71"/>
      <c r="D38" s="71"/>
      <c r="E38" s="71"/>
      <c r="F38" s="71"/>
      <c r="G38" s="71"/>
      <c r="H38" s="71"/>
      <c r="I38" s="71"/>
      <c r="J38" s="71"/>
      <c r="K38" s="71"/>
      <c r="L38" s="71"/>
      <c r="M38" s="71"/>
      <c r="N38" s="71"/>
      <c r="O38" s="71"/>
      <c r="P38" s="71"/>
    </row>
    <row r="39" spans="1:48" x14ac:dyDescent="0.35">
      <c r="A39" s="13" t="s">
        <v>2067</v>
      </c>
    </row>
    <row r="40" spans="1:48" x14ac:dyDescent="0.35">
      <c r="A40" s="13" t="s">
        <v>2066</v>
      </c>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row>
    <row r="41" spans="1:48" x14ac:dyDescent="0.35">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row>
  </sheetData>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7"/>
  <sheetViews>
    <sheetView topLeftCell="A73" workbookViewId="0">
      <selection activeCell="C54" sqref="C54"/>
    </sheetView>
  </sheetViews>
  <sheetFormatPr defaultRowHeight="15.5" x14ac:dyDescent="0.35"/>
  <cols>
    <col min="1" max="1" width="27.81640625" style="13" customWidth="1"/>
    <col min="2" max="2" width="31.08984375" style="13" customWidth="1"/>
    <col min="3" max="16384" width="8.7265625" style="13"/>
  </cols>
  <sheetData>
    <row r="1" spans="1:9" x14ac:dyDescent="0.35">
      <c r="A1" s="19" t="s">
        <v>1844</v>
      </c>
      <c r="B1" s="19"/>
      <c r="C1" s="19"/>
      <c r="D1" s="19"/>
      <c r="E1" s="19"/>
      <c r="F1" s="19"/>
      <c r="G1" s="19"/>
      <c r="H1" s="19"/>
      <c r="I1" s="19"/>
    </row>
    <row r="2" spans="1:9" ht="20.5" customHeight="1" x14ac:dyDescent="0.35">
      <c r="A2" s="13" t="s">
        <v>2020</v>
      </c>
    </row>
    <row r="3" spans="1:9" ht="20.5" customHeight="1" x14ac:dyDescent="0.35">
      <c r="A3" s="13" t="s">
        <v>2000</v>
      </c>
    </row>
    <row r="5" spans="1:9" x14ac:dyDescent="0.35">
      <c r="A5" s="24" t="s">
        <v>1994</v>
      </c>
    </row>
    <row r="7" spans="1:9" x14ac:dyDescent="0.35">
      <c r="A7" s="13" t="s">
        <v>550</v>
      </c>
      <c r="B7" s="13" t="s">
        <v>862</v>
      </c>
      <c r="C7" s="13" t="s">
        <v>863</v>
      </c>
    </row>
    <row r="8" spans="1:9" x14ac:dyDescent="0.35">
      <c r="A8" s="13" t="s">
        <v>341</v>
      </c>
      <c r="B8" s="13">
        <v>5</v>
      </c>
      <c r="C8" s="25">
        <v>1.8000000000000002E-2</v>
      </c>
      <c r="E8" s="25"/>
    </row>
    <row r="9" spans="1:9" x14ac:dyDescent="0.35">
      <c r="A9" s="13" t="s">
        <v>342</v>
      </c>
      <c r="B9" s="13">
        <v>60</v>
      </c>
      <c r="C9" s="25">
        <v>0.17600000000000002</v>
      </c>
      <c r="E9" s="25"/>
    </row>
    <row r="10" spans="1:9" x14ac:dyDescent="0.35">
      <c r="A10" s="13" t="s">
        <v>343</v>
      </c>
      <c r="B10" s="13">
        <v>10</v>
      </c>
      <c r="C10" s="25">
        <v>6.5000000000000002E-2</v>
      </c>
      <c r="E10" s="25"/>
    </row>
    <row r="11" spans="1:9" x14ac:dyDescent="0.35">
      <c r="A11" s="13" t="s">
        <v>554</v>
      </c>
      <c r="B11" s="13">
        <v>14</v>
      </c>
      <c r="C11" s="25">
        <v>0.11199999999999999</v>
      </c>
      <c r="E11" s="25"/>
    </row>
    <row r="12" spans="1:9" x14ac:dyDescent="0.35">
      <c r="A12" s="13" t="s">
        <v>551</v>
      </c>
      <c r="B12" s="13">
        <v>7</v>
      </c>
      <c r="C12" s="25">
        <v>1.2E-2</v>
      </c>
      <c r="E12" s="25"/>
    </row>
    <row r="13" spans="1:9" x14ac:dyDescent="0.35">
      <c r="A13" s="13" t="s">
        <v>345</v>
      </c>
      <c r="B13" s="13">
        <v>4</v>
      </c>
      <c r="C13" s="25">
        <v>5.5999999999999994E-2</v>
      </c>
      <c r="E13" s="25"/>
    </row>
    <row r="14" spans="1:9" x14ac:dyDescent="0.35">
      <c r="A14" s="13" t="s">
        <v>553</v>
      </c>
      <c r="B14" s="13">
        <v>22</v>
      </c>
      <c r="C14" s="25">
        <v>0.109</v>
      </c>
      <c r="E14" s="25"/>
    </row>
    <row r="15" spans="1:9" x14ac:dyDescent="0.35">
      <c r="A15" s="13" t="s">
        <v>347</v>
      </c>
      <c r="B15" s="13">
        <v>3</v>
      </c>
      <c r="C15" s="25">
        <v>1.6E-2</v>
      </c>
      <c r="E15" s="25"/>
    </row>
    <row r="16" spans="1:9" x14ac:dyDescent="0.35">
      <c r="A16" s="13" t="s">
        <v>348</v>
      </c>
      <c r="B16" s="13">
        <v>11</v>
      </c>
      <c r="C16" s="25">
        <v>6.7000000000000004E-2</v>
      </c>
      <c r="E16" s="25"/>
    </row>
    <row r="17" spans="1:5" x14ac:dyDescent="0.35">
      <c r="A17" s="13" t="s">
        <v>349</v>
      </c>
      <c r="B17" s="13">
        <v>10</v>
      </c>
      <c r="C17" s="25">
        <v>7.6999999999999999E-2</v>
      </c>
      <c r="E17" s="25"/>
    </row>
    <row r="18" spans="1:5" x14ac:dyDescent="0.35">
      <c r="A18" s="13" t="s">
        <v>350</v>
      </c>
      <c r="B18" s="13">
        <v>5</v>
      </c>
      <c r="C18" s="25">
        <v>3.7999999999999999E-2</v>
      </c>
      <c r="E18" s="25"/>
    </row>
    <row r="19" spans="1:5" x14ac:dyDescent="0.35">
      <c r="A19" s="13" t="s">
        <v>351</v>
      </c>
      <c r="B19" s="13">
        <v>7</v>
      </c>
      <c r="C19" s="25">
        <v>5.7000000000000002E-2</v>
      </c>
      <c r="E19" s="25"/>
    </row>
    <row r="20" spans="1:5" x14ac:dyDescent="0.35">
      <c r="A20" s="13" t="s">
        <v>354</v>
      </c>
      <c r="B20" s="13">
        <v>8</v>
      </c>
      <c r="C20" s="25">
        <v>3.7000000000000005E-2</v>
      </c>
      <c r="E20" s="25"/>
    </row>
    <row r="21" spans="1:5" x14ac:dyDescent="0.35">
      <c r="A21" s="13" t="s">
        <v>355</v>
      </c>
      <c r="B21" s="13">
        <v>5</v>
      </c>
      <c r="C21" s="25">
        <v>0.01</v>
      </c>
      <c r="E21" s="25"/>
    </row>
    <row r="22" spans="1:5" x14ac:dyDescent="0.35">
      <c r="A22" s="13" t="s">
        <v>356</v>
      </c>
      <c r="B22" s="13">
        <v>2</v>
      </c>
      <c r="C22" s="25">
        <v>3.0000000000000001E-3</v>
      </c>
      <c r="E22" s="25"/>
    </row>
    <row r="23" spans="1:5" x14ac:dyDescent="0.35">
      <c r="A23" s="13" t="s">
        <v>357</v>
      </c>
      <c r="B23" s="13">
        <v>36</v>
      </c>
      <c r="C23" s="25">
        <v>0.115</v>
      </c>
      <c r="E23" s="25"/>
    </row>
    <row r="24" spans="1:5" x14ac:dyDescent="0.35">
      <c r="A24" s="13" t="s">
        <v>358</v>
      </c>
      <c r="B24" s="13">
        <v>8</v>
      </c>
      <c r="C24" s="25">
        <v>7.0000000000000007E-2</v>
      </c>
      <c r="E24" s="25"/>
    </row>
    <row r="25" spans="1:5" x14ac:dyDescent="0.35">
      <c r="A25" s="13" t="s">
        <v>359</v>
      </c>
      <c r="B25" s="13">
        <v>4</v>
      </c>
      <c r="C25" s="25">
        <v>3.5000000000000003E-2</v>
      </c>
      <c r="E25" s="25"/>
    </row>
    <row r="26" spans="1:5" x14ac:dyDescent="0.35">
      <c r="A26" s="13" t="s">
        <v>360</v>
      </c>
      <c r="B26" s="13">
        <v>19</v>
      </c>
      <c r="C26" s="25">
        <v>0.151</v>
      </c>
      <c r="E26" s="25"/>
    </row>
    <row r="27" spans="1:5" x14ac:dyDescent="0.35">
      <c r="A27" s="13" t="s">
        <v>361</v>
      </c>
      <c r="B27" s="13">
        <v>12</v>
      </c>
      <c r="C27" s="25">
        <v>6.5000000000000002E-2</v>
      </c>
      <c r="E27" s="25"/>
    </row>
    <row r="28" spans="1:5" x14ac:dyDescent="0.35">
      <c r="A28" s="13" t="s">
        <v>362</v>
      </c>
      <c r="B28" s="13">
        <v>15</v>
      </c>
      <c r="C28" s="25">
        <v>3.4000000000000002E-2</v>
      </c>
      <c r="E28" s="25"/>
    </row>
    <row r="29" spans="1:5" x14ac:dyDescent="0.35">
      <c r="A29" s="13" t="s">
        <v>363</v>
      </c>
      <c r="B29" s="13">
        <v>5</v>
      </c>
      <c r="C29" s="25">
        <v>0.17199999999999999</v>
      </c>
      <c r="E29" s="25"/>
    </row>
    <row r="30" spans="1:5" x14ac:dyDescent="0.35">
      <c r="A30" s="13" t="s">
        <v>552</v>
      </c>
      <c r="B30" s="13">
        <v>11</v>
      </c>
      <c r="C30" s="25">
        <v>5.9000000000000004E-2</v>
      </c>
      <c r="E30" s="25"/>
    </row>
    <row r="31" spans="1:5" x14ac:dyDescent="0.35">
      <c r="A31" s="13" t="s">
        <v>365</v>
      </c>
      <c r="B31" s="13">
        <v>6</v>
      </c>
      <c r="C31" s="25">
        <v>2.7000000000000003E-2</v>
      </c>
      <c r="E31" s="25"/>
    </row>
    <row r="32" spans="1:5" x14ac:dyDescent="0.35">
      <c r="A32" s="13" t="s">
        <v>366</v>
      </c>
      <c r="B32" s="13">
        <v>18</v>
      </c>
      <c r="C32" s="25">
        <v>0.126</v>
      </c>
      <c r="E32" s="25"/>
    </row>
    <row r="33" spans="1:10" x14ac:dyDescent="0.35">
      <c r="A33" s="13" t="s">
        <v>367</v>
      </c>
      <c r="B33" s="13">
        <v>5</v>
      </c>
      <c r="C33" s="25">
        <v>0.16699999999999998</v>
      </c>
      <c r="E33" s="25"/>
    </row>
    <row r="34" spans="1:10" x14ac:dyDescent="0.35">
      <c r="A34" s="13" t="s">
        <v>368</v>
      </c>
      <c r="B34" s="13">
        <v>4</v>
      </c>
      <c r="C34" s="25">
        <v>2.6000000000000002E-2</v>
      </c>
      <c r="E34" s="25"/>
    </row>
    <row r="35" spans="1:10" x14ac:dyDescent="0.35">
      <c r="A35" s="13" t="s">
        <v>369</v>
      </c>
      <c r="B35" s="13">
        <v>29</v>
      </c>
      <c r="C35" s="25">
        <v>6.7000000000000004E-2</v>
      </c>
      <c r="E35" s="25"/>
    </row>
    <row r="36" spans="1:10" x14ac:dyDescent="0.35">
      <c r="A36" s="13" t="s">
        <v>370</v>
      </c>
      <c r="B36" s="13">
        <v>10</v>
      </c>
      <c r="C36" s="25">
        <v>8.3000000000000004E-2</v>
      </c>
      <c r="E36" s="25"/>
    </row>
    <row r="37" spans="1:10" x14ac:dyDescent="0.35">
      <c r="A37" s="13" t="s">
        <v>372</v>
      </c>
      <c r="B37" s="13">
        <v>10</v>
      </c>
      <c r="C37" s="25">
        <v>4.2000000000000003E-2</v>
      </c>
      <c r="E37" s="25"/>
    </row>
    <row r="40" spans="1:10" x14ac:dyDescent="0.35">
      <c r="A40" s="24" t="s">
        <v>1993</v>
      </c>
    </row>
    <row r="42" spans="1:10" x14ac:dyDescent="0.35">
      <c r="A42" s="13" t="s">
        <v>1845</v>
      </c>
      <c r="B42" s="13" t="s">
        <v>862</v>
      </c>
      <c r="C42" s="13" t="s">
        <v>863</v>
      </c>
    </row>
    <row r="43" spans="1:10" x14ac:dyDescent="0.35">
      <c r="A43" s="13" t="s">
        <v>864</v>
      </c>
      <c r="B43" s="13">
        <v>29</v>
      </c>
      <c r="C43" s="25">
        <v>1.3000000000000001E-2</v>
      </c>
      <c r="F43" s="14"/>
      <c r="G43" s="14"/>
      <c r="H43" s="14"/>
      <c r="I43" s="14"/>
      <c r="J43" s="14"/>
    </row>
    <row r="44" spans="1:10" x14ac:dyDescent="0.35">
      <c r="A44" s="13" t="s">
        <v>865</v>
      </c>
      <c r="B44" s="13">
        <v>60</v>
      </c>
      <c r="C44" s="25">
        <v>2.3E-2</v>
      </c>
      <c r="F44" s="14"/>
      <c r="G44" s="14"/>
      <c r="H44" s="14"/>
      <c r="I44" s="14"/>
      <c r="J44" s="14"/>
    </row>
    <row r="45" spans="1:10" x14ac:dyDescent="0.35">
      <c r="A45" s="13" t="s">
        <v>866</v>
      </c>
      <c r="B45" s="13">
        <v>27</v>
      </c>
      <c r="C45" s="25">
        <v>4.4000000000000004E-2</v>
      </c>
      <c r="F45" s="14"/>
      <c r="G45" s="14"/>
      <c r="H45" s="14"/>
      <c r="I45" s="14"/>
      <c r="J45" s="14"/>
    </row>
    <row r="46" spans="1:10" x14ac:dyDescent="0.35">
      <c r="A46" s="13" t="s">
        <v>867</v>
      </c>
      <c r="B46" s="13">
        <v>5</v>
      </c>
      <c r="C46" s="25">
        <v>1.9E-2</v>
      </c>
      <c r="F46" s="14"/>
      <c r="G46" s="14"/>
      <c r="H46" s="14"/>
      <c r="I46" s="14"/>
      <c r="J46" s="14"/>
    </row>
    <row r="47" spans="1:10" x14ac:dyDescent="0.35">
      <c r="A47" s="13" t="s">
        <v>868</v>
      </c>
      <c r="B47" s="13">
        <v>140</v>
      </c>
      <c r="C47" s="25">
        <v>0.18100000000000002</v>
      </c>
      <c r="F47" s="14"/>
      <c r="G47" s="14"/>
      <c r="H47" s="14"/>
      <c r="I47" s="14"/>
      <c r="J47" s="14"/>
    </row>
    <row r="48" spans="1:10" x14ac:dyDescent="0.35">
      <c r="A48" s="13" t="s">
        <v>869</v>
      </c>
      <c r="B48" s="13">
        <v>104</v>
      </c>
      <c r="C48" s="25">
        <v>0.24399999999999999</v>
      </c>
      <c r="F48" s="14"/>
      <c r="G48" s="14"/>
      <c r="H48" s="14"/>
      <c r="I48" s="14"/>
      <c r="J48" s="14"/>
    </row>
    <row r="51" spans="1:9" x14ac:dyDescent="0.35">
      <c r="A51" s="24" t="s">
        <v>1992</v>
      </c>
    </row>
    <row r="53" spans="1:9" x14ac:dyDescent="0.35">
      <c r="A53" s="13" t="s">
        <v>549</v>
      </c>
      <c r="B53" s="13" t="s">
        <v>862</v>
      </c>
      <c r="C53" s="13" t="s">
        <v>863</v>
      </c>
      <c r="E53" s="14"/>
      <c r="F53" s="14"/>
      <c r="G53" s="14"/>
      <c r="H53" s="14"/>
      <c r="I53" s="14"/>
    </row>
    <row r="54" spans="1:9" x14ac:dyDescent="0.35">
      <c r="A54" s="13" t="s">
        <v>870</v>
      </c>
      <c r="B54" s="13">
        <v>3</v>
      </c>
      <c r="C54" s="25">
        <v>2E-3</v>
      </c>
      <c r="E54" s="14"/>
      <c r="F54" s="14"/>
      <c r="G54" s="14"/>
      <c r="H54" s="14"/>
      <c r="I54" s="14"/>
    </row>
    <row r="55" spans="1:9" x14ac:dyDescent="0.35">
      <c r="A55" s="13">
        <v>2</v>
      </c>
      <c r="B55" s="13">
        <v>25</v>
      </c>
      <c r="C55" s="25">
        <v>1.8000000000000002E-2</v>
      </c>
      <c r="E55" s="14"/>
      <c r="F55" s="14"/>
      <c r="G55" s="14"/>
      <c r="H55" s="14"/>
      <c r="I55" s="14"/>
    </row>
    <row r="56" spans="1:9" x14ac:dyDescent="0.35">
      <c r="A56" s="13">
        <v>3</v>
      </c>
      <c r="B56" s="13">
        <v>117</v>
      </c>
      <c r="C56" s="25">
        <v>8.4000000000000005E-2</v>
      </c>
      <c r="E56" s="14"/>
      <c r="F56" s="14"/>
      <c r="G56" s="14"/>
      <c r="H56" s="14"/>
      <c r="I56" s="14"/>
    </row>
    <row r="57" spans="1:9" x14ac:dyDescent="0.35">
      <c r="A57" s="13">
        <v>4</v>
      </c>
      <c r="B57" s="13">
        <v>145</v>
      </c>
      <c r="C57" s="25">
        <v>0.10400000000000001</v>
      </c>
      <c r="E57" s="14"/>
      <c r="F57" s="14"/>
      <c r="G57" s="14"/>
      <c r="H57" s="14"/>
      <c r="I57" s="14"/>
    </row>
    <row r="58" spans="1:9" x14ac:dyDescent="0.35">
      <c r="A58" s="13" t="s">
        <v>871</v>
      </c>
      <c r="B58" s="13">
        <v>75</v>
      </c>
      <c r="C58" s="25">
        <v>5.4000000000000006E-2</v>
      </c>
      <c r="E58" s="14"/>
      <c r="F58" s="14"/>
      <c r="G58" s="14"/>
      <c r="H58" s="14"/>
      <c r="I58" s="14"/>
    </row>
    <row r="61" spans="1:9" x14ac:dyDescent="0.35">
      <c r="A61" s="24" t="s">
        <v>1991</v>
      </c>
    </row>
    <row r="63" spans="1:9" x14ac:dyDescent="0.35">
      <c r="A63" s="13" t="s">
        <v>1073</v>
      </c>
      <c r="B63" s="13" t="s">
        <v>1074</v>
      </c>
      <c r="C63" s="13" t="s">
        <v>341</v>
      </c>
    </row>
    <row r="64" spans="1:9" x14ac:dyDescent="0.35">
      <c r="A64" s="13" t="s">
        <v>1075</v>
      </c>
      <c r="B64" s="13" t="s">
        <v>1076</v>
      </c>
      <c r="C64" s="13" t="s">
        <v>341</v>
      </c>
    </row>
    <row r="65" spans="1:3" x14ac:dyDescent="0.35">
      <c r="A65" s="13" t="s">
        <v>1077</v>
      </c>
      <c r="B65" s="13" t="s">
        <v>1078</v>
      </c>
      <c r="C65" s="13" t="s">
        <v>341</v>
      </c>
    </row>
    <row r="66" spans="1:3" x14ac:dyDescent="0.35">
      <c r="A66" s="13" t="s">
        <v>1079</v>
      </c>
      <c r="B66" s="13" t="s">
        <v>1080</v>
      </c>
      <c r="C66" s="13" t="s">
        <v>341</v>
      </c>
    </row>
    <row r="67" spans="1:3" x14ac:dyDescent="0.35">
      <c r="A67" s="13" t="s">
        <v>1081</v>
      </c>
      <c r="B67" s="13" t="s">
        <v>1082</v>
      </c>
      <c r="C67" s="13" t="s">
        <v>341</v>
      </c>
    </row>
    <row r="68" spans="1:3" x14ac:dyDescent="0.35">
      <c r="A68" s="13" t="s">
        <v>1083</v>
      </c>
      <c r="B68" s="13" t="s">
        <v>1084</v>
      </c>
      <c r="C68" s="13" t="s">
        <v>342</v>
      </c>
    </row>
    <row r="69" spans="1:3" x14ac:dyDescent="0.35">
      <c r="A69" s="13" t="s">
        <v>1085</v>
      </c>
      <c r="B69" s="13" t="s">
        <v>1086</v>
      </c>
      <c r="C69" s="13" t="s">
        <v>342</v>
      </c>
    </row>
    <row r="70" spans="1:3" x14ac:dyDescent="0.35">
      <c r="A70" s="13" t="s">
        <v>1087</v>
      </c>
      <c r="B70" s="13" t="s">
        <v>1088</v>
      </c>
      <c r="C70" s="13" t="s">
        <v>342</v>
      </c>
    </row>
    <row r="71" spans="1:3" x14ac:dyDescent="0.35">
      <c r="A71" s="13" t="s">
        <v>1089</v>
      </c>
      <c r="B71" s="13" t="s">
        <v>1090</v>
      </c>
      <c r="C71" s="13" t="s">
        <v>342</v>
      </c>
    </row>
    <row r="72" spans="1:3" x14ac:dyDescent="0.35">
      <c r="A72" s="13" t="s">
        <v>1091</v>
      </c>
      <c r="B72" s="13" t="s">
        <v>1092</v>
      </c>
      <c r="C72" s="13" t="s">
        <v>342</v>
      </c>
    </row>
    <row r="73" spans="1:3" x14ac:dyDescent="0.35">
      <c r="A73" s="13" t="s">
        <v>1093</v>
      </c>
      <c r="B73" s="13" t="s">
        <v>1094</v>
      </c>
      <c r="C73" s="13" t="s">
        <v>342</v>
      </c>
    </row>
    <row r="74" spans="1:3" x14ac:dyDescent="0.35">
      <c r="A74" s="13" t="s">
        <v>1095</v>
      </c>
      <c r="B74" s="13" t="s">
        <v>1096</v>
      </c>
      <c r="C74" s="13" t="s">
        <v>342</v>
      </c>
    </row>
    <row r="75" spans="1:3" x14ac:dyDescent="0.35">
      <c r="A75" s="13" t="s">
        <v>1097</v>
      </c>
      <c r="B75" s="13" t="s">
        <v>1098</v>
      </c>
      <c r="C75" s="13" t="s">
        <v>342</v>
      </c>
    </row>
    <row r="76" spans="1:3" x14ac:dyDescent="0.35">
      <c r="A76" s="13" t="s">
        <v>1099</v>
      </c>
      <c r="B76" s="13" t="s">
        <v>1100</v>
      </c>
      <c r="C76" s="13" t="s">
        <v>342</v>
      </c>
    </row>
    <row r="77" spans="1:3" x14ac:dyDescent="0.35">
      <c r="A77" s="13" t="s">
        <v>1101</v>
      </c>
      <c r="B77" s="13" t="s">
        <v>1102</v>
      </c>
      <c r="C77" s="13" t="s">
        <v>342</v>
      </c>
    </row>
    <row r="78" spans="1:3" x14ac:dyDescent="0.35">
      <c r="A78" s="13" t="s">
        <v>1103</v>
      </c>
      <c r="B78" s="13" t="s">
        <v>1104</v>
      </c>
      <c r="C78" s="13" t="s">
        <v>342</v>
      </c>
    </row>
    <row r="79" spans="1:3" x14ac:dyDescent="0.35">
      <c r="A79" s="13" t="s">
        <v>1105</v>
      </c>
      <c r="B79" s="13" t="s">
        <v>1106</v>
      </c>
      <c r="C79" s="13" t="s">
        <v>342</v>
      </c>
    </row>
    <row r="80" spans="1:3" x14ac:dyDescent="0.35">
      <c r="A80" s="13" t="s">
        <v>1107</v>
      </c>
      <c r="B80" s="13" t="s">
        <v>1108</v>
      </c>
      <c r="C80" s="13" t="s">
        <v>342</v>
      </c>
    </row>
    <row r="81" spans="1:3" x14ac:dyDescent="0.35">
      <c r="A81" s="13" t="s">
        <v>1109</v>
      </c>
      <c r="B81" s="13" t="s">
        <v>1110</v>
      </c>
      <c r="C81" s="13" t="s">
        <v>342</v>
      </c>
    </row>
    <row r="82" spans="1:3" x14ac:dyDescent="0.35">
      <c r="A82" s="13" t="s">
        <v>1111</v>
      </c>
      <c r="B82" s="13" t="s">
        <v>1112</v>
      </c>
      <c r="C82" s="13" t="s">
        <v>342</v>
      </c>
    </row>
    <row r="83" spans="1:3" x14ac:dyDescent="0.35">
      <c r="A83" s="13" t="s">
        <v>1113</v>
      </c>
      <c r="B83" s="13" t="s">
        <v>1114</v>
      </c>
      <c r="C83" s="13" t="s">
        <v>342</v>
      </c>
    </row>
    <row r="84" spans="1:3" x14ac:dyDescent="0.35">
      <c r="A84" s="13" t="s">
        <v>1115</v>
      </c>
      <c r="B84" s="13" t="s">
        <v>1116</v>
      </c>
      <c r="C84" s="13" t="s">
        <v>342</v>
      </c>
    </row>
    <row r="85" spans="1:3" x14ac:dyDescent="0.35">
      <c r="A85" s="13" t="s">
        <v>1117</v>
      </c>
      <c r="B85" s="13" t="s">
        <v>1118</v>
      </c>
      <c r="C85" s="13" t="s">
        <v>342</v>
      </c>
    </row>
    <row r="86" spans="1:3" x14ac:dyDescent="0.35">
      <c r="A86" s="13" t="s">
        <v>1119</v>
      </c>
      <c r="B86" s="13" t="s">
        <v>1120</v>
      </c>
      <c r="C86" s="13" t="s">
        <v>342</v>
      </c>
    </row>
    <row r="87" spans="1:3" x14ac:dyDescent="0.35">
      <c r="A87" s="13" t="s">
        <v>1121</v>
      </c>
      <c r="B87" s="13" t="s">
        <v>1122</v>
      </c>
      <c r="C87" s="13" t="s">
        <v>342</v>
      </c>
    </row>
    <row r="88" spans="1:3" x14ac:dyDescent="0.35">
      <c r="A88" s="13" t="s">
        <v>1123</v>
      </c>
      <c r="B88" s="13" t="s">
        <v>1124</v>
      </c>
      <c r="C88" s="13" t="s">
        <v>342</v>
      </c>
    </row>
    <row r="89" spans="1:3" x14ac:dyDescent="0.35">
      <c r="A89" s="13" t="s">
        <v>1125</v>
      </c>
      <c r="B89" s="13" t="s">
        <v>1126</v>
      </c>
      <c r="C89" s="13" t="s">
        <v>342</v>
      </c>
    </row>
    <row r="90" spans="1:3" x14ac:dyDescent="0.35">
      <c r="A90" s="13" t="s">
        <v>1127</v>
      </c>
      <c r="B90" s="13" t="s">
        <v>1128</v>
      </c>
      <c r="C90" s="13" t="s">
        <v>342</v>
      </c>
    </row>
    <row r="91" spans="1:3" x14ac:dyDescent="0.35">
      <c r="A91" s="13" t="s">
        <v>1129</v>
      </c>
      <c r="B91" s="13" t="s">
        <v>1130</v>
      </c>
      <c r="C91" s="13" t="s">
        <v>342</v>
      </c>
    </row>
    <row r="92" spans="1:3" x14ac:dyDescent="0.35">
      <c r="A92" s="13" t="s">
        <v>1131</v>
      </c>
      <c r="B92" s="13" t="s">
        <v>1132</v>
      </c>
      <c r="C92" s="13" t="s">
        <v>342</v>
      </c>
    </row>
    <row r="93" spans="1:3" x14ac:dyDescent="0.35">
      <c r="A93" s="13" t="s">
        <v>1133</v>
      </c>
      <c r="B93" s="13" t="s">
        <v>1134</v>
      </c>
      <c r="C93" s="13" t="s">
        <v>342</v>
      </c>
    </row>
    <row r="94" spans="1:3" x14ac:dyDescent="0.35">
      <c r="A94" s="13" t="s">
        <v>1135</v>
      </c>
      <c r="B94" s="13" t="s">
        <v>1136</v>
      </c>
      <c r="C94" s="13" t="s">
        <v>342</v>
      </c>
    </row>
    <row r="95" spans="1:3" x14ac:dyDescent="0.35">
      <c r="A95" s="13" t="s">
        <v>1137</v>
      </c>
      <c r="B95" s="13" t="s">
        <v>1138</v>
      </c>
      <c r="C95" s="13" t="s">
        <v>342</v>
      </c>
    </row>
    <row r="96" spans="1:3" x14ac:dyDescent="0.35">
      <c r="A96" s="13" t="s">
        <v>1139</v>
      </c>
      <c r="B96" s="13" t="s">
        <v>1140</v>
      </c>
      <c r="C96" s="13" t="s">
        <v>342</v>
      </c>
    </row>
    <row r="97" spans="1:3" x14ac:dyDescent="0.35">
      <c r="A97" s="13" t="s">
        <v>1141</v>
      </c>
      <c r="B97" s="13" t="s">
        <v>1142</v>
      </c>
      <c r="C97" s="13" t="s">
        <v>342</v>
      </c>
    </row>
    <row r="98" spans="1:3" x14ac:dyDescent="0.35">
      <c r="A98" s="13" t="s">
        <v>1143</v>
      </c>
      <c r="B98" s="13" t="s">
        <v>1144</v>
      </c>
      <c r="C98" s="13" t="s">
        <v>342</v>
      </c>
    </row>
    <row r="99" spans="1:3" x14ac:dyDescent="0.35">
      <c r="A99" s="13" t="s">
        <v>1145</v>
      </c>
      <c r="B99" s="13" t="s">
        <v>1146</v>
      </c>
      <c r="C99" s="13" t="s">
        <v>342</v>
      </c>
    </row>
    <row r="100" spans="1:3" x14ac:dyDescent="0.35">
      <c r="A100" s="13" t="s">
        <v>1147</v>
      </c>
      <c r="B100" s="13" t="s">
        <v>1148</v>
      </c>
      <c r="C100" s="13" t="s">
        <v>342</v>
      </c>
    </row>
    <row r="101" spans="1:3" x14ac:dyDescent="0.35">
      <c r="A101" s="13" t="s">
        <v>1149</v>
      </c>
      <c r="B101" s="13" t="s">
        <v>1150</v>
      </c>
      <c r="C101" s="13" t="s">
        <v>342</v>
      </c>
    </row>
    <row r="102" spans="1:3" x14ac:dyDescent="0.35">
      <c r="A102" s="13" t="s">
        <v>1151</v>
      </c>
      <c r="B102" s="13" t="s">
        <v>1152</v>
      </c>
      <c r="C102" s="13" t="s">
        <v>342</v>
      </c>
    </row>
    <row r="103" spans="1:3" x14ac:dyDescent="0.35">
      <c r="A103" s="13" t="s">
        <v>1153</v>
      </c>
      <c r="B103" s="13" t="s">
        <v>1154</v>
      </c>
      <c r="C103" s="13" t="s">
        <v>342</v>
      </c>
    </row>
    <row r="104" spans="1:3" x14ac:dyDescent="0.35">
      <c r="A104" s="13" t="s">
        <v>1155</v>
      </c>
      <c r="B104" s="13" t="s">
        <v>1156</v>
      </c>
      <c r="C104" s="13" t="s">
        <v>342</v>
      </c>
    </row>
    <row r="105" spans="1:3" x14ac:dyDescent="0.35">
      <c r="A105" s="13" t="s">
        <v>1157</v>
      </c>
      <c r="B105" s="13" t="s">
        <v>1158</v>
      </c>
      <c r="C105" s="13" t="s">
        <v>342</v>
      </c>
    </row>
    <row r="106" spans="1:3" x14ac:dyDescent="0.35">
      <c r="A106" s="13" t="s">
        <v>1159</v>
      </c>
      <c r="B106" s="13" t="s">
        <v>1160</v>
      </c>
      <c r="C106" s="13" t="s">
        <v>342</v>
      </c>
    </row>
    <row r="107" spans="1:3" x14ac:dyDescent="0.35">
      <c r="A107" s="13" t="s">
        <v>1161</v>
      </c>
      <c r="B107" s="13" t="s">
        <v>1162</v>
      </c>
      <c r="C107" s="13" t="s">
        <v>342</v>
      </c>
    </row>
    <row r="108" spans="1:3" x14ac:dyDescent="0.35">
      <c r="A108" s="13" t="s">
        <v>1163</v>
      </c>
      <c r="B108" s="13" t="s">
        <v>1164</v>
      </c>
      <c r="C108" s="13" t="s">
        <v>342</v>
      </c>
    </row>
    <row r="109" spans="1:3" x14ac:dyDescent="0.35">
      <c r="A109" s="13" t="s">
        <v>1165</v>
      </c>
      <c r="B109" s="13" t="s">
        <v>1166</v>
      </c>
      <c r="C109" s="13" t="s">
        <v>342</v>
      </c>
    </row>
    <row r="110" spans="1:3" x14ac:dyDescent="0.35">
      <c r="A110" s="13" t="s">
        <v>1167</v>
      </c>
      <c r="B110" s="13" t="s">
        <v>1168</v>
      </c>
      <c r="C110" s="13" t="s">
        <v>342</v>
      </c>
    </row>
    <row r="111" spans="1:3" x14ac:dyDescent="0.35">
      <c r="A111" s="13" t="s">
        <v>1169</v>
      </c>
      <c r="B111" s="13" t="s">
        <v>1170</v>
      </c>
      <c r="C111" s="13" t="s">
        <v>342</v>
      </c>
    </row>
    <row r="112" spans="1:3" x14ac:dyDescent="0.35">
      <c r="A112" s="13" t="s">
        <v>1171</v>
      </c>
      <c r="B112" s="13" t="s">
        <v>1172</v>
      </c>
      <c r="C112" s="13" t="s">
        <v>342</v>
      </c>
    </row>
    <row r="113" spans="1:3" x14ac:dyDescent="0.35">
      <c r="A113" s="13" t="s">
        <v>1173</v>
      </c>
      <c r="B113" s="13" t="s">
        <v>1174</v>
      </c>
      <c r="C113" s="13" t="s">
        <v>342</v>
      </c>
    </row>
    <row r="114" spans="1:3" x14ac:dyDescent="0.35">
      <c r="A114" s="13" t="s">
        <v>1175</v>
      </c>
      <c r="B114" s="13" t="s">
        <v>1176</v>
      </c>
      <c r="C114" s="13" t="s">
        <v>342</v>
      </c>
    </row>
    <row r="115" spans="1:3" x14ac:dyDescent="0.35">
      <c r="A115" s="13" t="s">
        <v>1177</v>
      </c>
      <c r="B115" s="13" t="s">
        <v>1178</v>
      </c>
      <c r="C115" s="13" t="s">
        <v>342</v>
      </c>
    </row>
    <row r="116" spans="1:3" x14ac:dyDescent="0.35">
      <c r="A116" s="13" t="s">
        <v>1179</v>
      </c>
      <c r="B116" s="13" t="s">
        <v>1180</v>
      </c>
      <c r="C116" s="13" t="s">
        <v>342</v>
      </c>
    </row>
    <row r="117" spans="1:3" x14ac:dyDescent="0.35">
      <c r="A117" s="13" t="s">
        <v>1181</v>
      </c>
      <c r="B117" s="13" t="s">
        <v>1182</v>
      </c>
      <c r="C117" s="13" t="s">
        <v>342</v>
      </c>
    </row>
    <row r="118" spans="1:3" x14ac:dyDescent="0.35">
      <c r="A118" s="13" t="s">
        <v>1183</v>
      </c>
      <c r="B118" s="13" t="s">
        <v>1184</v>
      </c>
      <c r="C118" s="13" t="s">
        <v>342</v>
      </c>
    </row>
    <row r="119" spans="1:3" x14ac:dyDescent="0.35">
      <c r="A119" s="13" t="s">
        <v>1185</v>
      </c>
      <c r="B119" s="13" t="s">
        <v>1186</v>
      </c>
      <c r="C119" s="13" t="s">
        <v>342</v>
      </c>
    </row>
    <row r="120" spans="1:3" x14ac:dyDescent="0.35">
      <c r="A120" s="13" t="s">
        <v>1187</v>
      </c>
      <c r="B120" s="13" t="s">
        <v>1188</v>
      </c>
      <c r="C120" s="13" t="s">
        <v>342</v>
      </c>
    </row>
    <row r="121" spans="1:3" x14ac:dyDescent="0.35">
      <c r="A121" s="13" t="s">
        <v>1189</v>
      </c>
      <c r="B121" s="13" t="s">
        <v>1190</v>
      </c>
      <c r="C121" s="13" t="s">
        <v>342</v>
      </c>
    </row>
    <row r="122" spans="1:3" x14ac:dyDescent="0.35">
      <c r="A122" s="13" t="s">
        <v>1191</v>
      </c>
      <c r="B122" s="13" t="s">
        <v>1192</v>
      </c>
      <c r="C122" s="13" t="s">
        <v>342</v>
      </c>
    </row>
    <row r="123" spans="1:3" x14ac:dyDescent="0.35">
      <c r="A123" s="13" t="s">
        <v>1193</v>
      </c>
      <c r="B123" s="13" t="s">
        <v>1194</v>
      </c>
      <c r="C123" s="13" t="s">
        <v>342</v>
      </c>
    </row>
    <row r="124" spans="1:3" x14ac:dyDescent="0.35">
      <c r="A124" s="13" t="s">
        <v>1195</v>
      </c>
      <c r="B124" s="13" t="s">
        <v>1196</v>
      </c>
      <c r="C124" s="13" t="s">
        <v>342</v>
      </c>
    </row>
    <row r="125" spans="1:3" x14ac:dyDescent="0.35">
      <c r="A125" s="13" t="s">
        <v>1197</v>
      </c>
      <c r="B125" s="13" t="s">
        <v>1198</v>
      </c>
      <c r="C125" s="13" t="s">
        <v>342</v>
      </c>
    </row>
    <row r="126" spans="1:3" x14ac:dyDescent="0.35">
      <c r="A126" s="13" t="s">
        <v>1199</v>
      </c>
      <c r="B126" s="13" t="s">
        <v>1200</v>
      </c>
      <c r="C126" s="13" t="s">
        <v>342</v>
      </c>
    </row>
    <row r="127" spans="1:3" x14ac:dyDescent="0.35">
      <c r="A127" s="13" t="s">
        <v>1201</v>
      </c>
      <c r="B127" s="13" t="s">
        <v>1202</v>
      </c>
      <c r="C127" s="13" t="s">
        <v>342</v>
      </c>
    </row>
    <row r="128" spans="1:3" x14ac:dyDescent="0.35">
      <c r="A128" s="13" t="s">
        <v>1203</v>
      </c>
      <c r="B128" s="13" t="s">
        <v>1204</v>
      </c>
      <c r="C128" s="13" t="s">
        <v>343</v>
      </c>
    </row>
    <row r="129" spans="1:3" x14ac:dyDescent="0.35">
      <c r="A129" s="13" t="s">
        <v>1205</v>
      </c>
      <c r="B129" s="13" t="s">
        <v>1206</v>
      </c>
      <c r="C129" s="13" t="s">
        <v>343</v>
      </c>
    </row>
    <row r="130" spans="1:3" x14ac:dyDescent="0.35">
      <c r="A130" s="13" t="s">
        <v>1207</v>
      </c>
      <c r="B130" s="13" t="s">
        <v>1208</v>
      </c>
      <c r="C130" s="13" t="s">
        <v>343</v>
      </c>
    </row>
    <row r="131" spans="1:3" x14ac:dyDescent="0.35">
      <c r="A131" s="13" t="s">
        <v>1209</v>
      </c>
      <c r="B131" s="13" t="s">
        <v>1210</v>
      </c>
      <c r="C131" s="13" t="s">
        <v>343</v>
      </c>
    </row>
    <row r="132" spans="1:3" x14ac:dyDescent="0.35">
      <c r="A132" s="13" t="s">
        <v>1211</v>
      </c>
      <c r="B132" s="13" t="s">
        <v>1212</v>
      </c>
      <c r="C132" s="13" t="s">
        <v>343</v>
      </c>
    </row>
    <row r="133" spans="1:3" x14ac:dyDescent="0.35">
      <c r="A133" s="13" t="s">
        <v>1213</v>
      </c>
      <c r="B133" s="13" t="s">
        <v>1214</v>
      </c>
      <c r="C133" s="13" t="s">
        <v>343</v>
      </c>
    </row>
    <row r="134" spans="1:3" x14ac:dyDescent="0.35">
      <c r="A134" s="13" t="s">
        <v>1215</v>
      </c>
      <c r="B134" s="13" t="s">
        <v>1216</v>
      </c>
      <c r="C134" s="13" t="s">
        <v>343</v>
      </c>
    </row>
    <row r="135" spans="1:3" x14ac:dyDescent="0.35">
      <c r="A135" s="13" t="s">
        <v>1217</v>
      </c>
      <c r="B135" s="13" t="s">
        <v>1218</v>
      </c>
      <c r="C135" s="13" t="s">
        <v>343</v>
      </c>
    </row>
    <row r="136" spans="1:3" x14ac:dyDescent="0.35">
      <c r="A136" s="13" t="s">
        <v>1219</v>
      </c>
      <c r="B136" s="13" t="s">
        <v>1220</v>
      </c>
      <c r="C136" s="13" t="s">
        <v>343</v>
      </c>
    </row>
    <row r="137" spans="1:3" x14ac:dyDescent="0.35">
      <c r="A137" s="13" t="s">
        <v>1221</v>
      </c>
      <c r="B137" s="13" t="s">
        <v>1222</v>
      </c>
      <c r="C137" s="13" t="s">
        <v>343</v>
      </c>
    </row>
    <row r="138" spans="1:3" x14ac:dyDescent="0.35">
      <c r="A138" s="13" t="s">
        <v>1223</v>
      </c>
      <c r="B138" s="13" t="s">
        <v>1224</v>
      </c>
      <c r="C138" s="13" t="s">
        <v>554</v>
      </c>
    </row>
    <row r="139" spans="1:3" x14ac:dyDescent="0.35">
      <c r="A139" s="13" t="s">
        <v>1225</v>
      </c>
      <c r="B139" s="13" t="s">
        <v>1226</v>
      </c>
      <c r="C139" s="13" t="s">
        <v>554</v>
      </c>
    </row>
    <row r="140" spans="1:3" x14ac:dyDescent="0.35">
      <c r="A140" s="13" t="s">
        <v>1227</v>
      </c>
      <c r="B140" s="13" t="s">
        <v>1228</v>
      </c>
      <c r="C140" s="13" t="s">
        <v>554</v>
      </c>
    </row>
    <row r="141" spans="1:3" x14ac:dyDescent="0.35">
      <c r="A141" s="13" t="s">
        <v>1229</v>
      </c>
      <c r="B141" s="13" t="s">
        <v>1230</v>
      </c>
      <c r="C141" s="13" t="s">
        <v>554</v>
      </c>
    </row>
    <row r="142" spans="1:3" x14ac:dyDescent="0.35">
      <c r="A142" s="13" t="s">
        <v>1231</v>
      </c>
      <c r="B142" s="13" t="s">
        <v>1232</v>
      </c>
      <c r="C142" s="13" t="s">
        <v>554</v>
      </c>
    </row>
    <row r="143" spans="1:3" x14ac:dyDescent="0.35">
      <c r="A143" s="13" t="s">
        <v>1233</v>
      </c>
      <c r="B143" s="13" t="s">
        <v>1234</v>
      </c>
      <c r="C143" s="13" t="s">
        <v>554</v>
      </c>
    </row>
    <row r="144" spans="1:3" x14ac:dyDescent="0.35">
      <c r="A144" s="13" t="s">
        <v>1235</v>
      </c>
      <c r="B144" s="13" t="s">
        <v>1236</v>
      </c>
      <c r="C144" s="13" t="s">
        <v>554</v>
      </c>
    </row>
    <row r="145" spans="1:3" x14ac:dyDescent="0.35">
      <c r="A145" s="13" t="s">
        <v>1237</v>
      </c>
      <c r="B145" s="13" t="s">
        <v>1238</v>
      </c>
      <c r="C145" s="13" t="s">
        <v>554</v>
      </c>
    </row>
    <row r="146" spans="1:3" x14ac:dyDescent="0.35">
      <c r="A146" s="13" t="s">
        <v>1239</v>
      </c>
      <c r="B146" s="13" t="s">
        <v>1240</v>
      </c>
      <c r="C146" s="13" t="s">
        <v>554</v>
      </c>
    </row>
    <row r="147" spans="1:3" x14ac:dyDescent="0.35">
      <c r="A147" s="13" t="s">
        <v>1241</v>
      </c>
      <c r="B147" s="13" t="s">
        <v>1242</v>
      </c>
      <c r="C147" s="13" t="s">
        <v>554</v>
      </c>
    </row>
    <row r="148" spans="1:3" x14ac:dyDescent="0.35">
      <c r="A148" s="13" t="s">
        <v>1243</v>
      </c>
      <c r="B148" s="13" t="s">
        <v>1244</v>
      </c>
      <c r="C148" s="13" t="s">
        <v>554</v>
      </c>
    </row>
    <row r="149" spans="1:3" x14ac:dyDescent="0.35">
      <c r="A149" s="13" t="s">
        <v>1245</v>
      </c>
      <c r="B149" s="13" t="s">
        <v>1246</v>
      </c>
      <c r="C149" s="13" t="s">
        <v>554</v>
      </c>
    </row>
    <row r="150" spans="1:3" x14ac:dyDescent="0.35">
      <c r="A150" s="13" t="s">
        <v>1247</v>
      </c>
      <c r="B150" s="13" t="s">
        <v>1248</v>
      </c>
      <c r="C150" s="13" t="s">
        <v>554</v>
      </c>
    </row>
    <row r="151" spans="1:3" x14ac:dyDescent="0.35">
      <c r="A151" s="13" t="s">
        <v>1249</v>
      </c>
      <c r="B151" s="13" t="s">
        <v>1250</v>
      </c>
      <c r="C151" s="13" t="s">
        <v>554</v>
      </c>
    </row>
    <row r="152" spans="1:3" x14ac:dyDescent="0.35">
      <c r="A152" s="13" t="s">
        <v>1251</v>
      </c>
      <c r="B152" s="13" t="s">
        <v>1252</v>
      </c>
      <c r="C152" s="13" t="s">
        <v>345</v>
      </c>
    </row>
    <row r="153" spans="1:3" x14ac:dyDescent="0.35">
      <c r="A153" s="13" t="s">
        <v>1253</v>
      </c>
      <c r="B153" s="13" t="s">
        <v>1254</v>
      </c>
      <c r="C153" s="13" t="s">
        <v>345</v>
      </c>
    </row>
    <row r="154" spans="1:3" x14ac:dyDescent="0.35">
      <c r="A154" s="13" t="s">
        <v>1255</v>
      </c>
      <c r="B154" s="13" t="s">
        <v>1256</v>
      </c>
      <c r="C154" s="13" t="s">
        <v>345</v>
      </c>
    </row>
    <row r="155" spans="1:3" x14ac:dyDescent="0.35">
      <c r="A155" s="13" t="s">
        <v>1257</v>
      </c>
      <c r="B155" s="13" t="s">
        <v>1258</v>
      </c>
      <c r="C155" s="13" t="s">
        <v>345</v>
      </c>
    </row>
    <row r="156" spans="1:3" x14ac:dyDescent="0.35">
      <c r="A156" s="13" t="s">
        <v>1259</v>
      </c>
      <c r="B156" s="13" t="s">
        <v>1260</v>
      </c>
      <c r="C156" s="13" t="s">
        <v>553</v>
      </c>
    </row>
    <row r="157" spans="1:3" x14ac:dyDescent="0.35">
      <c r="A157" s="13" t="s">
        <v>1261</v>
      </c>
      <c r="B157" s="13" t="s">
        <v>1262</v>
      </c>
      <c r="C157" s="13" t="s">
        <v>553</v>
      </c>
    </row>
    <row r="158" spans="1:3" x14ac:dyDescent="0.35">
      <c r="A158" s="13" t="s">
        <v>1263</v>
      </c>
      <c r="B158" s="13" t="s">
        <v>1264</v>
      </c>
      <c r="C158" s="13" t="s">
        <v>553</v>
      </c>
    </row>
    <row r="159" spans="1:3" x14ac:dyDescent="0.35">
      <c r="A159" s="13" t="s">
        <v>1265</v>
      </c>
      <c r="B159" s="13" t="s">
        <v>1266</v>
      </c>
      <c r="C159" s="13" t="s">
        <v>553</v>
      </c>
    </row>
    <row r="160" spans="1:3" x14ac:dyDescent="0.35">
      <c r="A160" s="13" t="s">
        <v>1267</v>
      </c>
      <c r="B160" s="13" t="s">
        <v>1268</v>
      </c>
      <c r="C160" s="13" t="s">
        <v>553</v>
      </c>
    </row>
    <row r="161" spans="1:3" x14ac:dyDescent="0.35">
      <c r="A161" s="13" t="s">
        <v>1269</v>
      </c>
      <c r="B161" s="13" t="s">
        <v>1270</v>
      </c>
      <c r="C161" s="13" t="s">
        <v>553</v>
      </c>
    </row>
    <row r="162" spans="1:3" x14ac:dyDescent="0.35">
      <c r="A162" s="13" t="s">
        <v>1271</v>
      </c>
      <c r="B162" s="13" t="s">
        <v>1272</v>
      </c>
      <c r="C162" s="13" t="s">
        <v>553</v>
      </c>
    </row>
    <row r="163" spans="1:3" x14ac:dyDescent="0.35">
      <c r="A163" s="13" t="s">
        <v>1273</v>
      </c>
      <c r="B163" s="13" t="s">
        <v>1274</v>
      </c>
      <c r="C163" s="13" t="s">
        <v>553</v>
      </c>
    </row>
    <row r="164" spans="1:3" x14ac:dyDescent="0.35">
      <c r="A164" s="13" t="s">
        <v>1275</v>
      </c>
      <c r="B164" s="13" t="s">
        <v>1276</v>
      </c>
      <c r="C164" s="13" t="s">
        <v>553</v>
      </c>
    </row>
    <row r="165" spans="1:3" x14ac:dyDescent="0.35">
      <c r="A165" s="13" t="s">
        <v>1277</v>
      </c>
      <c r="B165" s="13" t="s">
        <v>1278</v>
      </c>
      <c r="C165" s="13" t="s">
        <v>553</v>
      </c>
    </row>
    <row r="166" spans="1:3" x14ac:dyDescent="0.35">
      <c r="A166" s="13" t="s">
        <v>1279</v>
      </c>
      <c r="B166" s="13" t="s">
        <v>1280</v>
      </c>
      <c r="C166" s="13" t="s">
        <v>553</v>
      </c>
    </row>
    <row r="167" spans="1:3" x14ac:dyDescent="0.35">
      <c r="A167" s="13" t="s">
        <v>1281</v>
      </c>
      <c r="B167" s="13" t="s">
        <v>1282</v>
      </c>
      <c r="C167" s="13" t="s">
        <v>553</v>
      </c>
    </row>
    <row r="168" spans="1:3" x14ac:dyDescent="0.35">
      <c r="A168" s="13" t="s">
        <v>1283</v>
      </c>
      <c r="B168" s="13" t="s">
        <v>1284</v>
      </c>
      <c r="C168" s="13" t="s">
        <v>553</v>
      </c>
    </row>
    <row r="169" spans="1:3" x14ac:dyDescent="0.35">
      <c r="A169" s="13" t="s">
        <v>1285</v>
      </c>
      <c r="B169" s="13" t="s">
        <v>1286</v>
      </c>
      <c r="C169" s="13" t="s">
        <v>553</v>
      </c>
    </row>
    <row r="170" spans="1:3" x14ac:dyDescent="0.35">
      <c r="A170" s="13" t="s">
        <v>1287</v>
      </c>
      <c r="B170" s="13" t="s">
        <v>1288</v>
      </c>
      <c r="C170" s="13" t="s">
        <v>553</v>
      </c>
    </row>
    <row r="171" spans="1:3" x14ac:dyDescent="0.35">
      <c r="A171" s="13" t="s">
        <v>1289</v>
      </c>
      <c r="B171" s="13" t="s">
        <v>1290</v>
      </c>
      <c r="C171" s="13" t="s">
        <v>553</v>
      </c>
    </row>
    <row r="172" spans="1:3" x14ac:dyDescent="0.35">
      <c r="A172" s="13" t="s">
        <v>1291</v>
      </c>
      <c r="B172" s="13" t="s">
        <v>1292</v>
      </c>
      <c r="C172" s="13" t="s">
        <v>553</v>
      </c>
    </row>
    <row r="173" spans="1:3" x14ac:dyDescent="0.35">
      <c r="A173" s="13" t="s">
        <v>1293</v>
      </c>
      <c r="B173" s="13" t="s">
        <v>1294</v>
      </c>
      <c r="C173" s="13" t="s">
        <v>553</v>
      </c>
    </row>
    <row r="174" spans="1:3" x14ac:dyDescent="0.35">
      <c r="A174" s="13" t="s">
        <v>1295</v>
      </c>
      <c r="B174" s="13" t="s">
        <v>1296</v>
      </c>
      <c r="C174" s="13" t="s">
        <v>553</v>
      </c>
    </row>
    <row r="175" spans="1:3" x14ac:dyDescent="0.35">
      <c r="A175" s="13" t="s">
        <v>1297</v>
      </c>
      <c r="B175" s="13" t="s">
        <v>1298</v>
      </c>
      <c r="C175" s="13" t="s">
        <v>553</v>
      </c>
    </row>
    <row r="176" spans="1:3" x14ac:dyDescent="0.35">
      <c r="A176" s="13" t="s">
        <v>1299</v>
      </c>
      <c r="B176" s="13" t="s">
        <v>1300</v>
      </c>
      <c r="C176" s="13" t="s">
        <v>553</v>
      </c>
    </row>
    <row r="177" spans="1:3" x14ac:dyDescent="0.35">
      <c r="A177" s="13" t="s">
        <v>1301</v>
      </c>
      <c r="B177" s="13" t="s">
        <v>1302</v>
      </c>
      <c r="C177" s="13" t="s">
        <v>553</v>
      </c>
    </row>
    <row r="178" spans="1:3" x14ac:dyDescent="0.35">
      <c r="A178" s="13" t="s">
        <v>1303</v>
      </c>
      <c r="B178" s="13" t="s">
        <v>1304</v>
      </c>
      <c r="C178" s="13" t="s">
        <v>347</v>
      </c>
    </row>
    <row r="179" spans="1:3" x14ac:dyDescent="0.35">
      <c r="A179" s="13" t="s">
        <v>1305</v>
      </c>
      <c r="B179" s="13" t="s">
        <v>1306</v>
      </c>
      <c r="C179" s="13" t="s">
        <v>347</v>
      </c>
    </row>
    <row r="180" spans="1:3" x14ac:dyDescent="0.35">
      <c r="A180" s="13" t="s">
        <v>1307</v>
      </c>
      <c r="B180" s="13" t="s">
        <v>1308</v>
      </c>
      <c r="C180" s="13" t="s">
        <v>347</v>
      </c>
    </row>
    <row r="181" spans="1:3" x14ac:dyDescent="0.35">
      <c r="A181" s="13" t="s">
        <v>1309</v>
      </c>
      <c r="B181" s="13" t="s">
        <v>1310</v>
      </c>
      <c r="C181" s="13" t="s">
        <v>348</v>
      </c>
    </row>
    <row r="182" spans="1:3" x14ac:dyDescent="0.35">
      <c r="A182" s="13" t="s">
        <v>1311</v>
      </c>
      <c r="B182" s="13" t="s">
        <v>1312</v>
      </c>
      <c r="C182" s="13" t="s">
        <v>348</v>
      </c>
    </row>
    <row r="183" spans="1:3" x14ac:dyDescent="0.35">
      <c r="A183" s="13" t="s">
        <v>1313</v>
      </c>
      <c r="B183" s="13" t="s">
        <v>1314</v>
      </c>
      <c r="C183" s="13" t="s">
        <v>348</v>
      </c>
    </row>
    <row r="184" spans="1:3" x14ac:dyDescent="0.35">
      <c r="A184" s="13" t="s">
        <v>1315</v>
      </c>
      <c r="B184" s="13" t="s">
        <v>1316</v>
      </c>
      <c r="C184" s="13" t="s">
        <v>348</v>
      </c>
    </row>
    <row r="185" spans="1:3" x14ac:dyDescent="0.35">
      <c r="A185" s="13" t="s">
        <v>1317</v>
      </c>
      <c r="B185" s="13" t="s">
        <v>1318</v>
      </c>
      <c r="C185" s="13" t="s">
        <v>348</v>
      </c>
    </row>
    <row r="186" spans="1:3" x14ac:dyDescent="0.35">
      <c r="A186" s="13" t="s">
        <v>1319</v>
      </c>
      <c r="B186" s="13" t="s">
        <v>1320</v>
      </c>
      <c r="C186" s="13" t="s">
        <v>348</v>
      </c>
    </row>
    <row r="187" spans="1:3" x14ac:dyDescent="0.35">
      <c r="A187" s="13" t="s">
        <v>1321</v>
      </c>
      <c r="B187" s="13" t="s">
        <v>1322</v>
      </c>
      <c r="C187" s="13" t="s">
        <v>348</v>
      </c>
    </row>
    <row r="188" spans="1:3" x14ac:dyDescent="0.35">
      <c r="A188" s="13" t="s">
        <v>1323</v>
      </c>
      <c r="B188" s="13" t="s">
        <v>1324</v>
      </c>
      <c r="C188" s="13" t="s">
        <v>348</v>
      </c>
    </row>
    <row r="189" spans="1:3" x14ac:dyDescent="0.35">
      <c r="A189" s="13" t="s">
        <v>1325</v>
      </c>
      <c r="B189" s="13" t="s">
        <v>1326</v>
      </c>
      <c r="C189" s="13" t="s">
        <v>348</v>
      </c>
    </row>
    <row r="190" spans="1:3" x14ac:dyDescent="0.35">
      <c r="A190" s="13" t="s">
        <v>1327</v>
      </c>
      <c r="B190" s="13" t="s">
        <v>1328</v>
      </c>
      <c r="C190" s="13" t="s">
        <v>348</v>
      </c>
    </row>
    <row r="191" spans="1:3" x14ac:dyDescent="0.35">
      <c r="A191" s="13" t="s">
        <v>1329</v>
      </c>
      <c r="B191" s="13" t="s">
        <v>1330</v>
      </c>
      <c r="C191" s="13" t="s">
        <v>348</v>
      </c>
    </row>
    <row r="192" spans="1:3" x14ac:dyDescent="0.35">
      <c r="A192" s="13" t="s">
        <v>1331</v>
      </c>
      <c r="B192" s="13" t="s">
        <v>1332</v>
      </c>
      <c r="C192" s="13" t="s">
        <v>349</v>
      </c>
    </row>
    <row r="193" spans="1:3" x14ac:dyDescent="0.35">
      <c r="A193" s="13" t="s">
        <v>1333</v>
      </c>
      <c r="B193" s="13" t="s">
        <v>1334</v>
      </c>
      <c r="C193" s="13" t="s">
        <v>349</v>
      </c>
    </row>
    <row r="194" spans="1:3" x14ac:dyDescent="0.35">
      <c r="A194" s="13" t="s">
        <v>1335</v>
      </c>
      <c r="B194" s="13" t="s">
        <v>1336</v>
      </c>
      <c r="C194" s="13" t="s">
        <v>349</v>
      </c>
    </row>
    <row r="195" spans="1:3" x14ac:dyDescent="0.35">
      <c r="A195" s="13" t="s">
        <v>1337</v>
      </c>
      <c r="B195" s="13" t="s">
        <v>1338</v>
      </c>
      <c r="C195" s="13" t="s">
        <v>349</v>
      </c>
    </row>
    <row r="196" spans="1:3" x14ac:dyDescent="0.35">
      <c r="A196" s="13" t="s">
        <v>1339</v>
      </c>
      <c r="B196" s="13" t="s">
        <v>1340</v>
      </c>
      <c r="C196" s="13" t="s">
        <v>349</v>
      </c>
    </row>
    <row r="197" spans="1:3" x14ac:dyDescent="0.35">
      <c r="A197" s="13" t="s">
        <v>1341</v>
      </c>
      <c r="B197" s="13" t="s">
        <v>1342</v>
      </c>
      <c r="C197" s="13" t="s">
        <v>349</v>
      </c>
    </row>
    <row r="198" spans="1:3" x14ac:dyDescent="0.35">
      <c r="A198" s="13" t="s">
        <v>1343</v>
      </c>
      <c r="B198" s="13" t="s">
        <v>1344</v>
      </c>
      <c r="C198" s="13" t="s">
        <v>349</v>
      </c>
    </row>
    <row r="199" spans="1:3" x14ac:dyDescent="0.35">
      <c r="A199" s="13" t="s">
        <v>1345</v>
      </c>
      <c r="B199" s="13" t="s">
        <v>1346</v>
      </c>
      <c r="C199" s="13" t="s">
        <v>349</v>
      </c>
    </row>
    <row r="200" spans="1:3" x14ac:dyDescent="0.35">
      <c r="A200" s="13" t="s">
        <v>1347</v>
      </c>
      <c r="B200" s="13" t="s">
        <v>1348</v>
      </c>
      <c r="C200" s="13" t="s">
        <v>349</v>
      </c>
    </row>
    <row r="201" spans="1:3" x14ac:dyDescent="0.35">
      <c r="A201" s="13" t="s">
        <v>1349</v>
      </c>
      <c r="B201" s="13" t="s">
        <v>1350</v>
      </c>
      <c r="C201" s="13" t="s">
        <v>349</v>
      </c>
    </row>
    <row r="202" spans="1:3" x14ac:dyDescent="0.35">
      <c r="A202" s="13" t="s">
        <v>1351</v>
      </c>
      <c r="B202" s="13" t="s">
        <v>1352</v>
      </c>
      <c r="C202" s="13" t="s">
        <v>350</v>
      </c>
    </row>
    <row r="203" spans="1:3" x14ac:dyDescent="0.35">
      <c r="A203" s="13" t="s">
        <v>1353</v>
      </c>
      <c r="B203" s="13" t="s">
        <v>1354</v>
      </c>
      <c r="C203" s="13" t="s">
        <v>350</v>
      </c>
    </row>
    <row r="204" spans="1:3" x14ac:dyDescent="0.35">
      <c r="A204" s="13" t="s">
        <v>1355</v>
      </c>
      <c r="B204" s="13" t="s">
        <v>1356</v>
      </c>
      <c r="C204" s="13" t="s">
        <v>350</v>
      </c>
    </row>
    <row r="205" spans="1:3" x14ac:dyDescent="0.35">
      <c r="A205" s="13" t="s">
        <v>1357</v>
      </c>
      <c r="B205" s="13" t="s">
        <v>1358</v>
      </c>
      <c r="C205" s="13" t="s">
        <v>350</v>
      </c>
    </row>
    <row r="206" spans="1:3" x14ac:dyDescent="0.35">
      <c r="A206" s="13" t="s">
        <v>1359</v>
      </c>
      <c r="B206" s="13" t="s">
        <v>1360</v>
      </c>
      <c r="C206" s="13" t="s">
        <v>350</v>
      </c>
    </row>
    <row r="207" spans="1:3" x14ac:dyDescent="0.35">
      <c r="A207" s="13" t="s">
        <v>1361</v>
      </c>
      <c r="B207" s="13" t="s">
        <v>1362</v>
      </c>
      <c r="C207" s="13" t="s">
        <v>351</v>
      </c>
    </row>
    <row r="208" spans="1:3" x14ac:dyDescent="0.35">
      <c r="A208" s="13" t="s">
        <v>1363</v>
      </c>
      <c r="B208" s="13" t="s">
        <v>1364</v>
      </c>
      <c r="C208" s="13" t="s">
        <v>351</v>
      </c>
    </row>
    <row r="209" spans="1:3" x14ac:dyDescent="0.35">
      <c r="A209" s="13" t="s">
        <v>1365</v>
      </c>
      <c r="B209" s="13" t="s">
        <v>1366</v>
      </c>
      <c r="C209" s="13" t="s">
        <v>351</v>
      </c>
    </row>
    <row r="210" spans="1:3" x14ac:dyDescent="0.35">
      <c r="A210" s="13" t="s">
        <v>1367</v>
      </c>
      <c r="B210" s="13" t="s">
        <v>1368</v>
      </c>
      <c r="C210" s="13" t="s">
        <v>351</v>
      </c>
    </row>
    <row r="211" spans="1:3" x14ac:dyDescent="0.35">
      <c r="A211" s="13" t="s">
        <v>1369</v>
      </c>
      <c r="B211" s="13" t="s">
        <v>1370</v>
      </c>
      <c r="C211" s="13" t="s">
        <v>351</v>
      </c>
    </row>
    <row r="212" spans="1:3" x14ac:dyDescent="0.35">
      <c r="A212" s="13" t="s">
        <v>1371</v>
      </c>
      <c r="B212" s="13" t="s">
        <v>1372</v>
      </c>
      <c r="C212" s="13" t="s">
        <v>351</v>
      </c>
    </row>
    <row r="213" spans="1:3" x14ac:dyDescent="0.35">
      <c r="A213" s="13" t="s">
        <v>1373</v>
      </c>
      <c r="B213" s="13" t="s">
        <v>1374</v>
      </c>
      <c r="C213" s="13" t="s">
        <v>351</v>
      </c>
    </row>
    <row r="214" spans="1:3" x14ac:dyDescent="0.35">
      <c r="A214" s="13" t="s">
        <v>1375</v>
      </c>
      <c r="B214" s="13" t="s">
        <v>1376</v>
      </c>
      <c r="C214" s="13" t="s">
        <v>551</v>
      </c>
    </row>
    <row r="215" spans="1:3" x14ac:dyDescent="0.35">
      <c r="A215" s="13" t="s">
        <v>1377</v>
      </c>
      <c r="B215" s="13" t="s">
        <v>1378</v>
      </c>
      <c r="C215" s="13" t="s">
        <v>551</v>
      </c>
    </row>
    <row r="216" spans="1:3" x14ac:dyDescent="0.35">
      <c r="A216" s="13" t="s">
        <v>1379</v>
      </c>
      <c r="B216" s="13" t="s">
        <v>1380</v>
      </c>
      <c r="C216" s="13" t="s">
        <v>551</v>
      </c>
    </row>
    <row r="217" spans="1:3" x14ac:dyDescent="0.35">
      <c r="A217" s="13" t="s">
        <v>1381</v>
      </c>
      <c r="B217" s="13" t="s">
        <v>1382</v>
      </c>
      <c r="C217" s="13" t="s">
        <v>551</v>
      </c>
    </row>
    <row r="218" spans="1:3" x14ac:dyDescent="0.35">
      <c r="A218" s="13" t="s">
        <v>1383</v>
      </c>
      <c r="B218" s="13" t="s">
        <v>1384</v>
      </c>
      <c r="C218" s="13" t="s">
        <v>551</v>
      </c>
    </row>
    <row r="219" spans="1:3" x14ac:dyDescent="0.35">
      <c r="A219" s="13" t="s">
        <v>1385</v>
      </c>
      <c r="B219" s="13" t="s">
        <v>1386</v>
      </c>
      <c r="C219" s="13" t="s">
        <v>551</v>
      </c>
    </row>
    <row r="220" spans="1:3" x14ac:dyDescent="0.35">
      <c r="A220" s="13" t="s">
        <v>1387</v>
      </c>
      <c r="B220" s="13" t="s">
        <v>1388</v>
      </c>
      <c r="C220" s="13" t="s">
        <v>551</v>
      </c>
    </row>
    <row r="221" spans="1:3" x14ac:dyDescent="0.35">
      <c r="A221" s="13" t="s">
        <v>1389</v>
      </c>
      <c r="B221" s="13" t="s">
        <v>1390</v>
      </c>
      <c r="C221" s="13" t="s">
        <v>354</v>
      </c>
    </row>
    <row r="222" spans="1:3" x14ac:dyDescent="0.35">
      <c r="A222" s="13" t="s">
        <v>1391</v>
      </c>
      <c r="B222" s="13" t="s">
        <v>1392</v>
      </c>
      <c r="C222" s="13" t="s">
        <v>354</v>
      </c>
    </row>
    <row r="223" spans="1:3" x14ac:dyDescent="0.35">
      <c r="A223" s="13" t="s">
        <v>1393</v>
      </c>
      <c r="B223" s="13" t="s">
        <v>1394</v>
      </c>
      <c r="C223" s="13" t="s">
        <v>354</v>
      </c>
    </row>
    <row r="224" spans="1:3" x14ac:dyDescent="0.35">
      <c r="A224" s="13" t="s">
        <v>1395</v>
      </c>
      <c r="B224" s="13" t="s">
        <v>1396</v>
      </c>
      <c r="C224" s="13" t="s">
        <v>354</v>
      </c>
    </row>
    <row r="225" spans="1:3" x14ac:dyDescent="0.35">
      <c r="A225" s="13" t="s">
        <v>1397</v>
      </c>
      <c r="B225" s="13" t="s">
        <v>1398</v>
      </c>
      <c r="C225" s="13" t="s">
        <v>354</v>
      </c>
    </row>
    <row r="226" spans="1:3" x14ac:dyDescent="0.35">
      <c r="A226" s="13" t="s">
        <v>1399</v>
      </c>
      <c r="B226" s="13" t="s">
        <v>1400</v>
      </c>
      <c r="C226" s="13" t="s">
        <v>354</v>
      </c>
    </row>
    <row r="227" spans="1:3" x14ac:dyDescent="0.35">
      <c r="A227" s="13" t="s">
        <v>1401</v>
      </c>
      <c r="B227" s="13" t="s">
        <v>1402</v>
      </c>
      <c r="C227" s="13" t="s">
        <v>354</v>
      </c>
    </row>
    <row r="228" spans="1:3" x14ac:dyDescent="0.35">
      <c r="A228" s="13" t="s">
        <v>1403</v>
      </c>
      <c r="B228" s="13" t="s">
        <v>1404</v>
      </c>
      <c r="C228" s="13" t="s">
        <v>354</v>
      </c>
    </row>
    <row r="229" spans="1:3" x14ac:dyDescent="0.35">
      <c r="A229" s="13" t="s">
        <v>1405</v>
      </c>
      <c r="B229" s="13" t="s">
        <v>1406</v>
      </c>
      <c r="C229" s="13" t="s">
        <v>355</v>
      </c>
    </row>
    <row r="230" spans="1:3" x14ac:dyDescent="0.35">
      <c r="A230" s="13" t="s">
        <v>1407</v>
      </c>
      <c r="B230" s="13" t="s">
        <v>1408</v>
      </c>
      <c r="C230" s="13" t="s">
        <v>355</v>
      </c>
    </row>
    <row r="231" spans="1:3" x14ac:dyDescent="0.35">
      <c r="A231" s="13" t="s">
        <v>1409</v>
      </c>
      <c r="B231" s="13" t="s">
        <v>1410</v>
      </c>
      <c r="C231" s="13" t="s">
        <v>355</v>
      </c>
    </row>
    <row r="232" spans="1:3" x14ac:dyDescent="0.35">
      <c r="A232" s="13" t="s">
        <v>1411</v>
      </c>
      <c r="B232" s="13" t="s">
        <v>1412</v>
      </c>
      <c r="C232" s="13" t="s">
        <v>355</v>
      </c>
    </row>
    <row r="233" spans="1:3" x14ac:dyDescent="0.35">
      <c r="A233" s="13" t="s">
        <v>1413</v>
      </c>
      <c r="B233" s="13" t="s">
        <v>1414</v>
      </c>
      <c r="C233" s="13" t="s">
        <v>355</v>
      </c>
    </row>
    <row r="234" spans="1:3" x14ac:dyDescent="0.35">
      <c r="A234" s="13" t="s">
        <v>1415</v>
      </c>
      <c r="B234" s="13" t="s">
        <v>1416</v>
      </c>
      <c r="C234" s="13" t="s">
        <v>356</v>
      </c>
    </row>
    <row r="235" spans="1:3" x14ac:dyDescent="0.35">
      <c r="A235" s="13" t="s">
        <v>1417</v>
      </c>
      <c r="B235" s="13" t="s">
        <v>1418</v>
      </c>
      <c r="C235" s="13" t="s">
        <v>356</v>
      </c>
    </row>
    <row r="236" spans="1:3" x14ac:dyDescent="0.35">
      <c r="A236" s="13" t="s">
        <v>1419</v>
      </c>
      <c r="B236" s="13" t="s">
        <v>1420</v>
      </c>
      <c r="C236" s="13" t="s">
        <v>357</v>
      </c>
    </row>
    <row r="237" spans="1:3" x14ac:dyDescent="0.35">
      <c r="A237" s="13" t="s">
        <v>1421</v>
      </c>
      <c r="B237" s="13" t="s">
        <v>1422</v>
      </c>
      <c r="C237" s="13" t="s">
        <v>357</v>
      </c>
    </row>
    <row r="238" spans="1:3" x14ac:dyDescent="0.35">
      <c r="A238" s="13" t="s">
        <v>1423</v>
      </c>
      <c r="B238" s="13" t="s">
        <v>1424</v>
      </c>
      <c r="C238" s="13" t="s">
        <v>357</v>
      </c>
    </row>
    <row r="239" spans="1:3" x14ac:dyDescent="0.35">
      <c r="A239" s="13" t="s">
        <v>1425</v>
      </c>
      <c r="B239" s="13" t="s">
        <v>1426</v>
      </c>
      <c r="C239" s="13" t="s">
        <v>357</v>
      </c>
    </row>
    <row r="240" spans="1:3" x14ac:dyDescent="0.35">
      <c r="A240" s="13" t="s">
        <v>1427</v>
      </c>
      <c r="B240" s="13" t="s">
        <v>1428</v>
      </c>
      <c r="C240" s="13" t="s">
        <v>357</v>
      </c>
    </row>
    <row r="241" spans="1:3" x14ac:dyDescent="0.35">
      <c r="A241" s="13" t="s">
        <v>1429</v>
      </c>
      <c r="B241" s="13" t="s">
        <v>1430</v>
      </c>
      <c r="C241" s="13" t="s">
        <v>357</v>
      </c>
    </row>
    <row r="242" spans="1:3" x14ac:dyDescent="0.35">
      <c r="A242" s="13" t="s">
        <v>1431</v>
      </c>
      <c r="B242" s="13" t="s">
        <v>1432</v>
      </c>
      <c r="C242" s="13" t="s">
        <v>357</v>
      </c>
    </row>
    <row r="243" spans="1:3" x14ac:dyDescent="0.35">
      <c r="A243" s="13" t="s">
        <v>1433</v>
      </c>
      <c r="B243" s="13" t="s">
        <v>1434</v>
      </c>
      <c r="C243" s="13" t="s">
        <v>357</v>
      </c>
    </row>
    <row r="244" spans="1:3" x14ac:dyDescent="0.35">
      <c r="A244" s="13" t="s">
        <v>1435</v>
      </c>
      <c r="B244" s="13" t="s">
        <v>1436</v>
      </c>
      <c r="C244" s="13" t="s">
        <v>357</v>
      </c>
    </row>
    <row r="245" spans="1:3" x14ac:dyDescent="0.35">
      <c r="A245" s="13" t="s">
        <v>1437</v>
      </c>
      <c r="B245" s="13" t="s">
        <v>1438</v>
      </c>
      <c r="C245" s="13" t="s">
        <v>357</v>
      </c>
    </row>
    <row r="246" spans="1:3" x14ac:dyDescent="0.35">
      <c r="A246" s="13" t="s">
        <v>1439</v>
      </c>
      <c r="B246" s="13" t="s">
        <v>1440</v>
      </c>
      <c r="C246" s="13" t="s">
        <v>357</v>
      </c>
    </row>
    <row r="247" spans="1:3" x14ac:dyDescent="0.35">
      <c r="A247" s="13" t="s">
        <v>1441</v>
      </c>
      <c r="B247" s="13" t="s">
        <v>1442</v>
      </c>
      <c r="C247" s="13" t="s">
        <v>357</v>
      </c>
    </row>
    <row r="248" spans="1:3" x14ac:dyDescent="0.35">
      <c r="A248" s="13" t="s">
        <v>1443</v>
      </c>
      <c r="B248" s="13" t="s">
        <v>1444</v>
      </c>
      <c r="C248" s="13" t="s">
        <v>357</v>
      </c>
    </row>
    <row r="249" spans="1:3" x14ac:dyDescent="0.35">
      <c r="A249" s="13" t="s">
        <v>1445</v>
      </c>
      <c r="B249" s="13" t="s">
        <v>1446</v>
      </c>
      <c r="C249" s="13" t="s">
        <v>357</v>
      </c>
    </row>
    <row r="250" spans="1:3" x14ac:dyDescent="0.35">
      <c r="A250" s="13" t="s">
        <v>1447</v>
      </c>
      <c r="B250" s="13" t="s">
        <v>1448</v>
      </c>
      <c r="C250" s="13" t="s">
        <v>357</v>
      </c>
    </row>
    <row r="251" spans="1:3" x14ac:dyDescent="0.35">
      <c r="A251" s="13" t="s">
        <v>1449</v>
      </c>
      <c r="B251" s="13" t="s">
        <v>1450</v>
      </c>
      <c r="C251" s="13" t="s">
        <v>357</v>
      </c>
    </row>
    <row r="252" spans="1:3" x14ac:dyDescent="0.35">
      <c r="A252" s="13" t="s">
        <v>1451</v>
      </c>
      <c r="B252" s="13" t="s">
        <v>1452</v>
      </c>
      <c r="C252" s="13" t="s">
        <v>357</v>
      </c>
    </row>
    <row r="253" spans="1:3" x14ac:dyDescent="0.35">
      <c r="A253" s="13" t="s">
        <v>1453</v>
      </c>
      <c r="B253" s="13" t="s">
        <v>1454</v>
      </c>
      <c r="C253" s="13" t="s">
        <v>357</v>
      </c>
    </row>
    <row r="254" spans="1:3" x14ac:dyDescent="0.35">
      <c r="A254" s="13" t="s">
        <v>1455</v>
      </c>
      <c r="B254" s="13" t="s">
        <v>1456</v>
      </c>
      <c r="C254" s="13" t="s">
        <v>357</v>
      </c>
    </row>
    <row r="255" spans="1:3" x14ac:dyDescent="0.35">
      <c r="A255" s="13" t="s">
        <v>1457</v>
      </c>
      <c r="B255" s="13" t="s">
        <v>1458</v>
      </c>
      <c r="C255" s="13" t="s">
        <v>357</v>
      </c>
    </row>
    <row r="256" spans="1:3" x14ac:dyDescent="0.35">
      <c r="A256" s="13" t="s">
        <v>1459</v>
      </c>
      <c r="B256" s="13" t="s">
        <v>1460</v>
      </c>
      <c r="C256" s="13" t="s">
        <v>357</v>
      </c>
    </row>
    <row r="257" spans="1:3" x14ac:dyDescent="0.35">
      <c r="A257" s="13" t="s">
        <v>1461</v>
      </c>
      <c r="B257" s="13" t="s">
        <v>1462</v>
      </c>
      <c r="C257" s="13" t="s">
        <v>357</v>
      </c>
    </row>
    <row r="258" spans="1:3" x14ac:dyDescent="0.35">
      <c r="A258" s="13" t="s">
        <v>1463</v>
      </c>
      <c r="B258" s="13" t="s">
        <v>1464</v>
      </c>
      <c r="C258" s="13" t="s">
        <v>357</v>
      </c>
    </row>
    <row r="259" spans="1:3" x14ac:dyDescent="0.35">
      <c r="A259" s="13" t="s">
        <v>1465</v>
      </c>
      <c r="B259" s="13" t="s">
        <v>1466</v>
      </c>
      <c r="C259" s="13" t="s">
        <v>357</v>
      </c>
    </row>
    <row r="260" spans="1:3" x14ac:dyDescent="0.35">
      <c r="A260" s="13" t="s">
        <v>1467</v>
      </c>
      <c r="B260" s="13" t="s">
        <v>1468</v>
      </c>
      <c r="C260" s="13" t="s">
        <v>357</v>
      </c>
    </row>
    <row r="261" spans="1:3" x14ac:dyDescent="0.35">
      <c r="A261" s="13" t="s">
        <v>1469</v>
      </c>
      <c r="B261" s="13" t="s">
        <v>1470</v>
      </c>
      <c r="C261" s="13" t="s">
        <v>357</v>
      </c>
    </row>
    <row r="262" spans="1:3" x14ac:dyDescent="0.35">
      <c r="A262" s="13" t="s">
        <v>1471</v>
      </c>
      <c r="B262" s="13" t="s">
        <v>1472</v>
      </c>
      <c r="C262" s="13" t="s">
        <v>357</v>
      </c>
    </row>
    <row r="263" spans="1:3" x14ac:dyDescent="0.35">
      <c r="A263" s="13" t="s">
        <v>1473</v>
      </c>
      <c r="B263" s="13" t="s">
        <v>1474</v>
      </c>
      <c r="C263" s="13" t="s">
        <v>357</v>
      </c>
    </row>
    <row r="264" spans="1:3" x14ac:dyDescent="0.35">
      <c r="A264" s="13" t="s">
        <v>1475</v>
      </c>
      <c r="B264" s="13" t="s">
        <v>1476</v>
      </c>
      <c r="C264" s="13" t="s">
        <v>357</v>
      </c>
    </row>
    <row r="265" spans="1:3" x14ac:dyDescent="0.35">
      <c r="A265" s="13" t="s">
        <v>1477</v>
      </c>
      <c r="B265" s="13" t="s">
        <v>1478</v>
      </c>
      <c r="C265" s="13" t="s">
        <v>357</v>
      </c>
    </row>
    <row r="266" spans="1:3" x14ac:dyDescent="0.35">
      <c r="A266" s="13" t="s">
        <v>1479</v>
      </c>
      <c r="B266" s="13" t="s">
        <v>1480</v>
      </c>
      <c r="C266" s="13" t="s">
        <v>357</v>
      </c>
    </row>
    <row r="267" spans="1:3" x14ac:dyDescent="0.35">
      <c r="A267" s="13" t="s">
        <v>1481</v>
      </c>
      <c r="B267" s="13" t="s">
        <v>1482</v>
      </c>
      <c r="C267" s="13" t="s">
        <v>357</v>
      </c>
    </row>
    <row r="268" spans="1:3" x14ac:dyDescent="0.35">
      <c r="A268" s="13" t="s">
        <v>1483</v>
      </c>
      <c r="B268" s="13" t="s">
        <v>1484</v>
      </c>
      <c r="C268" s="13" t="s">
        <v>357</v>
      </c>
    </row>
    <row r="269" spans="1:3" x14ac:dyDescent="0.35">
      <c r="A269" s="13" t="s">
        <v>1485</v>
      </c>
      <c r="B269" s="13" t="s">
        <v>1486</v>
      </c>
      <c r="C269" s="13" t="s">
        <v>357</v>
      </c>
    </row>
    <row r="270" spans="1:3" x14ac:dyDescent="0.35">
      <c r="A270" s="13" t="s">
        <v>1487</v>
      </c>
      <c r="B270" s="13" t="s">
        <v>1488</v>
      </c>
      <c r="C270" s="13" t="s">
        <v>357</v>
      </c>
    </row>
    <row r="271" spans="1:3" x14ac:dyDescent="0.35">
      <c r="A271" s="13" t="s">
        <v>1489</v>
      </c>
      <c r="B271" s="13" t="s">
        <v>1490</v>
      </c>
      <c r="C271" s="13" t="s">
        <v>357</v>
      </c>
    </row>
    <row r="272" spans="1:3" x14ac:dyDescent="0.35">
      <c r="A272" s="13" t="s">
        <v>1491</v>
      </c>
      <c r="B272" s="13" t="s">
        <v>1492</v>
      </c>
      <c r="C272" s="13" t="s">
        <v>358</v>
      </c>
    </row>
    <row r="273" spans="1:3" x14ac:dyDescent="0.35">
      <c r="A273" s="13" t="s">
        <v>1493</v>
      </c>
      <c r="B273" s="13" t="s">
        <v>1494</v>
      </c>
      <c r="C273" s="13" t="s">
        <v>358</v>
      </c>
    </row>
    <row r="274" spans="1:3" x14ac:dyDescent="0.35">
      <c r="A274" s="13" t="s">
        <v>1495</v>
      </c>
      <c r="B274" s="13" t="s">
        <v>1496</v>
      </c>
      <c r="C274" s="13" t="s">
        <v>358</v>
      </c>
    </row>
    <row r="275" spans="1:3" x14ac:dyDescent="0.35">
      <c r="A275" s="13" t="s">
        <v>1497</v>
      </c>
      <c r="B275" s="13" t="s">
        <v>1498</v>
      </c>
      <c r="C275" s="13" t="s">
        <v>358</v>
      </c>
    </row>
    <row r="276" spans="1:3" x14ac:dyDescent="0.35">
      <c r="A276" s="13" t="s">
        <v>1499</v>
      </c>
      <c r="B276" s="13" t="s">
        <v>1500</v>
      </c>
      <c r="C276" s="13" t="s">
        <v>358</v>
      </c>
    </row>
    <row r="277" spans="1:3" x14ac:dyDescent="0.35">
      <c r="A277" s="13" t="s">
        <v>1501</v>
      </c>
      <c r="B277" s="13" t="s">
        <v>1502</v>
      </c>
      <c r="C277" s="13" t="s">
        <v>358</v>
      </c>
    </row>
    <row r="278" spans="1:3" x14ac:dyDescent="0.35">
      <c r="A278" s="13" t="s">
        <v>1503</v>
      </c>
      <c r="B278" s="13" t="s">
        <v>1504</v>
      </c>
      <c r="C278" s="13" t="s">
        <v>358</v>
      </c>
    </row>
    <row r="279" spans="1:3" x14ac:dyDescent="0.35">
      <c r="A279" s="13" t="s">
        <v>1505</v>
      </c>
      <c r="B279" s="13" t="s">
        <v>1506</v>
      </c>
      <c r="C279" s="13" t="s">
        <v>358</v>
      </c>
    </row>
    <row r="280" spans="1:3" x14ac:dyDescent="0.35">
      <c r="A280" s="13" t="s">
        <v>1507</v>
      </c>
      <c r="B280" s="13" t="s">
        <v>1508</v>
      </c>
      <c r="C280" s="13" t="s">
        <v>359</v>
      </c>
    </row>
    <row r="281" spans="1:3" x14ac:dyDescent="0.35">
      <c r="A281" s="13" t="s">
        <v>1509</v>
      </c>
      <c r="B281" s="13" t="s">
        <v>1510</v>
      </c>
      <c r="C281" s="13" t="s">
        <v>359</v>
      </c>
    </row>
    <row r="282" spans="1:3" x14ac:dyDescent="0.35">
      <c r="A282" s="13" t="s">
        <v>1511</v>
      </c>
      <c r="B282" s="13" t="s">
        <v>1512</v>
      </c>
      <c r="C282" s="13" t="s">
        <v>359</v>
      </c>
    </row>
    <row r="283" spans="1:3" x14ac:dyDescent="0.35">
      <c r="A283" s="13" t="s">
        <v>1513</v>
      </c>
      <c r="B283" s="13" t="s">
        <v>1514</v>
      </c>
      <c r="C283" s="13" t="s">
        <v>359</v>
      </c>
    </row>
    <row r="284" spans="1:3" x14ac:dyDescent="0.35">
      <c r="A284" s="13" t="s">
        <v>1515</v>
      </c>
      <c r="B284" s="13" t="s">
        <v>1516</v>
      </c>
      <c r="C284" s="13" t="s">
        <v>360</v>
      </c>
    </row>
    <row r="285" spans="1:3" x14ac:dyDescent="0.35">
      <c r="A285" s="13" t="s">
        <v>1517</v>
      </c>
      <c r="B285" s="13" t="s">
        <v>1518</v>
      </c>
      <c r="C285" s="13" t="s">
        <v>360</v>
      </c>
    </row>
    <row r="286" spans="1:3" x14ac:dyDescent="0.35">
      <c r="A286" s="13" t="s">
        <v>1519</v>
      </c>
      <c r="B286" s="13" t="s">
        <v>1520</v>
      </c>
      <c r="C286" s="13" t="s">
        <v>360</v>
      </c>
    </row>
    <row r="287" spans="1:3" x14ac:dyDescent="0.35">
      <c r="A287" s="13" t="s">
        <v>1521</v>
      </c>
      <c r="B287" s="13" t="s">
        <v>1522</v>
      </c>
      <c r="C287" s="13" t="s">
        <v>360</v>
      </c>
    </row>
    <row r="288" spans="1:3" x14ac:dyDescent="0.35">
      <c r="A288" s="13" t="s">
        <v>1523</v>
      </c>
      <c r="B288" s="13" t="s">
        <v>1524</v>
      </c>
      <c r="C288" s="13" t="s">
        <v>360</v>
      </c>
    </row>
    <row r="289" spans="1:3" x14ac:dyDescent="0.35">
      <c r="A289" s="13" t="s">
        <v>1525</v>
      </c>
      <c r="B289" s="13" t="s">
        <v>1526</v>
      </c>
      <c r="C289" s="13" t="s">
        <v>360</v>
      </c>
    </row>
    <row r="290" spans="1:3" x14ac:dyDescent="0.35">
      <c r="A290" s="13" t="s">
        <v>1527</v>
      </c>
      <c r="B290" s="13" t="s">
        <v>1528</v>
      </c>
      <c r="C290" s="13" t="s">
        <v>360</v>
      </c>
    </row>
    <row r="291" spans="1:3" x14ac:dyDescent="0.35">
      <c r="A291" s="13" t="s">
        <v>1529</v>
      </c>
      <c r="B291" s="13" t="s">
        <v>1530</v>
      </c>
      <c r="C291" s="13" t="s">
        <v>360</v>
      </c>
    </row>
    <row r="292" spans="1:3" x14ac:dyDescent="0.35">
      <c r="A292" s="13" t="s">
        <v>1531</v>
      </c>
      <c r="B292" s="13" t="s">
        <v>1532</v>
      </c>
      <c r="C292" s="13" t="s">
        <v>360</v>
      </c>
    </row>
    <row r="293" spans="1:3" x14ac:dyDescent="0.35">
      <c r="A293" s="13" t="s">
        <v>1533</v>
      </c>
      <c r="B293" s="13" t="s">
        <v>1534</v>
      </c>
      <c r="C293" s="13" t="s">
        <v>360</v>
      </c>
    </row>
    <row r="294" spans="1:3" x14ac:dyDescent="0.35">
      <c r="A294" s="13" t="s">
        <v>1535</v>
      </c>
      <c r="B294" s="13" t="s">
        <v>1536</v>
      </c>
      <c r="C294" s="13" t="s">
        <v>360</v>
      </c>
    </row>
    <row r="295" spans="1:3" x14ac:dyDescent="0.35">
      <c r="A295" s="13" t="s">
        <v>1537</v>
      </c>
      <c r="B295" s="13" t="s">
        <v>1538</v>
      </c>
      <c r="C295" s="13" t="s">
        <v>360</v>
      </c>
    </row>
    <row r="296" spans="1:3" x14ac:dyDescent="0.35">
      <c r="A296" s="13" t="s">
        <v>1539</v>
      </c>
      <c r="B296" s="13" t="s">
        <v>1540</v>
      </c>
      <c r="C296" s="13" t="s">
        <v>360</v>
      </c>
    </row>
    <row r="297" spans="1:3" x14ac:dyDescent="0.35">
      <c r="A297" s="13" t="s">
        <v>1541</v>
      </c>
      <c r="B297" s="13" t="s">
        <v>1542</v>
      </c>
      <c r="C297" s="13" t="s">
        <v>360</v>
      </c>
    </row>
    <row r="298" spans="1:3" x14ac:dyDescent="0.35">
      <c r="A298" s="13" t="s">
        <v>1543</v>
      </c>
      <c r="B298" s="13" t="s">
        <v>1544</v>
      </c>
      <c r="C298" s="13" t="s">
        <v>360</v>
      </c>
    </row>
    <row r="299" spans="1:3" x14ac:dyDescent="0.35">
      <c r="A299" s="13" t="s">
        <v>1545</v>
      </c>
      <c r="B299" s="13" t="s">
        <v>1546</v>
      </c>
      <c r="C299" s="13" t="s">
        <v>360</v>
      </c>
    </row>
    <row r="300" spans="1:3" x14ac:dyDescent="0.35">
      <c r="A300" s="13" t="s">
        <v>1547</v>
      </c>
      <c r="B300" s="13" t="s">
        <v>1548</v>
      </c>
      <c r="C300" s="13" t="s">
        <v>360</v>
      </c>
    </row>
    <row r="301" spans="1:3" x14ac:dyDescent="0.35">
      <c r="A301" s="13" t="s">
        <v>1549</v>
      </c>
      <c r="B301" s="13" t="s">
        <v>1550</v>
      </c>
      <c r="C301" s="13" t="s">
        <v>360</v>
      </c>
    </row>
    <row r="302" spans="1:3" x14ac:dyDescent="0.35">
      <c r="A302" s="13" t="s">
        <v>1551</v>
      </c>
      <c r="B302" s="13" t="s">
        <v>1552</v>
      </c>
      <c r="C302" s="13" t="s">
        <v>360</v>
      </c>
    </row>
    <row r="303" spans="1:3" x14ac:dyDescent="0.35">
      <c r="A303" s="13" t="s">
        <v>1553</v>
      </c>
      <c r="B303" s="13" t="s">
        <v>1554</v>
      </c>
      <c r="C303" s="13" t="s">
        <v>361</v>
      </c>
    </row>
    <row r="304" spans="1:3" x14ac:dyDescent="0.35">
      <c r="A304" s="13" t="s">
        <v>1555</v>
      </c>
      <c r="B304" s="13" t="s">
        <v>1556</v>
      </c>
      <c r="C304" s="13" t="s">
        <v>361</v>
      </c>
    </row>
    <row r="305" spans="1:3" x14ac:dyDescent="0.35">
      <c r="A305" s="13" t="s">
        <v>1557</v>
      </c>
      <c r="B305" s="13" t="s">
        <v>1558</v>
      </c>
      <c r="C305" s="13" t="s">
        <v>361</v>
      </c>
    </row>
    <row r="306" spans="1:3" x14ac:dyDescent="0.35">
      <c r="A306" s="13" t="s">
        <v>1559</v>
      </c>
      <c r="B306" s="13" t="s">
        <v>1560</v>
      </c>
      <c r="C306" s="13" t="s">
        <v>361</v>
      </c>
    </row>
    <row r="307" spans="1:3" x14ac:dyDescent="0.35">
      <c r="A307" s="13" t="s">
        <v>1561</v>
      </c>
      <c r="B307" s="13" t="s">
        <v>1562</v>
      </c>
      <c r="C307" s="13" t="s">
        <v>361</v>
      </c>
    </row>
    <row r="308" spans="1:3" x14ac:dyDescent="0.35">
      <c r="A308" s="13" t="s">
        <v>1563</v>
      </c>
      <c r="B308" s="13" t="s">
        <v>1564</v>
      </c>
      <c r="C308" s="13" t="s">
        <v>361</v>
      </c>
    </row>
    <row r="309" spans="1:3" x14ac:dyDescent="0.35">
      <c r="A309" s="13" t="s">
        <v>1565</v>
      </c>
      <c r="B309" s="13" t="s">
        <v>1566</v>
      </c>
      <c r="C309" s="13" t="s">
        <v>361</v>
      </c>
    </row>
    <row r="310" spans="1:3" x14ac:dyDescent="0.35">
      <c r="A310" s="13" t="s">
        <v>1567</v>
      </c>
      <c r="B310" s="13" t="s">
        <v>1568</v>
      </c>
      <c r="C310" s="13" t="s">
        <v>361</v>
      </c>
    </row>
    <row r="311" spans="1:3" x14ac:dyDescent="0.35">
      <c r="A311" s="13" t="s">
        <v>1569</v>
      </c>
      <c r="B311" s="13" t="s">
        <v>1570</v>
      </c>
      <c r="C311" s="13" t="s">
        <v>361</v>
      </c>
    </row>
    <row r="312" spans="1:3" x14ac:dyDescent="0.35">
      <c r="A312" s="13" t="s">
        <v>1571</v>
      </c>
      <c r="B312" s="13" t="s">
        <v>1572</v>
      </c>
      <c r="C312" s="13" t="s">
        <v>361</v>
      </c>
    </row>
    <row r="313" spans="1:3" x14ac:dyDescent="0.35">
      <c r="A313" s="13" t="s">
        <v>1573</v>
      </c>
      <c r="B313" s="13" t="s">
        <v>1574</v>
      </c>
      <c r="C313" s="13" t="s">
        <v>361</v>
      </c>
    </row>
    <row r="314" spans="1:3" x14ac:dyDescent="0.35">
      <c r="A314" s="13" t="s">
        <v>1575</v>
      </c>
      <c r="B314" s="13" t="s">
        <v>1576</v>
      </c>
      <c r="C314" s="13" t="s">
        <v>361</v>
      </c>
    </row>
    <row r="315" spans="1:3" x14ac:dyDescent="0.35">
      <c r="A315" s="13" t="s">
        <v>1577</v>
      </c>
      <c r="B315" s="13" t="s">
        <v>1578</v>
      </c>
      <c r="C315" s="13" t="s">
        <v>362</v>
      </c>
    </row>
    <row r="316" spans="1:3" x14ac:dyDescent="0.35">
      <c r="A316" s="13" t="s">
        <v>1579</v>
      </c>
      <c r="B316" s="13" t="s">
        <v>1580</v>
      </c>
      <c r="C316" s="13" t="s">
        <v>362</v>
      </c>
    </row>
    <row r="317" spans="1:3" x14ac:dyDescent="0.35">
      <c r="A317" s="13" t="s">
        <v>1581</v>
      </c>
      <c r="B317" s="13" t="s">
        <v>1582</v>
      </c>
      <c r="C317" s="13" t="s">
        <v>362</v>
      </c>
    </row>
    <row r="318" spans="1:3" x14ac:dyDescent="0.35">
      <c r="A318" s="13" t="s">
        <v>1583</v>
      </c>
      <c r="B318" s="13" t="s">
        <v>1584</v>
      </c>
      <c r="C318" s="13" t="s">
        <v>362</v>
      </c>
    </row>
    <row r="319" spans="1:3" x14ac:dyDescent="0.35">
      <c r="A319" s="13" t="s">
        <v>1585</v>
      </c>
      <c r="B319" s="13" t="s">
        <v>1586</v>
      </c>
      <c r="C319" s="13" t="s">
        <v>362</v>
      </c>
    </row>
    <row r="320" spans="1:3" x14ac:dyDescent="0.35">
      <c r="A320" s="13" t="s">
        <v>1587</v>
      </c>
      <c r="B320" s="13" t="s">
        <v>1588</v>
      </c>
      <c r="C320" s="13" t="s">
        <v>362</v>
      </c>
    </row>
    <row r="321" spans="1:3" x14ac:dyDescent="0.35">
      <c r="A321" s="13" t="s">
        <v>1589</v>
      </c>
      <c r="B321" s="13" t="s">
        <v>1590</v>
      </c>
      <c r="C321" s="13" t="s">
        <v>362</v>
      </c>
    </row>
    <row r="322" spans="1:3" x14ac:dyDescent="0.35">
      <c r="A322" s="13" t="s">
        <v>1591</v>
      </c>
      <c r="B322" s="13" t="s">
        <v>1592</v>
      </c>
      <c r="C322" s="13" t="s">
        <v>362</v>
      </c>
    </row>
    <row r="323" spans="1:3" x14ac:dyDescent="0.35">
      <c r="A323" s="13" t="s">
        <v>1593</v>
      </c>
      <c r="B323" s="13" t="s">
        <v>1594</v>
      </c>
      <c r="C323" s="13" t="s">
        <v>362</v>
      </c>
    </row>
    <row r="324" spans="1:3" x14ac:dyDescent="0.35">
      <c r="A324" s="13" t="s">
        <v>1595</v>
      </c>
      <c r="B324" s="13" t="s">
        <v>1596</v>
      </c>
      <c r="C324" s="13" t="s">
        <v>362</v>
      </c>
    </row>
    <row r="325" spans="1:3" x14ac:dyDescent="0.35">
      <c r="A325" s="13" t="s">
        <v>1597</v>
      </c>
      <c r="B325" s="13" t="s">
        <v>1598</v>
      </c>
      <c r="C325" s="13" t="s">
        <v>362</v>
      </c>
    </row>
    <row r="326" spans="1:3" x14ac:dyDescent="0.35">
      <c r="A326" s="13" t="s">
        <v>1599</v>
      </c>
      <c r="B326" s="13" t="s">
        <v>1600</v>
      </c>
      <c r="C326" s="13" t="s">
        <v>362</v>
      </c>
    </row>
    <row r="327" spans="1:3" x14ac:dyDescent="0.35">
      <c r="A327" s="13" t="s">
        <v>1601</v>
      </c>
      <c r="B327" s="13" t="s">
        <v>1602</v>
      </c>
      <c r="C327" s="13" t="s">
        <v>362</v>
      </c>
    </row>
    <row r="328" spans="1:3" x14ac:dyDescent="0.35">
      <c r="A328" s="13" t="s">
        <v>1603</v>
      </c>
      <c r="B328" s="13" t="s">
        <v>1604</v>
      </c>
      <c r="C328" s="13" t="s">
        <v>362</v>
      </c>
    </row>
    <row r="329" spans="1:3" x14ac:dyDescent="0.35">
      <c r="A329" s="13" t="s">
        <v>1605</v>
      </c>
      <c r="B329" s="13" t="s">
        <v>1606</v>
      </c>
      <c r="C329" s="13" t="s">
        <v>362</v>
      </c>
    </row>
    <row r="330" spans="1:3" x14ac:dyDescent="0.35">
      <c r="A330" s="13" t="s">
        <v>1607</v>
      </c>
      <c r="B330" s="13" t="s">
        <v>1608</v>
      </c>
      <c r="C330" s="13" t="s">
        <v>363</v>
      </c>
    </row>
    <row r="331" spans="1:3" x14ac:dyDescent="0.35">
      <c r="A331" s="13" t="s">
        <v>1609</v>
      </c>
      <c r="B331" s="13" t="s">
        <v>1610</v>
      </c>
      <c r="C331" s="13" t="s">
        <v>363</v>
      </c>
    </row>
    <row r="332" spans="1:3" x14ac:dyDescent="0.35">
      <c r="A332" s="13" t="s">
        <v>1611</v>
      </c>
      <c r="B332" s="13" t="s">
        <v>1612</v>
      </c>
      <c r="C332" s="13" t="s">
        <v>363</v>
      </c>
    </row>
    <row r="333" spans="1:3" x14ac:dyDescent="0.35">
      <c r="A333" s="13" t="s">
        <v>1613</v>
      </c>
      <c r="B333" s="13" t="s">
        <v>1614</v>
      </c>
      <c r="C333" s="13" t="s">
        <v>363</v>
      </c>
    </row>
    <row r="334" spans="1:3" x14ac:dyDescent="0.35">
      <c r="A334" s="13" t="s">
        <v>1615</v>
      </c>
      <c r="B334" s="13" t="s">
        <v>1616</v>
      </c>
      <c r="C334" s="13" t="s">
        <v>363</v>
      </c>
    </row>
    <row r="335" spans="1:3" x14ac:dyDescent="0.35">
      <c r="A335" s="13" t="s">
        <v>1617</v>
      </c>
      <c r="B335" s="13" t="s">
        <v>1618</v>
      </c>
      <c r="C335" s="13" t="s">
        <v>552</v>
      </c>
    </row>
    <row r="336" spans="1:3" x14ac:dyDescent="0.35">
      <c r="A336" s="13" t="s">
        <v>1619</v>
      </c>
      <c r="B336" s="13" t="s">
        <v>1620</v>
      </c>
      <c r="C336" s="13" t="s">
        <v>552</v>
      </c>
    </row>
    <row r="337" spans="1:3" x14ac:dyDescent="0.35">
      <c r="A337" s="13" t="s">
        <v>1621</v>
      </c>
      <c r="B337" s="13" t="s">
        <v>1622</v>
      </c>
      <c r="C337" s="13" t="s">
        <v>552</v>
      </c>
    </row>
    <row r="338" spans="1:3" x14ac:dyDescent="0.35">
      <c r="A338" s="13" t="s">
        <v>1623</v>
      </c>
      <c r="B338" s="13" t="s">
        <v>1624</v>
      </c>
      <c r="C338" s="13" t="s">
        <v>552</v>
      </c>
    </row>
    <row r="339" spans="1:3" x14ac:dyDescent="0.35">
      <c r="A339" s="13" t="s">
        <v>1625</v>
      </c>
      <c r="B339" s="13" t="s">
        <v>1626</v>
      </c>
      <c r="C339" s="13" t="s">
        <v>552</v>
      </c>
    </row>
    <row r="340" spans="1:3" x14ac:dyDescent="0.35">
      <c r="A340" s="13" t="s">
        <v>1627</v>
      </c>
      <c r="B340" s="13" t="s">
        <v>1628</v>
      </c>
      <c r="C340" s="13" t="s">
        <v>552</v>
      </c>
    </row>
    <row r="341" spans="1:3" x14ac:dyDescent="0.35">
      <c r="A341" s="13" t="s">
        <v>1629</v>
      </c>
      <c r="B341" s="13" t="s">
        <v>1630</v>
      </c>
      <c r="C341" s="13" t="s">
        <v>552</v>
      </c>
    </row>
    <row r="342" spans="1:3" x14ac:dyDescent="0.35">
      <c r="A342" s="13" t="s">
        <v>1631</v>
      </c>
      <c r="B342" s="13" t="s">
        <v>1632</v>
      </c>
      <c r="C342" s="13" t="s">
        <v>552</v>
      </c>
    </row>
    <row r="343" spans="1:3" x14ac:dyDescent="0.35">
      <c r="A343" s="13" t="s">
        <v>1633</v>
      </c>
      <c r="B343" s="13" t="s">
        <v>1634</v>
      </c>
      <c r="C343" s="13" t="s">
        <v>552</v>
      </c>
    </row>
    <row r="344" spans="1:3" x14ac:dyDescent="0.35">
      <c r="A344" s="13" t="s">
        <v>1635</v>
      </c>
      <c r="B344" s="13" t="s">
        <v>1636</v>
      </c>
      <c r="C344" s="13" t="s">
        <v>552</v>
      </c>
    </row>
    <row r="345" spans="1:3" x14ac:dyDescent="0.35">
      <c r="A345" s="13" t="s">
        <v>1637</v>
      </c>
      <c r="B345" s="13" t="s">
        <v>1638</v>
      </c>
      <c r="C345" s="13" t="s">
        <v>552</v>
      </c>
    </row>
    <row r="346" spans="1:3" x14ac:dyDescent="0.35">
      <c r="A346" s="13" t="s">
        <v>1639</v>
      </c>
      <c r="B346" s="13" t="s">
        <v>1640</v>
      </c>
      <c r="C346" s="13" t="s">
        <v>365</v>
      </c>
    </row>
    <row r="347" spans="1:3" x14ac:dyDescent="0.35">
      <c r="A347" s="13" t="s">
        <v>1641</v>
      </c>
      <c r="B347" s="13" t="s">
        <v>1642</v>
      </c>
      <c r="C347" s="13" t="s">
        <v>365</v>
      </c>
    </row>
    <row r="348" spans="1:3" x14ac:dyDescent="0.35">
      <c r="A348" s="13" t="s">
        <v>1643</v>
      </c>
      <c r="B348" s="13" t="s">
        <v>1644</v>
      </c>
      <c r="C348" s="13" t="s">
        <v>365</v>
      </c>
    </row>
    <row r="349" spans="1:3" x14ac:dyDescent="0.35">
      <c r="A349" s="13" t="s">
        <v>1645</v>
      </c>
      <c r="B349" s="13" t="s">
        <v>1646</v>
      </c>
      <c r="C349" s="13" t="s">
        <v>365</v>
      </c>
    </row>
    <row r="350" spans="1:3" x14ac:dyDescent="0.35">
      <c r="A350" s="13" t="s">
        <v>1647</v>
      </c>
      <c r="B350" s="13" t="s">
        <v>1648</v>
      </c>
      <c r="C350" s="13" t="s">
        <v>365</v>
      </c>
    </row>
    <row r="351" spans="1:3" x14ac:dyDescent="0.35">
      <c r="A351" s="13" t="s">
        <v>1649</v>
      </c>
      <c r="B351" s="13" t="s">
        <v>1650</v>
      </c>
      <c r="C351" s="13" t="s">
        <v>365</v>
      </c>
    </row>
    <row r="352" spans="1:3" x14ac:dyDescent="0.35">
      <c r="A352" s="13" t="s">
        <v>1651</v>
      </c>
      <c r="B352" s="13" t="s">
        <v>1652</v>
      </c>
      <c r="C352" s="13" t="s">
        <v>366</v>
      </c>
    </row>
    <row r="353" spans="1:3" x14ac:dyDescent="0.35">
      <c r="A353" s="13" t="s">
        <v>1653</v>
      </c>
      <c r="B353" s="13" t="s">
        <v>1654</v>
      </c>
      <c r="C353" s="13" t="s">
        <v>366</v>
      </c>
    </row>
    <row r="354" spans="1:3" x14ac:dyDescent="0.35">
      <c r="A354" s="13" t="s">
        <v>1655</v>
      </c>
      <c r="B354" s="13" t="s">
        <v>1656</v>
      </c>
      <c r="C354" s="13" t="s">
        <v>366</v>
      </c>
    </row>
    <row r="355" spans="1:3" x14ac:dyDescent="0.35">
      <c r="A355" s="13" t="s">
        <v>1657</v>
      </c>
      <c r="B355" s="13" t="s">
        <v>1658</v>
      </c>
      <c r="C355" s="13" t="s">
        <v>366</v>
      </c>
    </row>
    <row r="356" spans="1:3" x14ac:dyDescent="0.35">
      <c r="A356" s="13" t="s">
        <v>1659</v>
      </c>
      <c r="B356" s="13" t="s">
        <v>1660</v>
      </c>
      <c r="C356" s="13" t="s">
        <v>366</v>
      </c>
    </row>
    <row r="357" spans="1:3" x14ac:dyDescent="0.35">
      <c r="A357" s="13" t="s">
        <v>1661</v>
      </c>
      <c r="B357" s="13" t="s">
        <v>1662</v>
      </c>
      <c r="C357" s="13" t="s">
        <v>366</v>
      </c>
    </row>
    <row r="358" spans="1:3" x14ac:dyDescent="0.35">
      <c r="A358" s="13" t="s">
        <v>1663</v>
      </c>
      <c r="B358" s="13" t="s">
        <v>1664</v>
      </c>
      <c r="C358" s="13" t="s">
        <v>366</v>
      </c>
    </row>
    <row r="359" spans="1:3" x14ac:dyDescent="0.35">
      <c r="A359" s="13" t="s">
        <v>1665</v>
      </c>
      <c r="B359" s="13" t="s">
        <v>1666</v>
      </c>
      <c r="C359" s="13" t="s">
        <v>366</v>
      </c>
    </row>
    <row r="360" spans="1:3" x14ac:dyDescent="0.35">
      <c r="A360" s="13" t="s">
        <v>1667</v>
      </c>
      <c r="B360" s="13" t="s">
        <v>1668</v>
      </c>
      <c r="C360" s="13" t="s">
        <v>366</v>
      </c>
    </row>
    <row r="361" spans="1:3" x14ac:dyDescent="0.35">
      <c r="A361" s="13" t="s">
        <v>1669</v>
      </c>
      <c r="B361" s="13" t="s">
        <v>1670</v>
      </c>
      <c r="C361" s="13" t="s">
        <v>366</v>
      </c>
    </row>
    <row r="362" spans="1:3" x14ac:dyDescent="0.35">
      <c r="A362" s="13" t="s">
        <v>1671</v>
      </c>
      <c r="B362" s="13" t="s">
        <v>1672</v>
      </c>
      <c r="C362" s="13" t="s">
        <v>366</v>
      </c>
    </row>
    <row r="363" spans="1:3" x14ac:dyDescent="0.35">
      <c r="A363" s="13" t="s">
        <v>1673</v>
      </c>
      <c r="B363" s="13" t="s">
        <v>1674</v>
      </c>
      <c r="C363" s="13" t="s">
        <v>366</v>
      </c>
    </row>
    <row r="364" spans="1:3" x14ac:dyDescent="0.35">
      <c r="A364" s="13" t="s">
        <v>1675</v>
      </c>
      <c r="B364" s="13" t="s">
        <v>1676</v>
      </c>
      <c r="C364" s="13" t="s">
        <v>366</v>
      </c>
    </row>
    <row r="365" spans="1:3" x14ac:dyDescent="0.35">
      <c r="A365" s="13" t="s">
        <v>1677</v>
      </c>
      <c r="B365" s="13" t="s">
        <v>1678</v>
      </c>
      <c r="C365" s="13" t="s">
        <v>366</v>
      </c>
    </row>
    <row r="366" spans="1:3" x14ac:dyDescent="0.35">
      <c r="A366" s="13" t="s">
        <v>1679</v>
      </c>
      <c r="B366" s="13" t="s">
        <v>1680</v>
      </c>
      <c r="C366" s="13" t="s">
        <v>366</v>
      </c>
    </row>
    <row r="367" spans="1:3" x14ac:dyDescent="0.35">
      <c r="A367" s="13" t="s">
        <v>1681</v>
      </c>
      <c r="B367" s="13" t="s">
        <v>1682</v>
      </c>
      <c r="C367" s="13" t="s">
        <v>366</v>
      </c>
    </row>
    <row r="368" spans="1:3" x14ac:dyDescent="0.35">
      <c r="A368" s="13" t="s">
        <v>1683</v>
      </c>
      <c r="B368" s="13" t="s">
        <v>1684</v>
      </c>
      <c r="C368" s="13" t="s">
        <v>366</v>
      </c>
    </row>
    <row r="369" spans="1:3" x14ac:dyDescent="0.35">
      <c r="A369" s="13" t="s">
        <v>1685</v>
      </c>
      <c r="B369" s="13" t="s">
        <v>1686</v>
      </c>
      <c r="C369" s="13" t="s">
        <v>366</v>
      </c>
    </row>
    <row r="370" spans="1:3" x14ac:dyDescent="0.35">
      <c r="A370" s="13" t="s">
        <v>1687</v>
      </c>
      <c r="B370" s="13" t="s">
        <v>1688</v>
      </c>
      <c r="C370" s="13" t="s">
        <v>367</v>
      </c>
    </row>
    <row r="371" spans="1:3" x14ac:dyDescent="0.35">
      <c r="A371" s="13" t="s">
        <v>1689</v>
      </c>
      <c r="B371" s="13" t="s">
        <v>1690</v>
      </c>
      <c r="C371" s="13" t="s">
        <v>367</v>
      </c>
    </row>
    <row r="372" spans="1:3" x14ac:dyDescent="0.35">
      <c r="A372" s="13" t="s">
        <v>1691</v>
      </c>
      <c r="B372" s="13" t="s">
        <v>1692</v>
      </c>
      <c r="C372" s="13" t="s">
        <v>367</v>
      </c>
    </row>
    <row r="373" spans="1:3" x14ac:dyDescent="0.35">
      <c r="A373" s="13" t="s">
        <v>1693</v>
      </c>
      <c r="B373" s="13" t="s">
        <v>1694</v>
      </c>
      <c r="C373" s="13" t="s">
        <v>367</v>
      </c>
    </row>
    <row r="374" spans="1:3" x14ac:dyDescent="0.35">
      <c r="A374" s="13" t="s">
        <v>1695</v>
      </c>
      <c r="B374" s="13" t="s">
        <v>1696</v>
      </c>
      <c r="C374" s="13" t="s">
        <v>367</v>
      </c>
    </row>
    <row r="375" spans="1:3" x14ac:dyDescent="0.35">
      <c r="A375" s="13" t="s">
        <v>1697</v>
      </c>
      <c r="B375" s="13" t="s">
        <v>1698</v>
      </c>
      <c r="C375" s="13" t="s">
        <v>368</v>
      </c>
    </row>
    <row r="376" spans="1:3" x14ac:dyDescent="0.35">
      <c r="A376" s="13" t="s">
        <v>1699</v>
      </c>
      <c r="B376" s="13" t="s">
        <v>1700</v>
      </c>
      <c r="C376" s="13" t="s">
        <v>368</v>
      </c>
    </row>
    <row r="377" spans="1:3" x14ac:dyDescent="0.35">
      <c r="A377" s="13" t="s">
        <v>1701</v>
      </c>
      <c r="B377" s="13" t="s">
        <v>1702</v>
      </c>
      <c r="C377" s="13" t="s">
        <v>368</v>
      </c>
    </row>
    <row r="378" spans="1:3" x14ac:dyDescent="0.35">
      <c r="A378" s="13" t="s">
        <v>1703</v>
      </c>
      <c r="B378" s="13" t="s">
        <v>1704</v>
      </c>
      <c r="C378" s="13" t="s">
        <v>368</v>
      </c>
    </row>
    <row r="379" spans="1:3" x14ac:dyDescent="0.35">
      <c r="A379" s="13" t="s">
        <v>1705</v>
      </c>
      <c r="B379" s="13" t="s">
        <v>1706</v>
      </c>
      <c r="C379" s="13" t="s">
        <v>369</v>
      </c>
    </row>
    <row r="380" spans="1:3" x14ac:dyDescent="0.35">
      <c r="A380" s="13" t="s">
        <v>1707</v>
      </c>
      <c r="B380" s="13" t="s">
        <v>1708</v>
      </c>
      <c r="C380" s="13" t="s">
        <v>369</v>
      </c>
    </row>
    <row r="381" spans="1:3" x14ac:dyDescent="0.35">
      <c r="A381" s="13" t="s">
        <v>1709</v>
      </c>
      <c r="B381" s="13" t="s">
        <v>1710</v>
      </c>
      <c r="C381" s="13" t="s">
        <v>369</v>
      </c>
    </row>
    <row r="382" spans="1:3" x14ac:dyDescent="0.35">
      <c r="A382" s="13" t="s">
        <v>1711</v>
      </c>
      <c r="B382" s="13" t="s">
        <v>1712</v>
      </c>
      <c r="C382" s="13" t="s">
        <v>369</v>
      </c>
    </row>
    <row r="383" spans="1:3" x14ac:dyDescent="0.35">
      <c r="A383" s="13" t="s">
        <v>1713</v>
      </c>
      <c r="B383" s="13" t="s">
        <v>1714</v>
      </c>
      <c r="C383" s="13" t="s">
        <v>369</v>
      </c>
    </row>
    <row r="384" spans="1:3" x14ac:dyDescent="0.35">
      <c r="A384" s="13" t="s">
        <v>1715</v>
      </c>
      <c r="B384" s="13" t="s">
        <v>1716</v>
      </c>
      <c r="C384" s="13" t="s">
        <v>369</v>
      </c>
    </row>
    <row r="385" spans="1:3" x14ac:dyDescent="0.35">
      <c r="A385" s="13" t="s">
        <v>1717</v>
      </c>
      <c r="B385" s="13" t="s">
        <v>1718</v>
      </c>
      <c r="C385" s="13" t="s">
        <v>369</v>
      </c>
    </row>
    <row r="386" spans="1:3" x14ac:dyDescent="0.35">
      <c r="A386" s="13" t="s">
        <v>1719</v>
      </c>
      <c r="B386" s="13" t="s">
        <v>1720</v>
      </c>
      <c r="C386" s="13" t="s">
        <v>369</v>
      </c>
    </row>
    <row r="387" spans="1:3" x14ac:dyDescent="0.35">
      <c r="A387" s="13" t="s">
        <v>1721</v>
      </c>
      <c r="B387" s="13" t="s">
        <v>1722</v>
      </c>
      <c r="C387" s="13" t="s">
        <v>369</v>
      </c>
    </row>
    <row r="388" spans="1:3" x14ac:dyDescent="0.35">
      <c r="A388" s="13" t="s">
        <v>1723</v>
      </c>
      <c r="B388" s="13" t="s">
        <v>1724</v>
      </c>
      <c r="C388" s="13" t="s">
        <v>369</v>
      </c>
    </row>
    <row r="389" spans="1:3" x14ac:dyDescent="0.35">
      <c r="A389" s="13" t="s">
        <v>1725</v>
      </c>
      <c r="B389" s="13" t="s">
        <v>1726</v>
      </c>
      <c r="C389" s="13" t="s">
        <v>369</v>
      </c>
    </row>
    <row r="390" spans="1:3" x14ac:dyDescent="0.35">
      <c r="A390" s="13" t="s">
        <v>1727</v>
      </c>
      <c r="B390" s="13" t="s">
        <v>1728</v>
      </c>
      <c r="C390" s="13" t="s">
        <v>369</v>
      </c>
    </row>
    <row r="391" spans="1:3" x14ac:dyDescent="0.35">
      <c r="A391" s="13" t="s">
        <v>1729</v>
      </c>
      <c r="B391" s="13" t="s">
        <v>1730</v>
      </c>
      <c r="C391" s="13" t="s">
        <v>369</v>
      </c>
    </row>
    <row r="392" spans="1:3" x14ac:dyDescent="0.35">
      <c r="A392" s="13" t="s">
        <v>1731</v>
      </c>
      <c r="B392" s="13" t="s">
        <v>1732</v>
      </c>
      <c r="C392" s="13" t="s">
        <v>369</v>
      </c>
    </row>
    <row r="393" spans="1:3" x14ac:dyDescent="0.35">
      <c r="A393" s="13" t="s">
        <v>1733</v>
      </c>
      <c r="B393" s="13" t="s">
        <v>1734</v>
      </c>
      <c r="C393" s="13" t="s">
        <v>369</v>
      </c>
    </row>
    <row r="394" spans="1:3" x14ac:dyDescent="0.35">
      <c r="A394" s="13" t="s">
        <v>1735</v>
      </c>
      <c r="B394" s="13" t="s">
        <v>1736</v>
      </c>
      <c r="C394" s="13" t="s">
        <v>369</v>
      </c>
    </row>
    <row r="395" spans="1:3" x14ac:dyDescent="0.35">
      <c r="A395" s="13" t="s">
        <v>1737</v>
      </c>
      <c r="B395" s="13" t="s">
        <v>1738</v>
      </c>
      <c r="C395" s="13" t="s">
        <v>369</v>
      </c>
    </row>
    <row r="396" spans="1:3" x14ac:dyDescent="0.35">
      <c r="A396" s="13" t="s">
        <v>1739</v>
      </c>
      <c r="B396" s="13" t="s">
        <v>1740</v>
      </c>
      <c r="C396" s="13" t="s">
        <v>369</v>
      </c>
    </row>
    <row r="397" spans="1:3" x14ac:dyDescent="0.35">
      <c r="A397" s="13" t="s">
        <v>1741</v>
      </c>
      <c r="B397" s="13" t="s">
        <v>1742</v>
      </c>
      <c r="C397" s="13" t="s">
        <v>369</v>
      </c>
    </row>
    <row r="398" spans="1:3" x14ac:dyDescent="0.35">
      <c r="A398" s="13" t="s">
        <v>1743</v>
      </c>
      <c r="B398" s="13" t="s">
        <v>1744</v>
      </c>
      <c r="C398" s="13" t="s">
        <v>369</v>
      </c>
    </row>
    <row r="399" spans="1:3" x14ac:dyDescent="0.35">
      <c r="A399" s="13" t="s">
        <v>1745</v>
      </c>
      <c r="B399" s="13" t="s">
        <v>1746</v>
      </c>
      <c r="C399" s="13" t="s">
        <v>369</v>
      </c>
    </row>
    <row r="400" spans="1:3" x14ac:dyDescent="0.35">
      <c r="A400" s="13" t="s">
        <v>1747</v>
      </c>
      <c r="B400" s="13" t="s">
        <v>1748</v>
      </c>
      <c r="C400" s="13" t="s">
        <v>369</v>
      </c>
    </row>
    <row r="401" spans="1:3" x14ac:dyDescent="0.35">
      <c r="A401" s="13" t="s">
        <v>1749</v>
      </c>
      <c r="B401" s="13" t="s">
        <v>1750</v>
      </c>
      <c r="C401" s="13" t="s">
        <v>369</v>
      </c>
    </row>
    <row r="402" spans="1:3" x14ac:dyDescent="0.35">
      <c r="A402" s="13" t="s">
        <v>1751</v>
      </c>
      <c r="B402" s="13" t="s">
        <v>1752</v>
      </c>
      <c r="C402" s="13" t="s">
        <v>369</v>
      </c>
    </row>
    <row r="403" spans="1:3" x14ac:dyDescent="0.35">
      <c r="A403" s="13" t="s">
        <v>1753</v>
      </c>
      <c r="B403" s="13" t="s">
        <v>1754</v>
      </c>
      <c r="C403" s="13" t="s">
        <v>369</v>
      </c>
    </row>
    <row r="404" spans="1:3" x14ac:dyDescent="0.35">
      <c r="A404" s="13" t="s">
        <v>1755</v>
      </c>
      <c r="B404" s="13" t="s">
        <v>1756</v>
      </c>
      <c r="C404" s="13" t="s">
        <v>369</v>
      </c>
    </row>
    <row r="405" spans="1:3" x14ac:dyDescent="0.35">
      <c r="A405" s="13" t="s">
        <v>1757</v>
      </c>
      <c r="B405" s="13" t="s">
        <v>1758</v>
      </c>
      <c r="C405" s="13" t="s">
        <v>369</v>
      </c>
    </row>
    <row r="406" spans="1:3" x14ac:dyDescent="0.35">
      <c r="A406" s="13" t="s">
        <v>1759</v>
      </c>
      <c r="B406" s="13" t="s">
        <v>1760</v>
      </c>
      <c r="C406" s="13" t="s">
        <v>369</v>
      </c>
    </row>
    <row r="407" spans="1:3" x14ac:dyDescent="0.35">
      <c r="A407" s="13" t="s">
        <v>1761</v>
      </c>
      <c r="B407" s="13" t="s">
        <v>1762</v>
      </c>
      <c r="C407" s="13" t="s">
        <v>369</v>
      </c>
    </row>
    <row r="408" spans="1:3" x14ac:dyDescent="0.35">
      <c r="A408" s="13" t="s">
        <v>1763</v>
      </c>
      <c r="B408" s="13" t="s">
        <v>1764</v>
      </c>
      <c r="C408" s="13" t="s">
        <v>370</v>
      </c>
    </row>
    <row r="409" spans="1:3" x14ac:dyDescent="0.35">
      <c r="A409" s="13" t="s">
        <v>1765</v>
      </c>
      <c r="B409" s="13" t="s">
        <v>1766</v>
      </c>
      <c r="C409" s="13" t="s">
        <v>370</v>
      </c>
    </row>
    <row r="410" spans="1:3" x14ac:dyDescent="0.35">
      <c r="A410" s="13" t="s">
        <v>1767</v>
      </c>
      <c r="B410" s="13" t="s">
        <v>1768</v>
      </c>
      <c r="C410" s="13" t="s">
        <v>370</v>
      </c>
    </row>
    <row r="411" spans="1:3" x14ac:dyDescent="0.35">
      <c r="A411" s="13" t="s">
        <v>1769</v>
      </c>
      <c r="B411" s="13" t="s">
        <v>1770</v>
      </c>
      <c r="C411" s="13" t="s">
        <v>370</v>
      </c>
    </row>
    <row r="412" spans="1:3" x14ac:dyDescent="0.35">
      <c r="A412" s="13" t="s">
        <v>1771</v>
      </c>
      <c r="B412" s="13" t="s">
        <v>1772</v>
      </c>
      <c r="C412" s="13" t="s">
        <v>370</v>
      </c>
    </row>
    <row r="413" spans="1:3" x14ac:dyDescent="0.35">
      <c r="A413" s="13" t="s">
        <v>1773</v>
      </c>
      <c r="B413" s="13" t="s">
        <v>1774</v>
      </c>
      <c r="C413" s="13" t="s">
        <v>370</v>
      </c>
    </row>
    <row r="414" spans="1:3" x14ac:dyDescent="0.35">
      <c r="A414" s="13" t="s">
        <v>1775</v>
      </c>
      <c r="B414" s="13" t="s">
        <v>1776</v>
      </c>
      <c r="C414" s="13" t="s">
        <v>370</v>
      </c>
    </row>
    <row r="415" spans="1:3" x14ac:dyDescent="0.35">
      <c r="A415" s="13" t="s">
        <v>1777</v>
      </c>
      <c r="B415" s="13" t="s">
        <v>1778</v>
      </c>
      <c r="C415" s="13" t="s">
        <v>370</v>
      </c>
    </row>
    <row r="416" spans="1:3" x14ac:dyDescent="0.35">
      <c r="A416" s="13" t="s">
        <v>1779</v>
      </c>
      <c r="B416" s="13" t="s">
        <v>1780</v>
      </c>
      <c r="C416" s="13" t="s">
        <v>370</v>
      </c>
    </row>
    <row r="417" spans="1:3" x14ac:dyDescent="0.35">
      <c r="A417" s="13" t="s">
        <v>1781</v>
      </c>
      <c r="B417" s="13" t="s">
        <v>1782</v>
      </c>
      <c r="C417" s="13" t="s">
        <v>370</v>
      </c>
    </row>
    <row r="418" spans="1:3" x14ac:dyDescent="0.35">
      <c r="A418" s="13" t="s">
        <v>1783</v>
      </c>
      <c r="B418" s="13" t="s">
        <v>1784</v>
      </c>
      <c r="C418" s="13" t="s">
        <v>372</v>
      </c>
    </row>
    <row r="419" spans="1:3" x14ac:dyDescent="0.35">
      <c r="A419" s="13" t="s">
        <v>1785</v>
      </c>
      <c r="B419" s="13" t="s">
        <v>1786</v>
      </c>
      <c r="C419" s="13" t="s">
        <v>372</v>
      </c>
    </row>
    <row r="420" spans="1:3" x14ac:dyDescent="0.35">
      <c r="A420" s="13" t="s">
        <v>1787</v>
      </c>
      <c r="B420" s="13" t="s">
        <v>1788</v>
      </c>
      <c r="C420" s="13" t="s">
        <v>372</v>
      </c>
    </row>
    <row r="421" spans="1:3" x14ac:dyDescent="0.35">
      <c r="A421" s="13" t="s">
        <v>1789</v>
      </c>
      <c r="B421" s="13" t="s">
        <v>1790</v>
      </c>
      <c r="C421" s="13" t="s">
        <v>372</v>
      </c>
    </row>
    <row r="422" spans="1:3" x14ac:dyDescent="0.35">
      <c r="A422" s="13" t="s">
        <v>1791</v>
      </c>
      <c r="B422" s="13" t="s">
        <v>1792</v>
      </c>
      <c r="C422" s="13" t="s">
        <v>372</v>
      </c>
    </row>
    <row r="423" spans="1:3" x14ac:dyDescent="0.35">
      <c r="A423" s="13" t="s">
        <v>1793</v>
      </c>
      <c r="B423" s="13" t="s">
        <v>1794</v>
      </c>
      <c r="C423" s="13" t="s">
        <v>372</v>
      </c>
    </row>
    <row r="424" spans="1:3" x14ac:dyDescent="0.35">
      <c r="A424" s="13" t="s">
        <v>1795</v>
      </c>
      <c r="B424" s="13" t="s">
        <v>1796</v>
      </c>
      <c r="C424" s="13" t="s">
        <v>372</v>
      </c>
    </row>
    <row r="425" spans="1:3" x14ac:dyDescent="0.35">
      <c r="A425" s="13" t="s">
        <v>1797</v>
      </c>
      <c r="B425" s="13" t="s">
        <v>1798</v>
      </c>
      <c r="C425" s="13" t="s">
        <v>372</v>
      </c>
    </row>
    <row r="426" spans="1:3" x14ac:dyDescent="0.35">
      <c r="A426" s="13" t="s">
        <v>1799</v>
      </c>
      <c r="B426" s="13" t="s">
        <v>1800</v>
      </c>
      <c r="C426" s="13" t="s">
        <v>372</v>
      </c>
    </row>
    <row r="427" spans="1:3" x14ac:dyDescent="0.35">
      <c r="A427" s="13" t="s">
        <v>1801</v>
      </c>
      <c r="B427" s="13" t="s">
        <v>1802</v>
      </c>
      <c r="C427" s="13" t="s">
        <v>372</v>
      </c>
    </row>
  </sheetData>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0"/>
  <sheetViews>
    <sheetView topLeftCell="A72" zoomScaleNormal="100" workbookViewId="0">
      <selection activeCell="H78" sqref="H78"/>
    </sheetView>
  </sheetViews>
  <sheetFormatPr defaultRowHeight="15.5" x14ac:dyDescent="0.35"/>
  <cols>
    <col min="1" max="1" width="23" style="13" customWidth="1"/>
    <col min="2" max="2" width="23.26953125" style="13" customWidth="1"/>
    <col min="3" max="3" width="17.453125" style="13" customWidth="1"/>
    <col min="4" max="4" width="14.453125" style="13" customWidth="1"/>
    <col min="5" max="5" width="16" style="13" customWidth="1"/>
    <col min="6" max="6" width="12.1796875" style="13" customWidth="1"/>
    <col min="7" max="7" width="13.36328125" style="13" customWidth="1"/>
    <col min="8" max="8" width="14.453125" style="13" customWidth="1"/>
    <col min="9" max="9" width="16.08984375" style="13" customWidth="1"/>
    <col min="10" max="10" width="13.7265625" style="13" customWidth="1"/>
    <col min="11" max="16384" width="8.7265625" style="13"/>
  </cols>
  <sheetData>
    <row r="1" spans="1:10" x14ac:dyDescent="0.35">
      <c r="A1" s="19" t="s">
        <v>1937</v>
      </c>
      <c r="B1" s="19"/>
      <c r="C1" s="19"/>
      <c r="D1" s="19"/>
      <c r="E1" s="19"/>
      <c r="F1" s="19"/>
    </row>
    <row r="2" spans="1:10" x14ac:dyDescent="0.35">
      <c r="A2" s="13" t="s">
        <v>2020</v>
      </c>
    </row>
    <row r="3" spans="1:10" x14ac:dyDescent="0.35">
      <c r="A3" s="13" t="s">
        <v>2021</v>
      </c>
    </row>
    <row r="5" spans="1:10" x14ac:dyDescent="0.35">
      <c r="A5" s="24" t="s">
        <v>1997</v>
      </c>
    </row>
    <row r="7" spans="1:10" ht="46.5" x14ac:dyDescent="0.35">
      <c r="A7" s="13" t="s">
        <v>498</v>
      </c>
      <c r="B7" s="21" t="s">
        <v>1990</v>
      </c>
      <c r="C7" s="21" t="s">
        <v>977</v>
      </c>
      <c r="D7" s="21" t="s">
        <v>978</v>
      </c>
      <c r="E7" s="21" t="s">
        <v>595</v>
      </c>
      <c r="F7" s="21" t="s">
        <v>596</v>
      </c>
      <c r="G7" s="21" t="s">
        <v>2032</v>
      </c>
      <c r="H7" s="21" t="s">
        <v>597</v>
      </c>
      <c r="I7" s="21" t="s">
        <v>979</v>
      </c>
      <c r="J7" s="21"/>
    </row>
    <row r="8" spans="1:10" x14ac:dyDescent="0.35">
      <c r="A8" s="13" t="s">
        <v>852</v>
      </c>
      <c r="B8" s="25">
        <v>0.01</v>
      </c>
      <c r="C8" s="25">
        <v>8.5999999999999993E-2</v>
      </c>
      <c r="D8" s="25">
        <v>0.252</v>
      </c>
      <c r="E8" s="25">
        <v>0.434</v>
      </c>
      <c r="F8" s="25">
        <v>8.1000000000000003E-2</v>
      </c>
      <c r="G8" s="25">
        <v>9.0000000000000011E-3</v>
      </c>
      <c r="H8" s="25">
        <v>7.4999999999999997E-2</v>
      </c>
      <c r="I8" s="25">
        <v>5.2000000000000005E-2</v>
      </c>
    </row>
    <row r="9" spans="1:10" x14ac:dyDescent="0.35">
      <c r="A9" s="13" t="s">
        <v>853</v>
      </c>
      <c r="B9" s="25">
        <v>0.31</v>
      </c>
      <c r="C9" s="25">
        <v>0.42499999999999999</v>
      </c>
      <c r="D9" s="25">
        <v>0.12</v>
      </c>
      <c r="E9" s="25">
        <v>5.4000000000000006E-2</v>
      </c>
      <c r="F9" s="25">
        <v>3.0000000000000001E-3</v>
      </c>
      <c r="G9" s="25"/>
      <c r="H9" s="25">
        <v>3.5000000000000003E-2</v>
      </c>
      <c r="I9" s="25">
        <v>5.2000000000000005E-2</v>
      </c>
    </row>
    <row r="10" spans="1:10" x14ac:dyDescent="0.35">
      <c r="A10" s="13" t="s">
        <v>854</v>
      </c>
      <c r="B10" s="25">
        <v>0.875</v>
      </c>
      <c r="C10" s="25">
        <v>5.2000000000000005E-2</v>
      </c>
      <c r="D10" s="25">
        <v>6.9999999999999993E-3</v>
      </c>
      <c r="E10" s="25">
        <v>2E-3</v>
      </c>
      <c r="F10" s="25">
        <v>1E-3</v>
      </c>
      <c r="G10" s="25"/>
      <c r="H10" s="25">
        <v>1.2E-2</v>
      </c>
      <c r="I10" s="25">
        <v>5.2000000000000005E-2</v>
      </c>
    </row>
    <row r="11" spans="1:10" x14ac:dyDescent="0.35">
      <c r="A11" s="13" t="s">
        <v>556</v>
      </c>
      <c r="B11" s="25">
        <v>0.84400000000000008</v>
      </c>
      <c r="C11" s="25">
        <v>9.1999999999999998E-2</v>
      </c>
      <c r="D11" s="25">
        <v>6.0000000000000001E-3</v>
      </c>
      <c r="E11" s="25">
        <v>1E-3</v>
      </c>
      <c r="F11" s="25">
        <v>0</v>
      </c>
      <c r="G11" s="25"/>
      <c r="H11" s="25">
        <v>5.0000000000000001E-3</v>
      </c>
      <c r="I11" s="25">
        <v>5.2000000000000005E-2</v>
      </c>
    </row>
    <row r="12" spans="1:10" x14ac:dyDescent="0.35">
      <c r="A12" s="13" t="s">
        <v>855</v>
      </c>
      <c r="B12" s="25">
        <v>0.188</v>
      </c>
      <c r="C12" s="25">
        <v>0.311</v>
      </c>
      <c r="D12" s="25">
        <v>0.22899999999999998</v>
      </c>
      <c r="E12" s="25">
        <v>0.16600000000000001</v>
      </c>
      <c r="F12" s="25">
        <v>0.01</v>
      </c>
      <c r="G12" s="25"/>
      <c r="H12" s="25">
        <v>4.4000000000000004E-2</v>
      </c>
      <c r="I12" s="25">
        <v>5.2000000000000005E-2</v>
      </c>
    </row>
    <row r="13" spans="1:10" x14ac:dyDescent="0.35">
      <c r="A13" s="13" t="s">
        <v>856</v>
      </c>
      <c r="B13" s="25">
        <v>0.24</v>
      </c>
      <c r="C13" s="25">
        <v>0.44799999999999995</v>
      </c>
      <c r="D13" s="25">
        <v>0.20699999999999999</v>
      </c>
      <c r="E13" s="25">
        <v>4.4999999999999998E-2</v>
      </c>
      <c r="F13" s="25">
        <v>1E-3</v>
      </c>
      <c r="G13" s="25"/>
      <c r="H13" s="25">
        <v>6.0000000000000001E-3</v>
      </c>
      <c r="I13" s="25">
        <v>5.2000000000000005E-2</v>
      </c>
    </row>
    <row r="14" spans="1:10" x14ac:dyDescent="0.35">
      <c r="A14" s="13" t="s">
        <v>857</v>
      </c>
      <c r="B14" s="25">
        <v>0.91200000000000003</v>
      </c>
      <c r="C14" s="25">
        <v>3.1E-2</v>
      </c>
      <c r="D14" s="25">
        <v>2E-3</v>
      </c>
      <c r="E14" s="25">
        <v>0</v>
      </c>
      <c r="F14" s="25"/>
      <c r="G14" s="25"/>
      <c r="H14" s="25">
        <v>8.0000000000000002E-3</v>
      </c>
      <c r="I14" s="25">
        <v>4.7E-2</v>
      </c>
    </row>
    <row r="15" spans="1:10" x14ac:dyDescent="0.35">
      <c r="A15" s="13" t="s">
        <v>858</v>
      </c>
      <c r="B15" s="25">
        <v>0.55200000000000005</v>
      </c>
      <c r="C15" s="25">
        <v>0.27699999999999997</v>
      </c>
      <c r="D15" s="25">
        <v>4.5999999999999999E-2</v>
      </c>
      <c r="E15" s="25">
        <v>3.6000000000000004E-2</v>
      </c>
      <c r="F15" s="25">
        <v>9.0000000000000011E-3</v>
      </c>
      <c r="G15" s="25">
        <v>1E-3</v>
      </c>
      <c r="H15" s="25">
        <v>2.7000000000000003E-2</v>
      </c>
      <c r="I15" s="25">
        <v>5.2000000000000005E-2</v>
      </c>
    </row>
    <row r="16" spans="1:10" x14ac:dyDescent="0.35">
      <c r="A16" s="13" t="s">
        <v>859</v>
      </c>
      <c r="B16" s="25">
        <v>0.58399999999999996</v>
      </c>
      <c r="C16" s="25">
        <v>0.311</v>
      </c>
      <c r="D16" s="25">
        <v>3.3000000000000002E-2</v>
      </c>
      <c r="E16" s="25">
        <v>6.9999999999999993E-3</v>
      </c>
      <c r="F16" s="25">
        <v>0</v>
      </c>
      <c r="G16" s="25"/>
      <c r="H16" s="25">
        <v>1.3000000000000001E-2</v>
      </c>
      <c r="I16" s="25">
        <v>5.0999999999999997E-2</v>
      </c>
    </row>
    <row r="17" spans="1:11" x14ac:dyDescent="0.35">
      <c r="B17" s="25"/>
      <c r="C17" s="25"/>
      <c r="D17" s="25"/>
      <c r="E17" s="25"/>
      <c r="F17" s="25"/>
      <c r="G17" s="25"/>
      <c r="H17" s="25"/>
      <c r="I17" s="25"/>
    </row>
    <row r="18" spans="1:11" ht="14" customHeight="1" x14ac:dyDescent="0.35">
      <c r="C18" s="23"/>
      <c r="D18" s="23"/>
      <c r="E18" s="23"/>
      <c r="F18" s="23"/>
      <c r="G18" s="23"/>
      <c r="H18" s="23"/>
      <c r="I18" s="23"/>
    </row>
    <row r="19" spans="1:11" x14ac:dyDescent="0.35">
      <c r="A19" s="24" t="s">
        <v>1996</v>
      </c>
      <c r="B19" s="24"/>
      <c r="C19" s="24"/>
      <c r="D19" s="24"/>
      <c r="E19" s="24"/>
      <c r="F19" s="24"/>
      <c r="G19" s="24"/>
      <c r="H19" s="24"/>
      <c r="I19" s="24"/>
    </row>
    <row r="20" spans="1:11" x14ac:dyDescent="0.35">
      <c r="A20" s="13" t="s">
        <v>1847</v>
      </c>
      <c r="C20" s="23"/>
      <c r="D20" s="23"/>
      <c r="E20" s="23"/>
      <c r="F20" s="23"/>
      <c r="G20" s="23"/>
      <c r="H20" s="23"/>
      <c r="I20" s="23"/>
    </row>
    <row r="21" spans="1:11" x14ac:dyDescent="0.35">
      <c r="C21" s="23"/>
      <c r="D21" s="23"/>
      <c r="E21" s="23"/>
      <c r="F21" s="23"/>
      <c r="G21" s="23"/>
      <c r="H21" s="23"/>
      <c r="I21" s="23"/>
    </row>
    <row r="22" spans="1:11" ht="62" x14ac:dyDescent="0.35">
      <c r="A22" s="13" t="s">
        <v>1846</v>
      </c>
      <c r="B22" s="13" t="s">
        <v>511</v>
      </c>
      <c r="C22" s="21" t="s">
        <v>1990</v>
      </c>
      <c r="D22" s="59" t="s">
        <v>977</v>
      </c>
      <c r="E22" s="59" t="s">
        <v>978</v>
      </c>
      <c r="F22" s="59" t="s">
        <v>595</v>
      </c>
      <c r="G22" s="59" t="s">
        <v>596</v>
      </c>
      <c r="H22" s="59" t="s">
        <v>2032</v>
      </c>
      <c r="I22" s="59" t="s">
        <v>597</v>
      </c>
      <c r="J22" s="21" t="s">
        <v>979</v>
      </c>
      <c r="K22" s="21"/>
    </row>
    <row r="23" spans="1:11" x14ac:dyDescent="0.35">
      <c r="A23" s="13" t="s">
        <v>598</v>
      </c>
      <c r="B23" s="13" t="s">
        <v>852</v>
      </c>
      <c r="C23" s="25">
        <v>1.3999999999999999E-2</v>
      </c>
      <c r="D23" s="25">
        <v>0.161</v>
      </c>
      <c r="E23" s="25">
        <v>0.5</v>
      </c>
      <c r="F23" s="25">
        <v>0.27200000000000002</v>
      </c>
      <c r="G23" s="25">
        <v>3.6000000000000004E-2</v>
      </c>
      <c r="H23" s="25">
        <v>0</v>
      </c>
      <c r="I23" s="25">
        <v>4.0000000000000001E-3</v>
      </c>
      <c r="J23" s="25">
        <v>1.3000000000000001E-2</v>
      </c>
      <c r="K23" s="25"/>
    </row>
    <row r="24" spans="1:11" x14ac:dyDescent="0.35">
      <c r="A24" s="13" t="s">
        <v>598</v>
      </c>
      <c r="B24" s="13" t="s">
        <v>853</v>
      </c>
      <c r="C24" s="25">
        <v>0.47</v>
      </c>
      <c r="D24" s="25">
        <v>0.48</v>
      </c>
      <c r="E24" s="25">
        <v>3.2000000000000001E-2</v>
      </c>
      <c r="F24" s="25"/>
      <c r="G24" s="25"/>
      <c r="H24" s="25"/>
      <c r="I24" s="25">
        <v>5.0000000000000001E-3</v>
      </c>
      <c r="J24" s="25">
        <v>1.3000000000000001E-2</v>
      </c>
      <c r="K24" s="25"/>
    </row>
    <row r="25" spans="1:11" x14ac:dyDescent="0.35">
      <c r="A25" s="13" t="s">
        <v>598</v>
      </c>
      <c r="B25" s="13" t="s">
        <v>854</v>
      </c>
      <c r="C25" s="25">
        <v>0.96200000000000008</v>
      </c>
      <c r="D25" s="25">
        <v>2.2000000000000002E-2</v>
      </c>
      <c r="E25" s="25">
        <v>2E-3</v>
      </c>
      <c r="F25" s="25"/>
      <c r="G25" s="25"/>
      <c r="H25" s="25"/>
      <c r="I25" s="25">
        <v>3.0000000000000001E-3</v>
      </c>
      <c r="J25" s="25">
        <v>1.2E-2</v>
      </c>
      <c r="K25" s="25"/>
    </row>
    <row r="26" spans="1:11" x14ac:dyDescent="0.35">
      <c r="A26" s="13" t="s">
        <v>598</v>
      </c>
      <c r="B26" s="13" t="s">
        <v>556</v>
      </c>
      <c r="C26" s="25">
        <v>0.94700000000000006</v>
      </c>
      <c r="D26" s="25">
        <v>3.7000000000000005E-2</v>
      </c>
      <c r="E26" s="25">
        <v>1E-3</v>
      </c>
      <c r="F26" s="25"/>
      <c r="G26" s="25"/>
      <c r="H26" s="25"/>
      <c r="I26" s="25">
        <v>2E-3</v>
      </c>
      <c r="J26" s="25">
        <v>1.3000000000000001E-2</v>
      </c>
      <c r="K26" s="25"/>
    </row>
    <row r="27" spans="1:11" x14ac:dyDescent="0.35">
      <c r="A27" s="13" t="s">
        <v>598</v>
      </c>
      <c r="B27" s="13" t="s">
        <v>855</v>
      </c>
      <c r="C27" s="25">
        <v>0.42200000000000004</v>
      </c>
      <c r="D27" s="25">
        <v>0.49299999999999999</v>
      </c>
      <c r="E27" s="25">
        <v>6.6000000000000003E-2</v>
      </c>
      <c r="F27" s="25">
        <v>1E-3</v>
      </c>
      <c r="G27" s="25"/>
      <c r="H27" s="25"/>
      <c r="I27" s="25">
        <v>5.0000000000000001E-3</v>
      </c>
      <c r="J27" s="25">
        <v>1.3000000000000001E-2</v>
      </c>
      <c r="K27" s="25"/>
    </row>
    <row r="28" spans="1:11" x14ac:dyDescent="0.35">
      <c r="A28" s="13" t="s">
        <v>598</v>
      </c>
      <c r="B28" s="13" t="s">
        <v>856</v>
      </c>
      <c r="C28" s="25">
        <v>0.24299999999999999</v>
      </c>
      <c r="D28" s="25">
        <v>0.56899999999999995</v>
      </c>
      <c r="E28" s="25">
        <v>0.16200000000000001</v>
      </c>
      <c r="F28" s="25">
        <v>1.1000000000000001E-2</v>
      </c>
      <c r="G28" s="25"/>
      <c r="H28" s="25"/>
      <c r="I28" s="25">
        <v>3.0000000000000001E-3</v>
      </c>
      <c r="J28" s="25">
        <v>1.3000000000000001E-2</v>
      </c>
      <c r="K28" s="25"/>
    </row>
    <row r="29" spans="1:11" x14ac:dyDescent="0.35">
      <c r="A29" s="13" t="s">
        <v>598</v>
      </c>
      <c r="B29" s="13" t="s">
        <v>857</v>
      </c>
      <c r="C29" s="25">
        <v>0.97</v>
      </c>
      <c r="D29" s="25">
        <v>1.9E-2</v>
      </c>
      <c r="E29" s="25"/>
      <c r="F29" s="25"/>
      <c r="G29" s="25"/>
      <c r="H29" s="25"/>
      <c r="I29" s="25">
        <v>2E-3</v>
      </c>
      <c r="J29" s="25">
        <v>0.01</v>
      </c>
      <c r="K29" s="25"/>
    </row>
    <row r="30" spans="1:11" x14ac:dyDescent="0.35">
      <c r="A30" s="13" t="s">
        <v>598</v>
      </c>
      <c r="B30" s="13" t="s">
        <v>858</v>
      </c>
      <c r="C30" s="25">
        <v>0.67299999999999993</v>
      </c>
      <c r="D30" s="25">
        <v>0.29299999999999998</v>
      </c>
      <c r="E30" s="25">
        <v>1.8000000000000002E-2</v>
      </c>
      <c r="F30" s="25"/>
      <c r="G30" s="25"/>
      <c r="H30" s="25"/>
      <c r="I30" s="25">
        <v>3.0000000000000001E-3</v>
      </c>
      <c r="J30" s="25">
        <v>1.3000000000000001E-2</v>
      </c>
      <c r="K30" s="25"/>
    </row>
    <row r="31" spans="1:11" x14ac:dyDescent="0.35">
      <c r="A31" s="13" t="s">
        <v>598</v>
      </c>
      <c r="B31" s="13" t="s">
        <v>859</v>
      </c>
      <c r="C31" s="25">
        <v>0.76500000000000001</v>
      </c>
      <c r="D31" s="25">
        <v>0.215</v>
      </c>
      <c r="E31" s="25">
        <v>4.0000000000000001E-3</v>
      </c>
      <c r="F31" s="25"/>
      <c r="G31" s="25"/>
      <c r="H31" s="25"/>
      <c r="I31" s="25">
        <v>3.0000000000000001E-3</v>
      </c>
      <c r="J31" s="25">
        <v>1.3000000000000001E-2</v>
      </c>
      <c r="K31" s="25"/>
    </row>
    <row r="32" spans="1:11" x14ac:dyDescent="0.35">
      <c r="A32" s="13" t="s">
        <v>599</v>
      </c>
      <c r="B32" s="13" t="s">
        <v>852</v>
      </c>
      <c r="C32" s="25">
        <v>0.01</v>
      </c>
      <c r="D32" s="25">
        <v>7.2000000000000008E-2</v>
      </c>
      <c r="E32" s="25">
        <v>0.17899999999999999</v>
      </c>
      <c r="F32" s="25">
        <v>0.62</v>
      </c>
      <c r="G32" s="25">
        <v>6.0999999999999999E-2</v>
      </c>
      <c r="H32" s="25">
        <v>3.0000000000000001E-3</v>
      </c>
      <c r="I32" s="25">
        <v>3.1E-2</v>
      </c>
      <c r="J32" s="25">
        <v>2.3E-2</v>
      </c>
      <c r="K32" s="25"/>
    </row>
    <row r="33" spans="1:11" x14ac:dyDescent="0.35">
      <c r="A33" s="13" t="s">
        <v>599</v>
      </c>
      <c r="B33" s="13" t="s">
        <v>853</v>
      </c>
      <c r="C33" s="25">
        <v>0.35700000000000004</v>
      </c>
      <c r="D33" s="25">
        <v>0.49099999999999999</v>
      </c>
      <c r="E33" s="25">
        <v>0.10199999999999999</v>
      </c>
      <c r="F33" s="25">
        <v>1.7000000000000001E-2</v>
      </c>
      <c r="G33" s="25"/>
      <c r="H33" s="25"/>
      <c r="I33" s="25">
        <v>0.01</v>
      </c>
      <c r="J33" s="25">
        <v>2.3E-2</v>
      </c>
      <c r="K33" s="25"/>
    </row>
    <row r="34" spans="1:11" x14ac:dyDescent="0.35">
      <c r="A34" s="13" t="s">
        <v>599</v>
      </c>
      <c r="B34" s="13" t="s">
        <v>854</v>
      </c>
      <c r="C34" s="25">
        <v>0.95400000000000007</v>
      </c>
      <c r="D34" s="25">
        <v>0.02</v>
      </c>
      <c r="E34" s="25"/>
      <c r="F34" s="25"/>
      <c r="G34" s="25"/>
      <c r="H34" s="25"/>
      <c r="I34" s="25">
        <v>4.0000000000000001E-3</v>
      </c>
      <c r="J34" s="25">
        <v>2.3E-2</v>
      </c>
      <c r="K34" s="25"/>
    </row>
    <row r="35" spans="1:11" x14ac:dyDescent="0.35">
      <c r="A35" s="13" t="s">
        <v>599</v>
      </c>
      <c r="B35" s="13" t="s">
        <v>556</v>
      </c>
      <c r="C35" s="25">
        <v>0.89500000000000002</v>
      </c>
      <c r="D35" s="25">
        <v>0.08</v>
      </c>
      <c r="E35" s="25">
        <v>1E-3</v>
      </c>
      <c r="F35" s="25">
        <v>0</v>
      </c>
      <c r="G35" s="25"/>
      <c r="H35" s="25"/>
      <c r="I35" s="25">
        <v>2E-3</v>
      </c>
      <c r="J35" s="25">
        <v>2.3E-2</v>
      </c>
      <c r="K35" s="25"/>
    </row>
    <row r="36" spans="1:11" x14ac:dyDescent="0.35">
      <c r="A36" s="13" t="s">
        <v>599</v>
      </c>
      <c r="B36" s="13" t="s">
        <v>855</v>
      </c>
      <c r="C36" s="25">
        <v>8.6999999999999994E-2</v>
      </c>
      <c r="D36" s="25">
        <v>0.27</v>
      </c>
      <c r="E36" s="25">
        <v>0.36599999999999999</v>
      </c>
      <c r="F36" s="25">
        <v>0.22600000000000001</v>
      </c>
      <c r="G36" s="25">
        <v>4.0000000000000001E-3</v>
      </c>
      <c r="H36" s="25"/>
      <c r="I36" s="25">
        <v>2.4E-2</v>
      </c>
      <c r="J36" s="25">
        <v>2.3E-2</v>
      </c>
      <c r="K36" s="25"/>
    </row>
    <row r="37" spans="1:11" x14ac:dyDescent="0.35">
      <c r="A37" s="13" t="s">
        <v>599</v>
      </c>
      <c r="B37" s="13" t="s">
        <v>856</v>
      </c>
      <c r="C37" s="25">
        <v>0.27399999999999997</v>
      </c>
      <c r="D37" s="25">
        <v>0.46299999999999997</v>
      </c>
      <c r="E37" s="25">
        <v>0.217</v>
      </c>
      <c r="F37" s="25">
        <v>2.2000000000000002E-2</v>
      </c>
      <c r="G37" s="25"/>
      <c r="H37" s="25"/>
      <c r="I37" s="25">
        <v>2E-3</v>
      </c>
      <c r="J37" s="25">
        <v>2.3E-2</v>
      </c>
      <c r="K37" s="25"/>
    </row>
    <row r="38" spans="1:11" x14ac:dyDescent="0.35">
      <c r="A38" s="13" t="s">
        <v>599</v>
      </c>
      <c r="B38" s="13" t="s">
        <v>857</v>
      </c>
      <c r="C38" s="25">
        <v>0.95200000000000007</v>
      </c>
      <c r="D38" s="25">
        <v>2.3E-2</v>
      </c>
      <c r="E38" s="25">
        <v>0</v>
      </c>
      <c r="F38" s="25"/>
      <c r="G38" s="25"/>
      <c r="H38" s="25"/>
      <c r="I38" s="25">
        <v>5.0000000000000001E-3</v>
      </c>
      <c r="J38" s="25">
        <v>0.02</v>
      </c>
      <c r="K38" s="25"/>
    </row>
    <row r="39" spans="1:11" x14ac:dyDescent="0.35">
      <c r="A39" s="13" t="s">
        <v>599</v>
      </c>
      <c r="B39" s="13" t="s">
        <v>858</v>
      </c>
      <c r="C39" s="25">
        <v>0.65700000000000003</v>
      </c>
      <c r="D39" s="25">
        <v>0.26200000000000001</v>
      </c>
      <c r="E39" s="25">
        <v>2.8999999999999998E-2</v>
      </c>
      <c r="F39" s="25">
        <v>1.7000000000000001E-2</v>
      </c>
      <c r="G39" s="25">
        <v>9.0000000000000011E-3</v>
      </c>
      <c r="H39" s="25"/>
      <c r="I39" s="25">
        <v>3.0000000000000001E-3</v>
      </c>
      <c r="J39" s="25">
        <v>2.3E-2</v>
      </c>
      <c r="K39" s="25"/>
    </row>
    <row r="40" spans="1:11" x14ac:dyDescent="0.35">
      <c r="A40" s="13" t="s">
        <v>599</v>
      </c>
      <c r="B40" s="13" t="s">
        <v>859</v>
      </c>
      <c r="C40" s="25">
        <v>0.621</v>
      </c>
      <c r="D40" s="25">
        <v>0.33200000000000002</v>
      </c>
      <c r="E40" s="25">
        <v>1.7000000000000001E-2</v>
      </c>
      <c r="F40" s="25">
        <v>0</v>
      </c>
      <c r="G40" s="25"/>
      <c r="H40" s="25"/>
      <c r="I40" s="25">
        <v>8.0000000000000002E-3</v>
      </c>
      <c r="J40" s="25">
        <v>2.1000000000000001E-2</v>
      </c>
      <c r="K40" s="25"/>
    </row>
    <row r="41" spans="1:11" x14ac:dyDescent="0.35">
      <c r="A41" s="13" t="s">
        <v>600</v>
      </c>
      <c r="B41" s="13" t="s">
        <v>852</v>
      </c>
      <c r="C41" s="25">
        <v>5.0000000000000001E-3</v>
      </c>
      <c r="D41" s="25">
        <v>5.2999999999999999E-2</v>
      </c>
      <c r="E41" s="25">
        <v>0.122</v>
      </c>
      <c r="F41" s="25">
        <v>0.58299999999999996</v>
      </c>
      <c r="G41" s="25">
        <v>0.113</v>
      </c>
      <c r="H41" s="25">
        <v>3.6000000000000004E-2</v>
      </c>
      <c r="I41" s="25">
        <v>4.4000000000000004E-2</v>
      </c>
      <c r="J41" s="25">
        <v>4.4000000000000004E-2</v>
      </c>
      <c r="K41" s="25"/>
    </row>
    <row r="42" spans="1:11" x14ac:dyDescent="0.35">
      <c r="A42" s="13" t="s">
        <v>600</v>
      </c>
      <c r="B42" s="13" t="s">
        <v>853</v>
      </c>
      <c r="C42" s="25">
        <v>4.9000000000000002E-2</v>
      </c>
      <c r="D42" s="25">
        <v>0.45299999999999996</v>
      </c>
      <c r="E42" s="25">
        <v>0.33299999999999996</v>
      </c>
      <c r="F42" s="25">
        <v>8.900000000000001E-2</v>
      </c>
      <c r="G42" s="25"/>
      <c r="H42" s="25"/>
      <c r="I42" s="25">
        <v>3.1E-2</v>
      </c>
      <c r="J42" s="25">
        <v>4.4000000000000004E-2</v>
      </c>
      <c r="K42" s="25"/>
    </row>
    <row r="43" spans="1:11" x14ac:dyDescent="0.35">
      <c r="A43" s="13" t="s">
        <v>600</v>
      </c>
      <c r="B43" s="13" t="s">
        <v>854</v>
      </c>
      <c r="C43" s="25">
        <v>0.93099999999999994</v>
      </c>
      <c r="D43" s="25">
        <v>2.6000000000000002E-2</v>
      </c>
      <c r="E43" s="25"/>
      <c r="F43" s="25"/>
      <c r="G43" s="25"/>
      <c r="H43" s="25"/>
      <c r="I43" s="25"/>
      <c r="J43" s="25">
        <v>4.2999999999999997E-2</v>
      </c>
      <c r="K43" s="25"/>
    </row>
    <row r="44" spans="1:11" x14ac:dyDescent="0.35">
      <c r="A44" s="13" t="s">
        <v>600</v>
      </c>
      <c r="B44" s="13" t="s">
        <v>556</v>
      </c>
      <c r="C44" s="25">
        <v>0.86</v>
      </c>
      <c r="D44" s="25">
        <v>0.09</v>
      </c>
      <c r="E44" s="25">
        <v>2E-3</v>
      </c>
      <c r="F44" s="25"/>
      <c r="G44" s="25"/>
      <c r="H44" s="25"/>
      <c r="I44" s="25">
        <v>3.0000000000000001E-3</v>
      </c>
      <c r="J44" s="25">
        <v>4.4000000000000004E-2</v>
      </c>
      <c r="K44" s="25"/>
    </row>
    <row r="45" spans="1:11" x14ac:dyDescent="0.35">
      <c r="A45" s="13" t="s">
        <v>600</v>
      </c>
      <c r="B45" s="13" t="s">
        <v>855</v>
      </c>
      <c r="C45" s="25">
        <v>5.0999999999999997E-2</v>
      </c>
      <c r="D45" s="25">
        <v>0.217</v>
      </c>
      <c r="E45" s="25">
        <v>0.35499999999999998</v>
      </c>
      <c r="F45" s="25">
        <v>0.29100000000000004</v>
      </c>
      <c r="G45" s="25">
        <v>8.0000000000000002E-3</v>
      </c>
      <c r="H45" s="25"/>
      <c r="I45" s="25">
        <v>3.4000000000000002E-2</v>
      </c>
      <c r="J45" s="25">
        <v>4.4000000000000004E-2</v>
      </c>
      <c r="K45" s="25"/>
    </row>
    <row r="46" spans="1:11" x14ac:dyDescent="0.35">
      <c r="A46" s="13" t="s">
        <v>600</v>
      </c>
      <c r="B46" s="13" t="s">
        <v>856</v>
      </c>
      <c r="C46" s="25">
        <v>0.11</v>
      </c>
      <c r="D46" s="25">
        <v>0.37799999999999995</v>
      </c>
      <c r="E46" s="25">
        <v>0.35600000000000004</v>
      </c>
      <c r="F46" s="25">
        <v>0.107</v>
      </c>
      <c r="G46" s="25"/>
      <c r="H46" s="25"/>
      <c r="I46" s="25">
        <v>5.0000000000000001E-3</v>
      </c>
      <c r="J46" s="25">
        <v>4.4000000000000004E-2</v>
      </c>
      <c r="K46" s="25"/>
    </row>
    <row r="47" spans="1:11" x14ac:dyDescent="0.35">
      <c r="A47" s="13" t="s">
        <v>600</v>
      </c>
      <c r="B47" s="13" t="s">
        <v>857</v>
      </c>
      <c r="C47" s="25">
        <v>0.93900000000000006</v>
      </c>
      <c r="D47" s="25">
        <v>0.02</v>
      </c>
      <c r="E47" s="25"/>
      <c r="F47" s="25"/>
      <c r="G47" s="25"/>
      <c r="H47" s="25"/>
      <c r="I47" s="25">
        <v>5.0000000000000001E-3</v>
      </c>
      <c r="J47" s="25">
        <v>3.6000000000000004E-2</v>
      </c>
      <c r="K47" s="25"/>
    </row>
    <row r="48" spans="1:11" x14ac:dyDescent="0.35">
      <c r="A48" s="13" t="s">
        <v>600</v>
      </c>
      <c r="B48" s="13" t="s">
        <v>858</v>
      </c>
      <c r="C48" s="25">
        <v>0.45799999999999996</v>
      </c>
      <c r="D48" s="25">
        <v>0.373</v>
      </c>
      <c r="E48" s="25">
        <v>7.6999999999999999E-2</v>
      </c>
      <c r="F48" s="25">
        <v>4.5999999999999999E-2</v>
      </c>
      <c r="G48" s="25">
        <v>2E-3</v>
      </c>
      <c r="H48" s="25"/>
      <c r="I48" s="25"/>
      <c r="J48" s="25">
        <v>4.4000000000000004E-2</v>
      </c>
      <c r="K48" s="25"/>
    </row>
    <row r="49" spans="1:11" x14ac:dyDescent="0.35">
      <c r="A49" s="13" t="s">
        <v>600</v>
      </c>
      <c r="B49" s="13" t="s">
        <v>859</v>
      </c>
      <c r="C49" s="25">
        <v>0.47899999999999998</v>
      </c>
      <c r="D49" s="25">
        <v>0.39700000000000002</v>
      </c>
      <c r="E49" s="25">
        <v>5.9000000000000004E-2</v>
      </c>
      <c r="F49" s="25">
        <v>5.0000000000000001E-3</v>
      </c>
      <c r="G49" s="25"/>
      <c r="H49" s="25"/>
      <c r="I49" s="25">
        <v>1.4999999999999999E-2</v>
      </c>
      <c r="J49" s="25">
        <v>4.4000000000000004E-2</v>
      </c>
      <c r="K49" s="25"/>
    </row>
    <row r="50" spans="1:11" x14ac:dyDescent="0.35">
      <c r="A50" s="13" t="s">
        <v>601</v>
      </c>
      <c r="B50" s="13" t="s">
        <v>852</v>
      </c>
      <c r="C50" s="25"/>
      <c r="D50" s="25"/>
      <c r="E50" s="25">
        <v>4.0000000000000001E-3</v>
      </c>
      <c r="F50" s="25">
        <v>0.27600000000000002</v>
      </c>
      <c r="G50" s="25">
        <v>0.20600000000000002</v>
      </c>
      <c r="H50" s="25">
        <v>2.7000000000000003E-2</v>
      </c>
      <c r="I50" s="25">
        <v>0.46700000000000003</v>
      </c>
      <c r="J50" s="25">
        <v>1.9E-2</v>
      </c>
      <c r="K50" s="25"/>
    </row>
    <row r="51" spans="1:11" x14ac:dyDescent="0.35">
      <c r="A51" s="13" t="s">
        <v>601</v>
      </c>
      <c r="B51" s="13" t="s">
        <v>853</v>
      </c>
      <c r="C51" s="25">
        <v>0.218</v>
      </c>
      <c r="D51" s="25">
        <v>7.400000000000001E-2</v>
      </c>
      <c r="E51" s="25">
        <v>0.218</v>
      </c>
      <c r="F51" s="25">
        <v>0.36200000000000004</v>
      </c>
      <c r="G51" s="25"/>
      <c r="H51" s="25"/>
      <c r="I51" s="25">
        <v>0.109</v>
      </c>
      <c r="J51" s="25">
        <v>1.9E-2</v>
      </c>
      <c r="K51" s="25"/>
    </row>
    <row r="52" spans="1:11" x14ac:dyDescent="0.35">
      <c r="A52" s="13" t="s">
        <v>601</v>
      </c>
      <c r="B52" s="13" t="s">
        <v>854</v>
      </c>
      <c r="C52" s="25">
        <v>0.97699999999999998</v>
      </c>
      <c r="D52" s="25"/>
      <c r="E52" s="25"/>
      <c r="F52" s="25"/>
      <c r="G52" s="25"/>
      <c r="H52" s="25"/>
      <c r="I52" s="25">
        <v>4.0000000000000001E-3</v>
      </c>
      <c r="J52" s="25">
        <v>1.9E-2</v>
      </c>
      <c r="K52" s="25"/>
    </row>
    <row r="53" spans="1:11" x14ac:dyDescent="0.35">
      <c r="A53" s="13" t="s">
        <v>601</v>
      </c>
      <c r="B53" s="13" t="s">
        <v>556</v>
      </c>
      <c r="C53" s="25">
        <v>0.93</v>
      </c>
      <c r="D53" s="25">
        <v>4.7E-2</v>
      </c>
      <c r="E53" s="25"/>
      <c r="F53" s="25"/>
      <c r="G53" s="25"/>
      <c r="H53" s="25"/>
      <c r="I53" s="25">
        <v>4.0000000000000001E-3</v>
      </c>
      <c r="J53" s="25">
        <v>1.9E-2</v>
      </c>
      <c r="K53" s="25"/>
    </row>
    <row r="54" spans="1:11" x14ac:dyDescent="0.35">
      <c r="A54" s="13" t="s">
        <v>601</v>
      </c>
      <c r="B54" s="13" t="s">
        <v>855</v>
      </c>
      <c r="C54" s="25">
        <v>0.218</v>
      </c>
      <c r="D54" s="25">
        <v>4.7E-2</v>
      </c>
      <c r="E54" s="25">
        <v>0.17499999999999999</v>
      </c>
      <c r="F54" s="25">
        <v>0.33500000000000002</v>
      </c>
      <c r="G54" s="25">
        <v>7.400000000000001E-2</v>
      </c>
      <c r="H54" s="25"/>
      <c r="I54" s="25">
        <v>0.13200000000000001</v>
      </c>
      <c r="J54" s="25">
        <v>1.9E-2</v>
      </c>
      <c r="K54" s="25"/>
    </row>
    <row r="55" spans="1:11" x14ac:dyDescent="0.35">
      <c r="A55" s="13" t="s">
        <v>601</v>
      </c>
      <c r="B55" s="13" t="s">
        <v>856</v>
      </c>
      <c r="C55" s="25">
        <v>0.68900000000000006</v>
      </c>
      <c r="D55" s="25">
        <v>0.105</v>
      </c>
      <c r="E55" s="25">
        <v>8.199999999999999E-2</v>
      </c>
      <c r="F55" s="25">
        <v>8.900000000000001E-2</v>
      </c>
      <c r="G55" s="25">
        <v>4.0000000000000001E-3</v>
      </c>
      <c r="H55" s="25"/>
      <c r="I55" s="25">
        <v>1.2E-2</v>
      </c>
      <c r="J55" s="25">
        <v>1.9E-2</v>
      </c>
      <c r="K55" s="25"/>
    </row>
    <row r="56" spans="1:11" x14ac:dyDescent="0.35">
      <c r="A56" s="13" t="s">
        <v>601</v>
      </c>
      <c r="B56" s="13" t="s">
        <v>857</v>
      </c>
      <c r="C56" s="25">
        <v>0.88700000000000001</v>
      </c>
      <c r="D56" s="25">
        <v>6.6000000000000003E-2</v>
      </c>
      <c r="E56" s="25">
        <v>4.0000000000000001E-3</v>
      </c>
      <c r="F56" s="25"/>
      <c r="G56" s="25"/>
      <c r="H56" s="25"/>
      <c r="I56" s="25">
        <v>2.3E-2</v>
      </c>
      <c r="J56" s="25">
        <v>1.9E-2</v>
      </c>
      <c r="K56" s="25"/>
    </row>
    <row r="57" spans="1:11" x14ac:dyDescent="0.35">
      <c r="A57" s="13" t="s">
        <v>601</v>
      </c>
      <c r="B57" s="13" t="s">
        <v>858</v>
      </c>
      <c r="C57" s="25">
        <v>0.40500000000000003</v>
      </c>
      <c r="D57" s="25">
        <v>7.8E-2</v>
      </c>
      <c r="E57" s="25">
        <v>8.199999999999999E-2</v>
      </c>
      <c r="F57" s="25">
        <v>0.26500000000000001</v>
      </c>
      <c r="G57" s="25">
        <v>4.0000000000000001E-3</v>
      </c>
      <c r="H57" s="25"/>
      <c r="I57" s="25">
        <v>0.14800000000000002</v>
      </c>
      <c r="J57" s="25">
        <v>1.9E-2</v>
      </c>
      <c r="K57" s="25"/>
    </row>
    <row r="58" spans="1:11" x14ac:dyDescent="0.35">
      <c r="A58" s="13" t="s">
        <v>601</v>
      </c>
      <c r="B58" s="13" t="s">
        <v>859</v>
      </c>
      <c r="C58" s="25">
        <v>0.75900000000000001</v>
      </c>
      <c r="D58" s="25">
        <v>0.183</v>
      </c>
      <c r="E58" s="25"/>
      <c r="F58" s="25">
        <v>4.0000000000000001E-3</v>
      </c>
      <c r="G58" s="25"/>
      <c r="H58" s="25"/>
      <c r="I58" s="25">
        <v>3.9E-2</v>
      </c>
      <c r="J58" s="25">
        <v>1.6E-2</v>
      </c>
      <c r="K58" s="25"/>
    </row>
    <row r="59" spans="1:11" x14ac:dyDescent="0.35">
      <c r="A59" s="13" t="s">
        <v>602</v>
      </c>
      <c r="B59" s="13" t="s">
        <v>852</v>
      </c>
      <c r="C59" s="25">
        <v>8.0000000000000002E-3</v>
      </c>
      <c r="D59" s="25">
        <v>1.3999999999999999E-2</v>
      </c>
      <c r="E59" s="25">
        <v>0.09</v>
      </c>
      <c r="F59" s="25">
        <v>0.40100000000000002</v>
      </c>
      <c r="G59" s="25">
        <v>0.18600000000000003</v>
      </c>
      <c r="H59" s="25">
        <v>2.2000000000000002E-2</v>
      </c>
      <c r="I59" s="25">
        <v>9.8000000000000004E-2</v>
      </c>
      <c r="J59" s="25">
        <v>0.18100000000000002</v>
      </c>
      <c r="K59" s="25"/>
    </row>
    <row r="60" spans="1:11" x14ac:dyDescent="0.35">
      <c r="A60" s="13" t="s">
        <v>602</v>
      </c>
      <c r="B60" s="13" t="s">
        <v>853</v>
      </c>
      <c r="C60" s="25">
        <v>7.0000000000000007E-2</v>
      </c>
      <c r="D60" s="25">
        <v>0.33200000000000002</v>
      </c>
      <c r="E60" s="25">
        <v>0.23800000000000002</v>
      </c>
      <c r="F60" s="25">
        <v>0.121</v>
      </c>
      <c r="G60" s="25">
        <v>3.0000000000000001E-3</v>
      </c>
      <c r="H60" s="25"/>
      <c r="I60" s="25">
        <v>5.5999999999999994E-2</v>
      </c>
      <c r="J60" s="25">
        <v>0.18100000000000002</v>
      </c>
      <c r="K60" s="25"/>
    </row>
    <row r="61" spans="1:11" x14ac:dyDescent="0.35">
      <c r="A61" s="13" t="s">
        <v>602</v>
      </c>
      <c r="B61" s="13" t="s">
        <v>854</v>
      </c>
      <c r="C61" s="25">
        <v>0.54</v>
      </c>
      <c r="D61" s="25">
        <v>0.218</v>
      </c>
      <c r="E61" s="25">
        <v>2.1000000000000001E-2</v>
      </c>
      <c r="F61" s="25">
        <v>6.0000000000000001E-3</v>
      </c>
      <c r="G61" s="25">
        <v>1E-3</v>
      </c>
      <c r="H61" s="25"/>
      <c r="I61" s="25">
        <v>3.2000000000000001E-2</v>
      </c>
      <c r="J61" s="25">
        <v>0.18100000000000002</v>
      </c>
      <c r="K61" s="25"/>
    </row>
    <row r="62" spans="1:11" x14ac:dyDescent="0.35">
      <c r="A62" s="13" t="s">
        <v>602</v>
      </c>
      <c r="B62" s="13" t="s">
        <v>556</v>
      </c>
      <c r="C62" s="25">
        <v>0.54299999999999993</v>
      </c>
      <c r="D62" s="25">
        <v>0.24</v>
      </c>
      <c r="E62" s="25">
        <v>2.2000000000000002E-2</v>
      </c>
      <c r="F62" s="25">
        <v>4.0000000000000001E-3</v>
      </c>
      <c r="G62" s="25"/>
      <c r="H62" s="25"/>
      <c r="I62" s="25">
        <v>1.2E-2</v>
      </c>
      <c r="J62" s="25">
        <v>0.18</v>
      </c>
      <c r="K62" s="25"/>
    </row>
    <row r="63" spans="1:11" x14ac:dyDescent="0.35">
      <c r="A63" s="13" t="s">
        <v>602</v>
      </c>
      <c r="B63" s="13" t="s">
        <v>855</v>
      </c>
      <c r="C63" s="25">
        <v>2.2000000000000002E-2</v>
      </c>
      <c r="D63" s="25">
        <v>0.20499999999999999</v>
      </c>
      <c r="E63" s="25">
        <v>0.247</v>
      </c>
      <c r="F63" s="25">
        <v>0.26500000000000001</v>
      </c>
      <c r="G63" s="25">
        <v>1.7000000000000001E-2</v>
      </c>
      <c r="H63" s="25"/>
      <c r="I63" s="25">
        <v>6.3E-2</v>
      </c>
      <c r="J63" s="25">
        <v>0.18100000000000002</v>
      </c>
      <c r="K63" s="25"/>
    </row>
    <row r="64" spans="1:11" x14ac:dyDescent="0.35">
      <c r="A64" s="13" t="s">
        <v>602</v>
      </c>
      <c r="B64" s="13" t="s">
        <v>856</v>
      </c>
      <c r="C64" s="25">
        <v>0.115</v>
      </c>
      <c r="D64" s="25">
        <v>0.35799999999999998</v>
      </c>
      <c r="E64" s="25">
        <v>0.252</v>
      </c>
      <c r="F64" s="25">
        <v>0.08</v>
      </c>
      <c r="G64" s="25">
        <v>3.0000000000000001E-3</v>
      </c>
      <c r="H64" s="25"/>
      <c r="I64" s="25">
        <v>1.2E-2</v>
      </c>
      <c r="J64" s="25">
        <v>0.18100000000000002</v>
      </c>
      <c r="K64" s="25"/>
    </row>
    <row r="65" spans="1:11" x14ac:dyDescent="0.35">
      <c r="A65" s="13" t="s">
        <v>602</v>
      </c>
      <c r="B65" s="13" t="s">
        <v>857</v>
      </c>
      <c r="C65" s="25">
        <v>0.75800000000000001</v>
      </c>
      <c r="D65" s="25">
        <v>4.4000000000000004E-2</v>
      </c>
      <c r="E65" s="25">
        <v>6.0000000000000001E-3</v>
      </c>
      <c r="F65" s="25">
        <v>1E-3</v>
      </c>
      <c r="G65" s="25"/>
      <c r="H65" s="25"/>
      <c r="I65" s="25">
        <v>2.2000000000000002E-2</v>
      </c>
      <c r="J65" s="25">
        <v>0.16800000000000001</v>
      </c>
      <c r="K65" s="25"/>
    </row>
    <row r="66" spans="1:11" x14ac:dyDescent="0.35">
      <c r="A66" s="13" t="s">
        <v>602</v>
      </c>
      <c r="B66" s="13" t="s">
        <v>858</v>
      </c>
      <c r="C66" s="25">
        <v>0.20800000000000002</v>
      </c>
      <c r="D66" s="25">
        <v>0.36</v>
      </c>
      <c r="E66" s="25">
        <v>0.125</v>
      </c>
      <c r="F66" s="25">
        <v>7.4999999999999997E-2</v>
      </c>
      <c r="G66" s="25">
        <v>1.9E-2</v>
      </c>
      <c r="H66" s="25">
        <v>3.0000000000000001E-3</v>
      </c>
      <c r="I66" s="25">
        <v>2.7999999999999997E-2</v>
      </c>
      <c r="J66" s="25">
        <v>0.18100000000000002</v>
      </c>
      <c r="K66" s="25"/>
    </row>
    <row r="67" spans="1:11" x14ac:dyDescent="0.35">
      <c r="A67" s="13" t="s">
        <v>602</v>
      </c>
      <c r="B67" s="13" t="s">
        <v>859</v>
      </c>
      <c r="C67" s="25">
        <v>0.14599999999999999</v>
      </c>
      <c r="D67" s="25">
        <v>0.51300000000000001</v>
      </c>
      <c r="E67" s="25">
        <v>0.107</v>
      </c>
      <c r="F67" s="25">
        <v>2.6000000000000002E-2</v>
      </c>
      <c r="G67" s="25"/>
      <c r="H67" s="25"/>
      <c r="I67" s="25">
        <v>2.7000000000000003E-2</v>
      </c>
      <c r="J67" s="25">
        <v>0.18100000000000002</v>
      </c>
      <c r="K67" s="25"/>
    </row>
    <row r="68" spans="1:11" x14ac:dyDescent="0.35">
      <c r="A68" s="13" t="s">
        <v>603</v>
      </c>
      <c r="B68" s="13" t="s">
        <v>852</v>
      </c>
      <c r="C68" s="25"/>
      <c r="D68" s="25"/>
      <c r="E68" s="25"/>
      <c r="F68" s="25">
        <v>0.115</v>
      </c>
      <c r="G68" s="25">
        <v>0.13800000000000001</v>
      </c>
      <c r="H68" s="25">
        <v>1.2E-2</v>
      </c>
      <c r="I68" s="25">
        <v>0.49200000000000005</v>
      </c>
      <c r="J68" s="25">
        <v>0.24399999999999999</v>
      </c>
      <c r="K68" s="25"/>
    </row>
    <row r="69" spans="1:11" x14ac:dyDescent="0.35">
      <c r="A69" s="13" t="s">
        <v>603</v>
      </c>
      <c r="B69" s="13" t="s">
        <v>853</v>
      </c>
      <c r="C69" s="25">
        <v>2.1000000000000001E-2</v>
      </c>
      <c r="D69" s="25">
        <v>7.0000000000000007E-2</v>
      </c>
      <c r="E69" s="25">
        <v>0.124</v>
      </c>
      <c r="F69" s="25">
        <v>0.22</v>
      </c>
      <c r="G69" s="25">
        <v>4.7E-2</v>
      </c>
      <c r="H69" s="25"/>
      <c r="I69" s="25">
        <v>0.27399999999999997</v>
      </c>
      <c r="J69" s="25">
        <v>0.24399999999999999</v>
      </c>
      <c r="K69" s="25"/>
    </row>
    <row r="70" spans="1:11" x14ac:dyDescent="0.35">
      <c r="A70" s="13" t="s">
        <v>603</v>
      </c>
      <c r="B70" s="13" t="s">
        <v>854</v>
      </c>
      <c r="C70" s="25">
        <v>0.39100000000000001</v>
      </c>
      <c r="D70" s="25">
        <v>0.17800000000000002</v>
      </c>
      <c r="E70" s="25">
        <v>6.0999999999999999E-2</v>
      </c>
      <c r="F70" s="25">
        <v>2.7999999999999997E-2</v>
      </c>
      <c r="G70" s="25">
        <v>6.9999999999999993E-3</v>
      </c>
      <c r="H70" s="25"/>
      <c r="I70" s="25">
        <v>9.0999999999999998E-2</v>
      </c>
      <c r="J70" s="25">
        <v>0.24399999999999999</v>
      </c>
      <c r="K70" s="25"/>
    </row>
    <row r="71" spans="1:11" x14ac:dyDescent="0.35">
      <c r="A71" s="13" t="s">
        <v>603</v>
      </c>
      <c r="B71" s="13" t="s">
        <v>556</v>
      </c>
      <c r="C71" s="25">
        <v>0.45</v>
      </c>
      <c r="D71" s="25">
        <v>0.22</v>
      </c>
      <c r="E71" s="25">
        <v>4.7E-2</v>
      </c>
      <c r="F71" s="25">
        <v>1.2E-2</v>
      </c>
      <c r="G71" s="25">
        <v>2E-3</v>
      </c>
      <c r="H71" s="25"/>
      <c r="I71" s="25">
        <v>2.7999999999999997E-2</v>
      </c>
      <c r="J71" s="25">
        <v>0.24100000000000002</v>
      </c>
      <c r="K71" s="25"/>
    </row>
    <row r="72" spans="1:11" x14ac:dyDescent="0.35">
      <c r="A72" s="13" t="s">
        <v>603</v>
      </c>
      <c r="B72" s="13" t="s">
        <v>855</v>
      </c>
      <c r="C72" s="25">
        <v>2.6000000000000002E-2</v>
      </c>
      <c r="D72" s="25">
        <v>6.8000000000000005E-2</v>
      </c>
      <c r="E72" s="25">
        <v>8.4000000000000005E-2</v>
      </c>
      <c r="F72" s="25">
        <v>0.22500000000000001</v>
      </c>
      <c r="G72" s="25">
        <v>4.9000000000000002E-2</v>
      </c>
      <c r="H72" s="25"/>
      <c r="I72" s="25">
        <v>0.30399999999999999</v>
      </c>
      <c r="J72" s="25">
        <v>0.24399999999999999</v>
      </c>
      <c r="K72" s="25"/>
    </row>
    <row r="73" spans="1:11" x14ac:dyDescent="0.35">
      <c r="A73" s="13" t="s">
        <v>603</v>
      </c>
      <c r="B73" s="13" t="s">
        <v>856</v>
      </c>
      <c r="C73" s="25">
        <v>0.159</v>
      </c>
      <c r="D73" s="25">
        <v>0.18</v>
      </c>
      <c r="E73" s="25">
        <v>0.17300000000000001</v>
      </c>
      <c r="F73" s="25">
        <v>0.183</v>
      </c>
      <c r="G73" s="25">
        <v>1.3999999999999999E-2</v>
      </c>
      <c r="H73" s="25"/>
      <c r="I73" s="25">
        <v>4.7E-2</v>
      </c>
      <c r="J73" s="25">
        <v>0.24399999999999999</v>
      </c>
      <c r="K73" s="25"/>
    </row>
    <row r="74" spans="1:11" x14ac:dyDescent="0.35">
      <c r="A74" s="13" t="s">
        <v>603</v>
      </c>
      <c r="B74" s="13" t="s">
        <v>857</v>
      </c>
      <c r="C74" s="25">
        <v>0.61399999999999999</v>
      </c>
      <c r="D74" s="25">
        <v>0.10800000000000001</v>
      </c>
      <c r="E74" s="25">
        <v>9.0000000000000011E-3</v>
      </c>
      <c r="F74" s="25">
        <v>5.0000000000000001E-3</v>
      </c>
      <c r="G74" s="25"/>
      <c r="H74" s="25"/>
      <c r="I74" s="25">
        <v>2.7999999999999997E-2</v>
      </c>
      <c r="J74" s="25">
        <v>0.23699999999999999</v>
      </c>
      <c r="K74" s="25"/>
    </row>
    <row r="75" spans="1:11" x14ac:dyDescent="0.35">
      <c r="A75" s="13" t="s">
        <v>603</v>
      </c>
      <c r="B75" s="13" t="s">
        <v>858</v>
      </c>
      <c r="C75" s="25">
        <v>0.10300000000000001</v>
      </c>
      <c r="D75" s="25">
        <v>0.122</v>
      </c>
      <c r="E75" s="25">
        <v>9.8000000000000004E-2</v>
      </c>
      <c r="F75" s="25">
        <v>0.115</v>
      </c>
      <c r="G75" s="25">
        <v>4.9000000000000002E-2</v>
      </c>
      <c r="H75" s="25">
        <v>6.9999999999999993E-3</v>
      </c>
      <c r="I75" s="25">
        <v>0.26200000000000001</v>
      </c>
      <c r="J75" s="25">
        <v>0.24399999999999999</v>
      </c>
      <c r="K75" s="25"/>
    </row>
    <row r="76" spans="1:11" x14ac:dyDescent="0.35">
      <c r="A76" s="13" t="s">
        <v>603</v>
      </c>
      <c r="B76" s="13" t="s">
        <v>859</v>
      </c>
      <c r="C76" s="25">
        <v>0.218</v>
      </c>
      <c r="D76" s="25">
        <v>0.28800000000000003</v>
      </c>
      <c r="E76" s="25">
        <v>0.13600000000000001</v>
      </c>
      <c r="F76" s="25">
        <v>5.5999999999999994E-2</v>
      </c>
      <c r="G76" s="25">
        <v>5.0000000000000001E-3</v>
      </c>
      <c r="H76" s="25"/>
      <c r="I76" s="25">
        <v>5.5999999999999994E-2</v>
      </c>
      <c r="J76" s="25">
        <v>0.24100000000000002</v>
      </c>
      <c r="K76" s="25"/>
    </row>
    <row r="77" spans="1:11" x14ac:dyDescent="0.35">
      <c r="C77" s="23"/>
      <c r="D77" s="23"/>
      <c r="E77" s="23"/>
      <c r="F77" s="23"/>
      <c r="G77" s="23"/>
      <c r="H77" s="23"/>
      <c r="I77" s="23"/>
      <c r="K77" s="25"/>
    </row>
    <row r="78" spans="1:11" x14ac:dyDescent="0.35">
      <c r="C78" s="23"/>
      <c r="D78" s="23"/>
      <c r="E78" s="23"/>
      <c r="F78" s="23"/>
      <c r="G78" s="23"/>
      <c r="H78" s="23"/>
      <c r="I78" s="23"/>
      <c r="K78" s="25"/>
    </row>
    <row r="79" spans="1:11" x14ac:dyDescent="0.35">
      <c r="A79" s="24" t="s">
        <v>1995</v>
      </c>
      <c r="B79" s="23"/>
      <c r="C79" s="23"/>
      <c r="D79" s="23"/>
      <c r="E79" s="23"/>
      <c r="F79" s="23"/>
      <c r="G79" s="23"/>
      <c r="H79" s="23"/>
      <c r="I79" s="23"/>
      <c r="J79" s="23"/>
      <c r="K79" s="25"/>
    </row>
    <row r="80" spans="1:11" x14ac:dyDescent="0.35">
      <c r="A80" s="13" t="s">
        <v>2071</v>
      </c>
      <c r="C80" s="23"/>
      <c r="D80" s="23"/>
      <c r="E80" s="23"/>
      <c r="F80" s="23"/>
      <c r="G80" s="23"/>
      <c r="H80" s="23"/>
      <c r="I80" s="23"/>
      <c r="K80" s="25"/>
    </row>
    <row r="81" spans="1:11" x14ac:dyDescent="0.35">
      <c r="C81" s="23"/>
      <c r="D81" s="23"/>
      <c r="E81" s="23"/>
      <c r="F81" s="23"/>
      <c r="G81" s="23"/>
      <c r="H81" s="23"/>
      <c r="I81" s="23"/>
      <c r="K81" s="25"/>
    </row>
    <row r="82" spans="1:11" ht="31" x14ac:dyDescent="0.35">
      <c r="A82" s="13" t="s">
        <v>549</v>
      </c>
      <c r="B82" s="13" t="s">
        <v>594</v>
      </c>
      <c r="C82" s="21" t="s">
        <v>1990</v>
      </c>
      <c r="D82" s="23" t="s">
        <v>977</v>
      </c>
      <c r="E82" s="23" t="s">
        <v>978</v>
      </c>
      <c r="F82" s="23" t="s">
        <v>595</v>
      </c>
      <c r="G82" s="23" t="s">
        <v>596</v>
      </c>
      <c r="H82" s="23" t="s">
        <v>2032</v>
      </c>
      <c r="I82" s="23" t="s">
        <v>597</v>
      </c>
      <c r="J82" s="13" t="s">
        <v>979</v>
      </c>
      <c r="K82" s="25"/>
    </row>
    <row r="83" spans="1:11" x14ac:dyDescent="0.35">
      <c r="A83" s="13" t="s">
        <v>604</v>
      </c>
      <c r="B83" s="13" t="s">
        <v>852</v>
      </c>
      <c r="C83" s="25">
        <v>6.9999999999999993E-3</v>
      </c>
      <c r="D83" s="25">
        <v>0.09</v>
      </c>
      <c r="E83" s="25">
        <v>0.33100000000000002</v>
      </c>
      <c r="F83" s="25">
        <v>0.495</v>
      </c>
      <c r="G83" s="25">
        <v>4.9000000000000002E-2</v>
      </c>
      <c r="H83" s="25">
        <v>5.0000000000000001E-3</v>
      </c>
      <c r="I83" s="25">
        <v>0.02</v>
      </c>
      <c r="J83" s="25">
        <v>2E-3</v>
      </c>
      <c r="K83" s="25"/>
    </row>
    <row r="84" spans="1:11" x14ac:dyDescent="0.35">
      <c r="A84" s="13" t="s">
        <v>604</v>
      </c>
      <c r="B84" s="13" t="s">
        <v>853</v>
      </c>
      <c r="C84" s="25">
        <v>0.434</v>
      </c>
      <c r="D84" s="25">
        <v>0.46899999999999997</v>
      </c>
      <c r="E84" s="25">
        <v>6.5000000000000002E-2</v>
      </c>
      <c r="F84" s="25">
        <v>2.4E-2</v>
      </c>
      <c r="G84" s="25"/>
      <c r="H84" s="25"/>
      <c r="I84" s="25">
        <v>6.0000000000000001E-3</v>
      </c>
      <c r="J84" s="25">
        <v>2E-3</v>
      </c>
      <c r="K84" s="25"/>
    </row>
    <row r="85" spans="1:11" x14ac:dyDescent="0.35">
      <c r="A85" s="13" t="s">
        <v>604</v>
      </c>
      <c r="B85" s="13" t="s">
        <v>854</v>
      </c>
      <c r="C85" s="25">
        <v>0.96799999999999997</v>
      </c>
      <c r="D85" s="25">
        <v>2.8999999999999998E-2</v>
      </c>
      <c r="E85" s="25"/>
      <c r="F85" s="25">
        <v>1E-3</v>
      </c>
      <c r="G85" s="25"/>
      <c r="H85" s="25"/>
      <c r="I85" s="25"/>
      <c r="J85" s="25">
        <v>2E-3</v>
      </c>
      <c r="K85" s="25"/>
    </row>
    <row r="86" spans="1:11" x14ac:dyDescent="0.35">
      <c r="A86" s="13" t="s">
        <v>604</v>
      </c>
      <c r="B86" s="13" t="s">
        <v>556</v>
      </c>
      <c r="C86" s="25">
        <v>0.95799999999999996</v>
      </c>
      <c r="D86" s="25">
        <v>3.9E-2</v>
      </c>
      <c r="E86" s="25">
        <v>1E-3</v>
      </c>
      <c r="F86" s="25"/>
      <c r="G86" s="25"/>
      <c r="H86" s="25"/>
      <c r="I86" s="25">
        <v>1E-3</v>
      </c>
      <c r="J86" s="25">
        <v>2E-3</v>
      </c>
      <c r="K86" s="25"/>
    </row>
    <row r="87" spans="1:11" x14ac:dyDescent="0.35">
      <c r="A87" s="13" t="s">
        <v>604</v>
      </c>
      <c r="B87" s="13" t="s">
        <v>855</v>
      </c>
      <c r="C87" s="25">
        <v>0.19899999999999998</v>
      </c>
      <c r="D87" s="25">
        <v>0.371</v>
      </c>
      <c r="E87" s="25">
        <v>0.23699999999999999</v>
      </c>
      <c r="F87" s="25">
        <v>0.16800000000000001</v>
      </c>
      <c r="G87" s="25">
        <v>6.0000000000000001E-3</v>
      </c>
      <c r="H87" s="25"/>
      <c r="I87" s="25">
        <v>1.6E-2</v>
      </c>
      <c r="J87" s="25">
        <v>2E-3</v>
      </c>
      <c r="K87" s="25"/>
    </row>
    <row r="88" spans="1:11" x14ac:dyDescent="0.35">
      <c r="A88" s="13" t="s">
        <v>604</v>
      </c>
      <c r="B88" s="13" t="s">
        <v>856</v>
      </c>
      <c r="C88" s="25">
        <v>0.26700000000000002</v>
      </c>
      <c r="D88" s="25">
        <v>0.51</v>
      </c>
      <c r="E88" s="25">
        <v>0.19399999999999998</v>
      </c>
      <c r="F88" s="25">
        <v>2.6000000000000002E-2</v>
      </c>
      <c r="G88" s="25"/>
      <c r="H88" s="25"/>
      <c r="I88" s="25">
        <v>1E-3</v>
      </c>
      <c r="J88" s="25">
        <v>2E-3</v>
      </c>
      <c r="K88" s="25"/>
    </row>
    <row r="89" spans="1:11" x14ac:dyDescent="0.35">
      <c r="A89" s="13" t="s">
        <v>604</v>
      </c>
      <c r="B89" s="13" t="s">
        <v>857</v>
      </c>
      <c r="C89" s="25">
        <v>0.99099999999999999</v>
      </c>
      <c r="D89" s="25">
        <v>6.0000000000000001E-3</v>
      </c>
      <c r="E89" s="25"/>
      <c r="F89" s="25"/>
      <c r="G89" s="25"/>
      <c r="H89" s="25"/>
      <c r="I89" s="25">
        <v>1E-3</v>
      </c>
      <c r="J89" s="25">
        <v>2E-3</v>
      </c>
      <c r="K89" s="25"/>
    </row>
    <row r="90" spans="1:11" x14ac:dyDescent="0.35">
      <c r="A90" s="13" t="s">
        <v>604</v>
      </c>
      <c r="B90" s="13" t="s">
        <v>858</v>
      </c>
      <c r="C90" s="25">
        <v>0.71400000000000008</v>
      </c>
      <c r="D90" s="25">
        <v>0.247</v>
      </c>
      <c r="E90" s="25">
        <v>2.2000000000000002E-2</v>
      </c>
      <c r="F90" s="25">
        <v>0.01</v>
      </c>
      <c r="G90" s="25">
        <v>4.0000000000000001E-3</v>
      </c>
      <c r="H90" s="25"/>
      <c r="I90" s="25">
        <v>1E-3</v>
      </c>
      <c r="J90" s="25">
        <v>2E-3</v>
      </c>
      <c r="K90" s="25"/>
    </row>
    <row r="91" spans="1:11" x14ac:dyDescent="0.35">
      <c r="A91" s="13" t="s">
        <v>604</v>
      </c>
      <c r="B91" s="13" t="s">
        <v>859</v>
      </c>
      <c r="C91" s="25">
        <v>0.70700000000000007</v>
      </c>
      <c r="D91" s="25">
        <v>0.27699999999999997</v>
      </c>
      <c r="E91" s="25">
        <v>6.9999999999999993E-3</v>
      </c>
      <c r="F91" s="25">
        <v>4.0000000000000001E-3</v>
      </c>
      <c r="G91" s="25"/>
      <c r="H91" s="25"/>
      <c r="I91" s="25">
        <v>4.0000000000000001E-3</v>
      </c>
      <c r="J91" s="25">
        <v>2E-3</v>
      </c>
      <c r="K91" s="25"/>
    </row>
    <row r="92" spans="1:11" x14ac:dyDescent="0.35">
      <c r="A92" s="13">
        <v>2</v>
      </c>
      <c r="B92" s="13" t="s">
        <v>852</v>
      </c>
      <c r="C92" s="25">
        <v>1.1000000000000001E-2</v>
      </c>
      <c r="D92" s="25">
        <v>9.6999999999999989E-2</v>
      </c>
      <c r="E92" s="25">
        <v>0.23800000000000002</v>
      </c>
      <c r="F92" s="25">
        <v>0.48399999999999999</v>
      </c>
      <c r="G92" s="25">
        <v>8.5000000000000006E-2</v>
      </c>
      <c r="H92" s="25">
        <v>6.0000000000000001E-3</v>
      </c>
      <c r="I92" s="25">
        <v>0.06</v>
      </c>
      <c r="J92" s="25">
        <v>1.8000000000000002E-2</v>
      </c>
      <c r="K92" s="25"/>
    </row>
    <row r="93" spans="1:11" x14ac:dyDescent="0.35">
      <c r="A93" s="13">
        <v>2</v>
      </c>
      <c r="B93" s="13" t="s">
        <v>853</v>
      </c>
      <c r="C93" s="25">
        <v>0.36399999999999999</v>
      </c>
      <c r="D93" s="25">
        <v>0.442</v>
      </c>
      <c r="E93" s="25">
        <v>0.115</v>
      </c>
      <c r="F93" s="25">
        <v>3.7000000000000005E-2</v>
      </c>
      <c r="G93" s="25">
        <v>1E-3</v>
      </c>
      <c r="H93" s="25"/>
      <c r="I93" s="25">
        <v>2.4E-2</v>
      </c>
      <c r="J93" s="25">
        <v>1.8000000000000002E-2</v>
      </c>
      <c r="K93" s="25"/>
    </row>
    <row r="94" spans="1:11" x14ac:dyDescent="0.35">
      <c r="A94" s="13">
        <v>2</v>
      </c>
      <c r="B94" s="13" t="s">
        <v>854</v>
      </c>
      <c r="C94" s="25">
        <v>0.93599999999999994</v>
      </c>
      <c r="D94" s="25">
        <v>3.5000000000000003E-2</v>
      </c>
      <c r="E94" s="25">
        <v>6.0000000000000001E-3</v>
      </c>
      <c r="F94" s="25">
        <v>1E-3</v>
      </c>
      <c r="G94" s="25"/>
      <c r="H94" s="25"/>
      <c r="I94" s="25">
        <v>4.0000000000000001E-3</v>
      </c>
      <c r="J94" s="25">
        <v>1.8000000000000002E-2</v>
      </c>
      <c r="K94" s="25"/>
    </row>
    <row r="95" spans="1:11" x14ac:dyDescent="0.35">
      <c r="A95" s="13">
        <v>2</v>
      </c>
      <c r="B95" s="13" t="s">
        <v>556</v>
      </c>
      <c r="C95" s="25">
        <v>0.91500000000000004</v>
      </c>
      <c r="D95" s="25">
        <v>6.5000000000000002E-2</v>
      </c>
      <c r="E95" s="25">
        <v>2E-3</v>
      </c>
      <c r="F95" s="25"/>
      <c r="G95" s="25"/>
      <c r="H95" s="25"/>
      <c r="I95" s="25">
        <v>1E-3</v>
      </c>
      <c r="J95" s="25">
        <v>1.8000000000000002E-2</v>
      </c>
      <c r="K95" s="25"/>
    </row>
    <row r="96" spans="1:11" x14ac:dyDescent="0.35">
      <c r="A96" s="13">
        <v>2</v>
      </c>
      <c r="B96" s="13" t="s">
        <v>855</v>
      </c>
      <c r="C96" s="25">
        <v>0.185</v>
      </c>
      <c r="D96" s="25">
        <v>0.33299999999999996</v>
      </c>
      <c r="E96" s="25">
        <v>0.23300000000000001</v>
      </c>
      <c r="F96" s="25">
        <v>0.182</v>
      </c>
      <c r="G96" s="25">
        <v>1.3000000000000001E-2</v>
      </c>
      <c r="H96" s="25"/>
      <c r="I96" s="25">
        <v>3.6000000000000004E-2</v>
      </c>
      <c r="J96" s="25">
        <v>1.8000000000000002E-2</v>
      </c>
      <c r="K96" s="25"/>
    </row>
    <row r="97" spans="1:11" x14ac:dyDescent="0.35">
      <c r="A97" s="13">
        <v>2</v>
      </c>
      <c r="B97" s="13" t="s">
        <v>856</v>
      </c>
      <c r="C97" s="25">
        <v>0.28100000000000003</v>
      </c>
      <c r="D97" s="25">
        <v>0.48200000000000004</v>
      </c>
      <c r="E97" s="25">
        <v>0.18100000000000002</v>
      </c>
      <c r="F97" s="25">
        <v>3.5000000000000003E-2</v>
      </c>
      <c r="G97" s="25">
        <v>1E-3</v>
      </c>
      <c r="H97" s="25"/>
      <c r="I97" s="25">
        <v>1E-3</v>
      </c>
      <c r="J97" s="25">
        <v>1.8000000000000002E-2</v>
      </c>
      <c r="K97" s="25"/>
    </row>
    <row r="98" spans="1:11" x14ac:dyDescent="0.35">
      <c r="A98" s="13">
        <v>2</v>
      </c>
      <c r="B98" s="13" t="s">
        <v>857</v>
      </c>
      <c r="C98" s="25">
        <v>0.96400000000000008</v>
      </c>
      <c r="D98" s="25">
        <v>1.8000000000000002E-2</v>
      </c>
      <c r="E98" s="25"/>
      <c r="F98" s="25"/>
      <c r="G98" s="25"/>
      <c r="H98" s="25"/>
      <c r="I98" s="25">
        <v>3.0000000000000001E-3</v>
      </c>
      <c r="J98" s="25">
        <v>1.4999999999999999E-2</v>
      </c>
      <c r="K98" s="25"/>
    </row>
    <row r="99" spans="1:11" x14ac:dyDescent="0.35">
      <c r="A99" s="13">
        <v>2</v>
      </c>
      <c r="B99" s="13" t="s">
        <v>858</v>
      </c>
      <c r="C99" s="25">
        <v>0.59399999999999997</v>
      </c>
      <c r="D99" s="25">
        <v>0.29799999999999999</v>
      </c>
      <c r="E99" s="25">
        <v>3.5000000000000003E-2</v>
      </c>
      <c r="F99" s="25">
        <v>3.2000000000000001E-2</v>
      </c>
      <c r="G99" s="25">
        <v>6.0000000000000001E-3</v>
      </c>
      <c r="H99" s="25">
        <v>1E-3</v>
      </c>
      <c r="I99" s="25">
        <v>1.4999999999999999E-2</v>
      </c>
      <c r="J99" s="25">
        <v>1.8000000000000002E-2</v>
      </c>
      <c r="K99" s="25"/>
    </row>
    <row r="100" spans="1:11" x14ac:dyDescent="0.35">
      <c r="A100" s="13">
        <v>2</v>
      </c>
      <c r="B100" s="13" t="s">
        <v>859</v>
      </c>
      <c r="C100" s="25">
        <v>0.65799999999999992</v>
      </c>
      <c r="D100" s="25">
        <v>0.28699999999999998</v>
      </c>
      <c r="E100" s="25">
        <v>2.5000000000000001E-2</v>
      </c>
      <c r="F100" s="25">
        <v>5.0000000000000001E-3</v>
      </c>
      <c r="G100" s="25"/>
      <c r="H100" s="25"/>
      <c r="I100" s="25">
        <v>6.9999999999999993E-3</v>
      </c>
      <c r="J100" s="25">
        <v>1.8000000000000002E-2</v>
      </c>
      <c r="K100" s="25"/>
    </row>
    <row r="101" spans="1:11" x14ac:dyDescent="0.35">
      <c r="A101" s="13">
        <v>3</v>
      </c>
      <c r="B101" s="13" t="s">
        <v>852</v>
      </c>
      <c r="C101" s="25">
        <v>9.0000000000000011E-3</v>
      </c>
      <c r="D101" s="25">
        <v>8.199999999999999E-2</v>
      </c>
      <c r="E101" s="25">
        <v>0.18</v>
      </c>
      <c r="F101" s="25">
        <v>0.375</v>
      </c>
      <c r="G101" s="25">
        <v>0.105</v>
      </c>
      <c r="H101" s="25">
        <v>1.2E-2</v>
      </c>
      <c r="I101" s="25">
        <v>0.153</v>
      </c>
      <c r="J101" s="25">
        <v>8.4000000000000005E-2</v>
      </c>
      <c r="K101" s="25"/>
    </row>
    <row r="102" spans="1:11" x14ac:dyDescent="0.35">
      <c r="A102" s="13">
        <v>3</v>
      </c>
      <c r="B102" s="13" t="s">
        <v>853</v>
      </c>
      <c r="C102" s="25">
        <v>0.247</v>
      </c>
      <c r="D102" s="25">
        <v>0.376</v>
      </c>
      <c r="E102" s="25">
        <v>0.13800000000000001</v>
      </c>
      <c r="F102" s="25">
        <v>7.4999999999999997E-2</v>
      </c>
      <c r="G102" s="25">
        <v>4.0000000000000001E-3</v>
      </c>
      <c r="H102" s="25"/>
      <c r="I102" s="25">
        <v>7.4999999999999997E-2</v>
      </c>
      <c r="J102" s="25">
        <v>8.4000000000000005E-2</v>
      </c>
      <c r="K102" s="25"/>
    </row>
    <row r="103" spans="1:11" x14ac:dyDescent="0.35">
      <c r="A103" s="13">
        <v>3</v>
      </c>
      <c r="B103" s="13" t="s">
        <v>854</v>
      </c>
      <c r="C103" s="25">
        <v>0.77400000000000002</v>
      </c>
      <c r="D103" s="25">
        <v>9.0999999999999998E-2</v>
      </c>
      <c r="E103" s="25">
        <v>1.9E-2</v>
      </c>
      <c r="F103" s="25">
        <v>6.0000000000000001E-3</v>
      </c>
      <c r="G103" s="25">
        <v>1E-3</v>
      </c>
      <c r="H103" s="25"/>
      <c r="I103" s="25">
        <v>2.5000000000000001E-2</v>
      </c>
      <c r="J103" s="25">
        <v>8.4000000000000005E-2</v>
      </c>
      <c r="K103" s="25"/>
    </row>
    <row r="104" spans="1:11" x14ac:dyDescent="0.35">
      <c r="A104" s="13">
        <v>3</v>
      </c>
      <c r="B104" s="13" t="s">
        <v>556</v>
      </c>
      <c r="C104" s="25">
        <v>0.76700000000000002</v>
      </c>
      <c r="D104" s="25">
        <v>0.121</v>
      </c>
      <c r="E104" s="25">
        <v>1.3999999999999999E-2</v>
      </c>
      <c r="F104" s="25">
        <v>4.0000000000000001E-3</v>
      </c>
      <c r="G104" s="25">
        <v>1E-3</v>
      </c>
      <c r="H104" s="25"/>
      <c r="I104" s="25">
        <v>9.0000000000000011E-3</v>
      </c>
      <c r="J104" s="25">
        <v>8.3000000000000004E-2</v>
      </c>
      <c r="K104" s="25"/>
    </row>
    <row r="105" spans="1:11" x14ac:dyDescent="0.35">
      <c r="A105" s="13">
        <v>3</v>
      </c>
      <c r="B105" s="13" t="s">
        <v>855</v>
      </c>
      <c r="C105" s="25">
        <v>0.16800000000000001</v>
      </c>
      <c r="D105" s="25">
        <v>0.248</v>
      </c>
      <c r="E105" s="25">
        <v>0.222</v>
      </c>
      <c r="F105" s="25">
        <v>0.17600000000000002</v>
      </c>
      <c r="G105" s="25">
        <v>1.9E-2</v>
      </c>
      <c r="H105" s="25"/>
      <c r="I105" s="25">
        <v>8.3000000000000004E-2</v>
      </c>
      <c r="J105" s="25">
        <v>8.4000000000000005E-2</v>
      </c>
      <c r="K105" s="25"/>
    </row>
    <row r="106" spans="1:11" x14ac:dyDescent="0.35">
      <c r="A106" s="13">
        <v>3</v>
      </c>
      <c r="B106" s="13" t="s">
        <v>856</v>
      </c>
      <c r="C106" s="25">
        <v>0.251</v>
      </c>
      <c r="D106" s="25">
        <v>0.39700000000000002</v>
      </c>
      <c r="E106" s="25">
        <v>0.193</v>
      </c>
      <c r="F106" s="25">
        <v>5.4000000000000006E-2</v>
      </c>
      <c r="G106" s="25">
        <v>4.0000000000000001E-3</v>
      </c>
      <c r="H106" s="25"/>
      <c r="I106" s="25">
        <v>1.6E-2</v>
      </c>
      <c r="J106" s="25">
        <v>8.4000000000000005E-2</v>
      </c>
      <c r="K106" s="25"/>
    </row>
    <row r="107" spans="1:11" x14ac:dyDescent="0.35">
      <c r="A107" s="13">
        <v>3</v>
      </c>
      <c r="B107" s="13" t="s">
        <v>857</v>
      </c>
      <c r="C107" s="25">
        <v>0.86199999999999999</v>
      </c>
      <c r="D107" s="25">
        <v>4.2000000000000003E-2</v>
      </c>
      <c r="E107" s="25">
        <v>3.0000000000000001E-3</v>
      </c>
      <c r="F107" s="25">
        <v>1E-3</v>
      </c>
      <c r="G107" s="25"/>
      <c r="H107" s="25"/>
      <c r="I107" s="25">
        <v>1.1000000000000001E-2</v>
      </c>
      <c r="J107" s="25">
        <v>8.1000000000000003E-2</v>
      </c>
      <c r="K107" s="25"/>
    </row>
    <row r="108" spans="1:11" x14ac:dyDescent="0.35">
      <c r="A108" s="13">
        <v>3</v>
      </c>
      <c r="B108" s="13" t="s">
        <v>858</v>
      </c>
      <c r="C108" s="25">
        <v>0.45799999999999996</v>
      </c>
      <c r="D108" s="25">
        <v>0.253</v>
      </c>
      <c r="E108" s="25">
        <v>5.2999999999999999E-2</v>
      </c>
      <c r="F108" s="25">
        <v>6.8000000000000005E-2</v>
      </c>
      <c r="G108" s="25">
        <v>1.4999999999999999E-2</v>
      </c>
      <c r="H108" s="25">
        <v>1E-3</v>
      </c>
      <c r="I108" s="25">
        <v>6.8000000000000005E-2</v>
      </c>
      <c r="J108" s="25">
        <v>8.4000000000000005E-2</v>
      </c>
      <c r="K108" s="25"/>
    </row>
    <row r="109" spans="1:11" x14ac:dyDescent="0.35">
      <c r="A109" s="13">
        <v>3</v>
      </c>
      <c r="B109" s="13" t="s">
        <v>859</v>
      </c>
      <c r="C109" s="25">
        <v>0.50700000000000001</v>
      </c>
      <c r="D109" s="25">
        <v>0.32600000000000001</v>
      </c>
      <c r="E109" s="25">
        <v>5.4000000000000006E-2</v>
      </c>
      <c r="F109" s="25">
        <v>1.1000000000000001E-2</v>
      </c>
      <c r="G109" s="25">
        <v>1E-3</v>
      </c>
      <c r="H109" s="25"/>
      <c r="I109" s="25">
        <v>1.9E-2</v>
      </c>
      <c r="J109" s="25">
        <v>8.3000000000000004E-2</v>
      </c>
      <c r="K109" s="25"/>
    </row>
    <row r="110" spans="1:11" x14ac:dyDescent="0.35">
      <c r="A110" s="13">
        <v>4</v>
      </c>
      <c r="B110" s="13" t="s">
        <v>852</v>
      </c>
      <c r="C110" s="25">
        <v>9.0000000000000011E-3</v>
      </c>
      <c r="D110" s="25">
        <v>6.5000000000000002E-2</v>
      </c>
      <c r="E110" s="25">
        <v>0.188</v>
      </c>
      <c r="F110" s="25">
        <v>0.40299999999999997</v>
      </c>
      <c r="G110" s="25">
        <v>0.106</v>
      </c>
      <c r="H110" s="25">
        <v>1.3999999999999999E-2</v>
      </c>
      <c r="I110" s="25">
        <v>0.111</v>
      </c>
      <c r="J110" s="25">
        <v>0.10400000000000001</v>
      </c>
      <c r="K110" s="25"/>
    </row>
    <row r="111" spans="1:11" x14ac:dyDescent="0.35">
      <c r="A111" s="13">
        <v>4</v>
      </c>
      <c r="B111" s="13" t="s">
        <v>853</v>
      </c>
      <c r="C111" s="25">
        <v>0.22899999999999998</v>
      </c>
      <c r="D111" s="25">
        <v>0.373</v>
      </c>
      <c r="E111" s="25">
        <v>0.155</v>
      </c>
      <c r="F111" s="25">
        <v>8.5999999999999993E-2</v>
      </c>
      <c r="G111" s="25">
        <v>8.0000000000000002E-3</v>
      </c>
      <c r="H111" s="25"/>
      <c r="I111" s="25">
        <v>4.5999999999999999E-2</v>
      </c>
      <c r="J111" s="25">
        <v>0.10400000000000001</v>
      </c>
      <c r="K111" s="25"/>
    </row>
    <row r="112" spans="1:11" x14ac:dyDescent="0.35">
      <c r="A112" s="13">
        <v>4</v>
      </c>
      <c r="B112" s="13" t="s">
        <v>854</v>
      </c>
      <c r="C112" s="25">
        <v>0.78700000000000003</v>
      </c>
      <c r="D112" s="25">
        <v>7.2000000000000008E-2</v>
      </c>
      <c r="E112" s="25">
        <v>9.0000000000000011E-3</v>
      </c>
      <c r="F112" s="25">
        <v>4.0000000000000001E-3</v>
      </c>
      <c r="G112" s="25">
        <v>1E-3</v>
      </c>
      <c r="H112" s="25"/>
      <c r="I112" s="25">
        <v>2.4E-2</v>
      </c>
      <c r="J112" s="25">
        <v>0.10400000000000001</v>
      </c>
      <c r="K112" s="25"/>
    </row>
    <row r="113" spans="1:11" x14ac:dyDescent="0.35">
      <c r="A113" s="13">
        <v>4</v>
      </c>
      <c r="B113" s="13" t="s">
        <v>556</v>
      </c>
      <c r="C113" s="25">
        <v>0.74099999999999999</v>
      </c>
      <c r="D113" s="25">
        <v>0.13500000000000001</v>
      </c>
      <c r="E113" s="25">
        <v>9.0000000000000011E-3</v>
      </c>
      <c r="F113" s="25">
        <v>1E-3</v>
      </c>
      <c r="G113" s="25"/>
      <c r="H113" s="25"/>
      <c r="I113" s="25">
        <v>9.0000000000000011E-3</v>
      </c>
      <c r="J113" s="25">
        <v>0.10400000000000001</v>
      </c>
      <c r="K113" s="25"/>
    </row>
    <row r="114" spans="1:11" x14ac:dyDescent="0.35">
      <c r="A114" s="13">
        <v>4</v>
      </c>
      <c r="B114" s="13" t="s">
        <v>855</v>
      </c>
      <c r="C114" s="25">
        <v>0.157</v>
      </c>
      <c r="D114" s="25">
        <v>0.27300000000000002</v>
      </c>
      <c r="E114" s="25">
        <v>0.22</v>
      </c>
      <c r="F114" s="25">
        <v>0.184</v>
      </c>
      <c r="G114" s="25">
        <v>6.9999999999999993E-3</v>
      </c>
      <c r="H114" s="25"/>
      <c r="I114" s="25">
        <v>5.4000000000000006E-2</v>
      </c>
      <c r="J114" s="25">
        <v>0.10400000000000001</v>
      </c>
      <c r="K114" s="25"/>
    </row>
    <row r="115" spans="1:11" x14ac:dyDescent="0.35">
      <c r="A115" s="13">
        <v>4</v>
      </c>
      <c r="B115" s="13" t="s">
        <v>856</v>
      </c>
      <c r="C115" s="25">
        <v>0.21100000000000002</v>
      </c>
      <c r="D115" s="25">
        <v>0.40299999999999997</v>
      </c>
      <c r="E115" s="25">
        <v>0.20800000000000002</v>
      </c>
      <c r="F115" s="25">
        <v>6.5000000000000002E-2</v>
      </c>
      <c r="G115" s="25"/>
      <c r="H115" s="25"/>
      <c r="I115" s="25">
        <v>9.0000000000000011E-3</v>
      </c>
      <c r="J115" s="25">
        <v>0.10400000000000001</v>
      </c>
      <c r="K115" s="25"/>
    </row>
    <row r="116" spans="1:11" x14ac:dyDescent="0.35">
      <c r="A116" s="13">
        <v>4</v>
      </c>
      <c r="B116" s="13" t="s">
        <v>857</v>
      </c>
      <c r="C116" s="25">
        <v>0.84400000000000008</v>
      </c>
      <c r="D116" s="25">
        <v>4.2000000000000003E-2</v>
      </c>
      <c r="E116" s="25">
        <v>5.0000000000000001E-3</v>
      </c>
      <c r="F116" s="25">
        <v>1E-3</v>
      </c>
      <c r="G116" s="25"/>
      <c r="H116" s="25"/>
      <c r="I116" s="25">
        <v>1.3999999999999999E-2</v>
      </c>
      <c r="J116" s="25">
        <v>9.5000000000000001E-2</v>
      </c>
      <c r="K116" s="25"/>
    </row>
    <row r="117" spans="1:11" x14ac:dyDescent="0.35">
      <c r="A117" s="13">
        <v>4</v>
      </c>
      <c r="B117" s="13" t="s">
        <v>858</v>
      </c>
      <c r="C117" s="25">
        <v>0.45299999999999996</v>
      </c>
      <c r="D117" s="25">
        <v>0.27</v>
      </c>
      <c r="E117" s="25">
        <v>7.0000000000000007E-2</v>
      </c>
      <c r="F117" s="25">
        <v>4.5999999999999999E-2</v>
      </c>
      <c r="G117" s="25">
        <v>1.3999999999999999E-2</v>
      </c>
      <c r="H117" s="25">
        <v>1E-3</v>
      </c>
      <c r="I117" s="25">
        <v>4.2000000000000003E-2</v>
      </c>
      <c r="J117" s="25">
        <v>0.10400000000000001</v>
      </c>
      <c r="K117" s="25"/>
    </row>
    <row r="118" spans="1:11" x14ac:dyDescent="0.35">
      <c r="A118" s="13">
        <v>4</v>
      </c>
      <c r="B118" s="13" t="s">
        <v>859</v>
      </c>
      <c r="C118" s="25">
        <v>0.46600000000000003</v>
      </c>
      <c r="D118" s="25">
        <v>0.34399999999999997</v>
      </c>
      <c r="E118" s="25">
        <v>5.4000000000000006E-2</v>
      </c>
      <c r="F118" s="25">
        <v>1.2E-2</v>
      </c>
      <c r="G118" s="25">
        <v>1E-3</v>
      </c>
      <c r="H118" s="25"/>
      <c r="I118" s="25">
        <v>2.2000000000000002E-2</v>
      </c>
      <c r="J118" s="25">
        <v>0.10099999999999999</v>
      </c>
      <c r="K118" s="25"/>
    </row>
    <row r="119" spans="1:11" x14ac:dyDescent="0.35">
      <c r="A119" s="13" t="s">
        <v>605</v>
      </c>
      <c r="B119" s="13" t="s">
        <v>852</v>
      </c>
      <c r="C119" s="25">
        <v>1.3999999999999999E-2</v>
      </c>
      <c r="D119" s="25">
        <v>9.5000000000000001E-2</v>
      </c>
      <c r="E119" s="25">
        <v>0.32400000000000001</v>
      </c>
      <c r="F119" s="25">
        <v>0.41499999999999998</v>
      </c>
      <c r="G119" s="25">
        <v>0.06</v>
      </c>
      <c r="H119" s="25">
        <v>6.0000000000000001E-3</v>
      </c>
      <c r="I119" s="25">
        <v>3.2000000000000001E-2</v>
      </c>
      <c r="J119" s="25">
        <v>5.4000000000000006E-2</v>
      </c>
      <c r="K119" s="25"/>
    </row>
    <row r="120" spans="1:11" x14ac:dyDescent="0.35">
      <c r="A120" s="13" t="s">
        <v>605</v>
      </c>
      <c r="B120" s="13" t="s">
        <v>853</v>
      </c>
      <c r="C120" s="25">
        <v>0.27600000000000002</v>
      </c>
      <c r="D120" s="25">
        <v>0.46799999999999997</v>
      </c>
      <c r="E120" s="25">
        <v>0.126</v>
      </c>
      <c r="F120" s="25">
        <v>4.9000000000000002E-2</v>
      </c>
      <c r="G120" s="25">
        <v>3.0000000000000001E-3</v>
      </c>
      <c r="H120" s="25"/>
      <c r="I120" s="25">
        <v>2.4E-2</v>
      </c>
      <c r="J120" s="25">
        <v>5.4000000000000006E-2</v>
      </c>
      <c r="K120" s="25"/>
    </row>
    <row r="121" spans="1:11" x14ac:dyDescent="0.35">
      <c r="A121" s="13" t="s">
        <v>605</v>
      </c>
      <c r="B121" s="13" t="s">
        <v>854</v>
      </c>
      <c r="C121" s="25">
        <v>0.90900000000000003</v>
      </c>
      <c r="D121" s="25">
        <v>3.3000000000000002E-2</v>
      </c>
      <c r="E121" s="25"/>
      <c r="F121" s="25">
        <v>1E-3</v>
      </c>
      <c r="G121" s="25">
        <v>1E-3</v>
      </c>
      <c r="H121" s="25"/>
      <c r="I121" s="25">
        <v>5.0000000000000001E-3</v>
      </c>
      <c r="J121" s="25">
        <v>5.0999999999999997E-2</v>
      </c>
      <c r="K121" s="25"/>
    </row>
    <row r="122" spans="1:11" x14ac:dyDescent="0.35">
      <c r="A122" s="13" t="s">
        <v>605</v>
      </c>
      <c r="B122" s="13" t="s">
        <v>556</v>
      </c>
      <c r="C122" s="25">
        <v>0.83900000000000008</v>
      </c>
      <c r="D122" s="25">
        <v>0.1</v>
      </c>
      <c r="E122" s="25">
        <v>4.0000000000000001E-3</v>
      </c>
      <c r="F122" s="25">
        <v>1E-3</v>
      </c>
      <c r="G122" s="25"/>
      <c r="H122" s="25"/>
      <c r="I122" s="25">
        <v>4.0000000000000001E-3</v>
      </c>
      <c r="J122" s="25">
        <v>5.2000000000000005E-2</v>
      </c>
      <c r="K122" s="25"/>
    </row>
    <row r="123" spans="1:11" x14ac:dyDescent="0.35">
      <c r="A123" s="13" t="s">
        <v>605</v>
      </c>
      <c r="B123" s="13" t="s">
        <v>855</v>
      </c>
      <c r="C123" s="25">
        <v>0.23</v>
      </c>
      <c r="D123" s="25">
        <v>0.33</v>
      </c>
      <c r="E123" s="25">
        <v>0.23199999999999998</v>
      </c>
      <c r="F123" s="25">
        <v>0.11699999999999999</v>
      </c>
      <c r="G123" s="25">
        <v>4.0000000000000001E-3</v>
      </c>
      <c r="H123" s="25"/>
      <c r="I123" s="25">
        <v>3.2000000000000001E-2</v>
      </c>
      <c r="J123" s="25">
        <v>5.4000000000000006E-2</v>
      </c>
      <c r="K123" s="25"/>
    </row>
    <row r="124" spans="1:11" x14ac:dyDescent="0.35">
      <c r="A124" s="13" t="s">
        <v>605</v>
      </c>
      <c r="B124" s="13" t="s">
        <v>856</v>
      </c>
      <c r="C124" s="25">
        <v>0.18899999999999997</v>
      </c>
      <c r="D124" s="25">
        <v>0.44799999999999995</v>
      </c>
      <c r="E124" s="25">
        <v>0.26100000000000001</v>
      </c>
      <c r="F124" s="25">
        <v>4.2000000000000003E-2</v>
      </c>
      <c r="G124" s="25">
        <v>1E-3</v>
      </c>
      <c r="H124" s="25"/>
      <c r="I124" s="25">
        <v>5.0000000000000001E-3</v>
      </c>
      <c r="J124" s="25">
        <v>5.4000000000000006E-2</v>
      </c>
      <c r="K124" s="25"/>
    </row>
    <row r="125" spans="1:11" x14ac:dyDescent="0.35">
      <c r="A125" s="13" t="s">
        <v>605</v>
      </c>
      <c r="B125" s="13" t="s">
        <v>857</v>
      </c>
      <c r="C125" s="25">
        <v>0.90099999999999991</v>
      </c>
      <c r="D125" s="25">
        <v>4.4999999999999998E-2</v>
      </c>
      <c r="E125" s="25"/>
      <c r="F125" s="25">
        <v>1E-3</v>
      </c>
      <c r="G125" s="25"/>
      <c r="H125" s="25"/>
      <c r="I125" s="25">
        <v>9.0000000000000011E-3</v>
      </c>
      <c r="J125" s="25">
        <v>4.4000000000000004E-2</v>
      </c>
      <c r="K125" s="25"/>
    </row>
    <row r="126" spans="1:11" x14ac:dyDescent="0.35">
      <c r="A126" s="13" t="s">
        <v>605</v>
      </c>
      <c r="B126" s="13" t="s">
        <v>858</v>
      </c>
      <c r="C126" s="25">
        <v>0.54100000000000004</v>
      </c>
      <c r="D126" s="25">
        <v>0.31900000000000001</v>
      </c>
      <c r="E126" s="25">
        <v>5.2000000000000005E-2</v>
      </c>
      <c r="F126" s="25">
        <v>2.1000000000000001E-2</v>
      </c>
      <c r="G126" s="25">
        <v>5.0000000000000001E-3</v>
      </c>
      <c r="H126" s="25">
        <v>1E-3</v>
      </c>
      <c r="I126" s="25">
        <v>6.9999999999999993E-3</v>
      </c>
      <c r="J126" s="25">
        <v>5.4000000000000006E-2</v>
      </c>
      <c r="K126" s="25"/>
    </row>
    <row r="127" spans="1:11" x14ac:dyDescent="0.35">
      <c r="A127" s="13" t="s">
        <v>605</v>
      </c>
      <c r="B127" s="13" t="s">
        <v>859</v>
      </c>
      <c r="C127" s="25">
        <v>0.58099999999999996</v>
      </c>
      <c r="D127" s="25">
        <v>0.32100000000000001</v>
      </c>
      <c r="E127" s="25">
        <v>2.6000000000000002E-2</v>
      </c>
      <c r="F127" s="25">
        <v>4.0000000000000001E-3</v>
      </c>
      <c r="G127" s="25"/>
      <c r="H127" s="25"/>
      <c r="I127" s="25">
        <v>1.6E-2</v>
      </c>
      <c r="J127" s="25">
        <v>5.2999999999999999E-2</v>
      </c>
      <c r="K127" s="25"/>
    </row>
    <row r="128" spans="1:11" x14ac:dyDescent="0.35">
      <c r="C128" s="23"/>
      <c r="D128" s="23"/>
      <c r="E128" s="23"/>
      <c r="F128" s="23"/>
      <c r="G128" s="23"/>
      <c r="H128" s="23"/>
      <c r="I128" s="23"/>
      <c r="K128" s="25"/>
    </row>
    <row r="129" spans="1:11" x14ac:dyDescent="0.35">
      <c r="C129" s="23"/>
      <c r="D129" s="23"/>
      <c r="E129" s="23"/>
      <c r="F129" s="23"/>
      <c r="G129" s="23"/>
      <c r="H129" s="23"/>
      <c r="I129" s="23"/>
      <c r="K129" s="25"/>
    </row>
    <row r="130" spans="1:11" x14ac:dyDescent="0.35">
      <c r="C130" s="23"/>
      <c r="D130" s="23"/>
      <c r="E130" s="23"/>
      <c r="F130" s="23"/>
      <c r="G130" s="23"/>
      <c r="H130" s="23"/>
      <c r="I130" s="23"/>
    </row>
    <row r="131" spans="1:11" x14ac:dyDescent="0.35">
      <c r="A131" s="13" t="s">
        <v>2001</v>
      </c>
      <c r="C131" s="23"/>
      <c r="D131" s="23"/>
      <c r="E131" s="23"/>
      <c r="F131" s="23"/>
      <c r="G131" s="23"/>
      <c r="H131" s="23"/>
      <c r="I131" s="23"/>
    </row>
    <row r="132" spans="1:11" x14ac:dyDescent="0.35">
      <c r="A132" s="13" t="s">
        <v>2002</v>
      </c>
      <c r="C132" s="23"/>
      <c r="D132" s="23"/>
      <c r="E132" s="23"/>
      <c r="F132" s="23"/>
      <c r="G132" s="23"/>
      <c r="H132" s="23"/>
      <c r="I132" s="23"/>
    </row>
    <row r="133" spans="1:11" x14ac:dyDescent="0.35">
      <c r="A133" s="13" t="s">
        <v>2003</v>
      </c>
      <c r="C133" s="23"/>
      <c r="D133" s="23"/>
      <c r="E133" s="23"/>
      <c r="F133" s="23"/>
      <c r="G133" s="23"/>
      <c r="H133" s="23"/>
      <c r="I133" s="23"/>
    </row>
    <row r="134" spans="1:11" x14ac:dyDescent="0.35">
      <c r="A134" s="26" t="s">
        <v>2009</v>
      </c>
      <c r="C134" s="23"/>
      <c r="D134" s="23"/>
      <c r="E134" s="23"/>
      <c r="F134" s="23"/>
      <c r="G134" s="23"/>
      <c r="H134" s="23"/>
      <c r="I134" s="23"/>
    </row>
    <row r="135" spans="1:11" x14ac:dyDescent="0.35">
      <c r="A135" s="13" t="s">
        <v>2008</v>
      </c>
      <c r="C135" s="23"/>
      <c r="D135" s="23"/>
      <c r="E135" s="23"/>
      <c r="F135" s="23"/>
      <c r="G135" s="23"/>
      <c r="H135" s="23"/>
      <c r="I135" s="23"/>
    </row>
    <row r="136" spans="1:11" x14ac:dyDescent="0.35">
      <c r="A136" s="13" t="s">
        <v>2010</v>
      </c>
      <c r="C136" s="23"/>
      <c r="D136" s="23"/>
      <c r="E136" s="23"/>
      <c r="F136" s="23"/>
      <c r="G136" s="23"/>
      <c r="H136" s="23"/>
      <c r="I136" s="23"/>
    </row>
    <row r="137" spans="1:11" x14ac:dyDescent="0.35">
      <c r="A137" s="13" t="s">
        <v>2007</v>
      </c>
      <c r="C137" s="23"/>
      <c r="D137" s="23"/>
      <c r="E137" s="23"/>
      <c r="F137" s="23"/>
      <c r="G137" s="23"/>
      <c r="H137" s="23"/>
      <c r="I137" s="23"/>
    </row>
    <row r="138" spans="1:11" x14ac:dyDescent="0.35">
      <c r="A138" s="13" t="s">
        <v>2006</v>
      </c>
      <c r="C138" s="23"/>
      <c r="D138" s="23"/>
      <c r="E138" s="23"/>
      <c r="F138" s="23"/>
      <c r="G138" s="23"/>
      <c r="H138" s="23"/>
      <c r="I138" s="23"/>
    </row>
    <row r="139" spans="1:11" x14ac:dyDescent="0.35">
      <c r="A139" s="13" t="s">
        <v>2005</v>
      </c>
      <c r="C139" s="23"/>
      <c r="D139" s="23"/>
      <c r="E139" s="23"/>
      <c r="F139" s="23"/>
      <c r="G139" s="23"/>
      <c r="H139" s="23"/>
      <c r="I139" s="23"/>
    </row>
    <row r="140" spans="1:11" x14ac:dyDescent="0.35">
      <c r="A140" s="13" t="s">
        <v>2004</v>
      </c>
      <c r="C140" s="23"/>
      <c r="D140" s="23"/>
      <c r="E140" s="23"/>
      <c r="F140" s="23"/>
      <c r="G140" s="23"/>
      <c r="H140" s="23"/>
      <c r="I140" s="23"/>
    </row>
    <row r="141" spans="1:11" x14ac:dyDescent="0.35">
      <c r="C141" s="23"/>
      <c r="D141" s="23"/>
      <c r="E141" s="23"/>
      <c r="F141" s="23"/>
      <c r="G141" s="23"/>
      <c r="H141" s="23"/>
      <c r="I141" s="23"/>
    </row>
    <row r="142" spans="1:11" x14ac:dyDescent="0.35">
      <c r="A142" s="13" t="s">
        <v>2022</v>
      </c>
      <c r="C142" s="23"/>
      <c r="D142" s="23"/>
      <c r="E142" s="23"/>
      <c r="F142" s="23"/>
      <c r="G142" s="23"/>
      <c r="H142" s="23"/>
      <c r="I142" s="23"/>
    </row>
    <row r="143" spans="1:11" x14ac:dyDescent="0.35">
      <c r="A143" s="13" t="s">
        <v>2023</v>
      </c>
      <c r="C143" s="23"/>
      <c r="D143" s="23"/>
      <c r="E143" s="23"/>
      <c r="F143" s="23"/>
      <c r="G143" s="23"/>
      <c r="H143" s="23"/>
      <c r="I143" s="23"/>
    </row>
    <row r="144" spans="1:11" x14ac:dyDescent="0.35">
      <c r="A144" s="13" t="s">
        <v>2024</v>
      </c>
      <c r="C144" s="23"/>
      <c r="D144" s="23"/>
      <c r="E144" s="23"/>
      <c r="F144" s="23"/>
      <c r="G144" s="23"/>
      <c r="H144" s="23"/>
      <c r="I144" s="23"/>
    </row>
    <row r="145" spans="1:9" x14ac:dyDescent="0.35">
      <c r="A145" s="13" t="s">
        <v>2025</v>
      </c>
      <c r="C145" s="23"/>
      <c r="D145" s="23"/>
      <c r="E145" s="23"/>
      <c r="F145" s="23"/>
      <c r="G145" s="23"/>
      <c r="H145" s="23"/>
      <c r="I145" s="23"/>
    </row>
    <row r="146" spans="1:9" x14ac:dyDescent="0.35">
      <c r="A146" s="13" t="s">
        <v>2026</v>
      </c>
      <c r="C146" s="23"/>
      <c r="D146" s="23"/>
      <c r="E146" s="23"/>
      <c r="F146" s="23"/>
      <c r="G146" s="23"/>
      <c r="H146" s="23"/>
      <c r="I146" s="23"/>
    </row>
    <row r="147" spans="1:9" x14ac:dyDescent="0.35">
      <c r="A147" s="13" t="s">
        <v>2027</v>
      </c>
      <c r="C147" s="23"/>
      <c r="D147" s="23"/>
      <c r="E147" s="23"/>
      <c r="F147" s="23"/>
      <c r="G147" s="23"/>
      <c r="H147" s="23"/>
      <c r="I147" s="23"/>
    </row>
    <row r="148" spans="1:9" x14ac:dyDescent="0.35">
      <c r="A148" s="13" t="s">
        <v>2028</v>
      </c>
      <c r="C148" s="23"/>
      <c r="D148" s="23"/>
      <c r="E148" s="23"/>
      <c r="F148" s="23"/>
      <c r="G148" s="23"/>
      <c r="H148" s="23"/>
      <c r="I148" s="23"/>
    </row>
    <row r="149" spans="1:9" x14ac:dyDescent="0.35">
      <c r="A149" s="13" t="s">
        <v>2029</v>
      </c>
      <c r="C149" s="23"/>
      <c r="D149" s="23"/>
      <c r="E149" s="23"/>
      <c r="F149" s="23"/>
      <c r="G149" s="23"/>
      <c r="H149" s="23"/>
      <c r="I149" s="23"/>
    </row>
    <row r="150" spans="1:9" x14ac:dyDescent="0.35">
      <c r="A150" s="13" t="s">
        <v>2031</v>
      </c>
      <c r="C150" s="23"/>
      <c r="D150" s="23"/>
      <c r="E150" s="23"/>
      <c r="F150" s="23"/>
      <c r="G150" s="23"/>
      <c r="H150" s="23"/>
      <c r="I150" s="23"/>
    </row>
    <row r="151" spans="1:9" x14ac:dyDescent="0.35">
      <c r="A151" s="15" t="s">
        <v>2030</v>
      </c>
      <c r="C151" s="23"/>
      <c r="D151" s="23"/>
      <c r="E151" s="23"/>
      <c r="F151" s="23"/>
      <c r="G151" s="23"/>
      <c r="H151" s="23"/>
      <c r="I151" s="23"/>
    </row>
    <row r="152" spans="1:9" x14ac:dyDescent="0.35">
      <c r="C152" s="23"/>
      <c r="D152" s="23"/>
      <c r="E152" s="23"/>
      <c r="F152" s="23"/>
      <c r="G152" s="23"/>
      <c r="H152" s="23"/>
      <c r="I152" s="23"/>
    </row>
    <row r="153" spans="1:9" x14ac:dyDescent="0.35">
      <c r="A153" s="13" t="s">
        <v>2033</v>
      </c>
      <c r="C153" s="23"/>
      <c r="D153" s="23"/>
      <c r="E153" s="23"/>
      <c r="F153" s="23"/>
      <c r="G153" s="23"/>
      <c r="H153" s="23"/>
      <c r="I153" s="23"/>
    </row>
    <row r="154" spans="1:9" x14ac:dyDescent="0.35">
      <c r="C154" s="23"/>
      <c r="D154" s="23"/>
      <c r="E154" s="23"/>
      <c r="F154" s="23"/>
      <c r="G154" s="23"/>
      <c r="H154" s="23"/>
      <c r="I154" s="23"/>
    </row>
    <row r="155" spans="1:9" x14ac:dyDescent="0.35">
      <c r="C155" s="23"/>
      <c r="D155" s="23"/>
      <c r="E155" s="23"/>
      <c r="F155" s="23"/>
      <c r="G155" s="23"/>
      <c r="H155" s="23"/>
      <c r="I155" s="23"/>
    </row>
    <row r="156" spans="1:9" x14ac:dyDescent="0.35">
      <c r="C156" s="23"/>
      <c r="D156" s="23"/>
      <c r="E156" s="23"/>
      <c r="F156" s="23"/>
      <c r="G156" s="23"/>
      <c r="H156" s="23"/>
      <c r="I156" s="23"/>
    </row>
    <row r="157" spans="1:9" x14ac:dyDescent="0.35">
      <c r="C157" s="23"/>
      <c r="D157" s="23"/>
      <c r="E157" s="23"/>
      <c r="F157" s="23"/>
      <c r="G157" s="23"/>
      <c r="H157" s="23"/>
      <c r="I157" s="23"/>
    </row>
    <row r="158" spans="1:9" x14ac:dyDescent="0.35">
      <c r="C158" s="23"/>
      <c r="D158" s="23"/>
      <c r="E158" s="23"/>
      <c r="F158" s="23"/>
      <c r="G158" s="23"/>
      <c r="H158" s="23"/>
      <c r="I158" s="23"/>
    </row>
    <row r="159" spans="1:9" x14ac:dyDescent="0.35">
      <c r="C159" s="23"/>
      <c r="D159" s="23"/>
      <c r="E159" s="23"/>
      <c r="F159" s="23"/>
      <c r="G159" s="23"/>
      <c r="H159" s="23"/>
      <c r="I159" s="23"/>
    </row>
    <row r="160" spans="1:9" x14ac:dyDescent="0.35">
      <c r="C160" s="23"/>
      <c r="D160" s="23"/>
      <c r="E160" s="23"/>
      <c r="F160" s="23"/>
      <c r="G160" s="23"/>
      <c r="H160" s="23"/>
      <c r="I160" s="23"/>
    </row>
    <row r="161" spans="3:9" x14ac:dyDescent="0.35">
      <c r="C161" s="23"/>
      <c r="D161" s="23"/>
      <c r="E161" s="23"/>
      <c r="F161" s="23"/>
      <c r="G161" s="23"/>
      <c r="H161" s="23"/>
      <c r="I161" s="23"/>
    </row>
    <row r="162" spans="3:9" x14ac:dyDescent="0.35">
      <c r="C162" s="23"/>
      <c r="D162" s="23"/>
      <c r="E162" s="23"/>
      <c r="F162" s="23"/>
      <c r="G162" s="23"/>
      <c r="H162" s="23"/>
      <c r="I162" s="23"/>
    </row>
    <row r="163" spans="3:9" x14ac:dyDescent="0.35">
      <c r="C163" s="23"/>
      <c r="D163" s="23"/>
      <c r="E163" s="23"/>
      <c r="F163" s="23"/>
      <c r="G163" s="23"/>
      <c r="H163" s="23"/>
      <c r="I163" s="23"/>
    </row>
    <row r="164" spans="3:9" x14ac:dyDescent="0.35">
      <c r="C164" s="23"/>
      <c r="D164" s="23"/>
      <c r="E164" s="23"/>
      <c r="F164" s="23"/>
      <c r="G164" s="23"/>
      <c r="H164" s="23"/>
      <c r="I164" s="23"/>
    </row>
    <row r="165" spans="3:9" x14ac:dyDescent="0.35">
      <c r="C165" s="23"/>
      <c r="D165" s="23"/>
      <c r="E165" s="23"/>
      <c r="F165" s="23"/>
      <c r="G165" s="23"/>
      <c r="H165" s="23"/>
      <c r="I165" s="23"/>
    </row>
    <row r="166" spans="3:9" x14ac:dyDescent="0.35">
      <c r="C166" s="23"/>
      <c r="D166" s="23"/>
      <c r="E166" s="23"/>
      <c r="F166" s="23"/>
      <c r="G166" s="23"/>
      <c r="H166" s="23"/>
      <c r="I166" s="23"/>
    </row>
    <row r="167" spans="3:9" x14ac:dyDescent="0.35">
      <c r="C167" s="23"/>
      <c r="D167" s="23"/>
      <c r="E167" s="23"/>
      <c r="F167" s="23"/>
      <c r="G167" s="23"/>
      <c r="H167" s="23"/>
      <c r="I167" s="23"/>
    </row>
    <row r="168" spans="3:9" x14ac:dyDescent="0.35">
      <c r="C168" s="23"/>
      <c r="D168" s="23"/>
      <c r="E168" s="23"/>
      <c r="F168" s="23"/>
      <c r="G168" s="23"/>
      <c r="H168" s="23"/>
      <c r="I168" s="23"/>
    </row>
    <row r="169" spans="3:9" x14ac:dyDescent="0.35">
      <c r="C169" s="23"/>
      <c r="D169" s="23"/>
      <c r="E169" s="23"/>
      <c r="F169" s="23"/>
      <c r="G169" s="23"/>
      <c r="H169" s="23"/>
      <c r="I169" s="23"/>
    </row>
    <row r="170" spans="3:9" x14ac:dyDescent="0.35">
      <c r="C170" s="23"/>
      <c r="D170" s="23"/>
      <c r="E170" s="23"/>
      <c r="F170" s="23"/>
      <c r="G170" s="23"/>
      <c r="H170" s="23"/>
      <c r="I170" s="23"/>
    </row>
    <row r="171" spans="3:9" x14ac:dyDescent="0.35">
      <c r="C171" s="23"/>
      <c r="D171" s="23"/>
      <c r="E171" s="23"/>
      <c r="F171" s="23"/>
      <c r="G171" s="23"/>
      <c r="H171" s="23"/>
      <c r="I171" s="23"/>
    </row>
    <row r="172" spans="3:9" x14ac:dyDescent="0.35">
      <c r="C172" s="23"/>
      <c r="D172" s="23"/>
      <c r="E172" s="23"/>
      <c r="F172" s="23"/>
      <c r="G172" s="23"/>
      <c r="H172" s="23"/>
      <c r="I172" s="23"/>
    </row>
    <row r="173" spans="3:9" x14ac:dyDescent="0.35">
      <c r="C173" s="23"/>
      <c r="D173" s="23"/>
      <c r="E173" s="23"/>
      <c r="F173" s="23"/>
      <c r="G173" s="23"/>
      <c r="H173" s="23"/>
      <c r="I173" s="23"/>
    </row>
    <row r="174" spans="3:9" x14ac:dyDescent="0.35">
      <c r="C174" s="23"/>
      <c r="D174" s="23"/>
      <c r="E174" s="23"/>
      <c r="F174" s="23"/>
      <c r="G174" s="23"/>
      <c r="H174" s="23"/>
      <c r="I174" s="23"/>
    </row>
    <row r="175" spans="3:9" x14ac:dyDescent="0.35">
      <c r="C175" s="23"/>
      <c r="D175" s="23"/>
      <c r="E175" s="23"/>
      <c r="F175" s="23"/>
      <c r="G175" s="23"/>
      <c r="H175" s="23"/>
      <c r="I175" s="23"/>
    </row>
    <row r="176" spans="3:9" x14ac:dyDescent="0.35">
      <c r="C176" s="23"/>
      <c r="D176" s="23"/>
      <c r="E176" s="23"/>
      <c r="F176" s="23"/>
      <c r="G176" s="23"/>
      <c r="H176" s="23"/>
      <c r="I176" s="23"/>
    </row>
    <row r="177" spans="3:9" x14ac:dyDescent="0.35">
      <c r="C177" s="23"/>
      <c r="D177" s="23"/>
      <c r="E177" s="23"/>
      <c r="F177" s="23"/>
      <c r="G177" s="23"/>
      <c r="H177" s="23"/>
      <c r="I177" s="23"/>
    </row>
    <row r="178" spans="3:9" x14ac:dyDescent="0.35">
      <c r="C178" s="23"/>
      <c r="D178" s="23"/>
      <c r="E178" s="23"/>
      <c r="F178" s="23"/>
      <c r="G178" s="23"/>
      <c r="H178" s="23"/>
      <c r="I178" s="23"/>
    </row>
    <row r="179" spans="3:9" x14ac:dyDescent="0.35">
      <c r="C179" s="23"/>
      <c r="D179" s="23"/>
      <c r="E179" s="23"/>
      <c r="F179" s="23"/>
      <c r="G179" s="23"/>
      <c r="H179" s="23"/>
      <c r="I179" s="23"/>
    </row>
    <row r="180" spans="3:9" x14ac:dyDescent="0.35">
      <c r="C180" s="23"/>
      <c r="D180" s="23"/>
      <c r="E180" s="23"/>
      <c r="F180" s="23"/>
      <c r="G180" s="23"/>
      <c r="H180" s="23"/>
      <c r="I180" s="23"/>
    </row>
    <row r="181" spans="3:9" x14ac:dyDescent="0.35">
      <c r="C181" s="23"/>
      <c r="D181" s="23"/>
      <c r="E181" s="23"/>
      <c r="F181" s="23"/>
      <c r="G181" s="23"/>
      <c r="H181" s="23"/>
      <c r="I181" s="23"/>
    </row>
    <row r="182" spans="3:9" x14ac:dyDescent="0.35">
      <c r="C182" s="23"/>
      <c r="D182" s="23"/>
      <c r="E182" s="23"/>
      <c r="F182" s="23"/>
      <c r="G182" s="23"/>
      <c r="H182" s="23"/>
      <c r="I182" s="23"/>
    </row>
    <row r="183" spans="3:9" x14ac:dyDescent="0.35">
      <c r="C183" s="23"/>
      <c r="D183" s="23"/>
      <c r="E183" s="23"/>
      <c r="F183" s="23"/>
      <c r="G183" s="23"/>
      <c r="H183" s="23"/>
      <c r="I183" s="23"/>
    </row>
    <row r="184" spans="3:9" x14ac:dyDescent="0.35">
      <c r="C184" s="23"/>
      <c r="D184" s="23"/>
      <c r="E184" s="23"/>
      <c r="F184" s="23"/>
      <c r="G184" s="23"/>
      <c r="H184" s="23"/>
      <c r="I184" s="23"/>
    </row>
    <row r="185" spans="3:9" x14ac:dyDescent="0.35">
      <c r="C185" s="23"/>
      <c r="D185" s="23"/>
      <c r="E185" s="23"/>
      <c r="F185" s="23"/>
      <c r="G185" s="23"/>
      <c r="H185" s="23"/>
      <c r="I185" s="23"/>
    </row>
    <row r="186" spans="3:9" x14ac:dyDescent="0.35">
      <c r="C186" s="23"/>
      <c r="D186" s="23"/>
      <c r="E186" s="23"/>
      <c r="F186" s="23"/>
      <c r="G186" s="23"/>
      <c r="H186" s="23"/>
      <c r="I186" s="23"/>
    </row>
    <row r="187" spans="3:9" x14ac:dyDescent="0.35">
      <c r="C187" s="23"/>
      <c r="D187" s="23"/>
      <c r="E187" s="23"/>
      <c r="F187" s="23"/>
      <c r="G187" s="23"/>
      <c r="H187" s="23"/>
      <c r="I187" s="23"/>
    </row>
    <row r="188" spans="3:9" x14ac:dyDescent="0.35">
      <c r="C188" s="23"/>
      <c r="D188" s="23"/>
      <c r="E188" s="23"/>
      <c r="F188" s="23"/>
      <c r="G188" s="23"/>
      <c r="H188" s="23"/>
      <c r="I188" s="23"/>
    </row>
    <row r="189" spans="3:9" x14ac:dyDescent="0.35">
      <c r="C189" s="23"/>
      <c r="D189" s="23"/>
      <c r="E189" s="23"/>
      <c r="F189" s="23"/>
      <c r="G189" s="23"/>
      <c r="H189" s="23"/>
      <c r="I189" s="23"/>
    </row>
    <row r="190" spans="3:9" x14ac:dyDescent="0.35">
      <c r="C190" s="23"/>
      <c r="D190" s="23"/>
      <c r="E190" s="23"/>
      <c r="F190" s="23"/>
      <c r="G190" s="23"/>
      <c r="H190" s="23"/>
      <c r="I190" s="23"/>
    </row>
    <row r="191" spans="3:9" x14ac:dyDescent="0.35">
      <c r="C191" s="23"/>
      <c r="D191" s="23"/>
      <c r="E191" s="23"/>
      <c r="F191" s="23"/>
      <c r="G191" s="23"/>
      <c r="H191" s="23"/>
      <c r="I191" s="23"/>
    </row>
    <row r="192" spans="3:9" x14ac:dyDescent="0.35">
      <c r="C192" s="23"/>
      <c r="D192" s="23"/>
      <c r="E192" s="23"/>
      <c r="F192" s="23"/>
      <c r="G192" s="23"/>
      <c r="H192" s="23"/>
      <c r="I192" s="23"/>
    </row>
    <row r="193" spans="3:9" x14ac:dyDescent="0.35">
      <c r="C193" s="23"/>
      <c r="D193" s="23"/>
      <c r="E193" s="23"/>
      <c r="F193" s="23"/>
      <c r="G193" s="23"/>
      <c r="H193" s="23"/>
      <c r="I193" s="23"/>
    </row>
    <row r="194" spans="3:9" x14ac:dyDescent="0.35">
      <c r="C194" s="23"/>
      <c r="D194" s="23"/>
      <c r="E194" s="23"/>
      <c r="F194" s="23"/>
      <c r="G194" s="23"/>
      <c r="H194" s="23"/>
      <c r="I194" s="23"/>
    </row>
    <row r="195" spans="3:9" x14ac:dyDescent="0.35">
      <c r="C195" s="23"/>
      <c r="D195" s="23"/>
      <c r="E195" s="23"/>
      <c r="F195" s="23"/>
      <c r="G195" s="23"/>
      <c r="H195" s="23"/>
      <c r="I195" s="23"/>
    </row>
    <row r="196" spans="3:9" x14ac:dyDescent="0.35">
      <c r="C196" s="23"/>
      <c r="D196" s="23"/>
      <c r="E196" s="23"/>
      <c r="F196" s="23"/>
      <c r="G196" s="23"/>
      <c r="H196" s="23"/>
      <c r="I196" s="23"/>
    </row>
    <row r="197" spans="3:9" x14ac:dyDescent="0.35">
      <c r="C197" s="23"/>
      <c r="D197" s="23"/>
      <c r="E197" s="23"/>
      <c r="F197" s="23"/>
      <c r="G197" s="23"/>
      <c r="H197" s="23"/>
      <c r="I197" s="23"/>
    </row>
    <row r="198" spans="3:9" x14ac:dyDescent="0.35">
      <c r="C198" s="23"/>
      <c r="D198" s="23"/>
      <c r="E198" s="23"/>
      <c r="F198" s="23"/>
      <c r="G198" s="23"/>
      <c r="H198" s="23"/>
      <c r="I198" s="23"/>
    </row>
    <row r="199" spans="3:9" x14ac:dyDescent="0.35">
      <c r="C199" s="23"/>
      <c r="D199" s="23"/>
      <c r="E199" s="23"/>
      <c r="F199" s="23"/>
      <c r="G199" s="23"/>
      <c r="H199" s="23"/>
      <c r="I199" s="23"/>
    </row>
    <row r="200" spans="3:9" x14ac:dyDescent="0.35">
      <c r="C200" s="23"/>
      <c r="D200" s="23"/>
      <c r="E200" s="23"/>
      <c r="F200" s="23"/>
      <c r="G200" s="23"/>
      <c r="H200" s="23"/>
      <c r="I200" s="23"/>
    </row>
    <row r="201" spans="3:9" x14ac:dyDescent="0.35">
      <c r="C201" s="23"/>
      <c r="D201" s="23"/>
      <c r="E201" s="23"/>
      <c r="F201" s="23"/>
      <c r="G201" s="23"/>
      <c r="H201" s="23"/>
      <c r="I201" s="23"/>
    </row>
    <row r="202" spans="3:9" x14ac:dyDescent="0.35">
      <c r="C202" s="23"/>
      <c r="D202" s="23"/>
      <c r="E202" s="23"/>
      <c r="F202" s="23"/>
      <c r="G202" s="23"/>
      <c r="H202" s="23"/>
      <c r="I202" s="23"/>
    </row>
    <row r="203" spans="3:9" x14ac:dyDescent="0.35">
      <c r="C203" s="23"/>
      <c r="D203" s="23"/>
      <c r="E203" s="23"/>
      <c r="F203" s="23"/>
      <c r="G203" s="23"/>
      <c r="H203" s="23"/>
      <c r="I203" s="23"/>
    </row>
    <row r="204" spans="3:9" x14ac:dyDescent="0.35">
      <c r="C204" s="23"/>
      <c r="D204" s="23"/>
      <c r="E204" s="23"/>
      <c r="F204" s="23"/>
      <c r="G204" s="23"/>
      <c r="H204" s="23"/>
      <c r="I204" s="23"/>
    </row>
    <row r="205" spans="3:9" x14ac:dyDescent="0.35">
      <c r="C205" s="23"/>
      <c r="D205" s="23"/>
      <c r="E205" s="23"/>
      <c r="F205" s="23"/>
      <c r="G205" s="23"/>
      <c r="H205" s="23"/>
      <c r="I205" s="23"/>
    </row>
    <row r="206" spans="3:9" x14ac:dyDescent="0.35">
      <c r="C206" s="23"/>
      <c r="D206" s="23"/>
      <c r="E206" s="23"/>
      <c r="F206" s="23"/>
      <c r="G206" s="23"/>
      <c r="H206" s="23"/>
      <c r="I206" s="23"/>
    </row>
    <row r="207" spans="3:9" x14ac:dyDescent="0.35">
      <c r="C207" s="23"/>
      <c r="D207" s="23"/>
      <c r="E207" s="23"/>
      <c r="F207" s="23"/>
      <c r="G207" s="23"/>
      <c r="H207" s="23"/>
      <c r="I207" s="23"/>
    </row>
    <row r="208" spans="3:9" x14ac:dyDescent="0.35">
      <c r="C208" s="23"/>
      <c r="D208" s="23"/>
      <c r="E208" s="23"/>
      <c r="F208" s="23"/>
      <c r="G208" s="23"/>
      <c r="H208" s="23"/>
      <c r="I208" s="23"/>
    </row>
    <row r="209" spans="3:9" x14ac:dyDescent="0.35">
      <c r="C209" s="23"/>
      <c r="D209" s="23"/>
      <c r="E209" s="23"/>
      <c r="F209" s="23"/>
      <c r="G209" s="23"/>
      <c r="H209" s="23"/>
      <c r="I209" s="23"/>
    </row>
    <row r="210" spans="3:9" x14ac:dyDescent="0.35">
      <c r="C210" s="23"/>
      <c r="D210" s="23"/>
      <c r="E210" s="23"/>
      <c r="F210" s="23"/>
      <c r="G210" s="23"/>
      <c r="H210" s="23"/>
      <c r="I210" s="23"/>
    </row>
  </sheetData>
  <autoFilter ref="B1:B233"/>
  <pageMargins left="0.7" right="0.7" top="0.75" bottom="0.75" header="0.3" footer="0.3"/>
  <pageSetup paperSize="9" orientation="portrait" horizontalDpi="90" verticalDpi="9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0"/>
  <sheetViews>
    <sheetView zoomScaleNormal="100" workbookViewId="0"/>
  </sheetViews>
  <sheetFormatPr defaultRowHeight="15.5" x14ac:dyDescent="0.35"/>
  <cols>
    <col min="1" max="1" width="29.54296875" style="13" customWidth="1"/>
    <col min="2" max="2" width="22.81640625" style="13" customWidth="1"/>
    <col min="3" max="4" width="14.54296875" style="13" customWidth="1"/>
    <col min="5" max="5" width="16.08984375" style="13" customWidth="1"/>
    <col min="6" max="6" width="15" style="13" customWidth="1"/>
    <col min="7" max="7" width="15.54296875" style="13" customWidth="1"/>
    <col min="8" max="8" width="14.7265625" style="13" customWidth="1"/>
    <col min="9" max="9" width="13.54296875" style="13" customWidth="1"/>
    <col min="10" max="10" width="15.81640625" style="13" customWidth="1"/>
    <col min="11" max="16384" width="8.7265625" style="13"/>
  </cols>
  <sheetData>
    <row r="1" spans="1:12" x14ac:dyDescent="0.35">
      <c r="A1" s="19" t="s">
        <v>1923</v>
      </c>
      <c r="B1" s="19"/>
    </row>
    <row r="2" spans="1:12" x14ac:dyDescent="0.35">
      <c r="A2" s="13" t="s">
        <v>2020</v>
      </c>
    </row>
    <row r="3" spans="1:12" x14ac:dyDescent="0.35">
      <c r="A3" s="13" t="s">
        <v>2021</v>
      </c>
    </row>
    <row r="5" spans="1:12" x14ac:dyDescent="0.35">
      <c r="A5" s="24" t="s">
        <v>1998</v>
      </c>
    </row>
    <row r="7" spans="1:12" ht="46.5" x14ac:dyDescent="0.35">
      <c r="A7" s="13" t="s">
        <v>1848</v>
      </c>
      <c r="B7" s="13" t="s">
        <v>594</v>
      </c>
      <c r="C7" s="21" t="s">
        <v>1990</v>
      </c>
      <c r="D7" s="21" t="s">
        <v>977</v>
      </c>
      <c r="E7" s="21" t="s">
        <v>978</v>
      </c>
      <c r="F7" s="21" t="s">
        <v>595</v>
      </c>
      <c r="G7" s="21" t="s">
        <v>596</v>
      </c>
      <c r="H7" s="21" t="s">
        <v>2032</v>
      </c>
      <c r="I7" s="21" t="s">
        <v>597</v>
      </c>
      <c r="J7" s="21" t="s">
        <v>979</v>
      </c>
    </row>
    <row r="8" spans="1:12" x14ac:dyDescent="0.35">
      <c r="A8" s="13" t="s">
        <v>341</v>
      </c>
      <c r="B8" s="13" t="s">
        <v>852</v>
      </c>
      <c r="C8" s="25">
        <v>3.9E-2</v>
      </c>
      <c r="D8" s="25">
        <v>0.41299999999999998</v>
      </c>
      <c r="E8" s="25">
        <v>0.36</v>
      </c>
      <c r="F8" s="25">
        <v>0.16300000000000001</v>
      </c>
      <c r="G8" s="25"/>
      <c r="H8" s="25">
        <v>4.0000000000000001E-3</v>
      </c>
      <c r="I8" s="25">
        <v>4.0000000000000001E-3</v>
      </c>
      <c r="J8" s="25">
        <v>1.8000000000000002E-2</v>
      </c>
      <c r="L8" s="25"/>
    </row>
    <row r="9" spans="1:12" x14ac:dyDescent="0.35">
      <c r="A9" s="13" t="s">
        <v>341</v>
      </c>
      <c r="B9" s="13" t="s">
        <v>853</v>
      </c>
      <c r="C9" s="25">
        <v>0.44500000000000001</v>
      </c>
      <c r="D9" s="25">
        <v>0.48399999999999999</v>
      </c>
      <c r="E9" s="25">
        <v>4.9000000000000002E-2</v>
      </c>
      <c r="F9" s="25"/>
      <c r="G9" s="25"/>
      <c r="H9" s="25"/>
      <c r="I9" s="25">
        <v>4.0000000000000001E-3</v>
      </c>
      <c r="J9" s="25">
        <v>1.8000000000000002E-2</v>
      </c>
      <c r="L9" s="25"/>
    </row>
    <row r="10" spans="1:12" x14ac:dyDescent="0.35">
      <c r="A10" s="13" t="s">
        <v>341</v>
      </c>
      <c r="B10" s="13" t="s">
        <v>854</v>
      </c>
      <c r="C10" s="25">
        <v>0.95799999999999996</v>
      </c>
      <c r="D10" s="25">
        <v>2.1000000000000001E-2</v>
      </c>
      <c r="E10" s="25"/>
      <c r="F10" s="25"/>
      <c r="G10" s="25"/>
      <c r="H10" s="25"/>
      <c r="I10" s="25">
        <v>4.0000000000000001E-3</v>
      </c>
      <c r="J10" s="25">
        <v>1.8000000000000002E-2</v>
      </c>
      <c r="L10" s="25"/>
    </row>
    <row r="11" spans="1:12" x14ac:dyDescent="0.35">
      <c r="A11" s="13" t="s">
        <v>341</v>
      </c>
      <c r="B11" s="13" t="s">
        <v>556</v>
      </c>
      <c r="C11" s="25">
        <v>0.84799999999999998</v>
      </c>
      <c r="D11" s="25">
        <v>0.127</v>
      </c>
      <c r="E11" s="25"/>
      <c r="F11" s="25"/>
      <c r="G11" s="25"/>
      <c r="H11" s="25"/>
      <c r="I11" s="25">
        <v>6.9999999999999993E-3</v>
      </c>
      <c r="J11" s="25">
        <v>1.8000000000000002E-2</v>
      </c>
      <c r="L11" s="25"/>
    </row>
    <row r="12" spans="1:12" x14ac:dyDescent="0.35">
      <c r="A12" s="13" t="s">
        <v>341</v>
      </c>
      <c r="B12" s="13" t="s">
        <v>855</v>
      </c>
      <c r="C12" s="25">
        <v>0.48399999999999999</v>
      </c>
      <c r="D12" s="25">
        <v>0.42799999999999999</v>
      </c>
      <c r="E12" s="25">
        <v>6.7000000000000004E-2</v>
      </c>
      <c r="F12" s="25"/>
      <c r="G12" s="25"/>
      <c r="H12" s="25"/>
      <c r="I12" s="25">
        <v>4.0000000000000001E-3</v>
      </c>
      <c r="J12" s="25">
        <v>1.8000000000000002E-2</v>
      </c>
      <c r="L12" s="25"/>
    </row>
    <row r="13" spans="1:12" x14ac:dyDescent="0.35">
      <c r="A13" s="13" t="s">
        <v>341</v>
      </c>
      <c r="B13" s="13" t="s">
        <v>856</v>
      </c>
      <c r="C13" s="25">
        <v>0.318</v>
      </c>
      <c r="D13" s="25">
        <v>0.51600000000000001</v>
      </c>
      <c r="E13" s="25">
        <v>0.14099999999999999</v>
      </c>
      <c r="F13" s="25"/>
      <c r="G13" s="25"/>
      <c r="H13" s="25"/>
      <c r="I13" s="25">
        <v>6.9999999999999993E-3</v>
      </c>
      <c r="J13" s="25">
        <v>1.8000000000000002E-2</v>
      </c>
      <c r="L13" s="25"/>
    </row>
    <row r="14" spans="1:12" x14ac:dyDescent="0.35">
      <c r="A14" s="13" t="s">
        <v>341</v>
      </c>
      <c r="B14" s="13" t="s">
        <v>857</v>
      </c>
      <c r="C14" s="25">
        <v>0.95799999999999996</v>
      </c>
      <c r="D14" s="25">
        <v>2.5000000000000001E-2</v>
      </c>
      <c r="E14" s="25"/>
      <c r="F14" s="25"/>
      <c r="G14" s="25"/>
      <c r="H14" s="25"/>
      <c r="I14" s="25"/>
      <c r="J14" s="25">
        <v>1.8000000000000002E-2</v>
      </c>
      <c r="L14" s="25"/>
    </row>
    <row r="15" spans="1:12" x14ac:dyDescent="0.35">
      <c r="A15" s="13" t="s">
        <v>341</v>
      </c>
      <c r="B15" s="13" t="s">
        <v>858</v>
      </c>
      <c r="C15" s="25">
        <v>0.28999999999999998</v>
      </c>
      <c r="D15" s="25">
        <v>0.58299999999999996</v>
      </c>
      <c r="E15" s="25">
        <v>0.10199999999999999</v>
      </c>
      <c r="F15" s="25"/>
      <c r="G15" s="25"/>
      <c r="H15" s="25"/>
      <c r="I15" s="25">
        <v>6.9999999999999993E-3</v>
      </c>
      <c r="J15" s="25">
        <v>1.8000000000000002E-2</v>
      </c>
      <c r="L15" s="25"/>
    </row>
    <row r="16" spans="1:12" x14ac:dyDescent="0.35">
      <c r="A16" s="13" t="s">
        <v>341</v>
      </c>
      <c r="B16" s="13" t="s">
        <v>859</v>
      </c>
      <c r="C16" s="25">
        <v>0.70700000000000007</v>
      </c>
      <c r="D16" s="25">
        <v>0.23699999999999999</v>
      </c>
      <c r="E16" s="25">
        <v>3.9E-2</v>
      </c>
      <c r="F16" s="25"/>
      <c r="G16" s="25"/>
      <c r="H16" s="25"/>
      <c r="I16" s="25"/>
      <c r="J16" s="25">
        <v>1.8000000000000002E-2</v>
      </c>
      <c r="L16" s="25"/>
    </row>
    <row r="17" spans="1:12" x14ac:dyDescent="0.35">
      <c r="A17" s="13" t="s">
        <v>342</v>
      </c>
      <c r="B17" s="13" t="s">
        <v>852</v>
      </c>
      <c r="C17" s="25"/>
      <c r="D17" s="25">
        <v>1.8000000000000002E-2</v>
      </c>
      <c r="E17" s="25">
        <v>0.191</v>
      </c>
      <c r="F17" s="25">
        <v>0.40600000000000003</v>
      </c>
      <c r="G17" s="25">
        <v>0.115</v>
      </c>
      <c r="H17" s="25">
        <v>2.6000000000000002E-2</v>
      </c>
      <c r="I17" s="25">
        <v>6.8000000000000005E-2</v>
      </c>
      <c r="J17" s="25">
        <v>0.17600000000000002</v>
      </c>
      <c r="L17" s="25"/>
    </row>
    <row r="18" spans="1:12" x14ac:dyDescent="0.35">
      <c r="A18" s="13" t="s">
        <v>342</v>
      </c>
      <c r="B18" s="13" t="s">
        <v>853</v>
      </c>
      <c r="C18" s="25">
        <v>0.121</v>
      </c>
      <c r="D18" s="25">
        <v>0.13200000000000001</v>
      </c>
      <c r="E18" s="25">
        <v>0.22399999999999998</v>
      </c>
      <c r="F18" s="25">
        <v>0.247</v>
      </c>
      <c r="G18" s="25">
        <v>3.2000000000000001E-2</v>
      </c>
      <c r="H18" s="25"/>
      <c r="I18" s="25">
        <v>6.8000000000000005E-2</v>
      </c>
      <c r="J18" s="25">
        <v>0.17600000000000002</v>
      </c>
      <c r="L18" s="25"/>
    </row>
    <row r="19" spans="1:12" x14ac:dyDescent="0.35">
      <c r="A19" s="13" t="s">
        <v>342</v>
      </c>
      <c r="B19" s="13" t="s">
        <v>854</v>
      </c>
      <c r="C19" s="25">
        <v>0.69700000000000006</v>
      </c>
      <c r="D19" s="25">
        <v>7.5999999999999998E-2</v>
      </c>
      <c r="E19" s="25">
        <v>9.0000000000000011E-3</v>
      </c>
      <c r="F19" s="25">
        <v>6.0000000000000001E-3</v>
      </c>
      <c r="G19" s="25">
        <v>3.0000000000000001E-3</v>
      </c>
      <c r="H19" s="25"/>
      <c r="I19" s="25">
        <v>3.2000000000000001E-2</v>
      </c>
      <c r="J19" s="25">
        <v>0.17600000000000002</v>
      </c>
      <c r="L19" s="25"/>
    </row>
    <row r="20" spans="1:12" x14ac:dyDescent="0.35">
      <c r="A20" s="13" t="s">
        <v>342</v>
      </c>
      <c r="B20" s="13" t="s">
        <v>556</v>
      </c>
      <c r="C20" s="25">
        <v>0.55000000000000004</v>
      </c>
      <c r="D20" s="25">
        <v>0.25600000000000001</v>
      </c>
      <c r="E20" s="25">
        <v>1.2E-2</v>
      </c>
      <c r="F20" s="25">
        <v>3.0000000000000001E-3</v>
      </c>
      <c r="G20" s="25"/>
      <c r="H20" s="25"/>
      <c r="I20" s="25">
        <v>3.0000000000000001E-3</v>
      </c>
      <c r="J20" s="25">
        <v>0.17600000000000002</v>
      </c>
      <c r="L20" s="25"/>
    </row>
    <row r="21" spans="1:12" x14ac:dyDescent="0.35">
      <c r="A21" s="13" t="s">
        <v>342</v>
      </c>
      <c r="B21" s="13" t="s">
        <v>855</v>
      </c>
      <c r="C21" s="25"/>
      <c r="D21" s="25">
        <v>6.2E-2</v>
      </c>
      <c r="E21" s="25">
        <v>0.17600000000000002</v>
      </c>
      <c r="F21" s="25">
        <v>0.4</v>
      </c>
      <c r="G21" s="25">
        <v>9.6999999999999989E-2</v>
      </c>
      <c r="H21" s="25"/>
      <c r="I21" s="25">
        <v>8.8000000000000009E-2</v>
      </c>
      <c r="J21" s="25">
        <v>0.17600000000000002</v>
      </c>
      <c r="L21" s="25"/>
    </row>
    <row r="22" spans="1:12" x14ac:dyDescent="0.35">
      <c r="A22" s="13" t="s">
        <v>342</v>
      </c>
      <c r="B22" s="13" t="s">
        <v>856</v>
      </c>
      <c r="C22" s="25">
        <v>0.26200000000000001</v>
      </c>
      <c r="D22" s="25">
        <v>0.28499999999999998</v>
      </c>
      <c r="E22" s="25">
        <v>0.20899999999999999</v>
      </c>
      <c r="F22" s="25">
        <v>6.5000000000000002E-2</v>
      </c>
      <c r="G22" s="25"/>
      <c r="H22" s="25"/>
      <c r="I22" s="25">
        <v>3.0000000000000001E-3</v>
      </c>
      <c r="J22" s="25">
        <v>0.17600000000000002</v>
      </c>
      <c r="L22" s="25"/>
    </row>
    <row r="23" spans="1:12" x14ac:dyDescent="0.35">
      <c r="A23" s="13" t="s">
        <v>342</v>
      </c>
      <c r="B23" s="13" t="s">
        <v>857</v>
      </c>
      <c r="C23" s="25">
        <v>0.73199999999999998</v>
      </c>
      <c r="D23" s="25">
        <v>8.8000000000000009E-2</v>
      </c>
      <c r="E23" s="25">
        <v>3.0000000000000001E-3</v>
      </c>
      <c r="F23" s="25"/>
      <c r="G23" s="25"/>
      <c r="H23" s="25"/>
      <c r="I23" s="25">
        <v>1.2E-2</v>
      </c>
      <c r="J23" s="25">
        <v>0.16500000000000001</v>
      </c>
      <c r="L23" s="25"/>
    </row>
    <row r="24" spans="1:12" x14ac:dyDescent="0.35">
      <c r="A24" s="13" t="s">
        <v>342</v>
      </c>
      <c r="B24" s="13" t="s">
        <v>858</v>
      </c>
      <c r="C24" s="25">
        <v>0.188</v>
      </c>
      <c r="D24" s="25">
        <v>0.153</v>
      </c>
      <c r="E24" s="25">
        <v>0.10300000000000001</v>
      </c>
      <c r="F24" s="25">
        <v>0.19399999999999998</v>
      </c>
      <c r="G24" s="25">
        <v>0.13500000000000001</v>
      </c>
      <c r="H24" s="25">
        <v>1.2E-2</v>
      </c>
      <c r="I24" s="25">
        <v>3.7999999999999999E-2</v>
      </c>
      <c r="J24" s="25">
        <v>0.17600000000000002</v>
      </c>
      <c r="L24" s="25"/>
    </row>
    <row r="25" spans="1:12" x14ac:dyDescent="0.35">
      <c r="A25" s="13" t="s">
        <v>342</v>
      </c>
      <c r="B25" s="13" t="s">
        <v>859</v>
      </c>
      <c r="C25" s="25">
        <v>0.40899999999999997</v>
      </c>
      <c r="D25" s="25">
        <v>0.30299999999999999</v>
      </c>
      <c r="E25" s="25">
        <v>7.5999999999999998E-2</v>
      </c>
      <c r="F25" s="25">
        <v>2.1000000000000001E-2</v>
      </c>
      <c r="G25" s="25"/>
      <c r="H25" s="25"/>
      <c r="I25" s="25">
        <v>1.4999999999999999E-2</v>
      </c>
      <c r="J25" s="25">
        <v>0.17600000000000002</v>
      </c>
      <c r="L25" s="25"/>
    </row>
    <row r="26" spans="1:12" x14ac:dyDescent="0.35">
      <c r="A26" s="13" t="s">
        <v>343</v>
      </c>
      <c r="B26" s="13" t="s">
        <v>852</v>
      </c>
      <c r="C26" s="25"/>
      <c r="D26" s="25"/>
      <c r="E26" s="25"/>
      <c r="F26" s="25">
        <v>0.187</v>
      </c>
      <c r="G26" s="25">
        <v>0.51</v>
      </c>
      <c r="H26" s="25">
        <v>9.6999999999999989E-2</v>
      </c>
      <c r="I26" s="25">
        <v>0.14199999999999999</v>
      </c>
      <c r="J26" s="25">
        <v>6.5000000000000002E-2</v>
      </c>
      <c r="L26" s="25"/>
    </row>
    <row r="27" spans="1:12" x14ac:dyDescent="0.35">
      <c r="A27" s="13" t="s">
        <v>343</v>
      </c>
      <c r="B27" s="13" t="s">
        <v>853</v>
      </c>
      <c r="C27" s="25">
        <v>0.23899999999999999</v>
      </c>
      <c r="D27" s="25">
        <v>0.33500000000000002</v>
      </c>
      <c r="E27" s="25">
        <v>0.245</v>
      </c>
      <c r="F27" s="25">
        <v>5.7999999999999996E-2</v>
      </c>
      <c r="G27" s="25"/>
      <c r="H27" s="25"/>
      <c r="I27" s="25">
        <v>5.7999999999999996E-2</v>
      </c>
      <c r="J27" s="25">
        <v>6.5000000000000002E-2</v>
      </c>
      <c r="L27" s="25"/>
    </row>
    <row r="28" spans="1:12" x14ac:dyDescent="0.35">
      <c r="A28" s="13" t="s">
        <v>343</v>
      </c>
      <c r="B28" s="13" t="s">
        <v>854</v>
      </c>
      <c r="C28" s="25">
        <v>0.80599999999999994</v>
      </c>
      <c r="D28" s="25">
        <v>9.6999999999999989E-2</v>
      </c>
      <c r="E28" s="25">
        <v>6.0000000000000001E-3</v>
      </c>
      <c r="F28" s="25"/>
      <c r="G28" s="25"/>
      <c r="H28" s="25"/>
      <c r="I28" s="25">
        <v>2.6000000000000002E-2</v>
      </c>
      <c r="J28" s="25">
        <v>6.5000000000000002E-2</v>
      </c>
      <c r="L28" s="25"/>
    </row>
    <row r="29" spans="1:12" x14ac:dyDescent="0.35">
      <c r="A29" s="13" t="s">
        <v>343</v>
      </c>
      <c r="B29" s="13" t="s">
        <v>556</v>
      </c>
      <c r="C29" s="25">
        <v>0.78700000000000003</v>
      </c>
      <c r="D29" s="25">
        <v>0.14199999999999999</v>
      </c>
      <c r="E29" s="25"/>
      <c r="F29" s="25"/>
      <c r="G29" s="25"/>
      <c r="H29" s="25"/>
      <c r="I29" s="25">
        <v>6.0000000000000001E-3</v>
      </c>
      <c r="J29" s="25">
        <v>6.5000000000000002E-2</v>
      </c>
      <c r="L29" s="25"/>
    </row>
    <row r="30" spans="1:12" x14ac:dyDescent="0.35">
      <c r="A30" s="13" t="s">
        <v>343</v>
      </c>
      <c r="B30" s="13" t="s">
        <v>855</v>
      </c>
      <c r="C30" s="25"/>
      <c r="D30" s="25">
        <v>0.14800000000000002</v>
      </c>
      <c r="E30" s="25">
        <v>0.41299999999999998</v>
      </c>
      <c r="F30" s="25">
        <v>0.31</v>
      </c>
      <c r="G30" s="25"/>
      <c r="H30" s="25"/>
      <c r="I30" s="25">
        <v>6.5000000000000002E-2</v>
      </c>
      <c r="J30" s="25">
        <v>6.5000000000000002E-2</v>
      </c>
      <c r="L30" s="25"/>
    </row>
    <row r="31" spans="1:12" x14ac:dyDescent="0.35">
      <c r="A31" s="13" t="s">
        <v>343</v>
      </c>
      <c r="B31" s="13" t="s">
        <v>856</v>
      </c>
      <c r="C31" s="25">
        <v>0.42599999999999999</v>
      </c>
      <c r="D31" s="25">
        <v>0.316</v>
      </c>
      <c r="E31" s="25">
        <v>0.13500000000000001</v>
      </c>
      <c r="F31" s="25">
        <v>4.4999999999999998E-2</v>
      </c>
      <c r="G31" s="25"/>
      <c r="H31" s="25"/>
      <c r="I31" s="25">
        <v>1.3000000000000001E-2</v>
      </c>
      <c r="J31" s="25">
        <v>6.5000000000000002E-2</v>
      </c>
      <c r="L31" s="25"/>
    </row>
    <row r="32" spans="1:12" x14ac:dyDescent="0.35">
      <c r="A32" s="13" t="s">
        <v>343</v>
      </c>
      <c r="B32" s="13" t="s">
        <v>857</v>
      </c>
      <c r="C32" s="25">
        <v>0.90300000000000002</v>
      </c>
      <c r="D32" s="25">
        <v>1.9E-2</v>
      </c>
      <c r="E32" s="25"/>
      <c r="F32" s="25"/>
      <c r="G32" s="25"/>
      <c r="H32" s="25"/>
      <c r="I32" s="25">
        <v>1.3000000000000001E-2</v>
      </c>
      <c r="J32" s="25">
        <v>6.5000000000000002E-2</v>
      </c>
      <c r="L32" s="25"/>
    </row>
    <row r="33" spans="1:12" x14ac:dyDescent="0.35">
      <c r="A33" s="13" t="s">
        <v>343</v>
      </c>
      <c r="B33" s="13" t="s">
        <v>858</v>
      </c>
      <c r="C33" s="25">
        <v>0.48399999999999999</v>
      </c>
      <c r="D33" s="25">
        <v>0.16800000000000001</v>
      </c>
      <c r="E33" s="25">
        <v>7.0999999999999994E-2</v>
      </c>
      <c r="F33" s="25">
        <v>0.19399999999999998</v>
      </c>
      <c r="G33" s="25"/>
      <c r="H33" s="25"/>
      <c r="I33" s="25">
        <v>1.9E-2</v>
      </c>
      <c r="J33" s="25">
        <v>6.5000000000000002E-2</v>
      </c>
      <c r="L33" s="25"/>
    </row>
    <row r="34" spans="1:12" x14ac:dyDescent="0.35">
      <c r="A34" s="13" t="s">
        <v>343</v>
      </c>
      <c r="B34" s="13" t="s">
        <v>859</v>
      </c>
      <c r="C34" s="25">
        <v>0.63900000000000001</v>
      </c>
      <c r="D34" s="25">
        <v>0.252</v>
      </c>
      <c r="E34" s="25">
        <v>3.2000000000000001E-2</v>
      </c>
      <c r="F34" s="25"/>
      <c r="G34" s="25"/>
      <c r="H34" s="25"/>
      <c r="I34" s="25">
        <v>1.3000000000000001E-2</v>
      </c>
      <c r="J34" s="25">
        <v>6.5000000000000002E-2</v>
      </c>
      <c r="L34" s="25"/>
    </row>
    <row r="35" spans="1:12" x14ac:dyDescent="0.35">
      <c r="A35" s="13" t="s">
        <v>554</v>
      </c>
      <c r="B35" s="13" t="s">
        <v>852</v>
      </c>
      <c r="C35" s="25"/>
      <c r="D35" s="25"/>
      <c r="E35" s="25"/>
      <c r="F35" s="25">
        <v>0.23199999999999998</v>
      </c>
      <c r="G35" s="25">
        <v>0.21600000000000003</v>
      </c>
      <c r="H35" s="25"/>
      <c r="I35" s="25">
        <v>0.44</v>
      </c>
      <c r="J35" s="25">
        <v>0.11199999999999999</v>
      </c>
      <c r="L35" s="25"/>
    </row>
    <row r="36" spans="1:12" x14ac:dyDescent="0.35">
      <c r="A36" s="13" t="s">
        <v>554</v>
      </c>
      <c r="B36" s="13" t="s">
        <v>853</v>
      </c>
      <c r="C36" s="25">
        <v>0.10400000000000001</v>
      </c>
      <c r="D36" s="25">
        <v>3.2000000000000001E-2</v>
      </c>
      <c r="E36" s="25">
        <v>7.2000000000000008E-2</v>
      </c>
      <c r="F36" s="25">
        <v>0.4</v>
      </c>
      <c r="G36" s="25"/>
      <c r="H36" s="25"/>
      <c r="I36" s="25">
        <v>0.28000000000000003</v>
      </c>
      <c r="J36" s="25">
        <v>0.11199999999999999</v>
      </c>
      <c r="L36" s="25"/>
    </row>
    <row r="37" spans="1:12" x14ac:dyDescent="0.35">
      <c r="A37" s="13" t="s">
        <v>554</v>
      </c>
      <c r="B37" s="13" t="s">
        <v>854</v>
      </c>
      <c r="C37" s="25">
        <v>0.71200000000000008</v>
      </c>
      <c r="D37" s="25">
        <v>0.128</v>
      </c>
      <c r="E37" s="25">
        <v>2.4E-2</v>
      </c>
      <c r="F37" s="25"/>
      <c r="G37" s="25"/>
      <c r="H37" s="25"/>
      <c r="I37" s="25">
        <v>2.4E-2</v>
      </c>
      <c r="J37" s="25">
        <v>0.11199999999999999</v>
      </c>
      <c r="L37" s="25"/>
    </row>
    <row r="38" spans="1:12" x14ac:dyDescent="0.35">
      <c r="A38" s="13" t="s">
        <v>554</v>
      </c>
      <c r="B38" s="13" t="s">
        <v>556</v>
      </c>
      <c r="C38" s="25">
        <v>0.70400000000000007</v>
      </c>
      <c r="D38" s="25">
        <v>0.14400000000000002</v>
      </c>
      <c r="E38" s="25">
        <v>3.2000000000000001E-2</v>
      </c>
      <c r="F38" s="25">
        <v>8.0000000000000002E-3</v>
      </c>
      <c r="G38" s="25"/>
      <c r="H38" s="25"/>
      <c r="I38" s="25">
        <v>8.0000000000000002E-3</v>
      </c>
      <c r="J38" s="25">
        <v>0.10400000000000001</v>
      </c>
      <c r="L38" s="25"/>
    </row>
    <row r="39" spans="1:12" x14ac:dyDescent="0.35">
      <c r="A39" s="13" t="s">
        <v>554</v>
      </c>
      <c r="B39" s="13" t="s">
        <v>855</v>
      </c>
      <c r="C39" s="25">
        <v>0.10400000000000001</v>
      </c>
      <c r="D39" s="25">
        <v>3.2000000000000001E-2</v>
      </c>
      <c r="E39" s="25">
        <v>5.5999999999999994E-2</v>
      </c>
      <c r="F39" s="25">
        <v>0.27200000000000002</v>
      </c>
      <c r="G39" s="25">
        <v>0.12</v>
      </c>
      <c r="H39" s="25"/>
      <c r="I39" s="25">
        <v>0.30399999999999999</v>
      </c>
      <c r="J39" s="25">
        <v>0.11199999999999999</v>
      </c>
      <c r="L39" s="25"/>
    </row>
    <row r="40" spans="1:12" x14ac:dyDescent="0.35">
      <c r="A40" s="13" t="s">
        <v>554</v>
      </c>
      <c r="B40" s="13" t="s">
        <v>856</v>
      </c>
      <c r="C40" s="25">
        <v>0.30399999999999999</v>
      </c>
      <c r="D40" s="25">
        <v>0.22399999999999998</v>
      </c>
      <c r="E40" s="25">
        <v>0.16800000000000001</v>
      </c>
      <c r="F40" s="25">
        <v>0.14400000000000002</v>
      </c>
      <c r="G40" s="25">
        <v>1.6E-2</v>
      </c>
      <c r="H40" s="25"/>
      <c r="I40" s="25">
        <v>3.2000000000000001E-2</v>
      </c>
      <c r="J40" s="25">
        <v>0.11199999999999999</v>
      </c>
      <c r="L40" s="25"/>
    </row>
    <row r="41" spans="1:12" x14ac:dyDescent="0.35">
      <c r="A41" s="13" t="s">
        <v>554</v>
      </c>
      <c r="B41" s="13" t="s">
        <v>857</v>
      </c>
      <c r="C41" s="25">
        <v>0.81599999999999995</v>
      </c>
      <c r="D41" s="25">
        <v>0.04</v>
      </c>
      <c r="E41" s="25">
        <v>2.4E-2</v>
      </c>
      <c r="F41" s="25"/>
      <c r="G41" s="25"/>
      <c r="H41" s="25"/>
      <c r="I41" s="25">
        <v>8.0000000000000002E-3</v>
      </c>
      <c r="J41" s="25">
        <v>0.11199999999999999</v>
      </c>
      <c r="L41" s="25"/>
    </row>
    <row r="42" spans="1:12" x14ac:dyDescent="0.35">
      <c r="A42" s="13" t="s">
        <v>554</v>
      </c>
      <c r="B42" s="13" t="s">
        <v>858</v>
      </c>
      <c r="C42" s="25">
        <v>0.34399999999999997</v>
      </c>
      <c r="D42" s="25">
        <v>0.04</v>
      </c>
      <c r="E42" s="25">
        <v>0.08</v>
      </c>
      <c r="F42" s="25">
        <v>0.20800000000000002</v>
      </c>
      <c r="G42" s="25">
        <v>2.4E-2</v>
      </c>
      <c r="H42" s="25">
        <v>8.0000000000000002E-3</v>
      </c>
      <c r="I42" s="25">
        <v>0.184</v>
      </c>
      <c r="J42" s="25">
        <v>0.11199999999999999</v>
      </c>
      <c r="L42" s="25"/>
    </row>
    <row r="43" spans="1:12" x14ac:dyDescent="0.35">
      <c r="A43" s="13" t="s">
        <v>554</v>
      </c>
      <c r="B43" s="13" t="s">
        <v>859</v>
      </c>
      <c r="C43" s="25">
        <v>0.45600000000000002</v>
      </c>
      <c r="D43" s="25">
        <v>0.26400000000000001</v>
      </c>
      <c r="E43" s="25">
        <v>0.08</v>
      </c>
      <c r="F43" s="25">
        <v>4.8000000000000001E-2</v>
      </c>
      <c r="G43" s="25">
        <v>1.6E-2</v>
      </c>
      <c r="H43" s="25"/>
      <c r="I43" s="25">
        <v>2.4E-2</v>
      </c>
      <c r="J43" s="25">
        <v>0.11199999999999999</v>
      </c>
      <c r="L43" s="25"/>
    </row>
    <row r="44" spans="1:12" x14ac:dyDescent="0.35">
      <c r="A44" s="13" t="s">
        <v>551</v>
      </c>
      <c r="B44" s="13" t="s">
        <v>852</v>
      </c>
      <c r="C44" s="25">
        <v>2.2000000000000002E-2</v>
      </c>
      <c r="D44" s="25">
        <v>0.30199999999999999</v>
      </c>
      <c r="E44" s="25">
        <v>0.57799999999999996</v>
      </c>
      <c r="F44" s="25">
        <v>8.5000000000000006E-2</v>
      </c>
      <c r="G44" s="25"/>
      <c r="H44" s="25"/>
      <c r="I44" s="25">
        <v>2E-3</v>
      </c>
      <c r="J44" s="25">
        <v>1.2E-2</v>
      </c>
      <c r="L44" s="25"/>
    </row>
    <row r="45" spans="1:12" x14ac:dyDescent="0.35">
      <c r="A45" s="13" t="s">
        <v>551</v>
      </c>
      <c r="B45" s="13" t="s">
        <v>853</v>
      </c>
      <c r="C45" s="25">
        <v>0.47399999999999998</v>
      </c>
      <c r="D45" s="25">
        <v>0.48100000000000004</v>
      </c>
      <c r="E45" s="25">
        <v>3.2000000000000001E-2</v>
      </c>
      <c r="F45" s="25"/>
      <c r="G45" s="25"/>
      <c r="H45" s="25"/>
      <c r="I45" s="25">
        <v>2E-3</v>
      </c>
      <c r="J45" s="25">
        <v>1.2E-2</v>
      </c>
      <c r="L45" s="25"/>
    </row>
    <row r="46" spans="1:12" x14ac:dyDescent="0.35">
      <c r="A46" s="13" t="s">
        <v>551</v>
      </c>
      <c r="B46" s="13" t="s">
        <v>854</v>
      </c>
      <c r="C46" s="25">
        <v>0.98</v>
      </c>
      <c r="D46" s="25">
        <v>8.0000000000000002E-3</v>
      </c>
      <c r="E46" s="25"/>
      <c r="F46" s="25"/>
      <c r="G46" s="25"/>
      <c r="H46" s="25"/>
      <c r="I46" s="25"/>
      <c r="J46" s="25">
        <v>1.2E-2</v>
      </c>
      <c r="L46" s="25"/>
    </row>
    <row r="47" spans="1:12" x14ac:dyDescent="0.35">
      <c r="A47" s="13" t="s">
        <v>551</v>
      </c>
      <c r="B47" s="13" t="s">
        <v>556</v>
      </c>
      <c r="C47" s="25">
        <v>0.98199999999999998</v>
      </c>
      <c r="D47" s="25">
        <v>6.9999999999999993E-3</v>
      </c>
      <c r="E47" s="25"/>
      <c r="F47" s="25"/>
      <c r="G47" s="25"/>
      <c r="H47" s="25"/>
      <c r="I47" s="25"/>
      <c r="J47" s="25">
        <v>1.2E-2</v>
      </c>
      <c r="L47" s="25"/>
    </row>
    <row r="48" spans="1:12" x14ac:dyDescent="0.35">
      <c r="A48" s="13" t="s">
        <v>551</v>
      </c>
      <c r="B48" s="13" t="s">
        <v>855</v>
      </c>
      <c r="C48" s="25">
        <v>0.65</v>
      </c>
      <c r="D48" s="25">
        <v>0.318</v>
      </c>
      <c r="E48" s="25">
        <v>1.8000000000000002E-2</v>
      </c>
      <c r="F48" s="25"/>
      <c r="G48" s="25"/>
      <c r="H48" s="25"/>
      <c r="I48" s="25">
        <v>2E-3</v>
      </c>
      <c r="J48" s="25">
        <v>1.2E-2</v>
      </c>
      <c r="L48" s="25"/>
    </row>
    <row r="49" spans="1:12" x14ac:dyDescent="0.35">
      <c r="A49" s="13" t="s">
        <v>551</v>
      </c>
      <c r="B49" s="13" t="s">
        <v>856</v>
      </c>
      <c r="C49" s="25">
        <v>0.218</v>
      </c>
      <c r="D49" s="25">
        <v>0.61299999999999999</v>
      </c>
      <c r="E49" s="25">
        <v>0.152</v>
      </c>
      <c r="F49" s="25">
        <v>3.0000000000000001E-3</v>
      </c>
      <c r="G49" s="25"/>
      <c r="H49" s="25"/>
      <c r="I49" s="25">
        <v>2E-3</v>
      </c>
      <c r="J49" s="25">
        <v>1.2E-2</v>
      </c>
      <c r="L49" s="25"/>
    </row>
    <row r="50" spans="1:12" x14ac:dyDescent="0.35">
      <c r="A50" s="13" t="s">
        <v>551</v>
      </c>
      <c r="B50" s="13" t="s">
        <v>857</v>
      </c>
      <c r="C50" s="25">
        <v>0.97199999999999998</v>
      </c>
      <c r="D50" s="25">
        <v>1.4999999999999999E-2</v>
      </c>
      <c r="E50" s="25"/>
      <c r="F50" s="25"/>
      <c r="G50" s="25"/>
      <c r="H50" s="25"/>
      <c r="I50" s="25">
        <v>2E-3</v>
      </c>
      <c r="J50" s="25">
        <v>1.2E-2</v>
      </c>
      <c r="L50" s="25"/>
    </row>
    <row r="51" spans="1:12" x14ac:dyDescent="0.35">
      <c r="A51" s="13" t="s">
        <v>551</v>
      </c>
      <c r="B51" s="13" t="s">
        <v>858</v>
      </c>
      <c r="C51" s="25">
        <v>0.46700000000000003</v>
      </c>
      <c r="D51" s="25">
        <v>0.51300000000000001</v>
      </c>
      <c r="E51" s="25">
        <v>8.0000000000000002E-3</v>
      </c>
      <c r="F51" s="25"/>
      <c r="G51" s="25"/>
      <c r="H51" s="25"/>
      <c r="I51" s="25"/>
      <c r="J51" s="25">
        <v>1.2E-2</v>
      </c>
      <c r="L51" s="25"/>
    </row>
    <row r="52" spans="1:12" x14ac:dyDescent="0.35">
      <c r="A52" s="13" t="s">
        <v>551</v>
      </c>
      <c r="B52" s="13" t="s">
        <v>859</v>
      </c>
      <c r="C52" s="25">
        <v>0.86099999999999999</v>
      </c>
      <c r="D52" s="25">
        <v>0.121</v>
      </c>
      <c r="E52" s="25">
        <v>5.0000000000000001E-3</v>
      </c>
      <c r="F52" s="25"/>
      <c r="G52" s="25"/>
      <c r="H52" s="25"/>
      <c r="I52" s="25">
        <v>2E-3</v>
      </c>
      <c r="J52" s="25">
        <v>1.2E-2</v>
      </c>
      <c r="L52" s="25"/>
    </row>
    <row r="53" spans="1:12" x14ac:dyDescent="0.35">
      <c r="A53" s="13" t="s">
        <v>2011</v>
      </c>
      <c r="B53" s="13" t="s">
        <v>852</v>
      </c>
      <c r="C53" s="25"/>
      <c r="D53" s="25"/>
      <c r="E53" s="25"/>
      <c r="F53" s="25">
        <v>0.70799999999999996</v>
      </c>
      <c r="G53" s="25">
        <v>9.6999999999999989E-2</v>
      </c>
      <c r="H53" s="25"/>
      <c r="I53" s="25">
        <v>0.13900000000000001</v>
      </c>
      <c r="J53" s="25">
        <v>5.5999999999999994E-2</v>
      </c>
      <c r="L53" s="25"/>
    </row>
    <row r="54" spans="1:12" x14ac:dyDescent="0.35">
      <c r="A54" s="13" t="s">
        <v>2011</v>
      </c>
      <c r="B54" s="13" t="s">
        <v>853</v>
      </c>
      <c r="C54" s="25">
        <v>0.54200000000000004</v>
      </c>
      <c r="D54" s="25">
        <v>0.34700000000000003</v>
      </c>
      <c r="E54" s="25"/>
      <c r="F54" s="25"/>
      <c r="G54" s="25"/>
      <c r="H54" s="25"/>
      <c r="I54" s="25">
        <v>5.5999999999999994E-2</v>
      </c>
      <c r="J54" s="25">
        <v>5.5999999999999994E-2</v>
      </c>
      <c r="L54" s="25"/>
    </row>
    <row r="55" spans="1:12" x14ac:dyDescent="0.35">
      <c r="A55" s="13" t="s">
        <v>2011</v>
      </c>
      <c r="B55" s="13" t="s">
        <v>854</v>
      </c>
      <c r="C55" s="25">
        <v>0.93099999999999994</v>
      </c>
      <c r="D55" s="25">
        <v>1.3999999999999999E-2</v>
      </c>
      <c r="E55" s="25"/>
      <c r="F55" s="25"/>
      <c r="G55" s="25"/>
      <c r="H55" s="25"/>
      <c r="I55" s="25"/>
      <c r="J55" s="25">
        <v>5.5999999999999994E-2</v>
      </c>
      <c r="L55" s="25"/>
    </row>
    <row r="56" spans="1:12" x14ac:dyDescent="0.35">
      <c r="A56" s="13" t="s">
        <v>2011</v>
      </c>
      <c r="B56" s="13" t="s">
        <v>556</v>
      </c>
      <c r="C56" s="25">
        <v>0.70799999999999996</v>
      </c>
      <c r="D56" s="25">
        <v>0.23600000000000002</v>
      </c>
      <c r="E56" s="25"/>
      <c r="F56" s="25"/>
      <c r="G56" s="25"/>
      <c r="H56" s="25"/>
      <c r="I56" s="25"/>
      <c r="J56" s="25">
        <v>5.5999999999999994E-2</v>
      </c>
      <c r="L56" s="25"/>
    </row>
    <row r="57" spans="1:12" x14ac:dyDescent="0.35">
      <c r="A57" s="13" t="s">
        <v>2011</v>
      </c>
      <c r="B57" s="13" t="s">
        <v>855</v>
      </c>
      <c r="C57" s="25">
        <v>0.16699999999999998</v>
      </c>
      <c r="D57" s="25">
        <v>0.56899999999999995</v>
      </c>
      <c r="E57" s="25">
        <v>8.3000000000000004E-2</v>
      </c>
      <c r="F57" s="25"/>
      <c r="G57" s="25"/>
      <c r="H57" s="25"/>
      <c r="I57" s="25">
        <v>0.125</v>
      </c>
      <c r="J57" s="25">
        <v>5.5999999999999994E-2</v>
      </c>
      <c r="L57" s="25"/>
    </row>
    <row r="58" spans="1:12" x14ac:dyDescent="0.35">
      <c r="A58" s="13" t="s">
        <v>2011</v>
      </c>
      <c r="B58" s="13" t="s">
        <v>856</v>
      </c>
      <c r="C58" s="25"/>
      <c r="D58" s="25">
        <v>0.40299999999999997</v>
      </c>
      <c r="E58" s="25">
        <v>0.41700000000000004</v>
      </c>
      <c r="F58" s="25">
        <v>0.125</v>
      </c>
      <c r="G58" s="25"/>
      <c r="H58" s="25"/>
      <c r="I58" s="25"/>
      <c r="J58" s="25">
        <v>5.5999999999999994E-2</v>
      </c>
      <c r="L58" s="25"/>
    </row>
    <row r="59" spans="1:12" x14ac:dyDescent="0.35">
      <c r="A59" s="13" t="s">
        <v>2011</v>
      </c>
      <c r="B59" s="13" t="s">
        <v>857</v>
      </c>
      <c r="C59" s="25">
        <v>0.93099999999999994</v>
      </c>
      <c r="D59" s="25"/>
      <c r="E59" s="25"/>
      <c r="F59" s="25"/>
      <c r="G59" s="25"/>
      <c r="H59" s="25"/>
      <c r="I59" s="25">
        <v>1.3999999999999999E-2</v>
      </c>
      <c r="J59" s="25">
        <v>5.5999999999999994E-2</v>
      </c>
      <c r="L59" s="25"/>
    </row>
    <row r="60" spans="1:12" x14ac:dyDescent="0.35">
      <c r="A60" s="13" t="s">
        <v>2011</v>
      </c>
      <c r="B60" s="13" t="s">
        <v>858</v>
      </c>
      <c r="C60" s="25">
        <v>0.51400000000000001</v>
      </c>
      <c r="D60" s="25">
        <v>0.41700000000000004</v>
      </c>
      <c r="E60" s="25">
        <v>1.3999999999999999E-2</v>
      </c>
      <c r="F60" s="25"/>
      <c r="G60" s="25"/>
      <c r="H60" s="25"/>
      <c r="I60" s="25"/>
      <c r="J60" s="25">
        <v>5.5999999999999994E-2</v>
      </c>
      <c r="L60" s="25"/>
    </row>
    <row r="61" spans="1:12" x14ac:dyDescent="0.35">
      <c r="A61" s="13" t="s">
        <v>2011</v>
      </c>
      <c r="B61" s="13" t="s">
        <v>859</v>
      </c>
      <c r="C61" s="25">
        <v>0.43099999999999999</v>
      </c>
      <c r="D61" s="25">
        <v>0.44400000000000001</v>
      </c>
      <c r="E61" s="25"/>
      <c r="F61" s="25"/>
      <c r="G61" s="25"/>
      <c r="H61" s="25"/>
      <c r="I61" s="25">
        <v>6.9000000000000006E-2</v>
      </c>
      <c r="J61" s="25">
        <v>5.5999999999999994E-2</v>
      </c>
      <c r="L61" s="25"/>
    </row>
    <row r="62" spans="1:12" x14ac:dyDescent="0.35">
      <c r="A62" s="13" t="s">
        <v>553</v>
      </c>
      <c r="B62" s="13" t="s">
        <v>852</v>
      </c>
      <c r="C62" s="25"/>
      <c r="D62" s="25"/>
      <c r="E62" s="25"/>
      <c r="F62" s="25">
        <v>0.05</v>
      </c>
      <c r="G62" s="25">
        <v>0.29399999999999998</v>
      </c>
      <c r="H62" s="25">
        <v>0.114</v>
      </c>
      <c r="I62" s="25">
        <v>0.433</v>
      </c>
      <c r="J62" s="25">
        <v>0.109</v>
      </c>
      <c r="L62" s="25"/>
    </row>
    <row r="63" spans="1:12" x14ac:dyDescent="0.35">
      <c r="A63" s="13" t="s">
        <v>553</v>
      </c>
      <c r="B63" s="13" t="s">
        <v>853</v>
      </c>
      <c r="C63" s="25">
        <v>0.154</v>
      </c>
      <c r="D63" s="25">
        <v>0.214</v>
      </c>
      <c r="E63" s="25">
        <v>0.17399999999999999</v>
      </c>
      <c r="F63" s="25">
        <v>0.26400000000000001</v>
      </c>
      <c r="G63" s="25">
        <v>5.0000000000000001E-3</v>
      </c>
      <c r="H63" s="25"/>
      <c r="I63" s="25">
        <v>0.08</v>
      </c>
      <c r="J63" s="25">
        <v>0.109</v>
      </c>
      <c r="L63" s="25"/>
    </row>
    <row r="64" spans="1:12" x14ac:dyDescent="0.35">
      <c r="A64" s="13" t="s">
        <v>553</v>
      </c>
      <c r="B64" s="13" t="s">
        <v>854</v>
      </c>
      <c r="C64" s="25">
        <v>0.73099999999999998</v>
      </c>
      <c r="D64" s="25">
        <v>0.124</v>
      </c>
      <c r="E64" s="25">
        <v>2.5000000000000001E-2</v>
      </c>
      <c r="F64" s="25">
        <v>5.0000000000000001E-3</v>
      </c>
      <c r="G64" s="25"/>
      <c r="H64" s="25"/>
      <c r="I64" s="25">
        <v>5.0000000000000001E-3</v>
      </c>
      <c r="J64" s="25">
        <v>0.109</v>
      </c>
      <c r="L64" s="25"/>
    </row>
    <row r="65" spans="1:12" x14ac:dyDescent="0.35">
      <c r="A65" s="13" t="s">
        <v>553</v>
      </c>
      <c r="B65" s="13" t="s">
        <v>556</v>
      </c>
      <c r="C65" s="25">
        <v>0.78599999999999992</v>
      </c>
      <c r="D65" s="25">
        <v>0.1</v>
      </c>
      <c r="E65" s="25"/>
      <c r="F65" s="25"/>
      <c r="G65" s="25"/>
      <c r="H65" s="25"/>
      <c r="I65" s="25">
        <v>5.0000000000000001E-3</v>
      </c>
      <c r="J65" s="25">
        <v>0.109</v>
      </c>
      <c r="L65" s="25"/>
    </row>
    <row r="66" spans="1:12" x14ac:dyDescent="0.35">
      <c r="A66" s="13" t="s">
        <v>553</v>
      </c>
      <c r="B66" s="13" t="s">
        <v>855</v>
      </c>
      <c r="C66" s="25">
        <v>7.0000000000000007E-2</v>
      </c>
      <c r="D66" s="25">
        <v>0.19899999999999998</v>
      </c>
      <c r="E66" s="25">
        <v>0.14899999999999999</v>
      </c>
      <c r="F66" s="25">
        <v>0.254</v>
      </c>
      <c r="G66" s="25">
        <v>4.4999999999999998E-2</v>
      </c>
      <c r="H66" s="25"/>
      <c r="I66" s="25">
        <v>0.17399999999999999</v>
      </c>
      <c r="J66" s="25">
        <v>0.109</v>
      </c>
      <c r="L66" s="25"/>
    </row>
    <row r="67" spans="1:12" x14ac:dyDescent="0.35">
      <c r="A67" s="13" t="s">
        <v>553</v>
      </c>
      <c r="B67" s="13" t="s">
        <v>856</v>
      </c>
      <c r="C67" s="25">
        <v>0.18899999999999997</v>
      </c>
      <c r="D67" s="25">
        <v>0.214</v>
      </c>
      <c r="E67" s="25">
        <v>0.22899999999999998</v>
      </c>
      <c r="F67" s="25">
        <v>0.22399999999999998</v>
      </c>
      <c r="G67" s="25">
        <v>0.01</v>
      </c>
      <c r="H67" s="25"/>
      <c r="I67" s="25">
        <v>2.5000000000000001E-2</v>
      </c>
      <c r="J67" s="25">
        <v>0.109</v>
      </c>
      <c r="L67" s="25"/>
    </row>
    <row r="68" spans="1:12" x14ac:dyDescent="0.35">
      <c r="A68" s="13" t="s">
        <v>553</v>
      </c>
      <c r="B68" s="13" t="s">
        <v>857</v>
      </c>
      <c r="C68" s="25">
        <v>0.83599999999999997</v>
      </c>
      <c r="D68" s="25">
        <v>0.04</v>
      </c>
      <c r="E68" s="25"/>
      <c r="F68" s="25"/>
      <c r="G68" s="25"/>
      <c r="H68" s="25"/>
      <c r="I68" s="25">
        <v>0.02</v>
      </c>
      <c r="J68" s="25">
        <v>0.10400000000000001</v>
      </c>
      <c r="L68" s="25"/>
    </row>
    <row r="69" spans="1:12" x14ac:dyDescent="0.35">
      <c r="A69" s="13" t="s">
        <v>553</v>
      </c>
      <c r="B69" s="13" t="s">
        <v>858</v>
      </c>
      <c r="C69" s="25">
        <v>0.29399999999999998</v>
      </c>
      <c r="D69" s="25">
        <v>0.36299999999999999</v>
      </c>
      <c r="E69" s="25">
        <v>9.5000000000000001E-2</v>
      </c>
      <c r="F69" s="25">
        <v>0.124</v>
      </c>
      <c r="G69" s="25">
        <v>5.0000000000000001E-3</v>
      </c>
      <c r="H69" s="25"/>
      <c r="I69" s="25">
        <v>0.01</v>
      </c>
      <c r="J69" s="25">
        <v>0.109</v>
      </c>
      <c r="L69" s="25"/>
    </row>
    <row r="70" spans="1:12" x14ac:dyDescent="0.35">
      <c r="A70" s="13" t="s">
        <v>553</v>
      </c>
      <c r="B70" s="13" t="s">
        <v>859</v>
      </c>
      <c r="C70" s="25">
        <v>0.52700000000000002</v>
      </c>
      <c r="D70" s="25">
        <v>0.26899999999999996</v>
      </c>
      <c r="E70" s="25">
        <v>0.05</v>
      </c>
      <c r="F70" s="25">
        <v>0.01</v>
      </c>
      <c r="G70" s="25"/>
      <c r="H70" s="25"/>
      <c r="I70" s="25">
        <v>3.5000000000000003E-2</v>
      </c>
      <c r="J70" s="25">
        <v>0.109</v>
      </c>
      <c r="L70" s="25"/>
    </row>
    <row r="71" spans="1:12" x14ac:dyDescent="0.35">
      <c r="A71" s="13" t="s">
        <v>347</v>
      </c>
      <c r="B71" s="13" t="s">
        <v>852</v>
      </c>
      <c r="C71" s="25"/>
      <c r="D71" s="25"/>
      <c r="E71" s="25"/>
      <c r="F71" s="25">
        <v>0.59599999999999997</v>
      </c>
      <c r="G71" s="25">
        <v>0.38299999999999995</v>
      </c>
      <c r="H71" s="25"/>
      <c r="I71" s="25">
        <v>5.0000000000000001E-3</v>
      </c>
      <c r="J71" s="25">
        <v>1.6E-2</v>
      </c>
      <c r="L71" s="25"/>
    </row>
    <row r="72" spans="1:12" x14ac:dyDescent="0.35">
      <c r="A72" s="13" t="s">
        <v>347</v>
      </c>
      <c r="B72" s="13" t="s">
        <v>853</v>
      </c>
      <c r="C72" s="25">
        <v>0.48899999999999999</v>
      </c>
      <c r="D72" s="25">
        <v>0.46799999999999997</v>
      </c>
      <c r="E72" s="25">
        <v>2.7000000000000003E-2</v>
      </c>
      <c r="F72" s="25"/>
      <c r="G72" s="25"/>
      <c r="H72" s="25"/>
      <c r="I72" s="25"/>
      <c r="J72" s="25">
        <v>1.6E-2</v>
      </c>
      <c r="L72" s="25"/>
    </row>
    <row r="73" spans="1:12" x14ac:dyDescent="0.35">
      <c r="A73" s="13" t="s">
        <v>347</v>
      </c>
      <c r="B73" s="13" t="s">
        <v>854</v>
      </c>
      <c r="C73" s="25">
        <v>0.97900000000000009</v>
      </c>
      <c r="D73" s="25">
        <v>5.0000000000000001E-3</v>
      </c>
      <c r="E73" s="25"/>
      <c r="F73" s="25"/>
      <c r="G73" s="25"/>
      <c r="H73" s="25"/>
      <c r="I73" s="25"/>
      <c r="J73" s="25">
        <v>1.6E-2</v>
      </c>
      <c r="L73" s="25"/>
    </row>
    <row r="74" spans="1:12" x14ac:dyDescent="0.35">
      <c r="A74" s="13" t="s">
        <v>347</v>
      </c>
      <c r="B74" s="13" t="s">
        <v>556</v>
      </c>
      <c r="C74" s="25">
        <v>0.95700000000000007</v>
      </c>
      <c r="D74" s="25">
        <v>2.7000000000000003E-2</v>
      </c>
      <c r="E74" s="25"/>
      <c r="F74" s="25"/>
      <c r="G74" s="25"/>
      <c r="H74" s="25"/>
      <c r="I74" s="25"/>
      <c r="J74" s="25">
        <v>1.6E-2</v>
      </c>
      <c r="L74" s="25"/>
    </row>
    <row r="75" spans="1:12" x14ac:dyDescent="0.35">
      <c r="A75" s="13" t="s">
        <v>347</v>
      </c>
      <c r="B75" s="13" t="s">
        <v>855</v>
      </c>
      <c r="C75" s="25">
        <v>0.46299999999999997</v>
      </c>
      <c r="D75" s="25">
        <v>0.5</v>
      </c>
      <c r="E75" s="25">
        <v>2.1000000000000001E-2</v>
      </c>
      <c r="F75" s="25"/>
      <c r="G75" s="25"/>
      <c r="H75" s="25"/>
      <c r="I75" s="25"/>
      <c r="J75" s="25">
        <v>1.6E-2</v>
      </c>
      <c r="L75" s="25"/>
    </row>
    <row r="76" spans="1:12" x14ac:dyDescent="0.35">
      <c r="A76" s="13" t="s">
        <v>347</v>
      </c>
      <c r="B76" s="13" t="s">
        <v>856</v>
      </c>
      <c r="C76" s="25">
        <v>0.23399999999999999</v>
      </c>
      <c r="D76" s="25">
        <v>0.46299999999999997</v>
      </c>
      <c r="E76" s="25">
        <v>0.26600000000000001</v>
      </c>
      <c r="F76" s="25">
        <v>2.1000000000000001E-2</v>
      </c>
      <c r="G76" s="25"/>
      <c r="H76" s="25"/>
      <c r="I76" s="25"/>
      <c r="J76" s="25">
        <v>1.6E-2</v>
      </c>
      <c r="L76" s="25"/>
    </row>
    <row r="77" spans="1:12" x14ac:dyDescent="0.35">
      <c r="A77" s="13" t="s">
        <v>347</v>
      </c>
      <c r="B77" s="13" t="s">
        <v>857</v>
      </c>
      <c r="C77" s="25">
        <v>0.96799999999999997</v>
      </c>
      <c r="D77" s="25">
        <v>1.6E-2</v>
      </c>
      <c r="E77" s="25"/>
      <c r="F77" s="25"/>
      <c r="G77" s="25"/>
      <c r="H77" s="25"/>
      <c r="I77" s="25"/>
      <c r="J77" s="25">
        <v>1.6E-2</v>
      </c>
      <c r="L77" s="25"/>
    </row>
    <row r="78" spans="1:12" x14ac:dyDescent="0.35">
      <c r="A78" s="13" t="s">
        <v>347</v>
      </c>
      <c r="B78" s="13" t="s">
        <v>858</v>
      </c>
      <c r="C78" s="25">
        <v>0.36700000000000005</v>
      </c>
      <c r="D78" s="25">
        <v>0.55899999999999994</v>
      </c>
      <c r="E78" s="25">
        <v>5.9000000000000004E-2</v>
      </c>
      <c r="F78" s="25"/>
      <c r="G78" s="25"/>
      <c r="H78" s="25"/>
      <c r="I78" s="25"/>
      <c r="J78" s="25">
        <v>1.6E-2</v>
      </c>
      <c r="L78" s="25"/>
    </row>
    <row r="79" spans="1:12" x14ac:dyDescent="0.35">
      <c r="A79" s="13" t="s">
        <v>347</v>
      </c>
      <c r="B79" s="13" t="s">
        <v>859</v>
      </c>
      <c r="C79" s="25">
        <v>0.7340000000000001</v>
      </c>
      <c r="D79" s="25">
        <v>0.245</v>
      </c>
      <c r="E79" s="25">
        <v>5.0000000000000001E-3</v>
      </c>
      <c r="F79" s="25"/>
      <c r="G79" s="25"/>
      <c r="H79" s="25"/>
      <c r="I79" s="25"/>
      <c r="J79" s="25">
        <v>1.6E-2</v>
      </c>
      <c r="L79" s="25"/>
    </row>
    <row r="80" spans="1:12" x14ac:dyDescent="0.35">
      <c r="A80" s="13" t="s">
        <v>348</v>
      </c>
      <c r="B80" s="13" t="s">
        <v>852</v>
      </c>
      <c r="C80" s="25"/>
      <c r="D80" s="25">
        <v>5.5E-2</v>
      </c>
      <c r="E80" s="25">
        <v>0.46600000000000003</v>
      </c>
      <c r="F80" s="25">
        <v>0.38</v>
      </c>
      <c r="G80" s="25">
        <v>1.2E-2</v>
      </c>
      <c r="H80" s="25"/>
      <c r="I80" s="25">
        <v>1.8000000000000002E-2</v>
      </c>
      <c r="J80" s="25">
        <v>6.7000000000000004E-2</v>
      </c>
      <c r="L80" s="25"/>
    </row>
    <row r="81" spans="1:12" x14ac:dyDescent="0.35">
      <c r="A81" s="13" t="s">
        <v>348</v>
      </c>
      <c r="B81" s="13" t="s">
        <v>853</v>
      </c>
      <c r="C81" s="25">
        <v>0.33100000000000002</v>
      </c>
      <c r="D81" s="25">
        <v>0.36200000000000004</v>
      </c>
      <c r="E81" s="25">
        <v>0.14699999999999999</v>
      </c>
      <c r="F81" s="25">
        <v>7.400000000000001E-2</v>
      </c>
      <c r="G81" s="25"/>
      <c r="H81" s="25"/>
      <c r="I81" s="25">
        <v>1.8000000000000002E-2</v>
      </c>
      <c r="J81" s="25">
        <v>6.7000000000000004E-2</v>
      </c>
      <c r="L81" s="25"/>
    </row>
    <row r="82" spans="1:12" x14ac:dyDescent="0.35">
      <c r="A82" s="13" t="s">
        <v>348</v>
      </c>
      <c r="B82" s="13" t="s">
        <v>854</v>
      </c>
      <c r="C82" s="25">
        <v>0.81599999999999995</v>
      </c>
      <c r="D82" s="25">
        <v>0.11</v>
      </c>
      <c r="E82" s="25"/>
      <c r="F82" s="25"/>
      <c r="G82" s="25"/>
      <c r="H82" s="25"/>
      <c r="I82" s="25">
        <v>6.0000000000000001E-3</v>
      </c>
      <c r="J82" s="25">
        <v>6.7000000000000004E-2</v>
      </c>
      <c r="L82" s="25"/>
    </row>
    <row r="83" spans="1:12" x14ac:dyDescent="0.35">
      <c r="A83" s="13" t="s">
        <v>348</v>
      </c>
      <c r="B83" s="13" t="s">
        <v>556</v>
      </c>
      <c r="C83" s="25">
        <v>0.82799999999999996</v>
      </c>
      <c r="D83" s="25">
        <v>9.8000000000000004E-2</v>
      </c>
      <c r="E83" s="25"/>
      <c r="F83" s="25"/>
      <c r="G83" s="25"/>
      <c r="H83" s="25"/>
      <c r="I83" s="25">
        <v>6.0000000000000001E-3</v>
      </c>
      <c r="J83" s="25">
        <v>6.7000000000000004E-2</v>
      </c>
      <c r="L83" s="25"/>
    </row>
    <row r="84" spans="1:12" x14ac:dyDescent="0.35">
      <c r="A84" s="13" t="s">
        <v>348</v>
      </c>
      <c r="B84" s="13" t="s">
        <v>855</v>
      </c>
      <c r="C84" s="25"/>
      <c r="D84" s="25">
        <v>1.2E-2</v>
      </c>
      <c r="E84" s="25">
        <v>0.31900000000000001</v>
      </c>
      <c r="F84" s="25">
        <v>0.52800000000000002</v>
      </c>
      <c r="G84" s="25"/>
      <c r="H84" s="25"/>
      <c r="I84" s="25">
        <v>7.400000000000001E-2</v>
      </c>
      <c r="J84" s="25">
        <v>6.7000000000000004E-2</v>
      </c>
      <c r="L84" s="25"/>
    </row>
    <row r="85" spans="1:12" x14ac:dyDescent="0.35">
      <c r="A85" s="13" t="s">
        <v>348</v>
      </c>
      <c r="B85" s="13" t="s">
        <v>856</v>
      </c>
      <c r="C85" s="25">
        <v>0.11</v>
      </c>
      <c r="D85" s="25">
        <v>0.45399999999999996</v>
      </c>
      <c r="E85" s="25">
        <v>0.20199999999999999</v>
      </c>
      <c r="F85" s="25">
        <v>0.16</v>
      </c>
      <c r="G85" s="25"/>
      <c r="H85" s="25"/>
      <c r="I85" s="25">
        <v>6.0000000000000001E-3</v>
      </c>
      <c r="J85" s="25">
        <v>6.7000000000000004E-2</v>
      </c>
      <c r="L85" s="25"/>
    </row>
    <row r="86" spans="1:12" x14ac:dyDescent="0.35">
      <c r="A86" s="13" t="s">
        <v>348</v>
      </c>
      <c r="B86" s="13" t="s">
        <v>857</v>
      </c>
      <c r="C86" s="25">
        <v>0.89599999999999991</v>
      </c>
      <c r="D86" s="25">
        <v>3.1E-2</v>
      </c>
      <c r="E86" s="25"/>
      <c r="F86" s="25"/>
      <c r="G86" s="25"/>
      <c r="H86" s="25"/>
      <c r="I86" s="25">
        <v>1.8000000000000002E-2</v>
      </c>
      <c r="J86" s="25">
        <v>5.5E-2</v>
      </c>
      <c r="L86" s="25"/>
    </row>
    <row r="87" spans="1:12" x14ac:dyDescent="0.35">
      <c r="A87" s="13" t="s">
        <v>348</v>
      </c>
      <c r="B87" s="13" t="s">
        <v>858</v>
      </c>
      <c r="C87" s="25">
        <v>0.49700000000000005</v>
      </c>
      <c r="D87" s="25">
        <v>0.34399999999999997</v>
      </c>
      <c r="E87" s="25">
        <v>8.5999999999999993E-2</v>
      </c>
      <c r="F87" s="25"/>
      <c r="G87" s="25"/>
      <c r="H87" s="25"/>
      <c r="I87" s="25">
        <v>6.0000000000000001E-3</v>
      </c>
      <c r="J87" s="25">
        <v>6.7000000000000004E-2</v>
      </c>
      <c r="L87" s="25"/>
    </row>
    <row r="88" spans="1:12" x14ac:dyDescent="0.35">
      <c r="A88" s="13" t="s">
        <v>348</v>
      </c>
      <c r="B88" s="13" t="s">
        <v>859</v>
      </c>
      <c r="C88" s="25">
        <v>0.307</v>
      </c>
      <c r="D88" s="25">
        <v>0.58299999999999996</v>
      </c>
      <c r="E88" s="25">
        <v>2.5000000000000001E-2</v>
      </c>
      <c r="F88" s="25"/>
      <c r="G88" s="25"/>
      <c r="H88" s="25"/>
      <c r="I88" s="25">
        <v>1.8000000000000002E-2</v>
      </c>
      <c r="J88" s="25">
        <v>6.7000000000000004E-2</v>
      </c>
      <c r="L88" s="25"/>
    </row>
    <row r="89" spans="1:12" x14ac:dyDescent="0.35">
      <c r="A89" s="13" t="s">
        <v>349</v>
      </c>
      <c r="B89" s="13" t="s">
        <v>852</v>
      </c>
      <c r="C89" s="25"/>
      <c r="D89" s="25"/>
      <c r="E89" s="25">
        <v>0.10800000000000001</v>
      </c>
      <c r="F89" s="25">
        <v>0.8</v>
      </c>
      <c r="G89" s="25"/>
      <c r="H89" s="25"/>
      <c r="I89" s="25">
        <v>1.4999999999999999E-2</v>
      </c>
      <c r="J89" s="25">
        <v>7.6999999999999999E-2</v>
      </c>
      <c r="L89" s="25"/>
    </row>
    <row r="90" spans="1:12" x14ac:dyDescent="0.35">
      <c r="A90" s="13" t="s">
        <v>349</v>
      </c>
      <c r="B90" s="13" t="s">
        <v>853</v>
      </c>
      <c r="C90" s="25">
        <v>0.36899999999999999</v>
      </c>
      <c r="D90" s="25">
        <v>0.51500000000000001</v>
      </c>
      <c r="E90" s="25"/>
      <c r="F90" s="25"/>
      <c r="G90" s="25"/>
      <c r="H90" s="25"/>
      <c r="I90" s="25">
        <v>3.7999999999999999E-2</v>
      </c>
      <c r="J90" s="25">
        <v>7.6999999999999999E-2</v>
      </c>
      <c r="L90" s="25"/>
    </row>
    <row r="91" spans="1:12" x14ac:dyDescent="0.35">
      <c r="A91" s="13" t="s">
        <v>349</v>
      </c>
      <c r="B91" s="13" t="s">
        <v>854</v>
      </c>
      <c r="C91" s="25">
        <v>0.91500000000000004</v>
      </c>
      <c r="D91" s="25">
        <v>2.3E-2</v>
      </c>
      <c r="E91" s="25"/>
      <c r="F91" s="25"/>
      <c r="G91" s="25"/>
      <c r="H91" s="25"/>
      <c r="I91" s="25"/>
      <c r="J91" s="25">
        <v>6.2E-2</v>
      </c>
      <c r="L91" s="25"/>
    </row>
    <row r="92" spans="1:12" x14ac:dyDescent="0.35">
      <c r="A92" s="13" t="s">
        <v>349</v>
      </c>
      <c r="B92" s="13" t="s">
        <v>556</v>
      </c>
      <c r="C92" s="25">
        <v>0.9</v>
      </c>
      <c r="D92" s="25">
        <v>2.3E-2</v>
      </c>
      <c r="E92" s="25"/>
      <c r="F92" s="25"/>
      <c r="G92" s="25"/>
      <c r="H92" s="25"/>
      <c r="I92" s="25"/>
      <c r="J92" s="25">
        <v>7.6999999999999999E-2</v>
      </c>
      <c r="L92" s="25"/>
    </row>
    <row r="93" spans="1:12" x14ac:dyDescent="0.35">
      <c r="A93" s="13" t="s">
        <v>349</v>
      </c>
      <c r="B93" s="13" t="s">
        <v>855</v>
      </c>
      <c r="C93" s="25">
        <v>0.13800000000000001</v>
      </c>
      <c r="D93" s="25">
        <v>0.58499999999999996</v>
      </c>
      <c r="E93" s="25">
        <v>0.16200000000000001</v>
      </c>
      <c r="F93" s="25"/>
      <c r="G93" s="25"/>
      <c r="H93" s="25"/>
      <c r="I93" s="25">
        <v>3.7999999999999999E-2</v>
      </c>
      <c r="J93" s="25">
        <v>7.6999999999999999E-2</v>
      </c>
      <c r="L93" s="25"/>
    </row>
    <row r="94" spans="1:12" x14ac:dyDescent="0.35">
      <c r="A94" s="13" t="s">
        <v>349</v>
      </c>
      <c r="B94" s="13" t="s">
        <v>856</v>
      </c>
      <c r="C94" s="25">
        <v>8.0000000000000002E-3</v>
      </c>
      <c r="D94" s="25">
        <v>0.36899999999999999</v>
      </c>
      <c r="E94" s="25">
        <v>0.46200000000000002</v>
      </c>
      <c r="F94" s="25">
        <v>8.5000000000000006E-2</v>
      </c>
      <c r="G94" s="25"/>
      <c r="H94" s="25"/>
      <c r="I94" s="25"/>
      <c r="J94" s="25">
        <v>7.6999999999999999E-2</v>
      </c>
      <c r="L94" s="25"/>
    </row>
    <row r="95" spans="1:12" x14ac:dyDescent="0.35">
      <c r="A95" s="13" t="s">
        <v>349</v>
      </c>
      <c r="B95" s="13" t="s">
        <v>857</v>
      </c>
      <c r="C95" s="25">
        <v>0.9</v>
      </c>
      <c r="D95" s="25">
        <v>4.5999999999999999E-2</v>
      </c>
      <c r="E95" s="25"/>
      <c r="F95" s="25"/>
      <c r="G95" s="25"/>
      <c r="H95" s="25"/>
      <c r="I95" s="25"/>
      <c r="J95" s="25">
        <v>5.4000000000000006E-2</v>
      </c>
      <c r="L95" s="25"/>
    </row>
    <row r="96" spans="1:12" x14ac:dyDescent="0.35">
      <c r="A96" s="13" t="s">
        <v>349</v>
      </c>
      <c r="B96" s="13" t="s">
        <v>858</v>
      </c>
      <c r="C96" s="25">
        <v>0.70799999999999996</v>
      </c>
      <c r="D96" s="25">
        <v>0.215</v>
      </c>
      <c r="E96" s="25"/>
      <c r="F96" s="25"/>
      <c r="G96" s="25"/>
      <c r="H96" s="25"/>
      <c r="I96" s="25"/>
      <c r="J96" s="25">
        <v>7.6999999999999999E-2</v>
      </c>
      <c r="L96" s="25"/>
    </row>
    <row r="97" spans="1:12" x14ac:dyDescent="0.35">
      <c r="A97" s="13" t="s">
        <v>349</v>
      </c>
      <c r="B97" s="13" t="s">
        <v>859</v>
      </c>
      <c r="C97" s="25">
        <v>0.57700000000000007</v>
      </c>
      <c r="D97" s="25">
        <v>0.33100000000000002</v>
      </c>
      <c r="E97" s="25"/>
      <c r="F97" s="25"/>
      <c r="G97" s="25"/>
      <c r="H97" s="25"/>
      <c r="I97" s="25">
        <v>1.4999999999999999E-2</v>
      </c>
      <c r="J97" s="25">
        <v>7.6999999999999999E-2</v>
      </c>
      <c r="L97" s="25"/>
    </row>
    <row r="98" spans="1:12" x14ac:dyDescent="0.35">
      <c r="A98" s="13" t="s">
        <v>350</v>
      </c>
      <c r="B98" s="13" t="s">
        <v>852</v>
      </c>
      <c r="C98" s="25"/>
      <c r="D98" s="25"/>
      <c r="E98" s="25">
        <v>8.0000000000000002E-3</v>
      </c>
      <c r="F98" s="25">
        <v>0.90200000000000002</v>
      </c>
      <c r="G98" s="25">
        <v>3.7999999999999999E-2</v>
      </c>
      <c r="H98" s="25"/>
      <c r="I98" s="25">
        <v>1.4999999999999999E-2</v>
      </c>
      <c r="J98" s="25">
        <v>3.7999999999999999E-2</v>
      </c>
      <c r="L98" s="25"/>
    </row>
    <row r="99" spans="1:12" x14ac:dyDescent="0.35">
      <c r="A99" s="13" t="s">
        <v>350</v>
      </c>
      <c r="B99" s="13" t="s">
        <v>853</v>
      </c>
      <c r="C99" s="25">
        <v>7.5999999999999998E-2</v>
      </c>
      <c r="D99" s="25">
        <v>0.379</v>
      </c>
      <c r="E99" s="25">
        <v>0.27300000000000002</v>
      </c>
      <c r="F99" s="25">
        <v>0.21199999999999999</v>
      </c>
      <c r="G99" s="25">
        <v>8.0000000000000002E-3</v>
      </c>
      <c r="H99" s="25"/>
      <c r="I99" s="25">
        <v>1.4999999999999999E-2</v>
      </c>
      <c r="J99" s="25">
        <v>3.7999999999999999E-2</v>
      </c>
      <c r="L99" s="25"/>
    </row>
    <row r="100" spans="1:12" x14ac:dyDescent="0.35">
      <c r="A100" s="13" t="s">
        <v>350</v>
      </c>
      <c r="B100" s="13" t="s">
        <v>854</v>
      </c>
      <c r="C100" s="25">
        <v>0.95499999999999996</v>
      </c>
      <c r="D100" s="25">
        <v>8.0000000000000002E-3</v>
      </c>
      <c r="E100" s="25"/>
      <c r="F100" s="25"/>
      <c r="G100" s="25"/>
      <c r="H100" s="25"/>
      <c r="I100" s="25"/>
      <c r="J100" s="25">
        <v>3.7999999999999999E-2</v>
      </c>
      <c r="L100" s="25"/>
    </row>
    <row r="101" spans="1:12" x14ac:dyDescent="0.35">
      <c r="A101" s="13" t="s">
        <v>350</v>
      </c>
      <c r="B101" s="13" t="s">
        <v>556</v>
      </c>
      <c r="C101" s="25">
        <v>0.879</v>
      </c>
      <c r="D101" s="25">
        <v>7.5999999999999998E-2</v>
      </c>
      <c r="E101" s="25"/>
      <c r="F101" s="25"/>
      <c r="G101" s="25"/>
      <c r="H101" s="25"/>
      <c r="I101" s="25">
        <v>8.0000000000000002E-3</v>
      </c>
      <c r="J101" s="25">
        <v>3.7999999999999999E-2</v>
      </c>
      <c r="L101" s="25"/>
    </row>
    <row r="102" spans="1:12" x14ac:dyDescent="0.35">
      <c r="A102" s="13" t="s">
        <v>350</v>
      </c>
      <c r="B102" s="13" t="s">
        <v>855</v>
      </c>
      <c r="C102" s="25">
        <v>0.13600000000000001</v>
      </c>
      <c r="D102" s="25">
        <v>0.35600000000000004</v>
      </c>
      <c r="E102" s="25">
        <v>0.32600000000000001</v>
      </c>
      <c r="F102" s="25">
        <v>0.129</v>
      </c>
      <c r="G102" s="25"/>
      <c r="H102" s="25"/>
      <c r="I102" s="25">
        <v>1.4999999999999999E-2</v>
      </c>
      <c r="J102" s="25">
        <v>3.7999999999999999E-2</v>
      </c>
      <c r="L102" s="25"/>
    </row>
    <row r="103" spans="1:12" x14ac:dyDescent="0.35">
      <c r="A103" s="13" t="s">
        <v>350</v>
      </c>
      <c r="B103" s="13" t="s">
        <v>856</v>
      </c>
      <c r="C103" s="25">
        <v>0.19699999999999998</v>
      </c>
      <c r="D103" s="25">
        <v>0.57600000000000007</v>
      </c>
      <c r="E103" s="25">
        <v>0.182</v>
      </c>
      <c r="F103" s="25"/>
      <c r="G103" s="25"/>
      <c r="H103" s="25"/>
      <c r="I103" s="25">
        <v>8.0000000000000002E-3</v>
      </c>
      <c r="J103" s="25">
        <v>3.7999999999999999E-2</v>
      </c>
      <c r="L103" s="25"/>
    </row>
    <row r="104" spans="1:12" x14ac:dyDescent="0.35">
      <c r="A104" s="13" t="s">
        <v>350</v>
      </c>
      <c r="B104" s="13" t="s">
        <v>857</v>
      </c>
      <c r="C104" s="25">
        <v>0.96200000000000008</v>
      </c>
      <c r="D104" s="25">
        <v>8.0000000000000002E-3</v>
      </c>
      <c r="E104" s="25"/>
      <c r="F104" s="25"/>
      <c r="G104" s="25"/>
      <c r="H104" s="25"/>
      <c r="I104" s="25"/>
      <c r="J104" s="25">
        <v>0.03</v>
      </c>
      <c r="L104" s="25"/>
    </row>
    <row r="105" spans="1:12" x14ac:dyDescent="0.35">
      <c r="A105" s="13" t="s">
        <v>350</v>
      </c>
      <c r="B105" s="13" t="s">
        <v>858</v>
      </c>
      <c r="C105" s="25">
        <v>0.65900000000000003</v>
      </c>
      <c r="D105" s="25">
        <v>0.27300000000000002</v>
      </c>
      <c r="E105" s="25">
        <v>0.03</v>
      </c>
      <c r="F105" s="25"/>
      <c r="G105" s="25"/>
      <c r="H105" s="25"/>
      <c r="I105" s="25"/>
      <c r="J105" s="25">
        <v>3.7999999999999999E-2</v>
      </c>
      <c r="L105" s="25"/>
    </row>
    <row r="106" spans="1:12" x14ac:dyDescent="0.35">
      <c r="A106" s="13" t="s">
        <v>350</v>
      </c>
      <c r="B106" s="13" t="s">
        <v>859</v>
      </c>
      <c r="C106" s="25">
        <v>0.60599999999999998</v>
      </c>
      <c r="D106" s="25">
        <v>0.34799999999999998</v>
      </c>
      <c r="E106" s="25">
        <v>8.0000000000000002E-3</v>
      </c>
      <c r="F106" s="25"/>
      <c r="G106" s="25"/>
      <c r="H106" s="25"/>
      <c r="I106" s="25">
        <v>8.0000000000000002E-3</v>
      </c>
      <c r="J106" s="25">
        <v>0.03</v>
      </c>
      <c r="L106" s="25"/>
    </row>
    <row r="107" spans="1:12" x14ac:dyDescent="0.35">
      <c r="A107" s="13" t="s">
        <v>351</v>
      </c>
      <c r="B107" s="13" t="s">
        <v>852</v>
      </c>
      <c r="C107" s="25"/>
      <c r="D107" s="25"/>
      <c r="E107" s="25">
        <v>0.40200000000000002</v>
      </c>
      <c r="F107" s="25">
        <v>0.53299999999999992</v>
      </c>
      <c r="G107" s="25"/>
      <c r="H107" s="25"/>
      <c r="I107" s="25">
        <v>8.0000000000000002E-3</v>
      </c>
      <c r="J107" s="25">
        <v>5.7000000000000002E-2</v>
      </c>
      <c r="L107" s="25"/>
    </row>
    <row r="108" spans="1:12" x14ac:dyDescent="0.35">
      <c r="A108" s="13" t="s">
        <v>351</v>
      </c>
      <c r="B108" s="13" t="s">
        <v>853</v>
      </c>
      <c r="C108" s="25">
        <v>4.0999999999999995E-2</v>
      </c>
      <c r="D108" s="25">
        <v>0.69700000000000006</v>
      </c>
      <c r="E108" s="25">
        <v>0.18899999999999997</v>
      </c>
      <c r="F108" s="25"/>
      <c r="G108" s="25"/>
      <c r="H108" s="25"/>
      <c r="I108" s="25">
        <v>1.6E-2</v>
      </c>
      <c r="J108" s="25">
        <v>5.7000000000000002E-2</v>
      </c>
      <c r="L108" s="25"/>
    </row>
    <row r="109" spans="1:12" x14ac:dyDescent="0.35">
      <c r="A109" s="13" t="s">
        <v>351</v>
      </c>
      <c r="B109" s="13" t="s">
        <v>854</v>
      </c>
      <c r="C109" s="25">
        <v>0.93400000000000005</v>
      </c>
      <c r="D109" s="25"/>
      <c r="E109" s="25"/>
      <c r="F109" s="25"/>
      <c r="G109" s="25"/>
      <c r="H109" s="25"/>
      <c r="I109" s="25">
        <v>8.0000000000000002E-3</v>
      </c>
      <c r="J109" s="25">
        <v>5.7000000000000002E-2</v>
      </c>
      <c r="L109" s="25"/>
    </row>
    <row r="110" spans="1:12" x14ac:dyDescent="0.35">
      <c r="A110" s="13" t="s">
        <v>351</v>
      </c>
      <c r="B110" s="13" t="s">
        <v>556</v>
      </c>
      <c r="C110" s="25">
        <v>0.90200000000000002</v>
      </c>
      <c r="D110" s="25">
        <v>3.3000000000000002E-2</v>
      </c>
      <c r="E110" s="25"/>
      <c r="F110" s="25"/>
      <c r="G110" s="25"/>
      <c r="H110" s="25"/>
      <c r="I110" s="25">
        <v>8.0000000000000002E-3</v>
      </c>
      <c r="J110" s="25">
        <v>5.7000000000000002E-2</v>
      </c>
      <c r="L110" s="25"/>
    </row>
    <row r="111" spans="1:12" x14ac:dyDescent="0.35">
      <c r="A111" s="13" t="s">
        <v>351</v>
      </c>
      <c r="B111" s="13" t="s">
        <v>855</v>
      </c>
      <c r="C111" s="25"/>
      <c r="D111" s="25">
        <v>0.56600000000000006</v>
      </c>
      <c r="E111" s="25">
        <v>0.33600000000000002</v>
      </c>
      <c r="F111" s="25">
        <v>3.3000000000000002E-2</v>
      </c>
      <c r="G111" s="25"/>
      <c r="H111" s="25"/>
      <c r="I111" s="25">
        <v>8.0000000000000002E-3</v>
      </c>
      <c r="J111" s="25">
        <v>5.7000000000000002E-2</v>
      </c>
      <c r="L111" s="25"/>
    </row>
    <row r="112" spans="1:12" x14ac:dyDescent="0.35">
      <c r="A112" s="13" t="s">
        <v>351</v>
      </c>
      <c r="B112" s="13" t="s">
        <v>856</v>
      </c>
      <c r="C112" s="25">
        <v>6.6000000000000003E-2</v>
      </c>
      <c r="D112" s="25">
        <v>0.623</v>
      </c>
      <c r="E112" s="25">
        <v>0.23800000000000002</v>
      </c>
      <c r="F112" s="25">
        <v>8.0000000000000002E-3</v>
      </c>
      <c r="G112" s="25"/>
      <c r="H112" s="25"/>
      <c r="I112" s="25">
        <v>8.0000000000000002E-3</v>
      </c>
      <c r="J112" s="25">
        <v>5.7000000000000002E-2</v>
      </c>
      <c r="L112" s="25"/>
    </row>
    <row r="113" spans="1:12" x14ac:dyDescent="0.35">
      <c r="A113" s="13" t="s">
        <v>351</v>
      </c>
      <c r="B113" s="13" t="s">
        <v>857</v>
      </c>
      <c r="C113" s="25">
        <v>0.95099999999999996</v>
      </c>
      <c r="D113" s="25">
        <v>1.6E-2</v>
      </c>
      <c r="E113" s="25"/>
      <c r="F113" s="25"/>
      <c r="G113" s="25"/>
      <c r="H113" s="25"/>
      <c r="I113" s="25">
        <v>8.0000000000000002E-3</v>
      </c>
      <c r="J113" s="25">
        <v>2.5000000000000001E-2</v>
      </c>
      <c r="L113" s="25"/>
    </row>
    <row r="114" spans="1:12" x14ac:dyDescent="0.35">
      <c r="A114" s="13" t="s">
        <v>351</v>
      </c>
      <c r="B114" s="13" t="s">
        <v>858</v>
      </c>
      <c r="C114" s="25">
        <v>0.86900000000000011</v>
      </c>
      <c r="D114" s="25">
        <v>6.6000000000000003E-2</v>
      </c>
      <c r="E114" s="25"/>
      <c r="F114" s="25"/>
      <c r="G114" s="25"/>
      <c r="H114" s="25"/>
      <c r="I114" s="25">
        <v>8.0000000000000002E-3</v>
      </c>
      <c r="J114" s="25">
        <v>5.7000000000000002E-2</v>
      </c>
      <c r="L114" s="25"/>
    </row>
    <row r="115" spans="1:12" x14ac:dyDescent="0.35">
      <c r="A115" s="13" t="s">
        <v>351</v>
      </c>
      <c r="B115" s="13" t="s">
        <v>859</v>
      </c>
      <c r="C115" s="25">
        <v>0.54899999999999993</v>
      </c>
      <c r="D115" s="25">
        <v>0.38500000000000001</v>
      </c>
      <c r="E115" s="25"/>
      <c r="F115" s="25"/>
      <c r="G115" s="25"/>
      <c r="H115" s="25"/>
      <c r="I115" s="25">
        <v>8.0000000000000002E-3</v>
      </c>
      <c r="J115" s="25">
        <v>5.7000000000000002E-2</v>
      </c>
      <c r="L115" s="25"/>
    </row>
    <row r="116" spans="1:12" x14ac:dyDescent="0.35">
      <c r="A116" s="13" t="s">
        <v>354</v>
      </c>
      <c r="B116" s="13" t="s">
        <v>852</v>
      </c>
      <c r="C116" s="25"/>
      <c r="D116" s="25">
        <v>6.0999999999999999E-2</v>
      </c>
      <c r="E116" s="25">
        <v>0.22</v>
      </c>
      <c r="F116" s="25">
        <v>0.67799999999999994</v>
      </c>
      <c r="G116" s="25"/>
      <c r="H116" s="25"/>
      <c r="I116" s="25">
        <v>5.0000000000000001E-3</v>
      </c>
      <c r="J116" s="25">
        <v>3.7000000000000005E-2</v>
      </c>
      <c r="L116" s="25"/>
    </row>
    <row r="117" spans="1:12" x14ac:dyDescent="0.35">
      <c r="A117" s="13" t="s">
        <v>354</v>
      </c>
      <c r="B117" s="13" t="s">
        <v>853</v>
      </c>
      <c r="C117" s="25">
        <v>0.248</v>
      </c>
      <c r="D117" s="25">
        <v>0.64</v>
      </c>
      <c r="E117" s="25">
        <v>7.0000000000000007E-2</v>
      </c>
      <c r="F117" s="25"/>
      <c r="G117" s="25"/>
      <c r="H117" s="25"/>
      <c r="I117" s="25">
        <v>5.0000000000000001E-3</v>
      </c>
      <c r="J117" s="25">
        <v>3.7000000000000005E-2</v>
      </c>
      <c r="L117" s="25"/>
    </row>
    <row r="118" spans="1:12" x14ac:dyDescent="0.35">
      <c r="A118" s="13" t="s">
        <v>354</v>
      </c>
      <c r="B118" s="13" t="s">
        <v>854</v>
      </c>
      <c r="C118" s="25">
        <v>0.86</v>
      </c>
      <c r="D118" s="25">
        <v>9.3000000000000013E-2</v>
      </c>
      <c r="E118" s="25"/>
      <c r="F118" s="25"/>
      <c r="G118" s="25"/>
      <c r="H118" s="25"/>
      <c r="I118" s="25">
        <v>9.0000000000000011E-3</v>
      </c>
      <c r="J118" s="25">
        <v>3.7000000000000005E-2</v>
      </c>
      <c r="L118" s="25"/>
    </row>
    <row r="119" spans="1:12" x14ac:dyDescent="0.35">
      <c r="A119" s="13" t="s">
        <v>354</v>
      </c>
      <c r="B119" s="13" t="s">
        <v>556</v>
      </c>
      <c r="C119" s="25">
        <v>0.87400000000000011</v>
      </c>
      <c r="D119" s="25">
        <v>7.0000000000000007E-2</v>
      </c>
      <c r="E119" s="25">
        <v>1.3999999999999999E-2</v>
      </c>
      <c r="F119" s="25"/>
      <c r="G119" s="25"/>
      <c r="H119" s="25"/>
      <c r="I119" s="25">
        <v>5.0000000000000001E-3</v>
      </c>
      <c r="J119" s="25">
        <v>3.7000000000000005E-2</v>
      </c>
      <c r="L119" s="25"/>
    </row>
    <row r="120" spans="1:12" x14ac:dyDescent="0.35">
      <c r="A120" s="13" t="s">
        <v>354</v>
      </c>
      <c r="B120" s="13" t="s">
        <v>855</v>
      </c>
      <c r="C120" s="25"/>
      <c r="D120" s="25">
        <v>1.9E-2</v>
      </c>
      <c r="E120" s="25">
        <v>0.65400000000000003</v>
      </c>
      <c r="F120" s="25">
        <v>0.26200000000000001</v>
      </c>
      <c r="G120" s="25"/>
      <c r="H120" s="25"/>
      <c r="I120" s="25">
        <v>2.7999999999999997E-2</v>
      </c>
      <c r="J120" s="25">
        <v>3.7000000000000005E-2</v>
      </c>
      <c r="L120" s="25"/>
    </row>
    <row r="121" spans="1:12" x14ac:dyDescent="0.35">
      <c r="A121" s="13" t="s">
        <v>354</v>
      </c>
      <c r="B121" s="13" t="s">
        <v>856</v>
      </c>
      <c r="C121" s="25">
        <v>0.13600000000000001</v>
      </c>
      <c r="D121" s="25">
        <v>0.46299999999999997</v>
      </c>
      <c r="E121" s="25">
        <v>0.30399999999999999</v>
      </c>
      <c r="F121" s="25">
        <v>6.0999999999999999E-2</v>
      </c>
      <c r="G121" s="25"/>
      <c r="H121" s="25"/>
      <c r="I121" s="25"/>
      <c r="J121" s="25">
        <v>3.7000000000000005E-2</v>
      </c>
      <c r="L121" s="25"/>
    </row>
    <row r="122" spans="1:12" x14ac:dyDescent="0.35">
      <c r="A122" s="13" t="s">
        <v>354</v>
      </c>
      <c r="B122" s="13" t="s">
        <v>857</v>
      </c>
      <c r="C122" s="25">
        <v>0.93500000000000005</v>
      </c>
      <c r="D122" s="25">
        <v>3.3000000000000002E-2</v>
      </c>
      <c r="E122" s="25"/>
      <c r="F122" s="25"/>
      <c r="G122" s="25"/>
      <c r="H122" s="25"/>
      <c r="I122" s="25">
        <v>5.0000000000000001E-3</v>
      </c>
      <c r="J122" s="25">
        <v>2.7999999999999997E-2</v>
      </c>
      <c r="L122" s="25"/>
    </row>
    <row r="123" spans="1:12" x14ac:dyDescent="0.35">
      <c r="A123" s="13" t="s">
        <v>354</v>
      </c>
      <c r="B123" s="13" t="s">
        <v>858</v>
      </c>
      <c r="C123" s="25">
        <v>0.54700000000000004</v>
      </c>
      <c r="D123" s="25">
        <v>0.40200000000000002</v>
      </c>
      <c r="E123" s="25">
        <v>9.0000000000000011E-3</v>
      </c>
      <c r="F123" s="25"/>
      <c r="G123" s="25"/>
      <c r="H123" s="25"/>
      <c r="I123" s="25">
        <v>5.0000000000000001E-3</v>
      </c>
      <c r="J123" s="25">
        <v>3.7000000000000005E-2</v>
      </c>
      <c r="L123" s="25"/>
    </row>
    <row r="124" spans="1:12" x14ac:dyDescent="0.35">
      <c r="A124" s="13" t="s">
        <v>354</v>
      </c>
      <c r="B124" s="13" t="s">
        <v>859</v>
      </c>
      <c r="C124" s="25">
        <v>0.45299999999999996</v>
      </c>
      <c r="D124" s="25">
        <v>0.39700000000000002</v>
      </c>
      <c r="E124" s="25">
        <v>0.107</v>
      </c>
      <c r="F124" s="25"/>
      <c r="G124" s="25"/>
      <c r="H124" s="25"/>
      <c r="I124" s="25">
        <v>5.0000000000000001E-3</v>
      </c>
      <c r="J124" s="25">
        <v>3.7000000000000005E-2</v>
      </c>
      <c r="L124" s="25"/>
    </row>
    <row r="125" spans="1:12" x14ac:dyDescent="0.35">
      <c r="A125" s="13" t="s">
        <v>355</v>
      </c>
      <c r="B125" s="13" t="s">
        <v>852</v>
      </c>
      <c r="C125" s="25"/>
      <c r="D125" s="25">
        <v>1.6E-2</v>
      </c>
      <c r="E125" s="25">
        <v>0.16399999999999998</v>
      </c>
      <c r="F125" s="25">
        <v>0.72699999999999998</v>
      </c>
      <c r="G125" s="25">
        <v>7.4999999999999997E-2</v>
      </c>
      <c r="H125" s="25">
        <v>2E-3</v>
      </c>
      <c r="I125" s="25">
        <v>6.0000000000000001E-3</v>
      </c>
      <c r="J125" s="25">
        <v>0.01</v>
      </c>
      <c r="L125" s="25"/>
    </row>
    <row r="126" spans="1:12" x14ac:dyDescent="0.35">
      <c r="A126" s="13" t="s">
        <v>355</v>
      </c>
      <c r="B126" s="13" t="s">
        <v>853</v>
      </c>
      <c r="C126" s="25">
        <v>0.41499999999999998</v>
      </c>
      <c r="D126" s="25">
        <v>0.45100000000000001</v>
      </c>
      <c r="E126" s="25">
        <v>9.9000000000000005E-2</v>
      </c>
      <c r="F126" s="25">
        <v>1.6E-2</v>
      </c>
      <c r="G126" s="25"/>
      <c r="H126" s="25"/>
      <c r="I126" s="25">
        <v>8.0000000000000002E-3</v>
      </c>
      <c r="J126" s="25">
        <v>0.01</v>
      </c>
      <c r="L126" s="25"/>
    </row>
    <row r="127" spans="1:12" x14ac:dyDescent="0.35">
      <c r="A127" s="13" t="s">
        <v>355</v>
      </c>
      <c r="B127" s="13" t="s">
        <v>854</v>
      </c>
      <c r="C127" s="25">
        <v>0.93099999999999994</v>
      </c>
      <c r="D127" s="25">
        <v>5.0999999999999997E-2</v>
      </c>
      <c r="E127" s="25">
        <v>2E-3</v>
      </c>
      <c r="F127" s="25"/>
      <c r="G127" s="25"/>
      <c r="H127" s="25"/>
      <c r="I127" s="25">
        <v>6.0000000000000001E-3</v>
      </c>
      <c r="J127" s="25">
        <v>0.01</v>
      </c>
      <c r="L127" s="25"/>
    </row>
    <row r="128" spans="1:12" x14ac:dyDescent="0.35">
      <c r="A128" s="13" t="s">
        <v>355</v>
      </c>
      <c r="B128" s="13" t="s">
        <v>556</v>
      </c>
      <c r="C128" s="25">
        <v>0.93500000000000005</v>
      </c>
      <c r="D128" s="25">
        <v>5.2999999999999999E-2</v>
      </c>
      <c r="E128" s="25"/>
      <c r="F128" s="25"/>
      <c r="G128" s="25"/>
      <c r="H128" s="25"/>
      <c r="I128" s="25">
        <v>2E-3</v>
      </c>
      <c r="J128" s="25">
        <v>0.01</v>
      </c>
      <c r="L128" s="25"/>
    </row>
    <row r="129" spans="1:12" x14ac:dyDescent="0.35">
      <c r="A129" s="13" t="s">
        <v>355</v>
      </c>
      <c r="B129" s="13" t="s">
        <v>855</v>
      </c>
      <c r="C129" s="25">
        <v>6.5000000000000002E-2</v>
      </c>
      <c r="D129" s="25">
        <v>0.10300000000000001</v>
      </c>
      <c r="E129" s="25">
        <v>0.308</v>
      </c>
      <c r="F129" s="25">
        <v>0.496</v>
      </c>
      <c r="G129" s="25">
        <v>2E-3</v>
      </c>
      <c r="H129" s="25"/>
      <c r="I129" s="25">
        <v>1.6E-2</v>
      </c>
      <c r="J129" s="25">
        <v>0.01</v>
      </c>
      <c r="L129" s="25"/>
    </row>
    <row r="130" spans="1:12" x14ac:dyDescent="0.35">
      <c r="A130" s="13" t="s">
        <v>355</v>
      </c>
      <c r="B130" s="13" t="s">
        <v>856</v>
      </c>
      <c r="C130" s="25">
        <v>0.26100000000000001</v>
      </c>
      <c r="D130" s="25">
        <v>0.48</v>
      </c>
      <c r="E130" s="25">
        <v>0.23100000000000001</v>
      </c>
      <c r="F130" s="25">
        <v>1.6E-2</v>
      </c>
      <c r="G130" s="25"/>
      <c r="H130" s="25"/>
      <c r="I130" s="25">
        <v>2E-3</v>
      </c>
      <c r="J130" s="25">
        <v>0.01</v>
      </c>
      <c r="L130" s="25"/>
    </row>
    <row r="131" spans="1:12" x14ac:dyDescent="0.35">
      <c r="A131" s="13" t="s">
        <v>355</v>
      </c>
      <c r="B131" s="13" t="s">
        <v>857</v>
      </c>
      <c r="C131" s="25">
        <v>0.98199999999999998</v>
      </c>
      <c r="D131" s="25">
        <v>4.0000000000000001E-3</v>
      </c>
      <c r="E131" s="25"/>
      <c r="F131" s="25"/>
      <c r="G131" s="25"/>
      <c r="H131" s="25"/>
      <c r="I131" s="25">
        <v>4.0000000000000001E-3</v>
      </c>
      <c r="J131" s="25">
        <v>0.01</v>
      </c>
      <c r="L131" s="25"/>
    </row>
    <row r="132" spans="1:12" x14ac:dyDescent="0.35">
      <c r="A132" s="13" t="s">
        <v>355</v>
      </c>
      <c r="B132" s="13" t="s">
        <v>858</v>
      </c>
      <c r="C132" s="25">
        <v>0.56100000000000005</v>
      </c>
      <c r="D132" s="25">
        <v>0.35</v>
      </c>
      <c r="E132" s="25">
        <v>6.0999999999999999E-2</v>
      </c>
      <c r="F132" s="25">
        <v>1.2E-2</v>
      </c>
      <c r="G132" s="25"/>
      <c r="H132" s="25"/>
      <c r="I132" s="25">
        <v>6.0000000000000001E-3</v>
      </c>
      <c r="J132" s="25">
        <v>0.01</v>
      </c>
      <c r="L132" s="25"/>
    </row>
    <row r="133" spans="1:12" x14ac:dyDescent="0.35">
      <c r="A133" s="13" t="s">
        <v>355</v>
      </c>
      <c r="B133" s="13" t="s">
        <v>859</v>
      </c>
      <c r="C133" s="25">
        <v>0.54899999999999993</v>
      </c>
      <c r="D133" s="25">
        <v>0.41700000000000004</v>
      </c>
      <c r="E133" s="25">
        <v>0.02</v>
      </c>
      <c r="F133" s="25"/>
      <c r="G133" s="25"/>
      <c r="H133" s="25"/>
      <c r="I133" s="25">
        <v>4.0000000000000001E-3</v>
      </c>
      <c r="J133" s="25">
        <v>0.01</v>
      </c>
      <c r="L133" s="25"/>
    </row>
    <row r="134" spans="1:12" x14ac:dyDescent="0.35">
      <c r="A134" s="13" t="s">
        <v>356</v>
      </c>
      <c r="B134" s="13" t="s">
        <v>852</v>
      </c>
      <c r="C134" s="25"/>
      <c r="D134" s="25">
        <v>5.0999999999999997E-2</v>
      </c>
      <c r="E134" s="25">
        <v>0.69400000000000006</v>
      </c>
      <c r="F134" s="25">
        <v>0.251</v>
      </c>
      <c r="G134" s="25"/>
      <c r="H134" s="25"/>
      <c r="I134" s="25">
        <v>1E-3</v>
      </c>
      <c r="J134" s="25">
        <v>3.0000000000000001E-3</v>
      </c>
      <c r="L134" s="25"/>
    </row>
    <row r="135" spans="1:12" x14ac:dyDescent="0.35">
      <c r="A135" s="13" t="s">
        <v>356</v>
      </c>
      <c r="B135" s="13" t="s">
        <v>853</v>
      </c>
      <c r="C135" s="25">
        <v>0.64500000000000002</v>
      </c>
      <c r="D135" s="25">
        <v>0.34600000000000003</v>
      </c>
      <c r="E135" s="25">
        <v>4.0000000000000001E-3</v>
      </c>
      <c r="F135" s="25"/>
      <c r="G135" s="25"/>
      <c r="H135" s="25"/>
      <c r="I135" s="25">
        <v>3.0000000000000001E-3</v>
      </c>
      <c r="J135" s="25">
        <v>3.0000000000000001E-3</v>
      </c>
      <c r="L135" s="25"/>
    </row>
    <row r="136" spans="1:12" x14ac:dyDescent="0.35">
      <c r="A136" s="13" t="s">
        <v>356</v>
      </c>
      <c r="B136" s="13" t="s">
        <v>854</v>
      </c>
      <c r="C136" s="25">
        <v>0.97599999999999998</v>
      </c>
      <c r="D136" s="25">
        <v>0.02</v>
      </c>
      <c r="E136" s="25">
        <v>1E-3</v>
      </c>
      <c r="F136" s="25"/>
      <c r="G136" s="25"/>
      <c r="H136" s="25"/>
      <c r="I136" s="25"/>
      <c r="J136" s="25">
        <v>3.0000000000000001E-3</v>
      </c>
      <c r="L136" s="25"/>
    </row>
    <row r="137" spans="1:12" x14ac:dyDescent="0.35">
      <c r="A137" s="13" t="s">
        <v>356</v>
      </c>
      <c r="B137" s="13" t="s">
        <v>556</v>
      </c>
      <c r="C137" s="25">
        <v>0.97199999999999998</v>
      </c>
      <c r="D137" s="25">
        <v>2.4E-2</v>
      </c>
      <c r="E137" s="25">
        <v>1E-3</v>
      </c>
      <c r="F137" s="25"/>
      <c r="G137" s="25"/>
      <c r="H137" s="25"/>
      <c r="I137" s="25"/>
      <c r="J137" s="25">
        <v>3.0000000000000001E-3</v>
      </c>
      <c r="L137" s="25"/>
    </row>
    <row r="138" spans="1:12" x14ac:dyDescent="0.35">
      <c r="A138" s="13" t="s">
        <v>356</v>
      </c>
      <c r="B138" s="13" t="s">
        <v>855</v>
      </c>
      <c r="C138" s="25">
        <v>0.28999999999999998</v>
      </c>
      <c r="D138" s="25">
        <v>0.63300000000000001</v>
      </c>
      <c r="E138" s="25">
        <v>7.0999999999999994E-2</v>
      </c>
      <c r="F138" s="25">
        <v>1E-3</v>
      </c>
      <c r="G138" s="25"/>
      <c r="H138" s="25"/>
      <c r="I138" s="25">
        <v>3.0000000000000001E-3</v>
      </c>
      <c r="J138" s="25">
        <v>3.0000000000000001E-3</v>
      </c>
      <c r="L138" s="25"/>
    </row>
    <row r="139" spans="1:12" x14ac:dyDescent="0.35">
      <c r="A139" s="13" t="s">
        <v>356</v>
      </c>
      <c r="B139" s="13" t="s">
        <v>856</v>
      </c>
      <c r="C139" s="25">
        <v>0.32200000000000001</v>
      </c>
      <c r="D139" s="25">
        <v>0.57100000000000006</v>
      </c>
      <c r="E139" s="25">
        <v>0.10300000000000001</v>
      </c>
      <c r="F139" s="25">
        <v>1E-3</v>
      </c>
      <c r="G139" s="25"/>
      <c r="H139" s="25"/>
      <c r="I139" s="25"/>
      <c r="J139" s="25">
        <v>3.0000000000000001E-3</v>
      </c>
      <c r="L139" s="25"/>
    </row>
    <row r="140" spans="1:12" x14ac:dyDescent="0.35">
      <c r="A140" s="13" t="s">
        <v>356</v>
      </c>
      <c r="B140" s="13" t="s">
        <v>857</v>
      </c>
      <c r="C140" s="25">
        <v>0.98299999999999998</v>
      </c>
      <c r="D140" s="25">
        <v>1.2E-2</v>
      </c>
      <c r="E140" s="25"/>
      <c r="F140" s="25"/>
      <c r="G140" s="25"/>
      <c r="H140" s="25"/>
      <c r="I140" s="25">
        <v>3.0000000000000001E-3</v>
      </c>
      <c r="J140" s="25">
        <v>3.0000000000000001E-3</v>
      </c>
      <c r="L140" s="25"/>
    </row>
    <row r="141" spans="1:12" x14ac:dyDescent="0.35">
      <c r="A141" s="13" t="s">
        <v>356</v>
      </c>
      <c r="B141" s="13" t="s">
        <v>858</v>
      </c>
      <c r="C141" s="25">
        <v>0.91200000000000003</v>
      </c>
      <c r="D141" s="25">
        <v>8.5999999999999993E-2</v>
      </c>
      <c r="E141" s="25"/>
      <c r="F141" s="25"/>
      <c r="G141" s="25"/>
      <c r="H141" s="25"/>
      <c r="I141" s="25"/>
      <c r="J141" s="25">
        <v>3.0000000000000001E-3</v>
      </c>
      <c r="L141" s="25"/>
    </row>
    <row r="142" spans="1:12" x14ac:dyDescent="0.35">
      <c r="A142" s="13" t="s">
        <v>356</v>
      </c>
      <c r="B142" s="13" t="s">
        <v>859</v>
      </c>
      <c r="C142" s="25">
        <v>0.8</v>
      </c>
      <c r="D142" s="25">
        <v>0.192</v>
      </c>
      <c r="E142" s="25">
        <v>3.0000000000000001E-3</v>
      </c>
      <c r="F142" s="25"/>
      <c r="G142" s="25"/>
      <c r="H142" s="25"/>
      <c r="I142" s="25">
        <v>3.0000000000000001E-3</v>
      </c>
      <c r="J142" s="25">
        <v>3.0000000000000001E-3</v>
      </c>
      <c r="L142" s="25"/>
    </row>
    <row r="143" spans="1:12" x14ac:dyDescent="0.35">
      <c r="A143" s="13" t="s">
        <v>357</v>
      </c>
      <c r="B143" s="13" t="s">
        <v>852</v>
      </c>
      <c r="C143" s="25">
        <v>1.6E-2</v>
      </c>
      <c r="D143" s="25">
        <v>6.7000000000000004E-2</v>
      </c>
      <c r="E143" s="25">
        <v>0.19600000000000001</v>
      </c>
      <c r="F143" s="25">
        <v>0.192</v>
      </c>
      <c r="G143" s="25">
        <v>5.0999999999999997E-2</v>
      </c>
      <c r="H143" s="25">
        <v>6.0000000000000001E-3</v>
      </c>
      <c r="I143" s="25">
        <v>0.35600000000000004</v>
      </c>
      <c r="J143" s="25">
        <v>0.115</v>
      </c>
      <c r="L143" s="25"/>
    </row>
    <row r="144" spans="1:12" x14ac:dyDescent="0.35">
      <c r="A144" s="13" t="s">
        <v>357</v>
      </c>
      <c r="B144" s="13" t="s">
        <v>853</v>
      </c>
      <c r="C144" s="25">
        <v>0.20800000000000002</v>
      </c>
      <c r="D144" s="25">
        <v>0.23100000000000001</v>
      </c>
      <c r="E144" s="25">
        <v>0.183</v>
      </c>
      <c r="F144" s="25">
        <v>0.10300000000000001</v>
      </c>
      <c r="G144" s="25"/>
      <c r="H144" s="25"/>
      <c r="I144" s="25">
        <v>0.16</v>
      </c>
      <c r="J144" s="25">
        <v>0.115</v>
      </c>
      <c r="L144" s="25"/>
    </row>
    <row r="145" spans="1:12" x14ac:dyDescent="0.35">
      <c r="A145" s="13" t="s">
        <v>357</v>
      </c>
      <c r="B145" s="13" t="s">
        <v>854</v>
      </c>
      <c r="C145" s="25">
        <v>0.68900000000000006</v>
      </c>
      <c r="D145" s="25">
        <v>9.6000000000000002E-2</v>
      </c>
      <c r="E145" s="25">
        <v>1.9E-2</v>
      </c>
      <c r="F145" s="25">
        <v>1.6E-2</v>
      </c>
      <c r="G145" s="25">
        <v>6.0000000000000001E-3</v>
      </c>
      <c r="H145" s="25"/>
      <c r="I145" s="25">
        <v>5.7999999999999996E-2</v>
      </c>
      <c r="J145" s="25">
        <v>0.115</v>
      </c>
      <c r="L145" s="25"/>
    </row>
    <row r="146" spans="1:12" x14ac:dyDescent="0.35">
      <c r="A146" s="13" t="s">
        <v>357</v>
      </c>
      <c r="B146" s="13" t="s">
        <v>556</v>
      </c>
      <c r="C146" s="25">
        <v>0.66299999999999992</v>
      </c>
      <c r="D146" s="25">
        <v>0.17</v>
      </c>
      <c r="E146" s="25">
        <v>1.9E-2</v>
      </c>
      <c r="F146" s="25">
        <v>0.01</v>
      </c>
      <c r="G146" s="25">
        <v>3.0000000000000001E-3</v>
      </c>
      <c r="H146" s="25"/>
      <c r="I146" s="25">
        <v>2.2000000000000002E-2</v>
      </c>
      <c r="J146" s="25">
        <v>0.11199999999999999</v>
      </c>
      <c r="L146" s="25"/>
    </row>
    <row r="147" spans="1:12" x14ac:dyDescent="0.35">
      <c r="A147" s="13" t="s">
        <v>357</v>
      </c>
      <c r="B147" s="13" t="s">
        <v>855</v>
      </c>
      <c r="C147" s="25">
        <v>0.20800000000000002</v>
      </c>
      <c r="D147" s="25">
        <v>0.23100000000000001</v>
      </c>
      <c r="E147" s="25">
        <v>0.183</v>
      </c>
      <c r="F147" s="25">
        <v>0.10300000000000001</v>
      </c>
      <c r="G147" s="25"/>
      <c r="H147" s="25"/>
      <c r="I147" s="25">
        <v>0.16</v>
      </c>
      <c r="J147" s="25">
        <v>0.115</v>
      </c>
      <c r="L147" s="25"/>
    </row>
    <row r="148" spans="1:12" x14ac:dyDescent="0.35">
      <c r="A148" s="13" t="s">
        <v>357</v>
      </c>
      <c r="B148" s="13" t="s">
        <v>856</v>
      </c>
      <c r="C148" s="25">
        <v>0.32400000000000001</v>
      </c>
      <c r="D148" s="25">
        <v>0.32100000000000001</v>
      </c>
      <c r="E148" s="25">
        <v>0.13500000000000001</v>
      </c>
      <c r="F148" s="25">
        <v>7.0999999999999994E-2</v>
      </c>
      <c r="G148" s="25">
        <v>3.0000000000000001E-3</v>
      </c>
      <c r="H148" s="25"/>
      <c r="I148" s="25">
        <v>3.2000000000000001E-2</v>
      </c>
      <c r="J148" s="25">
        <v>0.115</v>
      </c>
      <c r="L148" s="25"/>
    </row>
    <row r="149" spans="1:12" x14ac:dyDescent="0.35">
      <c r="A149" s="13" t="s">
        <v>357</v>
      </c>
      <c r="B149" s="13" t="s">
        <v>857</v>
      </c>
      <c r="C149" s="25">
        <v>0.78799999999999992</v>
      </c>
      <c r="D149" s="25">
        <v>6.4000000000000001E-2</v>
      </c>
      <c r="E149" s="25">
        <v>3.0000000000000001E-3</v>
      </c>
      <c r="F149" s="25">
        <v>3.0000000000000001E-3</v>
      </c>
      <c r="G149" s="25"/>
      <c r="H149" s="25"/>
      <c r="I149" s="25">
        <v>2.8999999999999998E-2</v>
      </c>
      <c r="J149" s="25">
        <v>0.11199999999999999</v>
      </c>
      <c r="L149" s="25"/>
    </row>
    <row r="150" spans="1:12" x14ac:dyDescent="0.35">
      <c r="A150" s="13" t="s">
        <v>357</v>
      </c>
      <c r="B150" s="13" t="s">
        <v>858</v>
      </c>
      <c r="C150" s="25">
        <v>0.42599999999999999</v>
      </c>
      <c r="D150" s="25">
        <v>0.30399999999999999</v>
      </c>
      <c r="E150" s="25">
        <v>5.0999999999999997E-2</v>
      </c>
      <c r="F150" s="25">
        <v>1.6E-2</v>
      </c>
      <c r="G150" s="25">
        <v>3.0000000000000001E-3</v>
      </c>
      <c r="H150" s="25"/>
      <c r="I150" s="25">
        <v>8.3000000000000004E-2</v>
      </c>
      <c r="J150" s="25">
        <v>0.115</v>
      </c>
      <c r="L150" s="25"/>
    </row>
    <row r="151" spans="1:12" x14ac:dyDescent="0.35">
      <c r="A151" s="13" t="s">
        <v>357</v>
      </c>
      <c r="B151" s="13" t="s">
        <v>859</v>
      </c>
      <c r="C151" s="25">
        <v>0.45500000000000002</v>
      </c>
      <c r="D151" s="25">
        <v>0.30099999999999999</v>
      </c>
      <c r="E151" s="25">
        <v>6.7000000000000004E-2</v>
      </c>
      <c r="F151" s="25">
        <v>2.6000000000000002E-2</v>
      </c>
      <c r="G151" s="25"/>
      <c r="H151" s="25"/>
      <c r="I151" s="25">
        <v>3.5000000000000003E-2</v>
      </c>
      <c r="J151" s="25">
        <v>0.115</v>
      </c>
      <c r="L151" s="25"/>
    </row>
    <row r="152" spans="1:12" x14ac:dyDescent="0.35">
      <c r="A152" s="13" t="s">
        <v>358</v>
      </c>
      <c r="B152" s="13" t="s">
        <v>852</v>
      </c>
      <c r="C152" s="25"/>
      <c r="D152" s="25"/>
      <c r="E152" s="25">
        <v>0.12300000000000001</v>
      </c>
      <c r="F152" s="25">
        <v>0.80700000000000005</v>
      </c>
      <c r="G152" s="25"/>
      <c r="H152" s="25"/>
      <c r="I152" s="25"/>
      <c r="J152" s="25">
        <v>7.0000000000000007E-2</v>
      </c>
      <c r="L152" s="25"/>
    </row>
    <row r="153" spans="1:12" x14ac:dyDescent="0.35">
      <c r="A153" s="13" t="s">
        <v>358</v>
      </c>
      <c r="B153" s="13" t="s">
        <v>853</v>
      </c>
      <c r="C153" s="25">
        <v>0.56999999999999995</v>
      </c>
      <c r="D153" s="25">
        <v>0.316</v>
      </c>
      <c r="E153" s="25">
        <v>3.5000000000000003E-2</v>
      </c>
      <c r="F153" s="25">
        <v>9.0000000000000011E-3</v>
      </c>
      <c r="G153" s="25"/>
      <c r="H153" s="25"/>
      <c r="I153" s="25"/>
      <c r="J153" s="25">
        <v>7.0000000000000007E-2</v>
      </c>
      <c r="L153" s="25"/>
    </row>
    <row r="154" spans="1:12" x14ac:dyDescent="0.35">
      <c r="A154" s="13" t="s">
        <v>358</v>
      </c>
      <c r="B154" s="13" t="s">
        <v>854</v>
      </c>
      <c r="C154" s="25">
        <v>0.92099999999999993</v>
      </c>
      <c r="D154" s="25">
        <v>1.8000000000000002E-2</v>
      </c>
      <c r="E154" s="25"/>
      <c r="F154" s="25"/>
      <c r="G154" s="25"/>
      <c r="H154" s="25"/>
      <c r="I154" s="25"/>
      <c r="J154" s="25">
        <v>6.0999999999999999E-2</v>
      </c>
      <c r="L154" s="25"/>
    </row>
    <row r="155" spans="1:12" x14ac:dyDescent="0.35">
      <c r="A155" s="13" t="s">
        <v>358</v>
      </c>
      <c r="B155" s="13" t="s">
        <v>556</v>
      </c>
      <c r="C155" s="25">
        <v>0.82499999999999996</v>
      </c>
      <c r="D155" s="25">
        <v>9.6000000000000002E-2</v>
      </c>
      <c r="E155" s="25">
        <v>9.0000000000000011E-3</v>
      </c>
      <c r="F155" s="25"/>
      <c r="G155" s="25"/>
      <c r="H155" s="25"/>
      <c r="I155" s="25"/>
      <c r="J155" s="25">
        <v>7.0000000000000007E-2</v>
      </c>
      <c r="L155" s="25"/>
    </row>
    <row r="156" spans="1:12" x14ac:dyDescent="0.35">
      <c r="A156" s="13" t="s">
        <v>358</v>
      </c>
      <c r="B156" s="13" t="s">
        <v>855</v>
      </c>
      <c r="C156" s="25"/>
      <c r="D156" s="25">
        <v>4.4000000000000004E-2</v>
      </c>
      <c r="E156" s="25">
        <v>0.58799999999999997</v>
      </c>
      <c r="F156" s="25">
        <v>0.27200000000000002</v>
      </c>
      <c r="G156" s="25"/>
      <c r="H156" s="25"/>
      <c r="I156" s="25">
        <v>2.6000000000000002E-2</v>
      </c>
      <c r="J156" s="25">
        <v>7.0000000000000007E-2</v>
      </c>
      <c r="L156" s="25"/>
    </row>
    <row r="157" spans="1:12" x14ac:dyDescent="0.35">
      <c r="A157" s="13" t="s">
        <v>358</v>
      </c>
      <c r="B157" s="13" t="s">
        <v>856</v>
      </c>
      <c r="C157" s="25">
        <v>0.316</v>
      </c>
      <c r="D157" s="25">
        <v>0.41200000000000003</v>
      </c>
      <c r="E157" s="25">
        <v>0.193</v>
      </c>
      <c r="F157" s="25">
        <v>9.0000000000000011E-3</v>
      </c>
      <c r="G157" s="25"/>
      <c r="H157" s="25"/>
      <c r="I157" s="25"/>
      <c r="J157" s="25">
        <v>7.0000000000000007E-2</v>
      </c>
      <c r="L157" s="25"/>
    </row>
    <row r="158" spans="1:12" x14ac:dyDescent="0.35">
      <c r="A158" s="13" t="s">
        <v>358</v>
      </c>
      <c r="B158" s="13" t="s">
        <v>857</v>
      </c>
      <c r="C158" s="25">
        <v>0.93900000000000006</v>
      </c>
      <c r="D158" s="25">
        <v>9.0000000000000011E-3</v>
      </c>
      <c r="E158" s="25"/>
      <c r="F158" s="25"/>
      <c r="G158" s="25"/>
      <c r="H158" s="25"/>
      <c r="I158" s="25"/>
      <c r="J158" s="25">
        <v>5.2999999999999999E-2</v>
      </c>
      <c r="L158" s="25"/>
    </row>
    <row r="159" spans="1:12" x14ac:dyDescent="0.35">
      <c r="A159" s="13" t="s">
        <v>358</v>
      </c>
      <c r="B159" s="13" t="s">
        <v>858</v>
      </c>
      <c r="C159" s="25">
        <v>0.8859999999999999</v>
      </c>
      <c r="D159" s="25">
        <v>4.4000000000000004E-2</v>
      </c>
      <c r="E159" s="25"/>
      <c r="F159" s="25"/>
      <c r="G159" s="25"/>
      <c r="H159" s="25"/>
      <c r="I159" s="25"/>
      <c r="J159" s="25">
        <v>7.0000000000000007E-2</v>
      </c>
      <c r="L159" s="25"/>
    </row>
    <row r="160" spans="1:12" x14ac:dyDescent="0.35">
      <c r="A160" s="13" t="s">
        <v>358</v>
      </c>
      <c r="B160" s="13" t="s">
        <v>859</v>
      </c>
      <c r="C160" s="25">
        <v>0.64</v>
      </c>
      <c r="D160" s="25">
        <v>0.28100000000000003</v>
      </c>
      <c r="E160" s="25">
        <v>9.0000000000000011E-3</v>
      </c>
      <c r="F160" s="25"/>
      <c r="G160" s="25"/>
      <c r="H160" s="25"/>
      <c r="I160" s="25"/>
      <c r="J160" s="25">
        <v>7.0000000000000007E-2</v>
      </c>
      <c r="L160" s="25"/>
    </row>
    <row r="161" spans="1:12" x14ac:dyDescent="0.35">
      <c r="A161" s="13" t="s">
        <v>359</v>
      </c>
      <c r="B161" s="13" t="s">
        <v>852</v>
      </c>
      <c r="C161" s="25"/>
      <c r="D161" s="25"/>
      <c r="E161" s="25"/>
      <c r="F161" s="25">
        <v>0.95700000000000007</v>
      </c>
      <c r="G161" s="25"/>
      <c r="H161" s="25"/>
      <c r="I161" s="25">
        <v>9.0000000000000011E-3</v>
      </c>
      <c r="J161" s="25">
        <v>3.5000000000000003E-2</v>
      </c>
      <c r="L161" s="25"/>
    </row>
    <row r="162" spans="1:12" x14ac:dyDescent="0.35">
      <c r="A162" s="13" t="s">
        <v>359</v>
      </c>
      <c r="B162" s="13" t="s">
        <v>853</v>
      </c>
      <c r="C162" s="25">
        <v>8.6999999999999994E-2</v>
      </c>
      <c r="D162" s="25">
        <v>0.45200000000000001</v>
      </c>
      <c r="E162" s="25">
        <v>0.4</v>
      </c>
      <c r="F162" s="25">
        <v>1.7000000000000001E-2</v>
      </c>
      <c r="G162" s="25"/>
      <c r="H162" s="25"/>
      <c r="I162" s="25">
        <v>9.0000000000000011E-3</v>
      </c>
      <c r="J162" s="25">
        <v>3.5000000000000003E-2</v>
      </c>
      <c r="L162" s="25"/>
    </row>
    <row r="163" spans="1:12" x14ac:dyDescent="0.35">
      <c r="A163" s="13" t="s">
        <v>359</v>
      </c>
      <c r="B163" s="13" t="s">
        <v>854</v>
      </c>
      <c r="C163" s="25">
        <v>0.92200000000000004</v>
      </c>
      <c r="D163" s="25">
        <v>2.6000000000000002E-2</v>
      </c>
      <c r="E163" s="25"/>
      <c r="F163" s="25"/>
      <c r="G163" s="25"/>
      <c r="H163" s="25"/>
      <c r="I163" s="25">
        <v>1.7000000000000001E-2</v>
      </c>
      <c r="J163" s="25">
        <v>3.5000000000000003E-2</v>
      </c>
      <c r="L163" s="25"/>
    </row>
    <row r="164" spans="1:12" x14ac:dyDescent="0.35">
      <c r="A164" s="13" t="s">
        <v>359</v>
      </c>
      <c r="B164" s="13" t="s">
        <v>556</v>
      </c>
      <c r="C164" s="25">
        <v>0.89599999999999991</v>
      </c>
      <c r="D164" s="25">
        <v>6.0999999999999999E-2</v>
      </c>
      <c r="E164" s="25"/>
      <c r="F164" s="25"/>
      <c r="G164" s="25"/>
      <c r="H164" s="25"/>
      <c r="I164" s="25">
        <v>9.0000000000000011E-3</v>
      </c>
      <c r="J164" s="25">
        <v>3.5000000000000003E-2</v>
      </c>
      <c r="L164" s="25"/>
    </row>
    <row r="165" spans="1:12" x14ac:dyDescent="0.35">
      <c r="A165" s="13" t="s">
        <v>359</v>
      </c>
      <c r="B165" s="13" t="s">
        <v>855</v>
      </c>
      <c r="C165" s="25">
        <v>0.16500000000000001</v>
      </c>
      <c r="D165" s="25">
        <v>0.59099999999999997</v>
      </c>
      <c r="E165" s="25">
        <v>0.2</v>
      </c>
      <c r="F165" s="25"/>
      <c r="G165" s="25"/>
      <c r="H165" s="25"/>
      <c r="I165" s="25">
        <v>9.0000000000000011E-3</v>
      </c>
      <c r="J165" s="25">
        <v>3.5000000000000003E-2</v>
      </c>
      <c r="L165" s="25"/>
    </row>
    <row r="166" spans="1:12" x14ac:dyDescent="0.35">
      <c r="A166" s="13" t="s">
        <v>359</v>
      </c>
      <c r="B166" s="13" t="s">
        <v>856</v>
      </c>
      <c r="C166" s="25">
        <v>4.2999999999999997E-2</v>
      </c>
      <c r="D166" s="25">
        <v>0.47</v>
      </c>
      <c r="E166" s="25">
        <v>0.44299999999999995</v>
      </c>
      <c r="F166" s="25"/>
      <c r="G166" s="25"/>
      <c r="H166" s="25"/>
      <c r="I166" s="25">
        <v>9.0000000000000011E-3</v>
      </c>
      <c r="J166" s="25">
        <v>3.5000000000000003E-2</v>
      </c>
      <c r="L166" s="25"/>
    </row>
    <row r="167" spans="1:12" x14ac:dyDescent="0.35">
      <c r="A167" s="13" t="s">
        <v>359</v>
      </c>
      <c r="B167" s="13" t="s">
        <v>857</v>
      </c>
      <c r="C167" s="25">
        <v>0.92200000000000004</v>
      </c>
      <c r="D167" s="25">
        <v>2.6000000000000002E-2</v>
      </c>
      <c r="E167" s="25">
        <v>1.7000000000000001E-2</v>
      </c>
      <c r="F167" s="25"/>
      <c r="G167" s="25"/>
      <c r="H167" s="25"/>
      <c r="I167" s="25">
        <v>9.0000000000000011E-3</v>
      </c>
      <c r="J167" s="25">
        <v>2.6000000000000002E-2</v>
      </c>
      <c r="L167" s="25"/>
    </row>
    <row r="168" spans="1:12" x14ac:dyDescent="0.35">
      <c r="A168" s="13" t="s">
        <v>359</v>
      </c>
      <c r="B168" s="13" t="s">
        <v>858</v>
      </c>
      <c r="C168" s="25">
        <v>0.26100000000000001</v>
      </c>
      <c r="D168" s="25">
        <v>0.47</v>
      </c>
      <c r="E168" s="25">
        <v>0.183</v>
      </c>
      <c r="F168" s="25">
        <v>3.5000000000000003E-2</v>
      </c>
      <c r="G168" s="25"/>
      <c r="H168" s="25"/>
      <c r="I168" s="25">
        <v>1.7000000000000001E-2</v>
      </c>
      <c r="J168" s="25">
        <v>3.5000000000000003E-2</v>
      </c>
      <c r="L168" s="25"/>
    </row>
    <row r="169" spans="1:12" x14ac:dyDescent="0.35">
      <c r="A169" s="13" t="s">
        <v>359</v>
      </c>
      <c r="B169" s="13" t="s">
        <v>859</v>
      </c>
      <c r="C169" s="25">
        <v>0.55700000000000005</v>
      </c>
      <c r="D169" s="25">
        <v>0.38299999999999995</v>
      </c>
      <c r="E169" s="25">
        <v>2.6000000000000002E-2</v>
      </c>
      <c r="F169" s="25"/>
      <c r="G169" s="25"/>
      <c r="H169" s="25"/>
      <c r="I169" s="25">
        <v>9.0000000000000011E-3</v>
      </c>
      <c r="J169" s="25">
        <v>2.6000000000000002E-2</v>
      </c>
      <c r="L169" s="25"/>
    </row>
    <row r="170" spans="1:12" x14ac:dyDescent="0.35">
      <c r="A170" s="13" t="s">
        <v>360</v>
      </c>
      <c r="B170" s="13" t="s">
        <v>852</v>
      </c>
      <c r="C170" s="25"/>
      <c r="D170" s="25"/>
      <c r="E170" s="25"/>
      <c r="F170" s="25">
        <v>0.317</v>
      </c>
      <c r="G170" s="25">
        <v>0.27</v>
      </c>
      <c r="H170" s="25"/>
      <c r="I170" s="25">
        <v>0.26200000000000001</v>
      </c>
      <c r="J170" s="25">
        <v>0.151</v>
      </c>
      <c r="L170" s="25"/>
    </row>
    <row r="171" spans="1:12" x14ac:dyDescent="0.35">
      <c r="A171" s="13" t="s">
        <v>360</v>
      </c>
      <c r="B171" s="13" t="s">
        <v>853</v>
      </c>
      <c r="C171" s="25">
        <v>0.214</v>
      </c>
      <c r="D171" s="25">
        <v>0.28600000000000003</v>
      </c>
      <c r="E171" s="25">
        <v>0.151</v>
      </c>
      <c r="F171" s="25">
        <v>0.10300000000000001</v>
      </c>
      <c r="G171" s="25">
        <v>2.4E-2</v>
      </c>
      <c r="H171" s="25"/>
      <c r="I171" s="25">
        <v>7.0999999999999994E-2</v>
      </c>
      <c r="J171" s="25">
        <v>0.151</v>
      </c>
      <c r="L171" s="25"/>
    </row>
    <row r="172" spans="1:12" x14ac:dyDescent="0.35">
      <c r="A172" s="13" t="s">
        <v>360</v>
      </c>
      <c r="B172" s="13" t="s">
        <v>854</v>
      </c>
      <c r="C172" s="25">
        <v>0.73799999999999999</v>
      </c>
      <c r="D172" s="25">
        <v>6.3E-2</v>
      </c>
      <c r="E172" s="25">
        <v>8.0000000000000002E-3</v>
      </c>
      <c r="F172" s="25"/>
      <c r="G172" s="25"/>
      <c r="H172" s="25"/>
      <c r="I172" s="25">
        <v>0.04</v>
      </c>
      <c r="J172" s="25">
        <v>0.151</v>
      </c>
      <c r="L172" s="25"/>
    </row>
    <row r="173" spans="1:12" x14ac:dyDescent="0.35">
      <c r="A173" s="13" t="s">
        <v>360</v>
      </c>
      <c r="B173" s="13" t="s">
        <v>556</v>
      </c>
      <c r="C173" s="25">
        <v>0.61899999999999999</v>
      </c>
      <c r="D173" s="25">
        <v>0.20600000000000002</v>
      </c>
      <c r="E173" s="25"/>
      <c r="F173" s="25">
        <v>8.0000000000000002E-3</v>
      </c>
      <c r="G173" s="25"/>
      <c r="H173" s="25"/>
      <c r="I173" s="25">
        <v>1.6E-2</v>
      </c>
      <c r="J173" s="25">
        <v>0.151</v>
      </c>
      <c r="L173" s="25"/>
    </row>
    <row r="174" spans="1:12" x14ac:dyDescent="0.35">
      <c r="A174" s="13" t="s">
        <v>360</v>
      </c>
      <c r="B174" s="13" t="s">
        <v>855</v>
      </c>
      <c r="C174" s="25">
        <v>0.214</v>
      </c>
      <c r="D174" s="25">
        <v>0.28600000000000003</v>
      </c>
      <c r="E174" s="25">
        <v>0.151</v>
      </c>
      <c r="F174" s="25">
        <v>0.10300000000000001</v>
      </c>
      <c r="G174" s="25">
        <v>2.4E-2</v>
      </c>
      <c r="H174" s="25"/>
      <c r="I174" s="25">
        <v>7.0999999999999994E-2</v>
      </c>
      <c r="J174" s="25">
        <v>0.151</v>
      </c>
      <c r="L174" s="25"/>
    </row>
    <row r="175" spans="1:12" x14ac:dyDescent="0.35">
      <c r="A175" s="13" t="s">
        <v>360</v>
      </c>
      <c r="B175" s="13" t="s">
        <v>856</v>
      </c>
      <c r="C175" s="25">
        <v>0.317</v>
      </c>
      <c r="D175" s="25">
        <v>0.42100000000000004</v>
      </c>
      <c r="E175" s="25">
        <v>7.9000000000000001E-2</v>
      </c>
      <c r="F175" s="25">
        <v>1.6E-2</v>
      </c>
      <c r="G175" s="25"/>
      <c r="H175" s="25"/>
      <c r="I175" s="25">
        <v>1.6E-2</v>
      </c>
      <c r="J175" s="25">
        <v>0.151</v>
      </c>
      <c r="L175" s="25"/>
    </row>
    <row r="176" spans="1:12" x14ac:dyDescent="0.35">
      <c r="A176" s="13" t="s">
        <v>360</v>
      </c>
      <c r="B176" s="13" t="s">
        <v>857</v>
      </c>
      <c r="C176" s="25">
        <v>0.81700000000000006</v>
      </c>
      <c r="D176" s="25">
        <v>3.2000000000000001E-2</v>
      </c>
      <c r="E176" s="25"/>
      <c r="F176" s="25"/>
      <c r="G176" s="25"/>
      <c r="H176" s="25"/>
      <c r="I176" s="25">
        <v>1.6E-2</v>
      </c>
      <c r="J176" s="25">
        <v>0.13500000000000001</v>
      </c>
      <c r="L176" s="25"/>
    </row>
    <row r="177" spans="1:12" x14ac:dyDescent="0.35">
      <c r="A177" s="13" t="s">
        <v>360</v>
      </c>
      <c r="B177" s="13" t="s">
        <v>858</v>
      </c>
      <c r="C177" s="25">
        <v>0.16699999999999998</v>
      </c>
      <c r="D177" s="25">
        <v>0.38100000000000001</v>
      </c>
      <c r="E177" s="25">
        <v>9.5000000000000001E-2</v>
      </c>
      <c r="F177" s="25">
        <v>0.111</v>
      </c>
      <c r="G177" s="25">
        <v>5.5999999999999994E-2</v>
      </c>
      <c r="H177" s="25"/>
      <c r="I177" s="25">
        <v>0.04</v>
      </c>
      <c r="J177" s="25">
        <v>0.151</v>
      </c>
      <c r="L177" s="25"/>
    </row>
    <row r="178" spans="1:12" x14ac:dyDescent="0.35">
      <c r="A178" s="13" t="s">
        <v>360</v>
      </c>
      <c r="B178" s="13" t="s">
        <v>859</v>
      </c>
      <c r="C178" s="25">
        <v>0.33299999999999996</v>
      </c>
      <c r="D178" s="25">
        <v>0.38900000000000001</v>
      </c>
      <c r="E178" s="25">
        <v>4.8000000000000001E-2</v>
      </c>
      <c r="F178" s="25">
        <v>2.4E-2</v>
      </c>
      <c r="G178" s="25"/>
      <c r="H178" s="25"/>
      <c r="I178" s="25">
        <v>6.3E-2</v>
      </c>
      <c r="J178" s="25">
        <v>0.14300000000000002</v>
      </c>
      <c r="L178" s="25"/>
    </row>
    <row r="179" spans="1:12" x14ac:dyDescent="0.35">
      <c r="A179" s="13" t="s">
        <v>555</v>
      </c>
      <c r="B179" s="13" t="s">
        <v>852</v>
      </c>
      <c r="C179" s="25"/>
      <c r="D179" s="25"/>
      <c r="E179" s="25"/>
      <c r="F179" s="25"/>
      <c r="G179" s="25"/>
      <c r="H179" s="25"/>
      <c r="I179" s="25">
        <v>1</v>
      </c>
      <c r="J179" s="25"/>
      <c r="L179" s="25"/>
    </row>
    <row r="180" spans="1:12" x14ac:dyDescent="0.35">
      <c r="A180" s="13" t="s">
        <v>555</v>
      </c>
      <c r="B180" s="13" t="s">
        <v>853</v>
      </c>
      <c r="C180" s="25">
        <v>0.25</v>
      </c>
      <c r="D180" s="25">
        <v>0.222</v>
      </c>
      <c r="E180" s="25">
        <v>0.19399999999999998</v>
      </c>
      <c r="F180" s="25">
        <v>2.7999999999999997E-2</v>
      </c>
      <c r="G180" s="25"/>
      <c r="H180" s="25"/>
      <c r="I180" s="25">
        <v>0.30599999999999999</v>
      </c>
      <c r="J180" s="25"/>
      <c r="L180" s="25"/>
    </row>
    <row r="181" spans="1:12" x14ac:dyDescent="0.35">
      <c r="A181" s="13" t="s">
        <v>555</v>
      </c>
      <c r="B181" s="13" t="s">
        <v>854</v>
      </c>
      <c r="C181" s="25">
        <v>0.41700000000000004</v>
      </c>
      <c r="D181" s="25">
        <v>0.19399999999999998</v>
      </c>
      <c r="E181" s="25">
        <v>0.222</v>
      </c>
      <c r="F181" s="25">
        <v>5.5999999999999994E-2</v>
      </c>
      <c r="G181" s="25"/>
      <c r="H181" s="25"/>
      <c r="I181" s="25">
        <v>0.111</v>
      </c>
      <c r="J181" s="25"/>
      <c r="L181" s="25"/>
    </row>
    <row r="182" spans="1:12" x14ac:dyDescent="0.35">
      <c r="A182" s="13" t="s">
        <v>555</v>
      </c>
      <c r="B182" s="13" t="s">
        <v>556</v>
      </c>
      <c r="C182" s="25">
        <v>0.44400000000000001</v>
      </c>
      <c r="D182" s="25">
        <v>0.33299999999999996</v>
      </c>
      <c r="E182" s="25">
        <v>0.19399999999999998</v>
      </c>
      <c r="F182" s="25">
        <v>2.7999999999999997E-2</v>
      </c>
      <c r="G182" s="25"/>
      <c r="H182" s="25"/>
      <c r="I182" s="25"/>
      <c r="J182" s="25"/>
      <c r="L182" s="25"/>
    </row>
    <row r="183" spans="1:12" x14ac:dyDescent="0.35">
      <c r="A183" s="13" t="s">
        <v>555</v>
      </c>
      <c r="B183" s="13" t="s">
        <v>855</v>
      </c>
      <c r="C183" s="25">
        <v>0.25</v>
      </c>
      <c r="D183" s="25">
        <v>0.222</v>
      </c>
      <c r="E183" s="25">
        <v>0.19399999999999998</v>
      </c>
      <c r="F183" s="25">
        <v>2.7999999999999997E-2</v>
      </c>
      <c r="G183" s="25"/>
      <c r="H183" s="25"/>
      <c r="I183" s="25">
        <v>0.30599999999999999</v>
      </c>
      <c r="J183" s="25"/>
      <c r="L183" s="25"/>
    </row>
    <row r="184" spans="1:12" x14ac:dyDescent="0.35">
      <c r="A184" s="13" t="s">
        <v>555</v>
      </c>
      <c r="B184" s="13" t="s">
        <v>856</v>
      </c>
      <c r="C184" s="25">
        <v>0.30599999999999999</v>
      </c>
      <c r="D184" s="25">
        <v>0.25</v>
      </c>
      <c r="E184" s="25">
        <v>0.27800000000000002</v>
      </c>
      <c r="F184" s="25">
        <v>0.13900000000000001</v>
      </c>
      <c r="G184" s="25"/>
      <c r="H184" s="25"/>
      <c r="I184" s="25">
        <v>2.7999999999999997E-2</v>
      </c>
      <c r="J184" s="25"/>
      <c r="L184" s="25"/>
    </row>
    <row r="185" spans="1:12" x14ac:dyDescent="0.35">
      <c r="A185" s="13" t="s">
        <v>555</v>
      </c>
      <c r="B185" s="13" t="s">
        <v>857</v>
      </c>
      <c r="C185" s="25">
        <v>0.66700000000000004</v>
      </c>
      <c r="D185" s="25">
        <v>0.27800000000000002</v>
      </c>
      <c r="E185" s="25">
        <v>2.7999999999999997E-2</v>
      </c>
      <c r="F185" s="25">
        <v>2.7999999999999997E-2</v>
      </c>
      <c r="G185" s="25"/>
      <c r="H185" s="25"/>
      <c r="I185" s="25"/>
      <c r="J185" s="25"/>
      <c r="L185" s="25"/>
    </row>
    <row r="186" spans="1:12" x14ac:dyDescent="0.35">
      <c r="A186" s="13" t="s">
        <v>555</v>
      </c>
      <c r="B186" s="13" t="s">
        <v>858</v>
      </c>
      <c r="C186" s="25"/>
      <c r="D186" s="25"/>
      <c r="E186" s="25"/>
      <c r="F186" s="25"/>
      <c r="G186" s="25"/>
      <c r="H186" s="25"/>
      <c r="I186" s="25">
        <v>1</v>
      </c>
      <c r="J186" s="25"/>
      <c r="L186" s="25"/>
    </row>
    <row r="187" spans="1:12" x14ac:dyDescent="0.35">
      <c r="A187" s="13" t="s">
        <v>555</v>
      </c>
      <c r="B187" s="13" t="s">
        <v>859</v>
      </c>
      <c r="C187" s="25">
        <v>0.36099999999999999</v>
      </c>
      <c r="D187" s="25">
        <v>0.27800000000000002</v>
      </c>
      <c r="E187" s="25">
        <v>0.30599999999999999</v>
      </c>
      <c r="F187" s="25"/>
      <c r="G187" s="25"/>
      <c r="H187" s="25"/>
      <c r="I187" s="25">
        <v>5.5999999999999994E-2</v>
      </c>
      <c r="J187" s="25"/>
      <c r="L187" s="25"/>
    </row>
    <row r="188" spans="1:12" x14ac:dyDescent="0.35">
      <c r="A188" s="13" t="s">
        <v>361</v>
      </c>
      <c r="B188" s="13" t="s">
        <v>852</v>
      </c>
      <c r="C188" s="25">
        <v>5.0000000000000001E-3</v>
      </c>
      <c r="D188" s="25">
        <v>0.19899999999999998</v>
      </c>
      <c r="E188" s="25">
        <v>0.51100000000000001</v>
      </c>
      <c r="F188" s="25">
        <v>0.17199999999999999</v>
      </c>
      <c r="G188" s="25">
        <v>2.7000000000000003E-2</v>
      </c>
      <c r="H188" s="25"/>
      <c r="I188" s="25">
        <v>2.2000000000000002E-2</v>
      </c>
      <c r="J188" s="25">
        <v>6.5000000000000002E-2</v>
      </c>
      <c r="L188" s="25"/>
    </row>
    <row r="189" spans="1:12" x14ac:dyDescent="0.35">
      <c r="A189" s="13" t="s">
        <v>361</v>
      </c>
      <c r="B189" s="13" t="s">
        <v>853</v>
      </c>
      <c r="C189" s="25">
        <v>0.16699999999999998</v>
      </c>
      <c r="D189" s="25">
        <v>0.59099999999999997</v>
      </c>
      <c r="E189" s="25">
        <v>0.129</v>
      </c>
      <c r="F189" s="25">
        <v>1.1000000000000001E-2</v>
      </c>
      <c r="G189" s="25">
        <v>1.6E-2</v>
      </c>
      <c r="H189" s="25"/>
      <c r="I189" s="25">
        <v>2.2000000000000002E-2</v>
      </c>
      <c r="J189" s="25">
        <v>6.5000000000000002E-2</v>
      </c>
      <c r="L189" s="25"/>
    </row>
    <row r="190" spans="1:12" x14ac:dyDescent="0.35">
      <c r="A190" s="13" t="s">
        <v>361</v>
      </c>
      <c r="B190" s="13" t="s">
        <v>854</v>
      </c>
      <c r="C190" s="25">
        <v>0.89200000000000002</v>
      </c>
      <c r="D190" s="25">
        <v>2.7000000000000003E-2</v>
      </c>
      <c r="E190" s="25">
        <v>5.0000000000000001E-3</v>
      </c>
      <c r="F190" s="25">
        <v>1.1000000000000001E-2</v>
      </c>
      <c r="G190" s="25"/>
      <c r="H190" s="25"/>
      <c r="I190" s="25"/>
      <c r="J190" s="25">
        <v>6.5000000000000002E-2</v>
      </c>
      <c r="L190" s="25"/>
    </row>
    <row r="191" spans="1:12" x14ac:dyDescent="0.35">
      <c r="A191" s="13" t="s">
        <v>361</v>
      </c>
      <c r="B191" s="13" t="s">
        <v>556</v>
      </c>
      <c r="C191" s="25">
        <v>0.90300000000000002</v>
      </c>
      <c r="D191" s="25">
        <v>2.7000000000000003E-2</v>
      </c>
      <c r="E191" s="25">
        <v>5.0000000000000001E-3</v>
      </c>
      <c r="F191" s="25"/>
      <c r="G191" s="25"/>
      <c r="H191" s="25"/>
      <c r="I191" s="25"/>
      <c r="J191" s="25">
        <v>6.5000000000000002E-2</v>
      </c>
      <c r="L191" s="25"/>
    </row>
    <row r="192" spans="1:12" x14ac:dyDescent="0.35">
      <c r="A192" s="13" t="s">
        <v>361</v>
      </c>
      <c r="B192" s="13" t="s">
        <v>855</v>
      </c>
      <c r="C192" s="25"/>
      <c r="D192" s="25"/>
      <c r="E192" s="25">
        <v>0.28000000000000003</v>
      </c>
      <c r="F192" s="25">
        <v>0.59699999999999998</v>
      </c>
      <c r="G192" s="25">
        <v>1.1000000000000001E-2</v>
      </c>
      <c r="H192" s="25"/>
      <c r="I192" s="25">
        <v>4.8000000000000001E-2</v>
      </c>
      <c r="J192" s="25">
        <v>6.5000000000000002E-2</v>
      </c>
      <c r="L192" s="25"/>
    </row>
    <row r="193" spans="1:12" x14ac:dyDescent="0.35">
      <c r="A193" s="13" t="s">
        <v>361</v>
      </c>
      <c r="B193" s="13" t="s">
        <v>856</v>
      </c>
      <c r="C193" s="25">
        <v>6.5000000000000002E-2</v>
      </c>
      <c r="D193" s="25">
        <v>0.20399999999999999</v>
      </c>
      <c r="E193" s="25">
        <v>0.47799999999999998</v>
      </c>
      <c r="F193" s="25">
        <v>0.183</v>
      </c>
      <c r="G193" s="25">
        <v>5.0000000000000001E-3</v>
      </c>
      <c r="H193" s="25"/>
      <c r="I193" s="25"/>
      <c r="J193" s="25">
        <v>6.5000000000000002E-2</v>
      </c>
      <c r="L193" s="25"/>
    </row>
    <row r="194" spans="1:12" x14ac:dyDescent="0.35">
      <c r="A194" s="13" t="s">
        <v>361</v>
      </c>
      <c r="B194" s="13" t="s">
        <v>857</v>
      </c>
      <c r="C194" s="25">
        <v>0.90900000000000003</v>
      </c>
      <c r="D194" s="25">
        <v>2.7000000000000003E-2</v>
      </c>
      <c r="E194" s="25"/>
      <c r="F194" s="25"/>
      <c r="G194" s="25"/>
      <c r="H194" s="25"/>
      <c r="I194" s="25"/>
      <c r="J194" s="25">
        <v>6.5000000000000002E-2</v>
      </c>
      <c r="L194" s="25"/>
    </row>
    <row r="195" spans="1:12" x14ac:dyDescent="0.35">
      <c r="A195" s="13" t="s">
        <v>361</v>
      </c>
      <c r="B195" s="13" t="s">
        <v>858</v>
      </c>
      <c r="C195" s="25">
        <v>0.65099999999999991</v>
      </c>
      <c r="D195" s="25">
        <v>0.23699999999999999</v>
      </c>
      <c r="E195" s="25"/>
      <c r="F195" s="25">
        <v>4.2999999999999997E-2</v>
      </c>
      <c r="G195" s="25">
        <v>5.0000000000000001E-3</v>
      </c>
      <c r="H195" s="25"/>
      <c r="I195" s="25"/>
      <c r="J195" s="25">
        <v>6.5000000000000002E-2</v>
      </c>
      <c r="L195" s="25"/>
    </row>
    <row r="196" spans="1:12" x14ac:dyDescent="0.35">
      <c r="A196" s="13" t="s">
        <v>361</v>
      </c>
      <c r="B196" s="13" t="s">
        <v>859</v>
      </c>
      <c r="C196" s="25">
        <v>0.495</v>
      </c>
      <c r="D196" s="25">
        <v>0.39799999999999996</v>
      </c>
      <c r="E196" s="25">
        <v>3.2000000000000001E-2</v>
      </c>
      <c r="F196" s="25">
        <v>1.1000000000000001E-2</v>
      </c>
      <c r="G196" s="25"/>
      <c r="H196" s="25"/>
      <c r="I196" s="25"/>
      <c r="J196" s="25">
        <v>6.5000000000000002E-2</v>
      </c>
      <c r="L196" s="25"/>
    </row>
    <row r="197" spans="1:12" x14ac:dyDescent="0.35">
      <c r="A197" s="13" t="s">
        <v>362</v>
      </c>
      <c r="B197" s="13" t="s">
        <v>852</v>
      </c>
      <c r="C197" s="25"/>
      <c r="D197" s="25"/>
      <c r="E197" s="25">
        <v>3.6000000000000004E-2</v>
      </c>
      <c r="F197" s="25">
        <v>0.91900000000000004</v>
      </c>
      <c r="G197" s="25"/>
      <c r="H197" s="25"/>
      <c r="I197" s="25">
        <v>1.1000000000000001E-2</v>
      </c>
      <c r="J197" s="25">
        <v>3.4000000000000002E-2</v>
      </c>
      <c r="L197" s="25"/>
    </row>
    <row r="198" spans="1:12" x14ac:dyDescent="0.35">
      <c r="A198" s="13" t="s">
        <v>362</v>
      </c>
      <c r="B198" s="13" t="s">
        <v>853</v>
      </c>
      <c r="C198" s="25">
        <v>0.253</v>
      </c>
      <c r="D198" s="25">
        <v>0.61699999999999999</v>
      </c>
      <c r="E198" s="25">
        <v>9.1999999999999998E-2</v>
      </c>
      <c r="F198" s="25">
        <v>2E-3</v>
      </c>
      <c r="G198" s="25"/>
      <c r="H198" s="25"/>
      <c r="I198" s="25">
        <v>2E-3</v>
      </c>
      <c r="J198" s="25">
        <v>3.4000000000000002E-2</v>
      </c>
      <c r="L198" s="25"/>
    </row>
    <row r="199" spans="1:12" x14ac:dyDescent="0.35">
      <c r="A199" s="13" t="s">
        <v>362</v>
      </c>
      <c r="B199" s="13" t="s">
        <v>854</v>
      </c>
      <c r="C199" s="25">
        <v>0.91500000000000004</v>
      </c>
      <c r="D199" s="25">
        <v>4.7E-2</v>
      </c>
      <c r="E199" s="25"/>
      <c r="F199" s="25"/>
      <c r="G199" s="25"/>
      <c r="H199" s="25"/>
      <c r="I199" s="25">
        <v>4.0000000000000001E-3</v>
      </c>
      <c r="J199" s="25">
        <v>3.4000000000000002E-2</v>
      </c>
      <c r="L199" s="25"/>
    </row>
    <row r="200" spans="1:12" x14ac:dyDescent="0.35">
      <c r="A200" s="13" t="s">
        <v>362</v>
      </c>
      <c r="B200" s="13" t="s">
        <v>556</v>
      </c>
      <c r="C200" s="25">
        <v>0.82099999999999995</v>
      </c>
      <c r="D200" s="25">
        <v>0.14099999999999999</v>
      </c>
      <c r="E200" s="25">
        <v>2E-3</v>
      </c>
      <c r="F200" s="25"/>
      <c r="G200" s="25"/>
      <c r="H200" s="25"/>
      <c r="I200" s="25">
        <v>2E-3</v>
      </c>
      <c r="J200" s="25">
        <v>3.4000000000000002E-2</v>
      </c>
      <c r="L200" s="25"/>
    </row>
    <row r="201" spans="1:12" x14ac:dyDescent="0.35">
      <c r="A201" s="13" t="s">
        <v>362</v>
      </c>
      <c r="B201" s="13" t="s">
        <v>855</v>
      </c>
      <c r="C201" s="25"/>
      <c r="D201" s="25">
        <v>0.24600000000000002</v>
      </c>
      <c r="E201" s="25">
        <v>0.53</v>
      </c>
      <c r="F201" s="25">
        <v>0.17199999999999999</v>
      </c>
      <c r="G201" s="25"/>
      <c r="H201" s="25"/>
      <c r="I201" s="25">
        <v>1.8000000000000002E-2</v>
      </c>
      <c r="J201" s="25">
        <v>3.4000000000000002E-2</v>
      </c>
      <c r="L201" s="25"/>
    </row>
    <row r="202" spans="1:12" x14ac:dyDescent="0.35">
      <c r="A202" s="13" t="s">
        <v>362</v>
      </c>
      <c r="B202" s="13" t="s">
        <v>856</v>
      </c>
      <c r="C202" s="25">
        <v>0.248</v>
      </c>
      <c r="D202" s="25">
        <v>0.52600000000000002</v>
      </c>
      <c r="E202" s="25">
        <v>0.18600000000000003</v>
      </c>
      <c r="F202" s="25">
        <v>4.0000000000000001E-3</v>
      </c>
      <c r="G202" s="25"/>
      <c r="H202" s="25"/>
      <c r="I202" s="25">
        <v>2E-3</v>
      </c>
      <c r="J202" s="25">
        <v>3.4000000000000002E-2</v>
      </c>
      <c r="L202" s="25"/>
    </row>
    <row r="203" spans="1:12" x14ac:dyDescent="0.35">
      <c r="A203" s="13" t="s">
        <v>362</v>
      </c>
      <c r="B203" s="13" t="s">
        <v>857</v>
      </c>
      <c r="C203" s="25">
        <v>0.95299999999999996</v>
      </c>
      <c r="D203" s="25">
        <v>0.02</v>
      </c>
      <c r="E203" s="25"/>
      <c r="F203" s="25"/>
      <c r="G203" s="25"/>
      <c r="H203" s="25"/>
      <c r="I203" s="25"/>
      <c r="J203" s="25">
        <v>2.7000000000000003E-2</v>
      </c>
      <c r="L203" s="25"/>
    </row>
    <row r="204" spans="1:12" x14ac:dyDescent="0.35">
      <c r="A204" s="13" t="s">
        <v>362</v>
      </c>
      <c r="B204" s="13" t="s">
        <v>858</v>
      </c>
      <c r="C204" s="25">
        <v>0.79599999999999993</v>
      </c>
      <c r="D204" s="25">
        <v>0.16600000000000001</v>
      </c>
      <c r="E204" s="25">
        <v>2E-3</v>
      </c>
      <c r="F204" s="25"/>
      <c r="G204" s="25"/>
      <c r="H204" s="25"/>
      <c r="I204" s="25">
        <v>2E-3</v>
      </c>
      <c r="J204" s="25">
        <v>3.4000000000000002E-2</v>
      </c>
      <c r="L204" s="25"/>
    </row>
    <row r="205" spans="1:12" x14ac:dyDescent="0.35">
      <c r="A205" s="13" t="s">
        <v>362</v>
      </c>
      <c r="B205" s="13" t="s">
        <v>859</v>
      </c>
      <c r="C205" s="25">
        <v>0.61299999999999999</v>
      </c>
      <c r="D205" s="25">
        <v>0.32700000000000001</v>
      </c>
      <c r="E205" s="25">
        <v>2.7000000000000003E-2</v>
      </c>
      <c r="F205" s="25"/>
      <c r="G205" s="25"/>
      <c r="H205" s="25"/>
      <c r="I205" s="25">
        <v>2E-3</v>
      </c>
      <c r="J205" s="25">
        <v>3.1E-2</v>
      </c>
      <c r="L205" s="25"/>
    </row>
    <row r="206" spans="1:12" x14ac:dyDescent="0.35">
      <c r="A206" s="13" t="s">
        <v>363</v>
      </c>
      <c r="B206" s="13" t="s">
        <v>852</v>
      </c>
      <c r="C206" s="25"/>
      <c r="D206" s="25"/>
      <c r="E206" s="25"/>
      <c r="F206" s="25"/>
      <c r="G206" s="25"/>
      <c r="H206" s="25"/>
      <c r="I206" s="25">
        <v>0.82799999999999996</v>
      </c>
      <c r="J206" s="25">
        <v>0.17199999999999999</v>
      </c>
      <c r="L206" s="25"/>
    </row>
    <row r="207" spans="1:12" x14ac:dyDescent="0.35">
      <c r="A207" s="13" t="s">
        <v>363</v>
      </c>
      <c r="B207" s="13" t="s">
        <v>853</v>
      </c>
      <c r="C207" s="25">
        <v>0.27600000000000002</v>
      </c>
      <c r="D207" s="25">
        <v>0.20699999999999999</v>
      </c>
      <c r="E207" s="25">
        <v>0.24100000000000002</v>
      </c>
      <c r="F207" s="25"/>
      <c r="G207" s="25"/>
      <c r="H207" s="25"/>
      <c r="I207" s="25">
        <v>0.10300000000000001</v>
      </c>
      <c r="J207" s="25">
        <v>0.17199999999999999</v>
      </c>
      <c r="L207" s="25"/>
    </row>
    <row r="208" spans="1:12" x14ac:dyDescent="0.35">
      <c r="A208" s="13" t="s">
        <v>363</v>
      </c>
      <c r="B208" s="13" t="s">
        <v>854</v>
      </c>
      <c r="C208" s="25">
        <v>0.44799999999999995</v>
      </c>
      <c r="D208" s="25">
        <v>0.24100000000000002</v>
      </c>
      <c r="E208" s="25"/>
      <c r="F208" s="25"/>
      <c r="G208" s="25"/>
      <c r="H208" s="25"/>
      <c r="I208" s="25">
        <v>0.13800000000000001</v>
      </c>
      <c r="J208" s="25">
        <v>0.17199999999999999</v>
      </c>
      <c r="L208" s="25"/>
    </row>
    <row r="209" spans="1:12" x14ac:dyDescent="0.35">
      <c r="A209" s="13" t="s">
        <v>363</v>
      </c>
      <c r="B209" s="13" t="s">
        <v>556</v>
      </c>
      <c r="C209" s="25">
        <v>0.51700000000000002</v>
      </c>
      <c r="D209" s="25">
        <v>0.20699999999999999</v>
      </c>
      <c r="E209" s="25">
        <v>6.9000000000000006E-2</v>
      </c>
      <c r="F209" s="25"/>
      <c r="G209" s="25"/>
      <c r="H209" s="25"/>
      <c r="I209" s="25">
        <v>3.4000000000000002E-2</v>
      </c>
      <c r="J209" s="25">
        <v>0.17199999999999999</v>
      </c>
      <c r="L209" s="25"/>
    </row>
    <row r="210" spans="1:12" x14ac:dyDescent="0.35">
      <c r="A210" s="13" t="s">
        <v>363</v>
      </c>
      <c r="B210" s="13" t="s">
        <v>855</v>
      </c>
      <c r="C210" s="25">
        <v>0.34499999999999997</v>
      </c>
      <c r="D210" s="25">
        <v>0.24100000000000002</v>
      </c>
      <c r="E210" s="25">
        <v>0.17199999999999999</v>
      </c>
      <c r="F210" s="25"/>
      <c r="G210" s="25"/>
      <c r="H210" s="25"/>
      <c r="I210" s="25">
        <v>6.9000000000000006E-2</v>
      </c>
      <c r="J210" s="25">
        <v>0.17199999999999999</v>
      </c>
      <c r="L210" s="25"/>
    </row>
    <row r="211" spans="1:12" x14ac:dyDescent="0.35">
      <c r="A211" s="13" t="s">
        <v>363</v>
      </c>
      <c r="B211" s="13" t="s">
        <v>856</v>
      </c>
      <c r="C211" s="25">
        <v>0.34499999999999997</v>
      </c>
      <c r="D211" s="25">
        <v>0.24100000000000002</v>
      </c>
      <c r="E211" s="25">
        <v>0.17199999999999999</v>
      </c>
      <c r="F211" s="25">
        <v>3.4000000000000002E-2</v>
      </c>
      <c r="G211" s="25"/>
      <c r="H211" s="25"/>
      <c r="I211" s="25">
        <v>3.4000000000000002E-2</v>
      </c>
      <c r="J211" s="25">
        <v>0.17199999999999999</v>
      </c>
      <c r="L211" s="25"/>
    </row>
    <row r="212" spans="1:12" x14ac:dyDescent="0.35">
      <c r="A212" s="13" t="s">
        <v>363</v>
      </c>
      <c r="B212" s="13" t="s">
        <v>857</v>
      </c>
      <c r="C212" s="25">
        <v>0.65500000000000003</v>
      </c>
      <c r="D212" s="25">
        <v>0.13800000000000001</v>
      </c>
      <c r="E212" s="25"/>
      <c r="F212" s="25"/>
      <c r="G212" s="25"/>
      <c r="H212" s="25"/>
      <c r="I212" s="25">
        <v>3.4000000000000002E-2</v>
      </c>
      <c r="J212" s="25">
        <v>0.17199999999999999</v>
      </c>
      <c r="L212" s="25"/>
    </row>
    <row r="213" spans="1:12" x14ac:dyDescent="0.35">
      <c r="A213" s="13" t="s">
        <v>363</v>
      </c>
      <c r="B213" s="13" t="s">
        <v>858</v>
      </c>
      <c r="C213" s="25"/>
      <c r="D213" s="25"/>
      <c r="E213" s="25"/>
      <c r="F213" s="25"/>
      <c r="G213" s="25"/>
      <c r="H213" s="25"/>
      <c r="I213" s="25">
        <v>0.82799999999999996</v>
      </c>
      <c r="J213" s="25">
        <v>0.17199999999999999</v>
      </c>
      <c r="L213" s="25"/>
    </row>
    <row r="214" spans="1:12" x14ac:dyDescent="0.35">
      <c r="A214" s="13" t="s">
        <v>363</v>
      </c>
      <c r="B214" s="13" t="s">
        <v>859</v>
      </c>
      <c r="C214" s="25">
        <v>0.379</v>
      </c>
      <c r="D214" s="25">
        <v>0.27600000000000002</v>
      </c>
      <c r="E214" s="25">
        <v>3.4000000000000002E-2</v>
      </c>
      <c r="F214" s="25"/>
      <c r="G214" s="25"/>
      <c r="H214" s="25"/>
      <c r="I214" s="25">
        <v>0.13800000000000001</v>
      </c>
      <c r="J214" s="25">
        <v>0.17199999999999999</v>
      </c>
      <c r="L214" s="25"/>
    </row>
    <row r="215" spans="1:12" x14ac:dyDescent="0.35">
      <c r="A215" s="13" t="s">
        <v>552</v>
      </c>
      <c r="B215" s="13" t="s">
        <v>852</v>
      </c>
      <c r="C215" s="25"/>
      <c r="D215" s="25"/>
      <c r="E215" s="25"/>
      <c r="F215" s="25">
        <v>0.24199999999999999</v>
      </c>
      <c r="G215" s="25">
        <v>0.54799999999999993</v>
      </c>
      <c r="H215" s="25">
        <v>4.2999999999999997E-2</v>
      </c>
      <c r="I215" s="25">
        <v>0.10800000000000001</v>
      </c>
      <c r="J215" s="25">
        <v>5.9000000000000004E-2</v>
      </c>
      <c r="L215" s="25"/>
    </row>
    <row r="216" spans="1:12" x14ac:dyDescent="0.35">
      <c r="A216" s="13" t="s">
        <v>552</v>
      </c>
      <c r="B216" s="13" t="s">
        <v>853</v>
      </c>
      <c r="C216" s="25">
        <v>0.17199999999999999</v>
      </c>
      <c r="D216" s="25">
        <v>0.30099999999999999</v>
      </c>
      <c r="E216" s="25">
        <v>0.24199999999999999</v>
      </c>
      <c r="F216" s="25">
        <v>0.161</v>
      </c>
      <c r="G216" s="25"/>
      <c r="H216" s="25"/>
      <c r="I216" s="25">
        <v>6.5000000000000002E-2</v>
      </c>
      <c r="J216" s="25">
        <v>5.9000000000000004E-2</v>
      </c>
      <c r="L216" s="25"/>
    </row>
    <row r="217" spans="1:12" x14ac:dyDescent="0.35">
      <c r="A217" s="13" t="s">
        <v>552</v>
      </c>
      <c r="B217" s="13" t="s">
        <v>854</v>
      </c>
      <c r="C217" s="25">
        <v>0.77400000000000002</v>
      </c>
      <c r="D217" s="25">
        <v>0.129</v>
      </c>
      <c r="E217" s="25">
        <v>1.6E-2</v>
      </c>
      <c r="F217" s="25">
        <v>5.0000000000000001E-3</v>
      </c>
      <c r="G217" s="25"/>
      <c r="H217" s="25"/>
      <c r="I217" s="25">
        <v>1.6E-2</v>
      </c>
      <c r="J217" s="25">
        <v>5.9000000000000004E-2</v>
      </c>
      <c r="L217" s="25"/>
    </row>
    <row r="218" spans="1:12" x14ac:dyDescent="0.35">
      <c r="A218" s="13" t="s">
        <v>552</v>
      </c>
      <c r="B218" s="13" t="s">
        <v>556</v>
      </c>
      <c r="C218" s="25">
        <v>0.74199999999999999</v>
      </c>
      <c r="D218" s="25">
        <v>0.161</v>
      </c>
      <c r="E218" s="25">
        <v>2.7000000000000003E-2</v>
      </c>
      <c r="F218" s="25"/>
      <c r="G218" s="25"/>
      <c r="H218" s="25"/>
      <c r="I218" s="25">
        <v>1.1000000000000001E-2</v>
      </c>
      <c r="J218" s="25">
        <v>5.9000000000000004E-2</v>
      </c>
      <c r="L218" s="25"/>
    </row>
    <row r="219" spans="1:12" x14ac:dyDescent="0.35">
      <c r="A219" s="13" t="s">
        <v>552</v>
      </c>
      <c r="B219" s="13" t="s">
        <v>855</v>
      </c>
      <c r="C219" s="25">
        <v>0.183</v>
      </c>
      <c r="D219" s="25">
        <v>0.317</v>
      </c>
      <c r="E219" s="25">
        <v>0.27399999999999997</v>
      </c>
      <c r="F219" s="25">
        <v>0.113</v>
      </c>
      <c r="G219" s="25"/>
      <c r="H219" s="25"/>
      <c r="I219" s="25">
        <v>5.4000000000000006E-2</v>
      </c>
      <c r="J219" s="25">
        <v>5.9000000000000004E-2</v>
      </c>
      <c r="L219" s="25"/>
    </row>
    <row r="220" spans="1:12" x14ac:dyDescent="0.35">
      <c r="A220" s="13" t="s">
        <v>552</v>
      </c>
      <c r="B220" s="13" t="s">
        <v>856</v>
      </c>
      <c r="C220" s="25">
        <v>0.44600000000000001</v>
      </c>
      <c r="D220" s="25">
        <v>0.34399999999999997</v>
      </c>
      <c r="E220" s="25">
        <v>0.113</v>
      </c>
      <c r="F220" s="25">
        <v>2.7000000000000003E-2</v>
      </c>
      <c r="G220" s="25">
        <v>5.0000000000000001E-3</v>
      </c>
      <c r="H220" s="25"/>
      <c r="I220" s="25">
        <v>5.0000000000000001E-3</v>
      </c>
      <c r="J220" s="25">
        <v>5.9000000000000004E-2</v>
      </c>
      <c r="L220" s="25"/>
    </row>
    <row r="221" spans="1:12" x14ac:dyDescent="0.35">
      <c r="A221" s="13" t="s">
        <v>552</v>
      </c>
      <c r="B221" s="13" t="s">
        <v>857</v>
      </c>
      <c r="C221" s="25">
        <v>0.90300000000000002</v>
      </c>
      <c r="D221" s="25">
        <v>1.6E-2</v>
      </c>
      <c r="E221" s="25">
        <v>5.0000000000000001E-3</v>
      </c>
      <c r="F221" s="25"/>
      <c r="G221" s="25"/>
      <c r="H221" s="25"/>
      <c r="I221" s="25">
        <v>1.6E-2</v>
      </c>
      <c r="J221" s="25">
        <v>5.9000000000000004E-2</v>
      </c>
      <c r="L221" s="25"/>
    </row>
    <row r="222" spans="1:12" x14ac:dyDescent="0.35">
      <c r="A222" s="13" t="s">
        <v>552</v>
      </c>
      <c r="B222" s="13" t="s">
        <v>858</v>
      </c>
      <c r="C222" s="25">
        <v>0.17699999999999999</v>
      </c>
      <c r="D222" s="25">
        <v>0.38700000000000001</v>
      </c>
      <c r="E222" s="25">
        <v>0.24199999999999999</v>
      </c>
      <c r="F222" s="25">
        <v>0.11800000000000001</v>
      </c>
      <c r="G222" s="25">
        <v>1.1000000000000001E-2</v>
      </c>
      <c r="H222" s="25"/>
      <c r="I222" s="25">
        <v>5.0000000000000001E-3</v>
      </c>
      <c r="J222" s="25">
        <v>5.9000000000000004E-2</v>
      </c>
      <c r="L222" s="25"/>
    </row>
    <row r="223" spans="1:12" x14ac:dyDescent="0.35">
      <c r="A223" s="13" t="s">
        <v>552</v>
      </c>
      <c r="B223" s="13" t="s">
        <v>859</v>
      </c>
      <c r="C223" s="25">
        <v>0.42499999999999999</v>
      </c>
      <c r="D223" s="25">
        <v>0.36</v>
      </c>
      <c r="E223" s="25">
        <v>9.6999999999999989E-2</v>
      </c>
      <c r="F223" s="25">
        <v>2.7000000000000003E-2</v>
      </c>
      <c r="G223" s="25"/>
      <c r="H223" s="25"/>
      <c r="I223" s="25">
        <v>3.2000000000000001E-2</v>
      </c>
      <c r="J223" s="25">
        <v>5.9000000000000004E-2</v>
      </c>
      <c r="L223" s="25"/>
    </row>
    <row r="224" spans="1:12" x14ac:dyDescent="0.35">
      <c r="A224" s="13" t="s">
        <v>365</v>
      </c>
      <c r="B224" s="13" t="s">
        <v>852</v>
      </c>
      <c r="C224" s="25">
        <v>4.9000000000000002E-2</v>
      </c>
      <c r="D224" s="25">
        <v>0.29299999999999998</v>
      </c>
      <c r="E224" s="25">
        <v>0.52400000000000002</v>
      </c>
      <c r="F224" s="25">
        <v>0.107</v>
      </c>
      <c r="G224" s="25"/>
      <c r="H224" s="25"/>
      <c r="I224" s="25"/>
      <c r="J224" s="25">
        <v>2.7000000000000003E-2</v>
      </c>
      <c r="L224" s="25"/>
    </row>
    <row r="225" spans="1:12" x14ac:dyDescent="0.35">
      <c r="A225" s="13" t="s">
        <v>365</v>
      </c>
      <c r="B225" s="13" t="s">
        <v>853</v>
      </c>
      <c r="C225" s="25">
        <v>0.12</v>
      </c>
      <c r="D225" s="25">
        <v>0.64</v>
      </c>
      <c r="E225" s="25">
        <v>0.191</v>
      </c>
      <c r="F225" s="25">
        <v>2.2000000000000002E-2</v>
      </c>
      <c r="G225" s="25"/>
      <c r="H225" s="25"/>
      <c r="I225" s="25"/>
      <c r="J225" s="25">
        <v>2.7000000000000003E-2</v>
      </c>
      <c r="L225" s="25"/>
    </row>
    <row r="226" spans="1:12" x14ac:dyDescent="0.35">
      <c r="A226" s="13" t="s">
        <v>365</v>
      </c>
      <c r="B226" s="13" t="s">
        <v>854</v>
      </c>
      <c r="C226" s="25">
        <v>0.83599999999999997</v>
      </c>
      <c r="D226" s="25">
        <v>0.10199999999999999</v>
      </c>
      <c r="E226" s="25">
        <v>1.8000000000000002E-2</v>
      </c>
      <c r="F226" s="25">
        <v>4.0000000000000001E-3</v>
      </c>
      <c r="G226" s="25"/>
      <c r="H226" s="25"/>
      <c r="I226" s="25">
        <v>1.3000000000000001E-2</v>
      </c>
      <c r="J226" s="25">
        <v>2.7000000000000003E-2</v>
      </c>
      <c r="L226" s="25"/>
    </row>
    <row r="227" spans="1:12" x14ac:dyDescent="0.35">
      <c r="A227" s="13" t="s">
        <v>365</v>
      </c>
      <c r="B227" s="13" t="s">
        <v>556</v>
      </c>
      <c r="C227" s="25">
        <v>0.87599999999999989</v>
      </c>
      <c r="D227" s="25">
        <v>8.900000000000001E-2</v>
      </c>
      <c r="E227" s="25">
        <v>4.0000000000000001E-3</v>
      </c>
      <c r="F227" s="25">
        <v>4.0000000000000001E-3</v>
      </c>
      <c r="G227" s="25"/>
      <c r="H227" s="25"/>
      <c r="I227" s="25"/>
      <c r="J227" s="25">
        <v>2.7000000000000003E-2</v>
      </c>
      <c r="L227" s="25"/>
    </row>
    <row r="228" spans="1:12" x14ac:dyDescent="0.35">
      <c r="A228" s="13" t="s">
        <v>365</v>
      </c>
      <c r="B228" s="13" t="s">
        <v>855</v>
      </c>
      <c r="C228" s="25">
        <v>0.502</v>
      </c>
      <c r="D228" s="25">
        <v>0.35600000000000004</v>
      </c>
      <c r="E228" s="25">
        <v>0.11599999999999999</v>
      </c>
      <c r="F228" s="25"/>
      <c r="G228" s="25"/>
      <c r="H228" s="25"/>
      <c r="I228" s="25"/>
      <c r="J228" s="25">
        <v>2.7000000000000003E-2</v>
      </c>
      <c r="L228" s="25"/>
    </row>
    <row r="229" spans="1:12" x14ac:dyDescent="0.35">
      <c r="A229" s="13" t="s">
        <v>365</v>
      </c>
      <c r="B229" s="13" t="s">
        <v>856</v>
      </c>
      <c r="C229" s="25">
        <v>0.21299999999999999</v>
      </c>
      <c r="D229" s="25">
        <v>0.58200000000000007</v>
      </c>
      <c r="E229" s="25">
        <v>0.16399999999999998</v>
      </c>
      <c r="F229" s="25">
        <v>1.3000000000000001E-2</v>
      </c>
      <c r="G229" s="25"/>
      <c r="H229" s="25"/>
      <c r="I229" s="25"/>
      <c r="J229" s="25">
        <v>2.7000000000000003E-2</v>
      </c>
      <c r="L229" s="25"/>
    </row>
    <row r="230" spans="1:12" x14ac:dyDescent="0.35">
      <c r="A230" s="13" t="s">
        <v>365</v>
      </c>
      <c r="B230" s="13" t="s">
        <v>857</v>
      </c>
      <c r="C230" s="25">
        <v>0.92</v>
      </c>
      <c r="D230" s="25">
        <v>4.9000000000000002E-2</v>
      </c>
      <c r="E230" s="25"/>
      <c r="F230" s="25">
        <v>4.0000000000000001E-3</v>
      </c>
      <c r="G230" s="25"/>
      <c r="H230" s="25"/>
      <c r="I230" s="25"/>
      <c r="J230" s="25">
        <v>2.7000000000000003E-2</v>
      </c>
      <c r="L230" s="25"/>
    </row>
    <row r="231" spans="1:12" x14ac:dyDescent="0.35">
      <c r="A231" s="13" t="s">
        <v>365</v>
      </c>
      <c r="B231" s="13" t="s">
        <v>858</v>
      </c>
      <c r="C231" s="25">
        <v>0.60899999999999999</v>
      </c>
      <c r="D231" s="25">
        <v>0.32400000000000001</v>
      </c>
      <c r="E231" s="25">
        <v>2.7000000000000003E-2</v>
      </c>
      <c r="F231" s="25"/>
      <c r="G231" s="25"/>
      <c r="H231" s="25"/>
      <c r="I231" s="25">
        <v>1.3000000000000001E-2</v>
      </c>
      <c r="J231" s="25">
        <v>2.7000000000000003E-2</v>
      </c>
      <c r="L231" s="25"/>
    </row>
    <row r="232" spans="1:12" x14ac:dyDescent="0.35">
      <c r="A232" s="13" t="s">
        <v>365</v>
      </c>
      <c r="B232" s="13" t="s">
        <v>859</v>
      </c>
      <c r="C232" s="25">
        <v>0.65300000000000002</v>
      </c>
      <c r="D232" s="25">
        <v>0.29299999999999998</v>
      </c>
      <c r="E232" s="25">
        <v>2.7000000000000003E-2</v>
      </c>
      <c r="F232" s="25"/>
      <c r="G232" s="25"/>
      <c r="H232" s="25"/>
      <c r="I232" s="25"/>
      <c r="J232" s="25">
        <v>2.7000000000000003E-2</v>
      </c>
      <c r="L232" s="25"/>
    </row>
    <row r="233" spans="1:12" x14ac:dyDescent="0.35">
      <c r="A233" s="13" t="s">
        <v>366</v>
      </c>
      <c r="B233" s="13" t="s">
        <v>852</v>
      </c>
      <c r="C233" s="25"/>
      <c r="D233" s="25"/>
      <c r="E233" s="25"/>
      <c r="F233" s="25">
        <v>0.217</v>
      </c>
      <c r="G233" s="25">
        <v>0.42700000000000005</v>
      </c>
      <c r="H233" s="25">
        <v>1.3999999999999999E-2</v>
      </c>
      <c r="I233" s="25">
        <v>0.217</v>
      </c>
      <c r="J233" s="25">
        <v>0.126</v>
      </c>
      <c r="L233" s="25"/>
    </row>
    <row r="234" spans="1:12" x14ac:dyDescent="0.35">
      <c r="A234" s="13" t="s">
        <v>366</v>
      </c>
      <c r="B234" s="13" t="s">
        <v>853</v>
      </c>
      <c r="C234" s="25">
        <v>0.27300000000000002</v>
      </c>
      <c r="D234" s="25">
        <v>0.217</v>
      </c>
      <c r="E234" s="25">
        <v>0.105</v>
      </c>
      <c r="F234" s="25">
        <v>0.126</v>
      </c>
      <c r="G234" s="25">
        <v>2.1000000000000001E-2</v>
      </c>
      <c r="H234" s="25"/>
      <c r="I234" s="25">
        <v>0.13300000000000001</v>
      </c>
      <c r="J234" s="25">
        <v>0.126</v>
      </c>
      <c r="L234" s="25"/>
    </row>
    <row r="235" spans="1:12" x14ac:dyDescent="0.35">
      <c r="A235" s="13" t="s">
        <v>366</v>
      </c>
      <c r="B235" s="13" t="s">
        <v>854</v>
      </c>
      <c r="C235" s="25">
        <v>0.748</v>
      </c>
      <c r="D235" s="25">
        <v>9.0999999999999998E-2</v>
      </c>
      <c r="E235" s="25">
        <v>2.1000000000000001E-2</v>
      </c>
      <c r="F235" s="25"/>
      <c r="G235" s="25"/>
      <c r="H235" s="25"/>
      <c r="I235" s="25">
        <v>1.3999999999999999E-2</v>
      </c>
      <c r="J235" s="25">
        <v>0.126</v>
      </c>
      <c r="L235" s="25"/>
    </row>
    <row r="236" spans="1:12" x14ac:dyDescent="0.35">
      <c r="A236" s="13" t="s">
        <v>366</v>
      </c>
      <c r="B236" s="13" t="s">
        <v>556</v>
      </c>
      <c r="C236" s="25">
        <v>0.77599999999999991</v>
      </c>
      <c r="D236" s="25">
        <v>6.3E-2</v>
      </c>
      <c r="E236" s="25">
        <v>6.9999999999999993E-3</v>
      </c>
      <c r="F236" s="25"/>
      <c r="G236" s="25"/>
      <c r="H236" s="25"/>
      <c r="I236" s="25">
        <v>2.7999999999999997E-2</v>
      </c>
      <c r="J236" s="25">
        <v>0.126</v>
      </c>
      <c r="L236" s="25"/>
    </row>
    <row r="237" spans="1:12" x14ac:dyDescent="0.35">
      <c r="A237" s="13" t="s">
        <v>366</v>
      </c>
      <c r="B237" s="13" t="s">
        <v>855</v>
      </c>
      <c r="C237" s="25">
        <v>0.105</v>
      </c>
      <c r="D237" s="25">
        <v>0.14000000000000001</v>
      </c>
      <c r="E237" s="25">
        <v>0.245</v>
      </c>
      <c r="F237" s="25">
        <v>0.245</v>
      </c>
      <c r="G237" s="25">
        <v>4.2000000000000003E-2</v>
      </c>
      <c r="H237" s="25"/>
      <c r="I237" s="25">
        <v>9.8000000000000004E-2</v>
      </c>
      <c r="J237" s="25">
        <v>0.126</v>
      </c>
      <c r="L237" s="25"/>
    </row>
    <row r="238" spans="1:12" x14ac:dyDescent="0.35">
      <c r="A238" s="13" t="s">
        <v>366</v>
      </c>
      <c r="B238" s="13" t="s">
        <v>856</v>
      </c>
      <c r="C238" s="25">
        <v>0.39899999999999997</v>
      </c>
      <c r="D238" s="25">
        <v>0.33600000000000002</v>
      </c>
      <c r="E238" s="25">
        <v>0.105</v>
      </c>
      <c r="F238" s="25">
        <v>2.1000000000000001E-2</v>
      </c>
      <c r="G238" s="25"/>
      <c r="H238" s="25"/>
      <c r="I238" s="25">
        <v>1.3999999999999999E-2</v>
      </c>
      <c r="J238" s="25">
        <v>0.126</v>
      </c>
      <c r="L238" s="25"/>
    </row>
    <row r="239" spans="1:12" x14ac:dyDescent="0.35">
      <c r="A239" s="13" t="s">
        <v>366</v>
      </c>
      <c r="B239" s="13" t="s">
        <v>857</v>
      </c>
      <c r="C239" s="25">
        <v>0.74099999999999999</v>
      </c>
      <c r="D239" s="25">
        <v>9.8000000000000004E-2</v>
      </c>
      <c r="E239" s="25">
        <v>6.9999999999999993E-3</v>
      </c>
      <c r="F239" s="25"/>
      <c r="G239" s="25"/>
      <c r="H239" s="25"/>
      <c r="I239" s="25">
        <v>3.5000000000000003E-2</v>
      </c>
      <c r="J239" s="25">
        <v>0.11900000000000001</v>
      </c>
      <c r="L239" s="25"/>
    </row>
    <row r="240" spans="1:12" x14ac:dyDescent="0.35">
      <c r="A240" s="13" t="s">
        <v>366</v>
      </c>
      <c r="B240" s="13" t="s">
        <v>858</v>
      </c>
      <c r="C240" s="25">
        <v>0.17499999999999999</v>
      </c>
      <c r="D240" s="25">
        <v>0.11900000000000001</v>
      </c>
      <c r="E240" s="25">
        <v>0.26600000000000001</v>
      </c>
      <c r="F240" s="25">
        <v>0.28000000000000003</v>
      </c>
      <c r="G240" s="25">
        <v>6.9999999999999993E-3</v>
      </c>
      <c r="H240" s="25"/>
      <c r="I240" s="25">
        <v>2.7999999999999997E-2</v>
      </c>
      <c r="J240" s="25">
        <v>0.126</v>
      </c>
      <c r="L240" s="25"/>
    </row>
    <row r="241" spans="1:12" x14ac:dyDescent="0.35">
      <c r="A241" s="13" t="s">
        <v>366</v>
      </c>
      <c r="B241" s="13" t="s">
        <v>859</v>
      </c>
      <c r="C241" s="25">
        <v>0.35</v>
      </c>
      <c r="D241" s="25">
        <v>0.434</v>
      </c>
      <c r="E241" s="25">
        <v>3.5000000000000003E-2</v>
      </c>
      <c r="F241" s="25">
        <v>6.9999999999999993E-3</v>
      </c>
      <c r="G241" s="25"/>
      <c r="H241" s="25"/>
      <c r="I241" s="25">
        <v>4.9000000000000002E-2</v>
      </c>
      <c r="J241" s="25">
        <v>0.126</v>
      </c>
      <c r="L241" s="25"/>
    </row>
    <row r="242" spans="1:12" x14ac:dyDescent="0.35">
      <c r="A242" s="13" t="s">
        <v>367</v>
      </c>
      <c r="B242" s="13" t="s">
        <v>852</v>
      </c>
      <c r="C242" s="25"/>
      <c r="D242" s="25"/>
      <c r="E242" s="25"/>
      <c r="F242" s="25"/>
      <c r="G242" s="25"/>
      <c r="H242" s="25"/>
      <c r="I242" s="25">
        <v>0.83299999999999996</v>
      </c>
      <c r="J242" s="25">
        <v>0.16699999999999998</v>
      </c>
      <c r="L242" s="25"/>
    </row>
    <row r="243" spans="1:12" x14ac:dyDescent="0.35">
      <c r="A243" s="13" t="s">
        <v>367</v>
      </c>
      <c r="B243" s="13" t="s">
        <v>853</v>
      </c>
      <c r="C243" s="25">
        <v>0.36700000000000005</v>
      </c>
      <c r="D243" s="25">
        <v>0.13300000000000001</v>
      </c>
      <c r="E243" s="25">
        <v>0.1</v>
      </c>
      <c r="F243" s="25">
        <v>6.7000000000000004E-2</v>
      </c>
      <c r="G243" s="25"/>
      <c r="H243" s="25"/>
      <c r="I243" s="25">
        <v>0.16699999999999998</v>
      </c>
      <c r="J243" s="25">
        <v>0.16699999999999998</v>
      </c>
      <c r="L243" s="25"/>
    </row>
    <row r="244" spans="1:12" x14ac:dyDescent="0.35">
      <c r="A244" s="13" t="s">
        <v>367</v>
      </c>
      <c r="B244" s="13" t="s">
        <v>854</v>
      </c>
      <c r="C244" s="25">
        <v>0.433</v>
      </c>
      <c r="D244" s="25">
        <v>0.16699999999999998</v>
      </c>
      <c r="E244" s="25">
        <v>3.3000000000000002E-2</v>
      </c>
      <c r="F244" s="25">
        <v>0.1</v>
      </c>
      <c r="G244" s="25">
        <v>3.3000000000000002E-2</v>
      </c>
      <c r="H244" s="25"/>
      <c r="I244" s="25">
        <v>6.7000000000000004E-2</v>
      </c>
      <c r="J244" s="25">
        <v>0.16699999999999998</v>
      </c>
      <c r="L244" s="25"/>
    </row>
    <row r="245" spans="1:12" x14ac:dyDescent="0.35">
      <c r="A245" s="13" t="s">
        <v>367</v>
      </c>
      <c r="B245" s="13" t="s">
        <v>556</v>
      </c>
      <c r="C245" s="25">
        <v>0.6</v>
      </c>
      <c r="D245" s="25">
        <v>0.2</v>
      </c>
      <c r="E245" s="25">
        <v>3.3000000000000002E-2</v>
      </c>
      <c r="F245" s="25"/>
      <c r="G245" s="25"/>
      <c r="H245" s="25"/>
      <c r="I245" s="25"/>
      <c r="J245" s="25">
        <v>0.16699999999999998</v>
      </c>
      <c r="L245" s="25"/>
    </row>
    <row r="246" spans="1:12" x14ac:dyDescent="0.35">
      <c r="A246" s="13" t="s">
        <v>367</v>
      </c>
      <c r="B246" s="13" t="s">
        <v>855</v>
      </c>
      <c r="C246" s="25">
        <v>0.36700000000000005</v>
      </c>
      <c r="D246" s="25">
        <v>0.13300000000000001</v>
      </c>
      <c r="E246" s="25">
        <v>0.1</v>
      </c>
      <c r="F246" s="25">
        <v>6.7000000000000004E-2</v>
      </c>
      <c r="G246" s="25"/>
      <c r="H246" s="25"/>
      <c r="I246" s="25">
        <v>0.16699999999999998</v>
      </c>
      <c r="J246" s="25">
        <v>0.16699999999999998</v>
      </c>
      <c r="L246" s="25"/>
    </row>
    <row r="247" spans="1:12" x14ac:dyDescent="0.35">
      <c r="A247" s="13" t="s">
        <v>367</v>
      </c>
      <c r="B247" s="13" t="s">
        <v>856</v>
      </c>
      <c r="C247" s="25">
        <v>0.33299999999999996</v>
      </c>
      <c r="D247" s="25">
        <v>0.13300000000000001</v>
      </c>
      <c r="E247" s="25">
        <v>0.1</v>
      </c>
      <c r="F247" s="25">
        <v>0.13300000000000001</v>
      </c>
      <c r="G247" s="25">
        <v>6.7000000000000004E-2</v>
      </c>
      <c r="H247" s="25"/>
      <c r="I247" s="25">
        <v>6.7000000000000004E-2</v>
      </c>
      <c r="J247" s="25">
        <v>0.16699999999999998</v>
      </c>
      <c r="L247" s="25"/>
    </row>
    <row r="248" spans="1:12" x14ac:dyDescent="0.35">
      <c r="A248" s="13" t="s">
        <v>367</v>
      </c>
      <c r="B248" s="13" t="s">
        <v>857</v>
      </c>
      <c r="C248" s="25">
        <v>0.76700000000000002</v>
      </c>
      <c r="D248" s="25">
        <v>6.7000000000000004E-2</v>
      </c>
      <c r="E248" s="25"/>
      <c r="F248" s="25"/>
      <c r="G248" s="25"/>
      <c r="H248" s="25"/>
      <c r="I248" s="25">
        <v>3.3000000000000002E-2</v>
      </c>
      <c r="J248" s="25">
        <v>0.13300000000000001</v>
      </c>
      <c r="L248" s="25"/>
    </row>
    <row r="249" spans="1:12" x14ac:dyDescent="0.35">
      <c r="A249" s="13" t="s">
        <v>367</v>
      </c>
      <c r="B249" s="13" t="s">
        <v>858</v>
      </c>
      <c r="C249" s="25"/>
      <c r="D249" s="25"/>
      <c r="E249" s="25"/>
      <c r="F249" s="25"/>
      <c r="G249" s="25"/>
      <c r="H249" s="25"/>
      <c r="I249" s="25">
        <v>0.83299999999999996</v>
      </c>
      <c r="J249" s="25">
        <v>0.16699999999999998</v>
      </c>
      <c r="L249" s="25"/>
    </row>
    <row r="250" spans="1:12" x14ac:dyDescent="0.35">
      <c r="A250" s="13" t="s">
        <v>367</v>
      </c>
      <c r="B250" s="13" t="s">
        <v>859</v>
      </c>
      <c r="C250" s="25">
        <v>0.46700000000000003</v>
      </c>
      <c r="D250" s="25">
        <v>0.16699999999999998</v>
      </c>
      <c r="E250" s="25">
        <v>0.1</v>
      </c>
      <c r="F250" s="25">
        <v>6.7000000000000004E-2</v>
      </c>
      <c r="G250" s="25"/>
      <c r="H250" s="25"/>
      <c r="I250" s="25">
        <v>6.7000000000000004E-2</v>
      </c>
      <c r="J250" s="25">
        <v>0.13300000000000001</v>
      </c>
      <c r="L250" s="25"/>
    </row>
    <row r="251" spans="1:12" x14ac:dyDescent="0.35">
      <c r="A251" s="13" t="s">
        <v>368</v>
      </c>
      <c r="B251" s="13" t="s">
        <v>852</v>
      </c>
      <c r="C251" s="25">
        <v>0.183</v>
      </c>
      <c r="D251" s="25">
        <v>0.49</v>
      </c>
      <c r="E251" s="25">
        <v>0.19600000000000001</v>
      </c>
      <c r="F251" s="25">
        <v>9.1999999999999998E-2</v>
      </c>
      <c r="G251" s="25"/>
      <c r="H251" s="25"/>
      <c r="I251" s="25">
        <v>1.3000000000000001E-2</v>
      </c>
      <c r="J251" s="25">
        <v>2.6000000000000002E-2</v>
      </c>
      <c r="L251" s="25"/>
    </row>
    <row r="252" spans="1:12" x14ac:dyDescent="0.35">
      <c r="A252" s="13" t="s">
        <v>368</v>
      </c>
      <c r="B252" s="13" t="s">
        <v>853</v>
      </c>
      <c r="C252" s="25">
        <v>0.30099999999999999</v>
      </c>
      <c r="D252" s="25">
        <v>0.49</v>
      </c>
      <c r="E252" s="25">
        <v>0.13100000000000001</v>
      </c>
      <c r="F252" s="25">
        <v>3.3000000000000002E-2</v>
      </c>
      <c r="G252" s="25"/>
      <c r="H252" s="25"/>
      <c r="I252" s="25">
        <v>0.02</v>
      </c>
      <c r="J252" s="25">
        <v>2.6000000000000002E-2</v>
      </c>
      <c r="L252" s="25"/>
    </row>
    <row r="253" spans="1:12" x14ac:dyDescent="0.35">
      <c r="A253" s="13" t="s">
        <v>368</v>
      </c>
      <c r="B253" s="13" t="s">
        <v>854</v>
      </c>
      <c r="C253" s="25">
        <v>0.86299999999999999</v>
      </c>
      <c r="D253" s="25">
        <v>7.8E-2</v>
      </c>
      <c r="E253" s="25">
        <v>0.02</v>
      </c>
      <c r="F253" s="25"/>
      <c r="G253" s="25"/>
      <c r="H253" s="25"/>
      <c r="I253" s="25">
        <v>1.3000000000000001E-2</v>
      </c>
      <c r="J253" s="25">
        <v>2.6000000000000002E-2</v>
      </c>
      <c r="L253" s="25"/>
    </row>
    <row r="254" spans="1:12" x14ac:dyDescent="0.35">
      <c r="A254" s="13" t="s">
        <v>368</v>
      </c>
      <c r="B254" s="13" t="s">
        <v>556</v>
      </c>
      <c r="C254" s="25">
        <v>0.88900000000000001</v>
      </c>
      <c r="D254" s="25">
        <v>6.5000000000000002E-2</v>
      </c>
      <c r="E254" s="25">
        <v>6.9999999999999993E-3</v>
      </c>
      <c r="F254" s="25"/>
      <c r="G254" s="25"/>
      <c r="H254" s="25"/>
      <c r="I254" s="25">
        <v>1.3000000000000001E-2</v>
      </c>
      <c r="J254" s="25">
        <v>2.6000000000000002E-2</v>
      </c>
      <c r="L254" s="25"/>
    </row>
    <row r="255" spans="1:12" x14ac:dyDescent="0.35">
      <c r="A255" s="13" t="s">
        <v>368</v>
      </c>
      <c r="B255" s="13" t="s">
        <v>855</v>
      </c>
      <c r="C255" s="25">
        <v>0.16300000000000001</v>
      </c>
      <c r="D255" s="25">
        <v>0.41200000000000003</v>
      </c>
      <c r="E255" s="25">
        <v>0.157</v>
      </c>
      <c r="F255" s="25">
        <v>0.20899999999999999</v>
      </c>
      <c r="G255" s="25"/>
      <c r="H255" s="25"/>
      <c r="I255" s="25">
        <v>3.3000000000000002E-2</v>
      </c>
      <c r="J255" s="25">
        <v>2.6000000000000002E-2</v>
      </c>
      <c r="L255" s="25"/>
    </row>
    <row r="256" spans="1:12" x14ac:dyDescent="0.35">
      <c r="A256" s="13" t="s">
        <v>368</v>
      </c>
      <c r="B256" s="13" t="s">
        <v>856</v>
      </c>
      <c r="C256" s="25">
        <v>0.20899999999999999</v>
      </c>
      <c r="D256" s="25">
        <v>0.35299999999999998</v>
      </c>
      <c r="E256" s="25">
        <v>0.35299999999999998</v>
      </c>
      <c r="F256" s="25">
        <v>4.5999999999999999E-2</v>
      </c>
      <c r="G256" s="25"/>
      <c r="H256" s="25"/>
      <c r="I256" s="25">
        <v>1.3000000000000001E-2</v>
      </c>
      <c r="J256" s="25">
        <v>2.6000000000000002E-2</v>
      </c>
      <c r="L256" s="25"/>
    </row>
    <row r="257" spans="1:12" x14ac:dyDescent="0.35">
      <c r="A257" s="13" t="s">
        <v>368</v>
      </c>
      <c r="B257" s="13" t="s">
        <v>857</v>
      </c>
      <c r="C257" s="25">
        <v>0.94099999999999995</v>
      </c>
      <c r="D257" s="25">
        <v>2.6000000000000002E-2</v>
      </c>
      <c r="E257" s="25"/>
      <c r="F257" s="25"/>
      <c r="G257" s="25"/>
      <c r="H257" s="25"/>
      <c r="I257" s="25">
        <v>1.3000000000000001E-2</v>
      </c>
      <c r="J257" s="25">
        <v>0.02</v>
      </c>
      <c r="L257" s="25"/>
    </row>
    <row r="258" spans="1:12" x14ac:dyDescent="0.35">
      <c r="A258" s="13" t="s">
        <v>368</v>
      </c>
      <c r="B258" s="13" t="s">
        <v>858</v>
      </c>
      <c r="C258" s="25">
        <v>0.73199999999999998</v>
      </c>
      <c r="D258" s="25">
        <v>0.222</v>
      </c>
      <c r="E258" s="25">
        <v>6.9999999999999993E-3</v>
      </c>
      <c r="F258" s="25"/>
      <c r="G258" s="25"/>
      <c r="H258" s="25"/>
      <c r="I258" s="25">
        <v>1.3000000000000001E-2</v>
      </c>
      <c r="J258" s="25">
        <v>2.6000000000000002E-2</v>
      </c>
      <c r="L258" s="25"/>
    </row>
    <row r="259" spans="1:12" x14ac:dyDescent="0.35">
      <c r="A259" s="13" t="s">
        <v>368</v>
      </c>
      <c r="B259" s="13" t="s">
        <v>859</v>
      </c>
      <c r="C259" s="25">
        <v>0.46399999999999997</v>
      </c>
      <c r="D259" s="25">
        <v>0.40500000000000003</v>
      </c>
      <c r="E259" s="25">
        <v>9.1999999999999998E-2</v>
      </c>
      <c r="F259" s="25"/>
      <c r="G259" s="25"/>
      <c r="H259" s="25"/>
      <c r="I259" s="25">
        <v>1.3000000000000001E-2</v>
      </c>
      <c r="J259" s="25">
        <v>2.6000000000000002E-2</v>
      </c>
      <c r="L259" s="25"/>
    </row>
    <row r="260" spans="1:12" x14ac:dyDescent="0.35">
      <c r="A260" s="13" t="s">
        <v>369</v>
      </c>
      <c r="B260" s="13" t="s">
        <v>852</v>
      </c>
      <c r="C260" s="25"/>
      <c r="D260" s="25"/>
      <c r="E260" s="25">
        <v>6.3E-2</v>
      </c>
      <c r="F260" s="25">
        <v>0.83299999999999996</v>
      </c>
      <c r="G260" s="25">
        <v>2.7999999999999997E-2</v>
      </c>
      <c r="H260" s="25"/>
      <c r="I260" s="25">
        <v>9.0000000000000011E-3</v>
      </c>
      <c r="J260" s="25">
        <v>6.7000000000000004E-2</v>
      </c>
      <c r="L260" s="25"/>
    </row>
    <row r="261" spans="1:12" x14ac:dyDescent="0.35">
      <c r="A261" s="13" t="s">
        <v>369</v>
      </c>
      <c r="B261" s="13" t="s">
        <v>853</v>
      </c>
      <c r="C261" s="25">
        <v>0.13900000000000001</v>
      </c>
      <c r="D261" s="25">
        <v>0.61299999999999999</v>
      </c>
      <c r="E261" s="25">
        <v>0.13</v>
      </c>
      <c r="F261" s="25">
        <v>4.2000000000000003E-2</v>
      </c>
      <c r="G261" s="25"/>
      <c r="H261" s="25"/>
      <c r="I261" s="25">
        <v>9.0000000000000011E-3</v>
      </c>
      <c r="J261" s="25">
        <v>6.7000000000000004E-2</v>
      </c>
      <c r="L261" s="25"/>
    </row>
    <row r="262" spans="1:12" x14ac:dyDescent="0.35">
      <c r="A262" s="13" t="s">
        <v>369</v>
      </c>
      <c r="B262" s="13" t="s">
        <v>854</v>
      </c>
      <c r="C262" s="25">
        <v>0.90300000000000002</v>
      </c>
      <c r="D262" s="25">
        <v>2.1000000000000001E-2</v>
      </c>
      <c r="E262" s="25">
        <v>2E-3</v>
      </c>
      <c r="F262" s="25"/>
      <c r="G262" s="25"/>
      <c r="H262" s="25"/>
      <c r="I262" s="25">
        <v>9.0000000000000011E-3</v>
      </c>
      <c r="J262" s="25">
        <v>6.5000000000000002E-2</v>
      </c>
      <c r="L262" s="25"/>
    </row>
    <row r="263" spans="1:12" x14ac:dyDescent="0.35">
      <c r="A263" s="13" t="s">
        <v>369</v>
      </c>
      <c r="B263" s="13" t="s">
        <v>556</v>
      </c>
      <c r="C263" s="25">
        <v>0.8</v>
      </c>
      <c r="D263" s="25">
        <v>0.12300000000000001</v>
      </c>
      <c r="E263" s="25">
        <v>5.0000000000000001E-3</v>
      </c>
      <c r="F263" s="25"/>
      <c r="G263" s="25"/>
      <c r="H263" s="25"/>
      <c r="I263" s="25">
        <v>5.0000000000000001E-3</v>
      </c>
      <c r="J263" s="25">
        <v>6.7000000000000004E-2</v>
      </c>
      <c r="L263" s="25"/>
    </row>
    <row r="264" spans="1:12" x14ac:dyDescent="0.35">
      <c r="A264" s="13" t="s">
        <v>369</v>
      </c>
      <c r="B264" s="13" t="s">
        <v>855</v>
      </c>
      <c r="C264" s="25">
        <v>6.7000000000000004E-2</v>
      </c>
      <c r="D264" s="25">
        <v>0.45899999999999996</v>
      </c>
      <c r="E264" s="25">
        <v>0.28800000000000003</v>
      </c>
      <c r="F264" s="25">
        <v>0.107</v>
      </c>
      <c r="G264" s="25"/>
      <c r="H264" s="25"/>
      <c r="I264" s="25">
        <v>1.2E-2</v>
      </c>
      <c r="J264" s="25">
        <v>6.7000000000000004E-2</v>
      </c>
      <c r="L264" s="25"/>
    </row>
    <row r="265" spans="1:12" x14ac:dyDescent="0.35">
      <c r="A265" s="13" t="s">
        <v>369</v>
      </c>
      <c r="B265" s="13" t="s">
        <v>856</v>
      </c>
      <c r="C265" s="25">
        <v>0.128</v>
      </c>
      <c r="D265" s="25">
        <v>0.436</v>
      </c>
      <c r="E265" s="25">
        <v>0.29499999999999998</v>
      </c>
      <c r="F265" s="25">
        <v>6.7000000000000004E-2</v>
      </c>
      <c r="G265" s="25"/>
      <c r="H265" s="25"/>
      <c r="I265" s="25">
        <v>6.9999999999999993E-3</v>
      </c>
      <c r="J265" s="25">
        <v>6.7000000000000004E-2</v>
      </c>
      <c r="L265" s="25"/>
    </row>
    <row r="266" spans="1:12" x14ac:dyDescent="0.35">
      <c r="A266" s="13" t="s">
        <v>369</v>
      </c>
      <c r="B266" s="13" t="s">
        <v>857</v>
      </c>
      <c r="C266" s="25">
        <v>0.91400000000000003</v>
      </c>
      <c r="D266" s="25">
        <v>2.6000000000000002E-2</v>
      </c>
      <c r="E266" s="25">
        <v>2E-3</v>
      </c>
      <c r="F266" s="25"/>
      <c r="G266" s="25"/>
      <c r="H266" s="25"/>
      <c r="I266" s="25">
        <v>2E-3</v>
      </c>
      <c r="J266" s="25">
        <v>5.5999999999999994E-2</v>
      </c>
      <c r="L266" s="25"/>
    </row>
    <row r="267" spans="1:12" x14ac:dyDescent="0.35">
      <c r="A267" s="13" t="s">
        <v>369</v>
      </c>
      <c r="B267" s="13" t="s">
        <v>858</v>
      </c>
      <c r="C267" s="25">
        <v>0.63100000000000001</v>
      </c>
      <c r="D267" s="25">
        <v>0.27800000000000002</v>
      </c>
      <c r="E267" s="25">
        <v>1.6E-2</v>
      </c>
      <c r="F267" s="25">
        <v>2E-3</v>
      </c>
      <c r="G267" s="25"/>
      <c r="H267" s="25"/>
      <c r="I267" s="25">
        <v>5.0000000000000001E-3</v>
      </c>
      <c r="J267" s="25">
        <v>6.7000000000000004E-2</v>
      </c>
      <c r="L267" s="25"/>
    </row>
    <row r="268" spans="1:12" x14ac:dyDescent="0.35">
      <c r="A268" s="13" t="s">
        <v>369</v>
      </c>
      <c r="B268" s="13" t="s">
        <v>859</v>
      </c>
      <c r="C268" s="25">
        <v>0.51300000000000001</v>
      </c>
      <c r="D268" s="25">
        <v>0.35299999999999998</v>
      </c>
      <c r="E268" s="25">
        <v>3.5000000000000003E-2</v>
      </c>
      <c r="F268" s="25">
        <v>2.6000000000000002E-2</v>
      </c>
      <c r="G268" s="25"/>
      <c r="H268" s="25"/>
      <c r="I268" s="25">
        <v>9.0000000000000011E-3</v>
      </c>
      <c r="J268" s="25">
        <v>6.5000000000000002E-2</v>
      </c>
      <c r="L268" s="25"/>
    </row>
    <row r="269" spans="1:12" x14ac:dyDescent="0.35">
      <c r="A269" s="13" t="s">
        <v>370</v>
      </c>
      <c r="B269" s="13" t="s">
        <v>852</v>
      </c>
      <c r="C269" s="25"/>
      <c r="D269" s="25"/>
      <c r="E269" s="25">
        <v>1.7000000000000001E-2</v>
      </c>
      <c r="F269" s="25">
        <v>0.76</v>
      </c>
      <c r="G269" s="25">
        <v>8.3000000000000004E-2</v>
      </c>
      <c r="H269" s="25"/>
      <c r="I269" s="25">
        <v>5.7999999999999996E-2</v>
      </c>
      <c r="J269" s="25">
        <v>8.3000000000000004E-2</v>
      </c>
      <c r="L269" s="25"/>
    </row>
    <row r="270" spans="1:12" x14ac:dyDescent="0.35">
      <c r="A270" s="13" t="s">
        <v>370</v>
      </c>
      <c r="B270" s="13" t="s">
        <v>853</v>
      </c>
      <c r="C270" s="25">
        <v>0.19</v>
      </c>
      <c r="D270" s="25">
        <v>0.51200000000000001</v>
      </c>
      <c r="E270" s="25">
        <v>0.157</v>
      </c>
      <c r="F270" s="25">
        <v>2.5000000000000001E-2</v>
      </c>
      <c r="G270" s="25"/>
      <c r="H270" s="25"/>
      <c r="I270" s="25">
        <v>3.3000000000000002E-2</v>
      </c>
      <c r="J270" s="25">
        <v>8.3000000000000004E-2</v>
      </c>
      <c r="L270" s="25"/>
    </row>
    <row r="271" spans="1:12" x14ac:dyDescent="0.35">
      <c r="A271" s="13" t="s">
        <v>370</v>
      </c>
      <c r="B271" s="13" t="s">
        <v>854</v>
      </c>
      <c r="C271" s="25">
        <v>0.83499999999999996</v>
      </c>
      <c r="D271" s="25">
        <v>6.6000000000000003E-2</v>
      </c>
      <c r="E271" s="25">
        <v>8.0000000000000002E-3</v>
      </c>
      <c r="F271" s="25"/>
      <c r="G271" s="25"/>
      <c r="H271" s="25"/>
      <c r="I271" s="25">
        <v>8.0000000000000002E-3</v>
      </c>
      <c r="J271" s="25">
        <v>8.3000000000000004E-2</v>
      </c>
      <c r="L271" s="25"/>
    </row>
    <row r="272" spans="1:12" x14ac:dyDescent="0.35">
      <c r="A272" s="13" t="s">
        <v>370</v>
      </c>
      <c r="B272" s="13" t="s">
        <v>556</v>
      </c>
      <c r="C272" s="25">
        <v>0.83499999999999996</v>
      </c>
      <c r="D272" s="25">
        <v>8.3000000000000004E-2</v>
      </c>
      <c r="E272" s="25">
        <v>8.0000000000000002E-3</v>
      </c>
      <c r="F272" s="25"/>
      <c r="G272" s="25"/>
      <c r="H272" s="25"/>
      <c r="I272" s="25"/>
      <c r="J272" s="25">
        <v>7.400000000000001E-2</v>
      </c>
      <c r="L272" s="25"/>
    </row>
    <row r="273" spans="1:12" x14ac:dyDescent="0.35">
      <c r="A273" s="13" t="s">
        <v>370</v>
      </c>
      <c r="B273" s="13" t="s">
        <v>855</v>
      </c>
      <c r="C273" s="25">
        <v>0.107</v>
      </c>
      <c r="D273" s="25">
        <v>0.41299999999999998</v>
      </c>
      <c r="E273" s="25">
        <v>0.248</v>
      </c>
      <c r="F273" s="25">
        <v>8.3000000000000004E-2</v>
      </c>
      <c r="G273" s="25"/>
      <c r="H273" s="25"/>
      <c r="I273" s="25">
        <v>6.6000000000000003E-2</v>
      </c>
      <c r="J273" s="25">
        <v>8.3000000000000004E-2</v>
      </c>
      <c r="L273" s="25"/>
    </row>
    <row r="274" spans="1:12" x14ac:dyDescent="0.35">
      <c r="A274" s="13" t="s">
        <v>370</v>
      </c>
      <c r="B274" s="13" t="s">
        <v>856</v>
      </c>
      <c r="C274" s="25">
        <v>0.26400000000000001</v>
      </c>
      <c r="D274" s="25">
        <v>0.38799999999999996</v>
      </c>
      <c r="E274" s="25">
        <v>0.14000000000000001</v>
      </c>
      <c r="F274" s="25">
        <v>0.124</v>
      </c>
      <c r="G274" s="25"/>
      <c r="H274" s="25"/>
      <c r="I274" s="25"/>
      <c r="J274" s="25">
        <v>8.3000000000000004E-2</v>
      </c>
      <c r="L274" s="25"/>
    </row>
    <row r="275" spans="1:12" x14ac:dyDescent="0.35">
      <c r="A275" s="13" t="s">
        <v>370</v>
      </c>
      <c r="B275" s="13" t="s">
        <v>857</v>
      </c>
      <c r="C275" s="25">
        <v>0.86</v>
      </c>
      <c r="D275" s="25">
        <v>5.7999999999999996E-2</v>
      </c>
      <c r="E275" s="25"/>
      <c r="F275" s="25"/>
      <c r="G275" s="25"/>
      <c r="H275" s="25"/>
      <c r="I275" s="25"/>
      <c r="J275" s="25">
        <v>8.3000000000000004E-2</v>
      </c>
      <c r="L275" s="25"/>
    </row>
    <row r="276" spans="1:12" x14ac:dyDescent="0.35">
      <c r="A276" s="13" t="s">
        <v>370</v>
      </c>
      <c r="B276" s="13" t="s">
        <v>858</v>
      </c>
      <c r="C276" s="25">
        <v>0.57899999999999996</v>
      </c>
      <c r="D276" s="25">
        <v>0.26400000000000001</v>
      </c>
      <c r="E276" s="25">
        <v>4.0999999999999995E-2</v>
      </c>
      <c r="F276" s="25">
        <v>8.0000000000000002E-3</v>
      </c>
      <c r="G276" s="25"/>
      <c r="H276" s="25"/>
      <c r="I276" s="25">
        <v>2.5000000000000001E-2</v>
      </c>
      <c r="J276" s="25">
        <v>8.3000000000000004E-2</v>
      </c>
      <c r="L276" s="25"/>
    </row>
    <row r="277" spans="1:12" x14ac:dyDescent="0.35">
      <c r="A277" s="13" t="s">
        <v>370</v>
      </c>
      <c r="B277" s="13" t="s">
        <v>859</v>
      </c>
      <c r="C277" s="25">
        <v>0.40500000000000003</v>
      </c>
      <c r="D277" s="25">
        <v>0.44600000000000001</v>
      </c>
      <c r="E277" s="25">
        <v>3.3000000000000002E-2</v>
      </c>
      <c r="F277" s="25">
        <v>1.7000000000000001E-2</v>
      </c>
      <c r="G277" s="25"/>
      <c r="H277" s="25"/>
      <c r="I277" s="25">
        <v>1.7000000000000001E-2</v>
      </c>
      <c r="J277" s="25">
        <v>8.3000000000000004E-2</v>
      </c>
      <c r="L277" s="25"/>
    </row>
    <row r="278" spans="1:12" x14ac:dyDescent="0.35">
      <c r="A278" s="13" t="s">
        <v>371</v>
      </c>
      <c r="B278" s="13" t="s">
        <v>852</v>
      </c>
      <c r="C278" s="25"/>
      <c r="D278" s="25"/>
      <c r="E278" s="25">
        <v>0.14899999999999999</v>
      </c>
      <c r="F278" s="25">
        <v>0.84299999999999997</v>
      </c>
      <c r="G278" s="25"/>
      <c r="H278" s="25"/>
      <c r="I278" s="25">
        <v>8.0000000000000002E-3</v>
      </c>
      <c r="J278" s="25"/>
      <c r="L278" s="25"/>
    </row>
    <row r="279" spans="1:12" x14ac:dyDescent="0.35">
      <c r="A279" s="13" t="s">
        <v>371</v>
      </c>
      <c r="B279" s="13" t="s">
        <v>853</v>
      </c>
      <c r="C279" s="25">
        <v>0.19800000000000001</v>
      </c>
      <c r="D279" s="25">
        <v>0.41299999999999998</v>
      </c>
      <c r="E279" s="25">
        <v>0.35499999999999998</v>
      </c>
      <c r="F279" s="25">
        <v>2.5000000000000001E-2</v>
      </c>
      <c r="G279" s="25"/>
      <c r="H279" s="25"/>
      <c r="I279" s="25">
        <v>8.0000000000000002E-3</v>
      </c>
      <c r="J279" s="25"/>
      <c r="L279" s="25"/>
    </row>
    <row r="280" spans="1:12" x14ac:dyDescent="0.35">
      <c r="A280" s="13" t="s">
        <v>371</v>
      </c>
      <c r="B280" s="13" t="s">
        <v>854</v>
      </c>
      <c r="C280" s="25">
        <v>0.97499999999999998</v>
      </c>
      <c r="D280" s="25">
        <v>2.5000000000000001E-2</v>
      </c>
      <c r="E280" s="25"/>
      <c r="F280" s="25"/>
      <c r="G280" s="25"/>
      <c r="H280" s="25"/>
      <c r="I280" s="25"/>
      <c r="J280" s="25"/>
      <c r="L280" s="25"/>
    </row>
    <row r="281" spans="1:12" x14ac:dyDescent="0.35">
      <c r="A281" s="13" t="s">
        <v>371</v>
      </c>
      <c r="B281" s="13" t="s">
        <v>556</v>
      </c>
      <c r="C281" s="25">
        <v>0.92599999999999993</v>
      </c>
      <c r="D281" s="25">
        <v>7.400000000000001E-2</v>
      </c>
      <c r="E281" s="25"/>
      <c r="F281" s="25"/>
      <c r="G281" s="25"/>
      <c r="H281" s="25"/>
      <c r="I281" s="25"/>
      <c r="J281" s="25"/>
      <c r="L281" s="25"/>
    </row>
    <row r="282" spans="1:12" x14ac:dyDescent="0.35">
      <c r="A282" s="13" t="s">
        <v>371</v>
      </c>
      <c r="B282" s="13" t="s">
        <v>855</v>
      </c>
      <c r="C282" s="25"/>
      <c r="D282" s="25">
        <v>0.37200000000000005</v>
      </c>
      <c r="E282" s="25">
        <v>0.39700000000000002</v>
      </c>
      <c r="F282" s="25">
        <v>0.223</v>
      </c>
      <c r="G282" s="25"/>
      <c r="H282" s="25"/>
      <c r="I282" s="25">
        <v>8.0000000000000002E-3</v>
      </c>
      <c r="J282" s="25"/>
      <c r="L282" s="25"/>
    </row>
    <row r="283" spans="1:12" x14ac:dyDescent="0.35">
      <c r="A283" s="13" t="s">
        <v>371</v>
      </c>
      <c r="B283" s="13" t="s">
        <v>856</v>
      </c>
      <c r="C283" s="25">
        <v>0.182</v>
      </c>
      <c r="D283" s="25">
        <v>0.41299999999999998</v>
      </c>
      <c r="E283" s="25">
        <v>0.37200000000000005</v>
      </c>
      <c r="F283" s="25">
        <v>3.3000000000000002E-2</v>
      </c>
      <c r="G283" s="25"/>
      <c r="H283" s="25"/>
      <c r="I283" s="25"/>
      <c r="J283" s="25"/>
      <c r="L283" s="25"/>
    </row>
    <row r="284" spans="1:12" x14ac:dyDescent="0.35">
      <c r="A284" s="13" t="s">
        <v>371</v>
      </c>
      <c r="B284" s="13" t="s">
        <v>857</v>
      </c>
      <c r="C284" s="25">
        <v>0.99199999999999999</v>
      </c>
      <c r="D284" s="25">
        <v>8.0000000000000002E-3</v>
      </c>
      <c r="E284" s="25"/>
      <c r="F284" s="25"/>
      <c r="G284" s="25"/>
      <c r="H284" s="25"/>
      <c r="I284" s="25"/>
      <c r="J284" s="25"/>
      <c r="L284" s="25"/>
    </row>
    <row r="285" spans="1:12" x14ac:dyDescent="0.35">
      <c r="A285" s="13" t="s">
        <v>371</v>
      </c>
      <c r="B285" s="13" t="s">
        <v>858</v>
      </c>
      <c r="C285" s="25">
        <v>0.99199999999999999</v>
      </c>
      <c r="D285" s="25">
        <v>8.0000000000000002E-3</v>
      </c>
      <c r="E285" s="25"/>
      <c r="F285" s="25"/>
      <c r="G285" s="25"/>
      <c r="H285" s="25"/>
      <c r="I285" s="25"/>
      <c r="J285" s="25"/>
      <c r="L285" s="25"/>
    </row>
    <row r="286" spans="1:12" x14ac:dyDescent="0.35">
      <c r="A286" s="13" t="s">
        <v>371</v>
      </c>
      <c r="B286" s="13" t="s">
        <v>859</v>
      </c>
      <c r="C286" s="25">
        <v>0.56999999999999995</v>
      </c>
      <c r="D286" s="25">
        <v>0.43</v>
      </c>
      <c r="E286" s="25"/>
      <c r="F286" s="25"/>
      <c r="G286" s="25"/>
      <c r="H286" s="25"/>
      <c r="I286" s="25"/>
      <c r="J286" s="25"/>
      <c r="L286" s="25"/>
    </row>
    <row r="287" spans="1:12" x14ac:dyDescent="0.35">
      <c r="A287" s="13" t="s">
        <v>372</v>
      </c>
      <c r="B287" s="13" t="s">
        <v>852</v>
      </c>
      <c r="C287" s="25"/>
      <c r="D287" s="25">
        <v>0.121</v>
      </c>
      <c r="E287" s="25">
        <v>0.33899999999999997</v>
      </c>
      <c r="F287" s="25">
        <v>0.46399999999999997</v>
      </c>
      <c r="G287" s="25"/>
      <c r="H287" s="25"/>
      <c r="I287" s="25">
        <v>3.3000000000000002E-2</v>
      </c>
      <c r="J287" s="25">
        <v>4.2000000000000003E-2</v>
      </c>
      <c r="L287" s="25"/>
    </row>
    <row r="288" spans="1:12" x14ac:dyDescent="0.35">
      <c r="A288" s="13" t="s">
        <v>372</v>
      </c>
      <c r="B288" s="13" t="s">
        <v>853</v>
      </c>
      <c r="C288" s="25">
        <v>0.22600000000000001</v>
      </c>
      <c r="D288" s="25">
        <v>0.52700000000000002</v>
      </c>
      <c r="E288" s="25">
        <v>0.17199999999999999</v>
      </c>
      <c r="F288" s="25"/>
      <c r="G288" s="25"/>
      <c r="H288" s="25"/>
      <c r="I288" s="25">
        <v>3.3000000000000002E-2</v>
      </c>
      <c r="J288" s="25">
        <v>4.2000000000000003E-2</v>
      </c>
      <c r="L288" s="25"/>
    </row>
    <row r="289" spans="1:12" x14ac:dyDescent="0.35">
      <c r="A289" s="13" t="s">
        <v>372</v>
      </c>
      <c r="B289" s="13" t="s">
        <v>854</v>
      </c>
      <c r="C289" s="25">
        <v>0.92099999999999993</v>
      </c>
      <c r="D289" s="25">
        <v>2.5000000000000001E-2</v>
      </c>
      <c r="E289" s="25"/>
      <c r="F289" s="25"/>
      <c r="G289" s="25"/>
      <c r="H289" s="25"/>
      <c r="I289" s="25">
        <v>1.3000000000000001E-2</v>
      </c>
      <c r="J289" s="25">
        <v>4.2000000000000003E-2</v>
      </c>
      <c r="L289" s="25"/>
    </row>
    <row r="290" spans="1:12" x14ac:dyDescent="0.35">
      <c r="A290" s="13" t="s">
        <v>372</v>
      </c>
      <c r="B290" s="13" t="s">
        <v>556</v>
      </c>
      <c r="C290" s="25">
        <v>0.90799999999999992</v>
      </c>
      <c r="D290" s="25">
        <v>4.5999999999999999E-2</v>
      </c>
      <c r="E290" s="25"/>
      <c r="F290" s="25">
        <v>4.0000000000000001E-3</v>
      </c>
      <c r="G290" s="25"/>
      <c r="H290" s="25"/>
      <c r="I290" s="25"/>
      <c r="J290" s="25">
        <v>4.2000000000000003E-2</v>
      </c>
      <c r="L290" s="25"/>
    </row>
    <row r="291" spans="1:12" x14ac:dyDescent="0.35">
      <c r="A291" s="13" t="s">
        <v>372</v>
      </c>
      <c r="B291" s="13" t="s">
        <v>855</v>
      </c>
      <c r="C291" s="25">
        <v>2.1000000000000001E-2</v>
      </c>
      <c r="D291" s="25">
        <v>0.377</v>
      </c>
      <c r="E291" s="25">
        <v>0.36</v>
      </c>
      <c r="F291" s="25">
        <v>0.16699999999999998</v>
      </c>
      <c r="G291" s="25"/>
      <c r="H291" s="25"/>
      <c r="I291" s="25">
        <v>3.3000000000000002E-2</v>
      </c>
      <c r="J291" s="25">
        <v>4.2000000000000003E-2</v>
      </c>
      <c r="L291" s="25"/>
    </row>
    <row r="292" spans="1:12" x14ac:dyDescent="0.35">
      <c r="A292" s="13" t="s">
        <v>372</v>
      </c>
      <c r="B292" s="13" t="s">
        <v>856</v>
      </c>
      <c r="C292" s="25">
        <v>0.26400000000000001</v>
      </c>
      <c r="D292" s="25">
        <v>0.48499999999999999</v>
      </c>
      <c r="E292" s="25">
        <v>0.18</v>
      </c>
      <c r="F292" s="25">
        <v>2.8999999999999998E-2</v>
      </c>
      <c r="G292" s="25"/>
      <c r="H292" s="25"/>
      <c r="I292" s="25"/>
      <c r="J292" s="25">
        <v>4.2000000000000003E-2</v>
      </c>
      <c r="L292" s="25"/>
    </row>
    <row r="293" spans="1:12" x14ac:dyDescent="0.35">
      <c r="A293" s="13" t="s">
        <v>372</v>
      </c>
      <c r="B293" s="13" t="s">
        <v>857</v>
      </c>
      <c r="C293" s="25">
        <v>0.9</v>
      </c>
      <c r="D293" s="25">
        <v>2.8999999999999998E-2</v>
      </c>
      <c r="E293" s="25"/>
      <c r="F293" s="25"/>
      <c r="G293" s="25"/>
      <c r="H293" s="25"/>
      <c r="I293" s="25">
        <v>2.8999999999999998E-2</v>
      </c>
      <c r="J293" s="25">
        <v>4.2000000000000003E-2</v>
      </c>
      <c r="L293" s="25"/>
    </row>
    <row r="294" spans="1:12" x14ac:dyDescent="0.35">
      <c r="A294" s="13" t="s">
        <v>372</v>
      </c>
      <c r="B294" s="13" t="s">
        <v>858</v>
      </c>
      <c r="C294" s="25">
        <v>0.72</v>
      </c>
      <c r="D294" s="25">
        <v>0.222</v>
      </c>
      <c r="E294" s="25"/>
      <c r="F294" s="25"/>
      <c r="G294" s="25"/>
      <c r="H294" s="25"/>
      <c r="I294" s="25">
        <v>1.7000000000000001E-2</v>
      </c>
      <c r="J294" s="25">
        <v>4.2000000000000003E-2</v>
      </c>
      <c r="L294" s="25"/>
    </row>
    <row r="295" spans="1:12" x14ac:dyDescent="0.35">
      <c r="A295" s="13" t="s">
        <v>372</v>
      </c>
      <c r="B295" s="13" t="s">
        <v>859</v>
      </c>
      <c r="C295" s="25">
        <v>0.58599999999999997</v>
      </c>
      <c r="D295" s="25">
        <v>0.33899999999999997</v>
      </c>
      <c r="E295" s="25"/>
      <c r="F295" s="25"/>
      <c r="G295" s="25"/>
      <c r="H295" s="25"/>
      <c r="I295" s="25">
        <v>3.3000000000000002E-2</v>
      </c>
      <c r="J295" s="25">
        <v>4.2000000000000003E-2</v>
      </c>
      <c r="L295" s="25">
        <f t="shared" ref="L295" si="0">SUM(C295+D295+E295+F295+G295+H295+I295+J295)</f>
        <v>1</v>
      </c>
    </row>
    <row r="298" spans="1:12" x14ac:dyDescent="0.35">
      <c r="A298" s="13" t="s">
        <v>2001</v>
      </c>
    </row>
    <row r="299" spans="1:12" x14ac:dyDescent="0.35">
      <c r="A299" s="13" t="s">
        <v>2002</v>
      </c>
    </row>
    <row r="300" spans="1:12" x14ac:dyDescent="0.35">
      <c r="A300" s="13" t="s">
        <v>2003</v>
      </c>
    </row>
    <row r="301" spans="1:12" x14ac:dyDescent="0.35">
      <c r="A301" s="26" t="s">
        <v>2009</v>
      </c>
    </row>
    <row r="302" spans="1:12" x14ac:dyDescent="0.35">
      <c r="A302" s="13" t="s">
        <v>2008</v>
      </c>
    </row>
    <row r="303" spans="1:12" x14ac:dyDescent="0.35">
      <c r="A303" s="13" t="s">
        <v>2010</v>
      </c>
    </row>
    <row r="304" spans="1:12" x14ac:dyDescent="0.35">
      <c r="A304" s="13" t="s">
        <v>2007</v>
      </c>
    </row>
    <row r="305" spans="1:1" x14ac:dyDescent="0.35">
      <c r="A305" s="13" t="s">
        <v>2006</v>
      </c>
    </row>
    <row r="306" spans="1:1" x14ac:dyDescent="0.35">
      <c r="A306" s="13" t="s">
        <v>2005</v>
      </c>
    </row>
    <row r="307" spans="1:1" x14ac:dyDescent="0.35">
      <c r="A307" s="13" t="s">
        <v>2004</v>
      </c>
    </row>
    <row r="309" spans="1:1" x14ac:dyDescent="0.35">
      <c r="A309" s="13" t="s">
        <v>2022</v>
      </c>
    </row>
    <row r="310" spans="1:1" x14ac:dyDescent="0.35">
      <c r="A310" s="13" t="s">
        <v>2023</v>
      </c>
    </row>
    <row r="311" spans="1:1" x14ac:dyDescent="0.35">
      <c r="A311" s="13" t="s">
        <v>2024</v>
      </c>
    </row>
    <row r="312" spans="1:1" x14ac:dyDescent="0.35">
      <c r="A312" s="13" t="s">
        <v>2025</v>
      </c>
    </row>
    <row r="313" spans="1:1" x14ac:dyDescent="0.35">
      <c r="A313" s="13" t="s">
        <v>2026</v>
      </c>
    </row>
    <row r="314" spans="1:1" x14ac:dyDescent="0.35">
      <c r="A314" s="13" t="s">
        <v>2027</v>
      </c>
    </row>
    <row r="315" spans="1:1" x14ac:dyDescent="0.35">
      <c r="A315" s="13" t="s">
        <v>2028</v>
      </c>
    </row>
    <row r="316" spans="1:1" x14ac:dyDescent="0.35">
      <c r="A316" s="13" t="s">
        <v>2029</v>
      </c>
    </row>
    <row r="317" spans="1:1" x14ac:dyDescent="0.35">
      <c r="A317" s="13" t="s">
        <v>2031</v>
      </c>
    </row>
    <row r="318" spans="1:1" x14ac:dyDescent="0.35">
      <c r="A318" s="15" t="s">
        <v>2030</v>
      </c>
    </row>
    <row r="320" spans="1:1" x14ac:dyDescent="0.35">
      <c r="A320" s="13" t="s">
        <v>2033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workbookViewId="0"/>
  </sheetViews>
  <sheetFormatPr defaultRowHeight="14.5" x14ac:dyDescent="0.35"/>
  <cols>
    <col min="1" max="1" width="11.54296875" customWidth="1"/>
    <col min="2" max="2" width="15.08984375" customWidth="1"/>
    <col min="3" max="3" width="14.453125" customWidth="1"/>
    <col min="4" max="4" width="16.453125" customWidth="1"/>
    <col min="5" max="5" width="23.81640625" customWidth="1"/>
    <col min="6" max="6" width="18.81640625" customWidth="1"/>
    <col min="7" max="7" width="18.81640625" style="11" customWidth="1"/>
    <col min="8" max="8" width="13.7265625" customWidth="1"/>
  </cols>
  <sheetData>
    <row r="1" spans="1:9" ht="15.5" x14ac:dyDescent="0.35">
      <c r="A1" s="19" t="s">
        <v>1887</v>
      </c>
      <c r="B1" s="19"/>
      <c r="C1" s="19"/>
      <c r="D1" s="19"/>
      <c r="E1" s="19"/>
      <c r="F1" s="14"/>
      <c r="G1" s="14"/>
      <c r="H1" s="14"/>
      <c r="I1" s="14"/>
    </row>
    <row r="2" spans="1:9" ht="15.5" x14ac:dyDescent="0.35">
      <c r="A2" s="13" t="s">
        <v>1883</v>
      </c>
      <c r="B2" s="13"/>
      <c r="C2" s="13"/>
      <c r="D2" s="13"/>
      <c r="E2" s="13"/>
      <c r="F2" s="13"/>
      <c r="G2" s="13"/>
      <c r="H2" s="13"/>
    </row>
    <row r="3" spans="1:9" s="14" customFormat="1" ht="17" customHeight="1" x14ac:dyDescent="0.35">
      <c r="A3" s="13" t="s">
        <v>1882</v>
      </c>
      <c r="B3" s="13"/>
      <c r="C3" s="13"/>
      <c r="D3" s="13"/>
      <c r="E3" s="13"/>
      <c r="F3" s="13"/>
      <c r="G3" s="13"/>
      <c r="H3" s="13"/>
    </row>
    <row r="4" spans="1:9" ht="14.5" customHeight="1" x14ac:dyDescent="0.35">
      <c r="A4" s="24"/>
      <c r="B4" s="13"/>
      <c r="C4" s="13"/>
      <c r="D4" s="13"/>
      <c r="E4" s="13"/>
      <c r="F4" s="13"/>
      <c r="G4" s="13"/>
      <c r="H4" s="13"/>
    </row>
    <row r="5" spans="1:9" ht="46.5" x14ac:dyDescent="0.35">
      <c r="A5" s="13" t="s">
        <v>55</v>
      </c>
      <c r="B5" s="21" t="s">
        <v>53</v>
      </c>
      <c r="C5" s="21" t="s">
        <v>52</v>
      </c>
      <c r="D5" s="21" t="s">
        <v>51</v>
      </c>
      <c r="E5" s="21" t="s">
        <v>50</v>
      </c>
      <c r="F5" s="21" t="s">
        <v>49</v>
      </c>
      <c r="G5" s="21" t="s">
        <v>1031</v>
      </c>
      <c r="H5" s="21" t="s">
        <v>54</v>
      </c>
    </row>
    <row r="6" spans="1:9" ht="15.5" x14ac:dyDescent="0.35">
      <c r="A6" s="13">
        <v>2014</v>
      </c>
      <c r="B6" s="25">
        <v>9.6999999999999989E-2</v>
      </c>
      <c r="C6" s="25">
        <v>0.113</v>
      </c>
      <c r="D6" s="25">
        <v>7.5999999999999998E-2</v>
      </c>
      <c r="E6" s="25">
        <v>0.13600000000000001</v>
      </c>
      <c r="F6" s="25">
        <v>0.57700000000000007</v>
      </c>
      <c r="G6" s="25">
        <f>100%-F6</f>
        <v>0.42299999999999993</v>
      </c>
      <c r="H6" s="13">
        <v>9800</v>
      </c>
    </row>
    <row r="7" spans="1:9" ht="15.5" x14ac:dyDescent="0.35">
      <c r="A7" s="13">
        <v>2015</v>
      </c>
      <c r="B7" s="25">
        <v>0.1168</v>
      </c>
      <c r="C7" s="25">
        <v>0.1162</v>
      </c>
      <c r="D7" s="25">
        <v>8.1099999999999992E-2</v>
      </c>
      <c r="E7" s="25">
        <v>0.1434</v>
      </c>
      <c r="F7" s="25">
        <v>0.54249999999999998</v>
      </c>
      <c r="G7" s="25">
        <f t="shared" ref="G7:G11" si="0">100%-F7</f>
        <v>0.45750000000000002</v>
      </c>
      <c r="H7" s="13">
        <v>9410</v>
      </c>
    </row>
    <row r="8" spans="1:9" ht="15.5" x14ac:dyDescent="0.35">
      <c r="A8" s="13">
        <v>2016</v>
      </c>
      <c r="B8" s="25">
        <v>9.3000000000000013E-2</v>
      </c>
      <c r="C8" s="25">
        <v>0.106</v>
      </c>
      <c r="D8" s="25">
        <v>7.6999999999999999E-2</v>
      </c>
      <c r="E8" s="25">
        <v>0.13200000000000001</v>
      </c>
      <c r="F8" s="25">
        <v>0.59200000000000008</v>
      </c>
      <c r="G8" s="25">
        <f t="shared" si="0"/>
        <v>0.40799999999999992</v>
      </c>
      <c r="H8" s="13">
        <v>9640</v>
      </c>
    </row>
    <row r="9" spans="1:9" ht="15.5" x14ac:dyDescent="0.35">
      <c r="A9" s="13">
        <v>2017</v>
      </c>
      <c r="B9" s="25">
        <v>9.6999999999999989E-2</v>
      </c>
      <c r="C9" s="25">
        <v>0.106</v>
      </c>
      <c r="D9" s="25">
        <v>7.9000000000000001E-2</v>
      </c>
      <c r="E9" s="25">
        <v>0.14699999999999999</v>
      </c>
      <c r="F9" s="25">
        <v>0.57100000000000006</v>
      </c>
      <c r="G9" s="25">
        <f t="shared" si="0"/>
        <v>0.42899999999999994</v>
      </c>
      <c r="H9" s="13">
        <v>9640</v>
      </c>
    </row>
    <row r="10" spans="1:9" ht="15.5" x14ac:dyDescent="0.35">
      <c r="A10" s="13">
        <v>2018</v>
      </c>
      <c r="B10" s="25">
        <v>9.6000000000000002E-2</v>
      </c>
      <c r="C10" s="25">
        <v>0.10300000000000001</v>
      </c>
      <c r="D10" s="25">
        <v>7.2000000000000008E-2</v>
      </c>
      <c r="E10" s="25">
        <v>0.151</v>
      </c>
      <c r="F10" s="25">
        <v>0.57799999999999996</v>
      </c>
      <c r="G10" s="25">
        <f t="shared" si="0"/>
        <v>0.42200000000000004</v>
      </c>
      <c r="H10" s="13">
        <v>9700</v>
      </c>
      <c r="I10" s="1"/>
    </row>
    <row r="11" spans="1:9" ht="15.5" x14ac:dyDescent="0.35">
      <c r="A11" s="13">
        <v>2019</v>
      </c>
      <c r="B11" s="25">
        <v>8.199999999999999E-2</v>
      </c>
      <c r="C11" s="25">
        <v>9.3000000000000013E-2</v>
      </c>
      <c r="D11" s="25">
        <v>7.0000000000000007E-2</v>
      </c>
      <c r="E11" s="25">
        <v>0.14000000000000001</v>
      </c>
      <c r="F11" s="25">
        <v>0.61499999999999999</v>
      </c>
      <c r="G11" s="25">
        <f t="shared" si="0"/>
        <v>0.38500000000000001</v>
      </c>
      <c r="H11" s="13">
        <v>9780</v>
      </c>
      <c r="I11" s="1"/>
    </row>
    <row r="23" spans="5:5" ht="15.5" x14ac:dyDescent="0.35">
      <c r="E23" s="13"/>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91"/>
  <sheetViews>
    <sheetView zoomScale="70" zoomScaleNormal="70" workbookViewId="0">
      <selection activeCell="S11" sqref="S11"/>
    </sheetView>
  </sheetViews>
  <sheetFormatPr defaultRowHeight="15.5" x14ac:dyDescent="0.35"/>
  <cols>
    <col min="1" max="1" width="14" style="13" customWidth="1"/>
    <col min="2" max="2" width="39.26953125" style="13" customWidth="1"/>
    <col min="3" max="3" width="19.54296875" style="13" customWidth="1"/>
    <col min="4" max="16384" width="8.7265625" style="13"/>
  </cols>
  <sheetData>
    <row r="1" spans="1:22" x14ac:dyDescent="0.35">
      <c r="A1" s="19" t="s">
        <v>1849</v>
      </c>
      <c r="B1" s="19"/>
      <c r="C1" s="19"/>
    </row>
    <row r="2" spans="1:22" x14ac:dyDescent="0.35">
      <c r="A2" s="13" t="s">
        <v>2017</v>
      </c>
    </row>
    <row r="3" spans="1:22" x14ac:dyDescent="0.35">
      <c r="A3" s="13" t="s">
        <v>2012</v>
      </c>
    </row>
    <row r="5" spans="1:22" x14ac:dyDescent="0.35">
      <c r="A5" s="24" t="s">
        <v>2014</v>
      </c>
    </row>
    <row r="7" spans="1:22" x14ac:dyDescent="0.35">
      <c r="A7" s="13" t="s">
        <v>2013</v>
      </c>
      <c r="B7" s="13" t="s">
        <v>606</v>
      </c>
      <c r="C7" s="13" t="s">
        <v>550</v>
      </c>
    </row>
    <row r="8" spans="1:22" x14ac:dyDescent="0.35">
      <c r="A8" s="13" t="s">
        <v>607</v>
      </c>
      <c r="B8" s="13" t="s">
        <v>608</v>
      </c>
      <c r="C8" s="13" t="s">
        <v>341</v>
      </c>
    </row>
    <row r="9" spans="1:22" x14ac:dyDescent="0.35">
      <c r="A9" s="13" t="s">
        <v>609</v>
      </c>
      <c r="B9" s="13" t="s">
        <v>610</v>
      </c>
      <c r="C9" s="13" t="s">
        <v>343</v>
      </c>
      <c r="O9" s="24"/>
      <c r="P9" s="24"/>
      <c r="Q9" s="24"/>
      <c r="R9" s="24"/>
      <c r="S9" s="24"/>
      <c r="T9" s="24"/>
      <c r="U9" s="24"/>
      <c r="V9" s="24"/>
    </row>
    <row r="10" spans="1:22" x14ac:dyDescent="0.35">
      <c r="A10" s="13" t="s">
        <v>611</v>
      </c>
      <c r="B10" s="13" t="s">
        <v>612</v>
      </c>
      <c r="C10" s="13" t="s">
        <v>554</v>
      </c>
    </row>
    <row r="11" spans="1:22" x14ac:dyDescent="0.35">
      <c r="A11" s="13" t="s">
        <v>613</v>
      </c>
      <c r="B11" s="13" t="s">
        <v>614</v>
      </c>
      <c r="C11" s="13" t="s">
        <v>554</v>
      </c>
    </row>
    <row r="12" spans="1:22" x14ac:dyDescent="0.35">
      <c r="A12" s="13" t="s">
        <v>615</v>
      </c>
      <c r="B12" s="13" t="s">
        <v>616</v>
      </c>
      <c r="C12" s="13" t="s">
        <v>554</v>
      </c>
    </row>
    <row r="13" spans="1:22" x14ac:dyDescent="0.35">
      <c r="A13" s="13" t="s">
        <v>617</v>
      </c>
      <c r="B13" s="13" t="s">
        <v>618</v>
      </c>
      <c r="C13" s="13" t="s">
        <v>554</v>
      </c>
    </row>
    <row r="14" spans="1:22" x14ac:dyDescent="0.35">
      <c r="A14" s="13" t="s">
        <v>619</v>
      </c>
      <c r="B14" s="13" t="s">
        <v>620</v>
      </c>
      <c r="C14" s="13" t="s">
        <v>553</v>
      </c>
    </row>
    <row r="15" spans="1:22" x14ac:dyDescent="0.35">
      <c r="A15" s="13" t="s">
        <v>621</v>
      </c>
      <c r="B15" s="13" t="s">
        <v>622</v>
      </c>
      <c r="C15" s="13" t="s">
        <v>351</v>
      </c>
    </row>
    <row r="16" spans="1:22" x14ac:dyDescent="0.35">
      <c r="A16" s="13" t="s">
        <v>623</v>
      </c>
      <c r="B16" s="13" t="s">
        <v>624</v>
      </c>
      <c r="C16" s="13" t="s">
        <v>555</v>
      </c>
    </row>
    <row r="17" spans="1:3" x14ac:dyDescent="0.35">
      <c r="A17" s="13" t="s">
        <v>625</v>
      </c>
      <c r="B17" s="13" t="s">
        <v>626</v>
      </c>
      <c r="C17" s="13" t="s">
        <v>555</v>
      </c>
    </row>
    <row r="18" spans="1:3" x14ac:dyDescent="0.35">
      <c r="A18" s="13" t="s">
        <v>627</v>
      </c>
      <c r="B18" s="13" t="s">
        <v>628</v>
      </c>
      <c r="C18" s="13" t="s">
        <v>555</v>
      </c>
    </row>
    <row r="19" spans="1:3" x14ac:dyDescent="0.35">
      <c r="A19" s="13" t="s">
        <v>629</v>
      </c>
      <c r="B19" s="13" t="s">
        <v>630</v>
      </c>
      <c r="C19" s="13" t="s">
        <v>555</v>
      </c>
    </row>
    <row r="20" spans="1:3" x14ac:dyDescent="0.35">
      <c r="A20" s="13" t="s">
        <v>631</v>
      </c>
      <c r="B20" s="13" t="s">
        <v>632</v>
      </c>
      <c r="C20" s="13" t="s">
        <v>555</v>
      </c>
    </row>
    <row r="21" spans="1:3" x14ac:dyDescent="0.35">
      <c r="A21" s="13" t="s">
        <v>633</v>
      </c>
      <c r="B21" s="13" t="s">
        <v>634</v>
      </c>
      <c r="C21" s="13" t="s">
        <v>355</v>
      </c>
    </row>
    <row r="22" spans="1:3" x14ac:dyDescent="0.35">
      <c r="A22" s="13" t="s">
        <v>635</v>
      </c>
      <c r="B22" s="13" t="s">
        <v>636</v>
      </c>
      <c r="C22" s="13" t="s">
        <v>357</v>
      </c>
    </row>
    <row r="23" spans="1:3" x14ac:dyDescent="0.35">
      <c r="A23" s="13" t="s">
        <v>637</v>
      </c>
      <c r="B23" s="13" t="s">
        <v>638</v>
      </c>
      <c r="C23" s="13" t="s">
        <v>357</v>
      </c>
    </row>
    <row r="24" spans="1:3" x14ac:dyDescent="0.35">
      <c r="A24" s="13" t="s">
        <v>639</v>
      </c>
      <c r="B24" s="13" t="s">
        <v>640</v>
      </c>
      <c r="C24" s="13" t="s">
        <v>357</v>
      </c>
    </row>
    <row r="25" spans="1:3" x14ac:dyDescent="0.35">
      <c r="A25" s="13" t="s">
        <v>641</v>
      </c>
      <c r="B25" s="13" t="s">
        <v>642</v>
      </c>
      <c r="C25" s="13" t="s">
        <v>357</v>
      </c>
    </row>
    <row r="26" spans="1:3" x14ac:dyDescent="0.35">
      <c r="A26" s="13" t="s">
        <v>643</v>
      </c>
      <c r="B26" s="13" t="s">
        <v>644</v>
      </c>
      <c r="C26" s="13" t="s">
        <v>357</v>
      </c>
    </row>
    <row r="27" spans="1:3" x14ac:dyDescent="0.35">
      <c r="A27" s="13" t="s">
        <v>645</v>
      </c>
      <c r="B27" s="13" t="s">
        <v>646</v>
      </c>
      <c r="C27" s="13" t="s">
        <v>359</v>
      </c>
    </row>
    <row r="28" spans="1:3" x14ac:dyDescent="0.35">
      <c r="A28" s="13" t="s">
        <v>647</v>
      </c>
      <c r="B28" s="13" t="s">
        <v>648</v>
      </c>
      <c r="C28" s="13" t="s">
        <v>360</v>
      </c>
    </row>
    <row r="29" spans="1:3" x14ac:dyDescent="0.35">
      <c r="A29" s="13" t="s">
        <v>649</v>
      </c>
      <c r="B29" s="13" t="s">
        <v>650</v>
      </c>
      <c r="C29" s="13" t="s">
        <v>360</v>
      </c>
    </row>
    <row r="30" spans="1:3" x14ac:dyDescent="0.35">
      <c r="A30" s="13" t="s">
        <v>651</v>
      </c>
      <c r="B30" s="13" t="s">
        <v>652</v>
      </c>
      <c r="C30" s="13" t="s">
        <v>362</v>
      </c>
    </row>
    <row r="31" spans="1:3" x14ac:dyDescent="0.35">
      <c r="A31" s="13" t="s">
        <v>653</v>
      </c>
      <c r="B31" s="13" t="s">
        <v>654</v>
      </c>
      <c r="C31" s="13" t="s">
        <v>363</v>
      </c>
    </row>
    <row r="32" spans="1:3" x14ac:dyDescent="0.35">
      <c r="A32" s="13" t="s">
        <v>655</v>
      </c>
      <c r="B32" s="13" t="s">
        <v>656</v>
      </c>
      <c r="C32" s="13" t="s">
        <v>552</v>
      </c>
    </row>
    <row r="33" spans="1:13" x14ac:dyDescent="0.35">
      <c r="A33" s="13" t="s">
        <v>657</v>
      </c>
      <c r="B33" s="13" t="s">
        <v>658</v>
      </c>
      <c r="C33" s="13" t="s">
        <v>366</v>
      </c>
    </row>
    <row r="34" spans="1:13" x14ac:dyDescent="0.35">
      <c r="A34" s="13" t="s">
        <v>659</v>
      </c>
      <c r="B34" s="13" t="s">
        <v>660</v>
      </c>
      <c r="C34" s="13" t="s">
        <v>366</v>
      </c>
    </row>
    <row r="35" spans="1:13" x14ac:dyDescent="0.35">
      <c r="A35" s="13" t="s">
        <v>661</v>
      </c>
      <c r="B35" s="13" t="s">
        <v>662</v>
      </c>
      <c r="C35" s="13" t="s">
        <v>367</v>
      </c>
    </row>
    <row r="36" spans="1:13" x14ac:dyDescent="0.35">
      <c r="A36" s="13" t="s">
        <v>663</v>
      </c>
      <c r="B36" s="13" t="s">
        <v>664</v>
      </c>
      <c r="C36" s="13" t="s">
        <v>367</v>
      </c>
    </row>
    <row r="37" spans="1:13" x14ac:dyDescent="0.35">
      <c r="A37" s="13" t="s">
        <v>665</v>
      </c>
      <c r="B37" s="13" t="s">
        <v>666</v>
      </c>
      <c r="C37" s="13" t="s">
        <v>368</v>
      </c>
    </row>
    <row r="38" spans="1:13" x14ac:dyDescent="0.35">
      <c r="A38" s="13" t="s">
        <v>667</v>
      </c>
      <c r="B38" s="13" t="s">
        <v>668</v>
      </c>
      <c r="C38" s="13" t="s">
        <v>368</v>
      </c>
    </row>
    <row r="39" spans="1:13" x14ac:dyDescent="0.35">
      <c r="A39" s="13" t="s">
        <v>669</v>
      </c>
      <c r="B39" s="13" t="s">
        <v>670</v>
      </c>
      <c r="C39" s="13" t="s">
        <v>369</v>
      </c>
    </row>
    <row r="40" spans="1:13" x14ac:dyDescent="0.35">
      <c r="A40" s="13" t="s">
        <v>671</v>
      </c>
      <c r="B40" s="13" t="s">
        <v>672</v>
      </c>
      <c r="C40" s="13" t="s">
        <v>369</v>
      </c>
    </row>
    <row r="43" spans="1:13" x14ac:dyDescent="0.35">
      <c r="A43" s="24" t="s">
        <v>2018</v>
      </c>
      <c r="B43" s="24"/>
      <c r="C43" s="24"/>
      <c r="D43" s="24"/>
      <c r="E43" s="24"/>
      <c r="F43" s="24"/>
      <c r="G43" s="24"/>
      <c r="H43" s="24"/>
      <c r="M43" s="24"/>
    </row>
    <row r="45" spans="1:13" x14ac:dyDescent="0.35">
      <c r="A45" s="13" t="s">
        <v>607</v>
      </c>
      <c r="B45" s="13" t="s">
        <v>608</v>
      </c>
      <c r="C45" s="13" t="s">
        <v>341</v>
      </c>
    </row>
    <row r="46" spans="1:13" x14ac:dyDescent="0.35">
      <c r="A46" s="13" t="s">
        <v>787</v>
      </c>
      <c r="B46" s="13" t="s">
        <v>788</v>
      </c>
      <c r="C46" s="13" t="s">
        <v>342</v>
      </c>
    </row>
    <row r="47" spans="1:13" x14ac:dyDescent="0.35">
      <c r="A47" s="13" t="s">
        <v>789</v>
      </c>
      <c r="B47" s="13" t="s">
        <v>790</v>
      </c>
      <c r="C47" s="13" t="s">
        <v>342</v>
      </c>
    </row>
    <row r="48" spans="1:13" x14ac:dyDescent="0.35">
      <c r="A48" s="13" t="s">
        <v>609</v>
      </c>
      <c r="B48" s="13" t="s">
        <v>610</v>
      </c>
      <c r="C48" s="13" t="s">
        <v>343</v>
      </c>
    </row>
    <row r="49" spans="1:3" x14ac:dyDescent="0.35">
      <c r="A49" s="13" t="s">
        <v>791</v>
      </c>
      <c r="B49" s="13" t="s">
        <v>792</v>
      </c>
      <c r="C49" s="13" t="s">
        <v>343</v>
      </c>
    </row>
    <row r="50" spans="1:3" x14ac:dyDescent="0.35">
      <c r="A50" s="13" t="s">
        <v>611</v>
      </c>
      <c r="B50" s="13" t="s">
        <v>612</v>
      </c>
      <c r="C50" s="13" t="s">
        <v>554</v>
      </c>
    </row>
    <row r="51" spans="1:3" x14ac:dyDescent="0.35">
      <c r="A51" s="13" t="s">
        <v>613</v>
      </c>
      <c r="B51" s="13" t="s">
        <v>614</v>
      </c>
      <c r="C51" s="13" t="s">
        <v>554</v>
      </c>
    </row>
    <row r="52" spans="1:3" x14ac:dyDescent="0.35">
      <c r="A52" s="13" t="s">
        <v>615</v>
      </c>
      <c r="B52" s="13" t="s">
        <v>616</v>
      </c>
      <c r="C52" s="13" t="s">
        <v>554</v>
      </c>
    </row>
    <row r="53" spans="1:3" x14ac:dyDescent="0.35">
      <c r="A53" s="13" t="s">
        <v>793</v>
      </c>
      <c r="B53" s="13" t="s">
        <v>794</v>
      </c>
      <c r="C53" s="13" t="s">
        <v>554</v>
      </c>
    </row>
    <row r="54" spans="1:3" x14ac:dyDescent="0.35">
      <c r="A54" s="13" t="s">
        <v>795</v>
      </c>
      <c r="B54" s="13" t="s">
        <v>796</v>
      </c>
      <c r="C54" s="13" t="s">
        <v>554</v>
      </c>
    </row>
    <row r="55" spans="1:3" x14ac:dyDescent="0.35">
      <c r="A55" s="13" t="s">
        <v>797</v>
      </c>
      <c r="B55" s="13" t="s">
        <v>798</v>
      </c>
      <c r="C55" s="13" t="s">
        <v>554</v>
      </c>
    </row>
    <row r="56" spans="1:3" x14ac:dyDescent="0.35">
      <c r="A56" s="13" t="s">
        <v>617</v>
      </c>
      <c r="B56" s="13" t="s">
        <v>618</v>
      </c>
      <c r="C56" s="13" t="s">
        <v>554</v>
      </c>
    </row>
    <row r="57" spans="1:3" x14ac:dyDescent="0.35">
      <c r="A57" s="13" t="s">
        <v>799</v>
      </c>
      <c r="B57" s="13" t="s">
        <v>800</v>
      </c>
      <c r="C57" s="13" t="s">
        <v>553</v>
      </c>
    </row>
    <row r="58" spans="1:3" x14ac:dyDescent="0.35">
      <c r="A58" s="13" t="s">
        <v>619</v>
      </c>
      <c r="B58" s="13" t="s">
        <v>620</v>
      </c>
      <c r="C58" s="13" t="s">
        <v>553</v>
      </c>
    </row>
    <row r="59" spans="1:3" x14ac:dyDescent="0.35">
      <c r="A59" s="13" t="s">
        <v>801</v>
      </c>
      <c r="B59" s="13" t="s">
        <v>802</v>
      </c>
      <c r="C59" s="13" t="s">
        <v>350</v>
      </c>
    </row>
    <row r="60" spans="1:3" x14ac:dyDescent="0.35">
      <c r="A60" s="13" t="s">
        <v>621</v>
      </c>
      <c r="B60" s="13" t="s">
        <v>622</v>
      </c>
      <c r="C60" s="13" t="s">
        <v>351</v>
      </c>
    </row>
    <row r="61" spans="1:3" x14ac:dyDescent="0.35">
      <c r="A61" s="13" t="s">
        <v>623</v>
      </c>
      <c r="B61" s="13" t="s">
        <v>624</v>
      </c>
      <c r="C61" s="13" t="s">
        <v>555</v>
      </c>
    </row>
    <row r="62" spans="1:3" x14ac:dyDescent="0.35">
      <c r="A62" s="13" t="s">
        <v>625</v>
      </c>
      <c r="B62" s="13" t="s">
        <v>626</v>
      </c>
      <c r="C62" s="13" t="s">
        <v>555</v>
      </c>
    </row>
    <row r="63" spans="1:3" x14ac:dyDescent="0.35">
      <c r="A63" s="13" t="s">
        <v>627</v>
      </c>
      <c r="B63" s="13" t="s">
        <v>628</v>
      </c>
      <c r="C63" s="13" t="s">
        <v>555</v>
      </c>
    </row>
    <row r="64" spans="1:3" x14ac:dyDescent="0.35">
      <c r="A64" s="13" t="s">
        <v>629</v>
      </c>
      <c r="B64" s="13" t="s">
        <v>630</v>
      </c>
      <c r="C64" s="13" t="s">
        <v>555</v>
      </c>
    </row>
    <row r="65" spans="1:3" x14ac:dyDescent="0.35">
      <c r="A65" s="13" t="s">
        <v>631</v>
      </c>
      <c r="B65" s="13" t="s">
        <v>632</v>
      </c>
      <c r="C65" s="13" t="s">
        <v>555</v>
      </c>
    </row>
    <row r="66" spans="1:3" x14ac:dyDescent="0.35">
      <c r="A66" s="13" t="s">
        <v>633</v>
      </c>
      <c r="B66" s="13" t="s">
        <v>634</v>
      </c>
      <c r="C66" s="13" t="s">
        <v>355</v>
      </c>
    </row>
    <row r="67" spans="1:3" x14ac:dyDescent="0.35">
      <c r="A67" s="13" t="s">
        <v>803</v>
      </c>
      <c r="B67" s="13" t="s">
        <v>804</v>
      </c>
      <c r="C67" s="13" t="s">
        <v>356</v>
      </c>
    </row>
    <row r="68" spans="1:3" x14ac:dyDescent="0.35">
      <c r="A68" s="13" t="s">
        <v>635</v>
      </c>
      <c r="B68" s="13" t="s">
        <v>636</v>
      </c>
      <c r="C68" s="13" t="s">
        <v>357</v>
      </c>
    </row>
    <row r="69" spans="1:3" x14ac:dyDescent="0.35">
      <c r="A69" s="13" t="s">
        <v>805</v>
      </c>
      <c r="B69" s="13" t="s">
        <v>806</v>
      </c>
      <c r="C69" s="13" t="s">
        <v>357</v>
      </c>
    </row>
    <row r="70" spans="1:3" x14ac:dyDescent="0.35">
      <c r="A70" s="13" t="s">
        <v>637</v>
      </c>
      <c r="B70" s="13" t="s">
        <v>638</v>
      </c>
      <c r="C70" s="13" t="s">
        <v>357</v>
      </c>
    </row>
    <row r="71" spans="1:3" x14ac:dyDescent="0.35">
      <c r="A71" s="13" t="s">
        <v>807</v>
      </c>
      <c r="B71" s="13" t="s">
        <v>808</v>
      </c>
      <c r="C71" s="13" t="s">
        <v>357</v>
      </c>
    </row>
    <row r="72" spans="1:3" x14ac:dyDescent="0.35">
      <c r="A72" s="13" t="s">
        <v>809</v>
      </c>
      <c r="B72" s="13" t="s">
        <v>810</v>
      </c>
      <c r="C72" s="13" t="s">
        <v>357</v>
      </c>
    </row>
    <row r="73" spans="1:3" x14ac:dyDescent="0.35">
      <c r="A73" s="13" t="s">
        <v>811</v>
      </c>
      <c r="B73" s="13" t="s">
        <v>812</v>
      </c>
      <c r="C73" s="13" t="s">
        <v>357</v>
      </c>
    </row>
    <row r="74" spans="1:3" x14ac:dyDescent="0.35">
      <c r="A74" s="13" t="s">
        <v>813</v>
      </c>
      <c r="B74" s="13" t="s">
        <v>814</v>
      </c>
      <c r="C74" s="13" t="s">
        <v>357</v>
      </c>
    </row>
    <row r="75" spans="1:3" x14ac:dyDescent="0.35">
      <c r="A75" s="13" t="s">
        <v>815</v>
      </c>
      <c r="B75" s="13" t="s">
        <v>816</v>
      </c>
      <c r="C75" s="13" t="s">
        <v>357</v>
      </c>
    </row>
    <row r="76" spans="1:3" x14ac:dyDescent="0.35">
      <c r="A76" s="13" t="s">
        <v>817</v>
      </c>
      <c r="B76" s="13" t="s">
        <v>818</v>
      </c>
      <c r="C76" s="13" t="s">
        <v>357</v>
      </c>
    </row>
    <row r="77" spans="1:3" x14ac:dyDescent="0.35">
      <c r="A77" s="13" t="s">
        <v>819</v>
      </c>
      <c r="B77" s="13" t="s">
        <v>820</v>
      </c>
      <c r="C77" s="13" t="s">
        <v>357</v>
      </c>
    </row>
    <row r="78" spans="1:3" x14ac:dyDescent="0.35">
      <c r="A78" s="13" t="s">
        <v>821</v>
      </c>
      <c r="B78" s="13" t="s">
        <v>822</v>
      </c>
      <c r="C78" s="13" t="s">
        <v>357</v>
      </c>
    </row>
    <row r="79" spans="1:3" x14ac:dyDescent="0.35">
      <c r="A79" s="13" t="s">
        <v>823</v>
      </c>
      <c r="B79" s="13" t="s">
        <v>824</v>
      </c>
      <c r="C79" s="13" t="s">
        <v>357</v>
      </c>
    </row>
    <row r="80" spans="1:3" x14ac:dyDescent="0.35">
      <c r="A80" s="13" t="s">
        <v>639</v>
      </c>
      <c r="B80" s="13" t="s">
        <v>640</v>
      </c>
      <c r="C80" s="13" t="s">
        <v>357</v>
      </c>
    </row>
    <row r="81" spans="1:3" x14ac:dyDescent="0.35">
      <c r="A81" s="13" t="s">
        <v>641</v>
      </c>
      <c r="B81" s="13" t="s">
        <v>642</v>
      </c>
      <c r="C81" s="13" t="s">
        <v>357</v>
      </c>
    </row>
    <row r="82" spans="1:3" x14ac:dyDescent="0.35">
      <c r="A82" s="13" t="s">
        <v>643</v>
      </c>
      <c r="B82" s="13" t="s">
        <v>644</v>
      </c>
      <c r="C82" s="13" t="s">
        <v>357</v>
      </c>
    </row>
    <row r="83" spans="1:3" x14ac:dyDescent="0.35">
      <c r="A83" s="13" t="s">
        <v>645</v>
      </c>
      <c r="B83" s="13" t="s">
        <v>646</v>
      </c>
      <c r="C83" s="13" t="s">
        <v>359</v>
      </c>
    </row>
    <row r="84" spans="1:3" x14ac:dyDescent="0.35">
      <c r="A84" s="13" t="s">
        <v>647</v>
      </c>
      <c r="B84" s="13" t="s">
        <v>648</v>
      </c>
      <c r="C84" s="13" t="s">
        <v>360</v>
      </c>
    </row>
    <row r="85" spans="1:3" x14ac:dyDescent="0.35">
      <c r="A85" s="13" t="s">
        <v>649</v>
      </c>
      <c r="B85" s="13" t="s">
        <v>650</v>
      </c>
      <c r="C85" s="13" t="s">
        <v>360</v>
      </c>
    </row>
    <row r="86" spans="1:3" x14ac:dyDescent="0.35">
      <c r="A86" s="13" t="s">
        <v>651</v>
      </c>
      <c r="B86" s="13" t="s">
        <v>652</v>
      </c>
      <c r="C86" s="13" t="s">
        <v>362</v>
      </c>
    </row>
    <row r="87" spans="1:3" x14ac:dyDescent="0.35">
      <c r="A87" s="13" t="s">
        <v>653</v>
      </c>
      <c r="B87" s="13" t="s">
        <v>654</v>
      </c>
      <c r="C87" s="13" t="s">
        <v>363</v>
      </c>
    </row>
    <row r="88" spans="1:3" x14ac:dyDescent="0.35">
      <c r="A88" s="13" t="s">
        <v>655</v>
      </c>
      <c r="B88" s="13" t="s">
        <v>656</v>
      </c>
      <c r="C88" s="13" t="s">
        <v>552</v>
      </c>
    </row>
    <row r="89" spans="1:3" x14ac:dyDescent="0.35">
      <c r="A89" s="13" t="s">
        <v>825</v>
      </c>
      <c r="B89" s="13" t="s">
        <v>826</v>
      </c>
      <c r="C89" s="13" t="s">
        <v>552</v>
      </c>
    </row>
    <row r="90" spans="1:3" x14ac:dyDescent="0.35">
      <c r="A90" s="13" t="s">
        <v>827</v>
      </c>
      <c r="B90" s="13" t="s">
        <v>828</v>
      </c>
      <c r="C90" s="13" t="s">
        <v>366</v>
      </c>
    </row>
    <row r="91" spans="1:3" x14ac:dyDescent="0.35">
      <c r="A91" s="13" t="s">
        <v>657</v>
      </c>
      <c r="B91" s="13" t="s">
        <v>658</v>
      </c>
      <c r="C91" s="13" t="s">
        <v>366</v>
      </c>
    </row>
    <row r="92" spans="1:3" x14ac:dyDescent="0.35">
      <c r="A92" s="13" t="s">
        <v>829</v>
      </c>
      <c r="B92" s="13" t="s">
        <v>830</v>
      </c>
      <c r="C92" s="13" t="s">
        <v>366</v>
      </c>
    </row>
    <row r="93" spans="1:3" x14ac:dyDescent="0.35">
      <c r="A93" s="13" t="s">
        <v>659</v>
      </c>
      <c r="B93" s="13" t="s">
        <v>660</v>
      </c>
      <c r="C93" s="13" t="s">
        <v>366</v>
      </c>
    </row>
    <row r="94" spans="1:3" x14ac:dyDescent="0.35">
      <c r="A94" s="13" t="s">
        <v>831</v>
      </c>
      <c r="B94" s="13" t="s">
        <v>832</v>
      </c>
      <c r="C94" s="13" t="s">
        <v>367</v>
      </c>
    </row>
    <row r="95" spans="1:3" x14ac:dyDescent="0.35">
      <c r="A95" s="13" t="s">
        <v>661</v>
      </c>
      <c r="B95" s="13" t="s">
        <v>662</v>
      </c>
      <c r="C95" s="13" t="s">
        <v>367</v>
      </c>
    </row>
    <row r="96" spans="1:3" x14ac:dyDescent="0.35">
      <c r="A96" s="13" t="s">
        <v>663</v>
      </c>
      <c r="B96" s="13" t="s">
        <v>664</v>
      </c>
      <c r="C96" s="13" t="s">
        <v>367</v>
      </c>
    </row>
    <row r="97" spans="1:15" x14ac:dyDescent="0.35">
      <c r="A97" s="13" t="s">
        <v>665</v>
      </c>
      <c r="B97" s="13" t="s">
        <v>666</v>
      </c>
      <c r="C97" s="13" t="s">
        <v>368</v>
      </c>
    </row>
    <row r="98" spans="1:15" x14ac:dyDescent="0.35">
      <c r="A98" s="13" t="s">
        <v>667</v>
      </c>
      <c r="B98" s="13" t="s">
        <v>668</v>
      </c>
      <c r="C98" s="13" t="s">
        <v>368</v>
      </c>
    </row>
    <row r="99" spans="1:15" x14ac:dyDescent="0.35">
      <c r="A99" s="13" t="s">
        <v>833</v>
      </c>
      <c r="B99" s="13" t="s">
        <v>834</v>
      </c>
      <c r="C99" s="13" t="s">
        <v>369</v>
      </c>
    </row>
    <row r="100" spans="1:15" x14ac:dyDescent="0.35">
      <c r="A100" s="13" t="s">
        <v>669</v>
      </c>
      <c r="B100" s="13" t="s">
        <v>670</v>
      </c>
      <c r="C100" s="13" t="s">
        <v>369</v>
      </c>
    </row>
    <row r="101" spans="1:15" x14ac:dyDescent="0.35">
      <c r="A101" s="13" t="s">
        <v>671</v>
      </c>
      <c r="B101" s="13" t="s">
        <v>672</v>
      </c>
      <c r="C101" s="13" t="s">
        <v>369</v>
      </c>
    </row>
    <row r="102" spans="1:15" x14ac:dyDescent="0.35">
      <c r="A102" s="13" t="s">
        <v>835</v>
      </c>
      <c r="B102" s="13" t="s">
        <v>836</v>
      </c>
      <c r="C102" s="13" t="s">
        <v>372</v>
      </c>
    </row>
    <row r="103" spans="1:15" x14ac:dyDescent="0.35">
      <c r="A103" s="13" t="s">
        <v>837</v>
      </c>
      <c r="B103" s="13" t="s">
        <v>838</v>
      </c>
      <c r="C103" s="13" t="s">
        <v>372</v>
      </c>
    </row>
    <row r="104" spans="1:15" x14ac:dyDescent="0.35">
      <c r="A104" s="13" t="s">
        <v>839</v>
      </c>
      <c r="B104" s="13" t="s">
        <v>840</v>
      </c>
      <c r="C104" s="13" t="s">
        <v>372</v>
      </c>
      <c r="M104" s="24"/>
      <c r="N104" s="24"/>
      <c r="O104" s="24"/>
    </row>
    <row r="105" spans="1:15" x14ac:dyDescent="0.35">
      <c r="A105" s="13" t="s">
        <v>841</v>
      </c>
      <c r="B105" s="13" t="s">
        <v>842</v>
      </c>
      <c r="C105" s="13" t="s">
        <v>372</v>
      </c>
    </row>
    <row r="107" spans="1:15" x14ac:dyDescent="0.35">
      <c r="A107" s="24" t="s">
        <v>2019</v>
      </c>
      <c r="B107" s="24"/>
      <c r="C107" s="24"/>
      <c r="D107" s="24"/>
      <c r="E107" s="24"/>
      <c r="F107" s="24"/>
      <c r="G107" s="24"/>
      <c r="H107" s="24"/>
    </row>
    <row r="109" spans="1:15" x14ac:dyDescent="0.35">
      <c r="A109" s="13" t="s">
        <v>607</v>
      </c>
      <c r="B109" s="13" t="s">
        <v>608</v>
      </c>
      <c r="C109" s="13" t="s">
        <v>341</v>
      </c>
    </row>
    <row r="110" spans="1:15" x14ac:dyDescent="0.35">
      <c r="A110" s="13" t="s">
        <v>673</v>
      </c>
      <c r="B110" s="13" t="s">
        <v>674</v>
      </c>
      <c r="C110" s="13" t="s">
        <v>342</v>
      </c>
    </row>
    <row r="111" spans="1:15" x14ac:dyDescent="0.35">
      <c r="A111" s="13" t="s">
        <v>675</v>
      </c>
      <c r="B111" s="13" t="s">
        <v>676</v>
      </c>
      <c r="C111" s="13" t="s">
        <v>342</v>
      </c>
    </row>
    <row r="112" spans="1:15" x14ac:dyDescent="0.35">
      <c r="A112" s="13" t="s">
        <v>701</v>
      </c>
      <c r="B112" s="13" t="s">
        <v>702</v>
      </c>
      <c r="C112" s="13" t="s">
        <v>342</v>
      </c>
    </row>
    <row r="113" spans="1:3" x14ac:dyDescent="0.35">
      <c r="A113" s="13" t="s">
        <v>703</v>
      </c>
      <c r="B113" s="13" t="s">
        <v>704</v>
      </c>
      <c r="C113" s="13" t="s">
        <v>342</v>
      </c>
    </row>
    <row r="114" spans="1:3" x14ac:dyDescent="0.35">
      <c r="A114" s="13" t="s">
        <v>705</v>
      </c>
      <c r="B114" s="13" t="s">
        <v>706</v>
      </c>
      <c r="C114" s="13" t="s">
        <v>342</v>
      </c>
    </row>
    <row r="115" spans="1:3" x14ac:dyDescent="0.35">
      <c r="A115" s="13" t="s">
        <v>707</v>
      </c>
      <c r="B115" s="13" t="s">
        <v>708</v>
      </c>
      <c r="C115" s="13" t="s">
        <v>342</v>
      </c>
    </row>
    <row r="116" spans="1:3" x14ac:dyDescent="0.35">
      <c r="A116" s="13" t="s">
        <v>709</v>
      </c>
      <c r="B116" s="13" t="s">
        <v>710</v>
      </c>
      <c r="C116" s="13" t="s">
        <v>342</v>
      </c>
    </row>
    <row r="117" spans="1:3" x14ac:dyDescent="0.35">
      <c r="A117" s="13" t="s">
        <v>711</v>
      </c>
      <c r="B117" s="13" t="s">
        <v>712</v>
      </c>
      <c r="C117" s="13" t="s">
        <v>342</v>
      </c>
    </row>
    <row r="118" spans="1:3" x14ac:dyDescent="0.35">
      <c r="A118" s="13" t="s">
        <v>713</v>
      </c>
      <c r="B118" s="13" t="s">
        <v>714</v>
      </c>
      <c r="C118" s="13" t="s">
        <v>342</v>
      </c>
    </row>
    <row r="119" spans="1:3" x14ac:dyDescent="0.35">
      <c r="A119" s="13" t="s">
        <v>715</v>
      </c>
      <c r="B119" s="13" t="s">
        <v>716</v>
      </c>
      <c r="C119" s="13" t="s">
        <v>342</v>
      </c>
    </row>
    <row r="120" spans="1:3" x14ac:dyDescent="0.35">
      <c r="A120" s="13" t="s">
        <v>717</v>
      </c>
      <c r="B120" s="13" t="s">
        <v>718</v>
      </c>
      <c r="C120" s="13" t="s">
        <v>342</v>
      </c>
    </row>
    <row r="121" spans="1:3" x14ac:dyDescent="0.35">
      <c r="A121" s="13" t="s">
        <v>609</v>
      </c>
      <c r="B121" s="13" t="s">
        <v>610</v>
      </c>
      <c r="C121" s="13" t="s">
        <v>343</v>
      </c>
    </row>
    <row r="122" spans="1:3" x14ac:dyDescent="0.35">
      <c r="A122" s="13" t="s">
        <v>719</v>
      </c>
      <c r="B122" s="13" t="s">
        <v>720</v>
      </c>
      <c r="C122" s="13" t="s">
        <v>343</v>
      </c>
    </row>
    <row r="123" spans="1:3" x14ac:dyDescent="0.35">
      <c r="A123" s="13" t="s">
        <v>721</v>
      </c>
      <c r="B123" s="13" t="s">
        <v>722</v>
      </c>
      <c r="C123" s="13" t="s">
        <v>343</v>
      </c>
    </row>
    <row r="124" spans="1:3" x14ac:dyDescent="0.35">
      <c r="A124" s="13" t="s">
        <v>723</v>
      </c>
      <c r="B124" s="13" t="s">
        <v>724</v>
      </c>
      <c r="C124" s="13" t="s">
        <v>343</v>
      </c>
    </row>
    <row r="125" spans="1:3" x14ac:dyDescent="0.35">
      <c r="A125" s="13" t="s">
        <v>611</v>
      </c>
      <c r="B125" s="13" t="s">
        <v>612</v>
      </c>
      <c r="C125" s="13" t="s">
        <v>554</v>
      </c>
    </row>
    <row r="126" spans="1:3" x14ac:dyDescent="0.35">
      <c r="A126" s="13" t="s">
        <v>613</v>
      </c>
      <c r="B126" s="13" t="s">
        <v>614</v>
      </c>
      <c r="C126" s="13" t="s">
        <v>554</v>
      </c>
    </row>
    <row r="127" spans="1:3" x14ac:dyDescent="0.35">
      <c r="A127" s="13" t="s">
        <v>615</v>
      </c>
      <c r="B127" s="13" t="s">
        <v>616</v>
      </c>
      <c r="C127" s="13" t="s">
        <v>554</v>
      </c>
    </row>
    <row r="128" spans="1:3" x14ac:dyDescent="0.35">
      <c r="A128" s="13" t="s">
        <v>617</v>
      </c>
      <c r="B128" s="13" t="s">
        <v>618</v>
      </c>
      <c r="C128" s="13" t="s">
        <v>554</v>
      </c>
    </row>
    <row r="129" spans="1:3" x14ac:dyDescent="0.35">
      <c r="A129" s="13" t="s">
        <v>725</v>
      </c>
      <c r="B129" s="13" t="s">
        <v>726</v>
      </c>
      <c r="C129" s="13" t="s">
        <v>554</v>
      </c>
    </row>
    <row r="130" spans="1:3" x14ac:dyDescent="0.35">
      <c r="A130" s="13" t="s">
        <v>619</v>
      </c>
      <c r="B130" s="13" t="s">
        <v>620</v>
      </c>
      <c r="C130" s="13" t="s">
        <v>553</v>
      </c>
    </row>
    <row r="131" spans="1:3" x14ac:dyDescent="0.35">
      <c r="A131" s="13" t="s">
        <v>727</v>
      </c>
      <c r="B131" s="13" t="s">
        <v>728</v>
      </c>
      <c r="C131" s="13" t="s">
        <v>348</v>
      </c>
    </row>
    <row r="132" spans="1:3" x14ac:dyDescent="0.35">
      <c r="A132" s="13" t="s">
        <v>621</v>
      </c>
      <c r="B132" s="13" t="s">
        <v>622</v>
      </c>
      <c r="C132" s="13" t="s">
        <v>351</v>
      </c>
    </row>
    <row r="133" spans="1:3" x14ac:dyDescent="0.35">
      <c r="A133" s="13" t="s">
        <v>731</v>
      </c>
      <c r="B133" s="13" t="s">
        <v>732</v>
      </c>
      <c r="C133" s="13" t="s">
        <v>354</v>
      </c>
    </row>
    <row r="134" spans="1:3" x14ac:dyDescent="0.35">
      <c r="A134" s="13" t="s">
        <v>633</v>
      </c>
      <c r="B134" s="13" t="s">
        <v>634</v>
      </c>
      <c r="C134" s="13" t="s">
        <v>355</v>
      </c>
    </row>
    <row r="135" spans="1:3" x14ac:dyDescent="0.35">
      <c r="A135" s="13" t="s">
        <v>733</v>
      </c>
      <c r="B135" s="13" t="s">
        <v>734</v>
      </c>
      <c r="C135" s="13" t="s">
        <v>355</v>
      </c>
    </row>
    <row r="136" spans="1:3" x14ac:dyDescent="0.35">
      <c r="A136" s="13" t="s">
        <v>735</v>
      </c>
      <c r="B136" s="13" t="s">
        <v>736</v>
      </c>
      <c r="C136" s="13" t="s">
        <v>355</v>
      </c>
    </row>
    <row r="137" spans="1:3" x14ac:dyDescent="0.35">
      <c r="A137" s="13" t="s">
        <v>635</v>
      </c>
      <c r="B137" s="13" t="s">
        <v>636</v>
      </c>
      <c r="C137" s="13" t="s">
        <v>357</v>
      </c>
    </row>
    <row r="138" spans="1:3" x14ac:dyDescent="0.35">
      <c r="A138" s="13" t="s">
        <v>637</v>
      </c>
      <c r="B138" s="13" t="s">
        <v>638</v>
      </c>
      <c r="C138" s="13" t="s">
        <v>357</v>
      </c>
    </row>
    <row r="139" spans="1:3" x14ac:dyDescent="0.35">
      <c r="A139" s="13" t="s">
        <v>677</v>
      </c>
      <c r="B139" s="13" t="s">
        <v>678</v>
      </c>
      <c r="C139" s="13" t="s">
        <v>357</v>
      </c>
    </row>
    <row r="140" spans="1:3" x14ac:dyDescent="0.35">
      <c r="A140" s="13" t="s">
        <v>679</v>
      </c>
      <c r="B140" s="13" t="s">
        <v>680</v>
      </c>
      <c r="C140" s="13" t="s">
        <v>357</v>
      </c>
    </row>
    <row r="141" spans="1:3" x14ac:dyDescent="0.35">
      <c r="A141" s="13" t="s">
        <v>681</v>
      </c>
      <c r="B141" s="13" t="s">
        <v>682</v>
      </c>
      <c r="C141" s="13" t="s">
        <v>357</v>
      </c>
    </row>
    <row r="142" spans="1:3" x14ac:dyDescent="0.35">
      <c r="A142" s="13" t="s">
        <v>683</v>
      </c>
      <c r="B142" s="13" t="s">
        <v>684</v>
      </c>
      <c r="C142" s="13" t="s">
        <v>357</v>
      </c>
    </row>
    <row r="143" spans="1:3" x14ac:dyDescent="0.35">
      <c r="A143" s="13" t="s">
        <v>685</v>
      </c>
      <c r="B143" s="13" t="s">
        <v>686</v>
      </c>
      <c r="C143" s="13" t="s">
        <v>357</v>
      </c>
    </row>
    <row r="144" spans="1:3" x14ac:dyDescent="0.35">
      <c r="A144" s="13" t="s">
        <v>687</v>
      </c>
      <c r="B144" s="13" t="s">
        <v>688</v>
      </c>
      <c r="C144" s="13" t="s">
        <v>357</v>
      </c>
    </row>
    <row r="145" spans="1:3" x14ac:dyDescent="0.35">
      <c r="A145" s="13" t="s">
        <v>689</v>
      </c>
      <c r="B145" s="13" t="s">
        <v>690</v>
      </c>
      <c r="C145" s="13" t="s">
        <v>357</v>
      </c>
    </row>
    <row r="146" spans="1:3" x14ac:dyDescent="0.35">
      <c r="A146" s="13" t="s">
        <v>691</v>
      </c>
      <c r="B146" s="13" t="s">
        <v>692</v>
      </c>
      <c r="C146" s="13" t="s">
        <v>357</v>
      </c>
    </row>
    <row r="147" spans="1:3" x14ac:dyDescent="0.35">
      <c r="A147" s="13" t="s">
        <v>639</v>
      </c>
      <c r="B147" s="13" t="s">
        <v>640</v>
      </c>
      <c r="C147" s="13" t="s">
        <v>357</v>
      </c>
    </row>
    <row r="148" spans="1:3" x14ac:dyDescent="0.35">
      <c r="A148" s="13" t="s">
        <v>641</v>
      </c>
      <c r="B148" s="13" t="s">
        <v>642</v>
      </c>
      <c r="C148" s="13" t="s">
        <v>357</v>
      </c>
    </row>
    <row r="149" spans="1:3" x14ac:dyDescent="0.35">
      <c r="A149" s="13" t="s">
        <v>643</v>
      </c>
      <c r="B149" s="13" t="s">
        <v>644</v>
      </c>
      <c r="C149" s="13" t="s">
        <v>357</v>
      </c>
    </row>
    <row r="150" spans="1:3" x14ac:dyDescent="0.35">
      <c r="A150" s="13" t="s">
        <v>737</v>
      </c>
      <c r="B150" s="13" t="s">
        <v>738</v>
      </c>
      <c r="C150" s="13" t="s">
        <v>357</v>
      </c>
    </row>
    <row r="151" spans="1:3" x14ac:dyDescent="0.35">
      <c r="A151" s="13" t="s">
        <v>739</v>
      </c>
      <c r="B151" s="13" t="s">
        <v>740</v>
      </c>
      <c r="C151" s="13" t="s">
        <v>357</v>
      </c>
    </row>
    <row r="152" spans="1:3" x14ac:dyDescent="0.35">
      <c r="A152" s="13" t="s">
        <v>741</v>
      </c>
      <c r="B152" s="13" t="s">
        <v>742</v>
      </c>
      <c r="C152" s="13" t="s">
        <v>357</v>
      </c>
    </row>
    <row r="153" spans="1:3" x14ac:dyDescent="0.35">
      <c r="A153" s="13" t="s">
        <v>743</v>
      </c>
      <c r="B153" s="13" t="s">
        <v>744</v>
      </c>
      <c r="C153" s="13" t="s">
        <v>357</v>
      </c>
    </row>
    <row r="154" spans="1:3" x14ac:dyDescent="0.35">
      <c r="A154" s="13" t="s">
        <v>745</v>
      </c>
      <c r="B154" s="13" t="s">
        <v>746</v>
      </c>
      <c r="C154" s="13" t="s">
        <v>357</v>
      </c>
    </row>
    <row r="155" spans="1:3" x14ac:dyDescent="0.35">
      <c r="A155" s="13" t="s">
        <v>747</v>
      </c>
      <c r="B155" s="13" t="s">
        <v>748</v>
      </c>
      <c r="C155" s="13" t="s">
        <v>357</v>
      </c>
    </row>
    <row r="156" spans="1:3" x14ac:dyDescent="0.35">
      <c r="A156" s="13" t="s">
        <v>749</v>
      </c>
      <c r="B156" s="13" t="s">
        <v>750</v>
      </c>
      <c r="C156" s="13" t="s">
        <v>357</v>
      </c>
    </row>
    <row r="157" spans="1:3" x14ac:dyDescent="0.35">
      <c r="A157" s="13" t="s">
        <v>751</v>
      </c>
      <c r="B157" s="13" t="s">
        <v>752</v>
      </c>
      <c r="C157" s="13" t="s">
        <v>357</v>
      </c>
    </row>
    <row r="158" spans="1:3" x14ac:dyDescent="0.35">
      <c r="A158" s="13" t="s">
        <v>753</v>
      </c>
      <c r="B158" s="13" t="s">
        <v>754</v>
      </c>
      <c r="C158" s="13" t="s">
        <v>357</v>
      </c>
    </row>
    <row r="159" spans="1:3" x14ac:dyDescent="0.35">
      <c r="A159" s="13" t="s">
        <v>755</v>
      </c>
      <c r="B159" s="13" t="s">
        <v>756</v>
      </c>
      <c r="C159" s="13" t="s">
        <v>357</v>
      </c>
    </row>
    <row r="160" spans="1:3" x14ac:dyDescent="0.35">
      <c r="A160" s="13" t="s">
        <v>645</v>
      </c>
      <c r="B160" s="13" t="s">
        <v>646</v>
      </c>
      <c r="C160" s="13" t="s">
        <v>359</v>
      </c>
    </row>
    <row r="161" spans="1:3" x14ac:dyDescent="0.35">
      <c r="A161" s="13" t="s">
        <v>757</v>
      </c>
      <c r="B161" s="13" t="s">
        <v>758</v>
      </c>
      <c r="C161" s="13" t="s">
        <v>359</v>
      </c>
    </row>
    <row r="162" spans="1:3" x14ac:dyDescent="0.35">
      <c r="A162" s="13" t="s">
        <v>647</v>
      </c>
      <c r="B162" s="13" t="s">
        <v>648</v>
      </c>
      <c r="C162" s="13" t="s">
        <v>360</v>
      </c>
    </row>
    <row r="163" spans="1:3" x14ac:dyDescent="0.35">
      <c r="A163" s="13" t="s">
        <v>693</v>
      </c>
      <c r="B163" s="13" t="s">
        <v>694</v>
      </c>
      <c r="C163" s="13" t="s">
        <v>360</v>
      </c>
    </row>
    <row r="164" spans="1:3" x14ac:dyDescent="0.35">
      <c r="A164" s="13" t="s">
        <v>649</v>
      </c>
      <c r="B164" s="13" t="s">
        <v>650</v>
      </c>
      <c r="C164" s="13" t="s">
        <v>360</v>
      </c>
    </row>
    <row r="165" spans="1:3" x14ac:dyDescent="0.35">
      <c r="A165" s="13" t="s">
        <v>759</v>
      </c>
      <c r="B165" s="13" t="s">
        <v>760</v>
      </c>
      <c r="C165" s="13" t="s">
        <v>360</v>
      </c>
    </row>
    <row r="166" spans="1:3" x14ac:dyDescent="0.35">
      <c r="A166" s="13" t="s">
        <v>761</v>
      </c>
      <c r="B166" s="13" t="s">
        <v>762</v>
      </c>
      <c r="C166" s="13" t="s">
        <v>360</v>
      </c>
    </row>
    <row r="167" spans="1:3" x14ac:dyDescent="0.35">
      <c r="A167" s="13" t="s">
        <v>623</v>
      </c>
      <c r="B167" s="13" t="s">
        <v>624</v>
      </c>
      <c r="C167" s="13" t="s">
        <v>555</v>
      </c>
    </row>
    <row r="168" spans="1:3" x14ac:dyDescent="0.35">
      <c r="A168" s="13" t="s">
        <v>625</v>
      </c>
      <c r="B168" s="13" t="s">
        <v>626</v>
      </c>
      <c r="C168" s="13" t="s">
        <v>555</v>
      </c>
    </row>
    <row r="169" spans="1:3" x14ac:dyDescent="0.35">
      <c r="A169" s="13" t="s">
        <v>627</v>
      </c>
      <c r="B169" s="13" t="s">
        <v>628</v>
      </c>
      <c r="C169" s="13" t="s">
        <v>555</v>
      </c>
    </row>
    <row r="170" spans="1:3" x14ac:dyDescent="0.35">
      <c r="A170" s="13" t="s">
        <v>629</v>
      </c>
      <c r="B170" s="13" t="s">
        <v>630</v>
      </c>
      <c r="C170" s="13" t="s">
        <v>555</v>
      </c>
    </row>
    <row r="171" spans="1:3" x14ac:dyDescent="0.35">
      <c r="A171" s="13" t="s">
        <v>631</v>
      </c>
      <c r="B171" s="13" t="s">
        <v>632</v>
      </c>
      <c r="C171" s="13" t="s">
        <v>555</v>
      </c>
    </row>
    <row r="172" spans="1:3" x14ac:dyDescent="0.35">
      <c r="A172" s="13" t="s">
        <v>729</v>
      </c>
      <c r="B172" s="13" t="s">
        <v>730</v>
      </c>
      <c r="C172" s="13" t="s">
        <v>555</v>
      </c>
    </row>
    <row r="173" spans="1:3" x14ac:dyDescent="0.35">
      <c r="A173" s="13" t="s">
        <v>651</v>
      </c>
      <c r="B173" s="13" t="s">
        <v>652</v>
      </c>
      <c r="C173" s="13" t="s">
        <v>362</v>
      </c>
    </row>
    <row r="174" spans="1:3" x14ac:dyDescent="0.35">
      <c r="A174" s="13" t="s">
        <v>695</v>
      </c>
      <c r="B174" s="13" t="s">
        <v>696</v>
      </c>
      <c r="C174" s="13" t="s">
        <v>363</v>
      </c>
    </row>
    <row r="175" spans="1:3" x14ac:dyDescent="0.35">
      <c r="A175" s="13" t="s">
        <v>653</v>
      </c>
      <c r="B175" s="13" t="s">
        <v>654</v>
      </c>
      <c r="C175" s="13" t="s">
        <v>363</v>
      </c>
    </row>
    <row r="176" spans="1:3" x14ac:dyDescent="0.35">
      <c r="A176" s="13" t="s">
        <v>763</v>
      </c>
      <c r="B176" s="13" t="s">
        <v>764</v>
      </c>
      <c r="C176" s="13" t="s">
        <v>363</v>
      </c>
    </row>
    <row r="177" spans="1:3" x14ac:dyDescent="0.35">
      <c r="A177" s="13" t="s">
        <v>765</v>
      </c>
      <c r="B177" s="13" t="s">
        <v>766</v>
      </c>
      <c r="C177" s="13" t="s">
        <v>363</v>
      </c>
    </row>
    <row r="178" spans="1:3" x14ac:dyDescent="0.35">
      <c r="A178" s="13" t="s">
        <v>655</v>
      </c>
      <c r="B178" s="13" t="s">
        <v>656</v>
      </c>
      <c r="C178" s="13" t="s">
        <v>552</v>
      </c>
    </row>
    <row r="179" spans="1:3" x14ac:dyDescent="0.35">
      <c r="A179" s="13" t="s">
        <v>697</v>
      </c>
      <c r="B179" s="13" t="s">
        <v>698</v>
      </c>
      <c r="C179" s="13" t="s">
        <v>552</v>
      </c>
    </row>
    <row r="180" spans="1:3" x14ac:dyDescent="0.35">
      <c r="A180" s="13" t="s">
        <v>767</v>
      </c>
      <c r="B180" s="13" t="s">
        <v>768</v>
      </c>
      <c r="C180" s="13" t="s">
        <v>552</v>
      </c>
    </row>
    <row r="181" spans="1:3" x14ac:dyDescent="0.35">
      <c r="A181" s="13" t="s">
        <v>769</v>
      </c>
      <c r="B181" s="13" t="s">
        <v>770</v>
      </c>
      <c r="C181" s="13" t="s">
        <v>365</v>
      </c>
    </row>
    <row r="182" spans="1:3" x14ac:dyDescent="0.35">
      <c r="A182" s="13" t="s">
        <v>771</v>
      </c>
      <c r="B182" s="13" t="s">
        <v>772</v>
      </c>
      <c r="C182" s="13" t="s">
        <v>365</v>
      </c>
    </row>
    <row r="183" spans="1:3" x14ac:dyDescent="0.35">
      <c r="A183" s="13" t="s">
        <v>773</v>
      </c>
      <c r="B183" s="13" t="s">
        <v>774</v>
      </c>
      <c r="C183" s="13" t="s">
        <v>365</v>
      </c>
    </row>
    <row r="184" spans="1:3" x14ac:dyDescent="0.35">
      <c r="A184" s="13" t="s">
        <v>699</v>
      </c>
      <c r="B184" s="13" t="s">
        <v>700</v>
      </c>
      <c r="C184" s="13" t="s">
        <v>366</v>
      </c>
    </row>
    <row r="185" spans="1:3" x14ac:dyDescent="0.35">
      <c r="A185" s="13" t="s">
        <v>657</v>
      </c>
      <c r="B185" s="13" t="s">
        <v>658</v>
      </c>
      <c r="C185" s="13" t="s">
        <v>366</v>
      </c>
    </row>
    <row r="186" spans="1:3" x14ac:dyDescent="0.35">
      <c r="A186" s="13" t="s">
        <v>659</v>
      </c>
      <c r="B186" s="13" t="s">
        <v>660</v>
      </c>
      <c r="C186" s="13" t="s">
        <v>366</v>
      </c>
    </row>
    <row r="187" spans="1:3" x14ac:dyDescent="0.35">
      <c r="A187" s="13" t="s">
        <v>661</v>
      </c>
      <c r="B187" s="13" t="s">
        <v>662</v>
      </c>
      <c r="C187" s="13" t="s">
        <v>367</v>
      </c>
    </row>
    <row r="188" spans="1:3" x14ac:dyDescent="0.35">
      <c r="A188" s="13" t="s">
        <v>663</v>
      </c>
      <c r="B188" s="13" t="s">
        <v>664</v>
      </c>
      <c r="C188" s="13" t="s">
        <v>367</v>
      </c>
    </row>
    <row r="189" spans="1:3" x14ac:dyDescent="0.35">
      <c r="A189" s="13" t="s">
        <v>665</v>
      </c>
      <c r="B189" s="13" t="s">
        <v>666</v>
      </c>
      <c r="C189" s="13" t="s">
        <v>368</v>
      </c>
    </row>
    <row r="190" spans="1:3" x14ac:dyDescent="0.35">
      <c r="A190" s="13" t="s">
        <v>667</v>
      </c>
      <c r="B190" s="13" t="s">
        <v>668</v>
      </c>
      <c r="C190" s="13" t="s">
        <v>368</v>
      </c>
    </row>
    <row r="191" spans="1:3" x14ac:dyDescent="0.35">
      <c r="A191" s="13" t="s">
        <v>669</v>
      </c>
      <c r="B191" s="13" t="s">
        <v>670</v>
      </c>
      <c r="C191" s="13" t="s">
        <v>369</v>
      </c>
    </row>
    <row r="192" spans="1:3" x14ac:dyDescent="0.35">
      <c r="A192" s="13" t="s">
        <v>671</v>
      </c>
      <c r="B192" s="13" t="s">
        <v>672</v>
      </c>
      <c r="C192" s="13" t="s">
        <v>369</v>
      </c>
    </row>
    <row r="193" spans="1:3" x14ac:dyDescent="0.35">
      <c r="A193" s="13" t="s">
        <v>775</v>
      </c>
      <c r="B193" s="13" t="s">
        <v>776</v>
      </c>
      <c r="C193" s="13" t="s">
        <v>369</v>
      </c>
    </row>
    <row r="194" spans="1:3" x14ac:dyDescent="0.35">
      <c r="A194" s="13" t="s">
        <v>777</v>
      </c>
      <c r="B194" s="13" t="s">
        <v>778</v>
      </c>
      <c r="C194" s="13" t="s">
        <v>370</v>
      </c>
    </row>
    <row r="195" spans="1:3" x14ac:dyDescent="0.35">
      <c r="A195" s="13" t="s">
        <v>779</v>
      </c>
      <c r="B195" s="13" t="s">
        <v>780</v>
      </c>
      <c r="C195" s="13" t="s">
        <v>370</v>
      </c>
    </row>
    <row r="196" spans="1:3" x14ac:dyDescent="0.35">
      <c r="A196" s="13" t="s">
        <v>781</v>
      </c>
      <c r="B196" s="13" t="s">
        <v>782</v>
      </c>
      <c r="C196" s="13" t="s">
        <v>372</v>
      </c>
    </row>
    <row r="197" spans="1:3" x14ac:dyDescent="0.35">
      <c r="A197" s="13" t="s">
        <v>783</v>
      </c>
      <c r="B197" s="13" t="s">
        <v>784</v>
      </c>
      <c r="C197" s="13" t="s">
        <v>372</v>
      </c>
    </row>
    <row r="198" spans="1:3" x14ac:dyDescent="0.35">
      <c r="A198" s="13" t="s">
        <v>785</v>
      </c>
      <c r="B198" s="13" t="s">
        <v>786</v>
      </c>
      <c r="C198" s="13" t="s">
        <v>372</v>
      </c>
    </row>
    <row r="201" spans="1:3" x14ac:dyDescent="0.35">
      <c r="A201" s="24" t="s">
        <v>2015</v>
      </c>
    </row>
    <row r="203" spans="1:3" x14ac:dyDescent="0.35">
      <c r="A203" s="13" t="s">
        <v>673</v>
      </c>
      <c r="B203" s="13" t="s">
        <v>674</v>
      </c>
      <c r="C203" s="13" t="s">
        <v>342</v>
      </c>
    </row>
    <row r="204" spans="1:3" x14ac:dyDescent="0.35">
      <c r="A204" s="13" t="s">
        <v>675</v>
      </c>
      <c r="B204" s="13" t="s">
        <v>676</v>
      </c>
      <c r="C204" s="13" t="s">
        <v>342</v>
      </c>
    </row>
    <row r="205" spans="1:3" x14ac:dyDescent="0.35">
      <c r="A205" s="13" t="s">
        <v>701</v>
      </c>
      <c r="B205" s="13" t="s">
        <v>702</v>
      </c>
      <c r="C205" s="13" t="s">
        <v>342</v>
      </c>
    </row>
    <row r="206" spans="1:3" x14ac:dyDescent="0.35">
      <c r="A206" s="13" t="s">
        <v>703</v>
      </c>
      <c r="B206" s="13" t="s">
        <v>704</v>
      </c>
      <c r="C206" s="13" t="s">
        <v>342</v>
      </c>
    </row>
    <row r="207" spans="1:3" x14ac:dyDescent="0.35">
      <c r="A207" s="13" t="s">
        <v>705</v>
      </c>
      <c r="B207" s="13" t="s">
        <v>706</v>
      </c>
      <c r="C207" s="13" t="s">
        <v>342</v>
      </c>
    </row>
    <row r="208" spans="1:3" x14ac:dyDescent="0.35">
      <c r="A208" s="13" t="s">
        <v>707</v>
      </c>
      <c r="B208" s="13" t="s">
        <v>708</v>
      </c>
      <c r="C208" s="13" t="s">
        <v>342</v>
      </c>
    </row>
    <row r="209" spans="1:3" x14ac:dyDescent="0.35">
      <c r="A209" s="13" t="s">
        <v>709</v>
      </c>
      <c r="B209" s="13" t="s">
        <v>710</v>
      </c>
      <c r="C209" s="13" t="s">
        <v>342</v>
      </c>
    </row>
    <row r="210" spans="1:3" x14ac:dyDescent="0.35">
      <c r="A210" s="13" t="s">
        <v>711</v>
      </c>
      <c r="B210" s="13" t="s">
        <v>712</v>
      </c>
      <c r="C210" s="13" t="s">
        <v>342</v>
      </c>
    </row>
    <row r="211" spans="1:3" x14ac:dyDescent="0.35">
      <c r="A211" s="13" t="s">
        <v>713</v>
      </c>
      <c r="B211" s="13" t="s">
        <v>714</v>
      </c>
      <c r="C211" s="13" t="s">
        <v>342</v>
      </c>
    </row>
    <row r="212" spans="1:3" x14ac:dyDescent="0.35">
      <c r="A212" s="13" t="s">
        <v>715</v>
      </c>
      <c r="B212" s="13" t="s">
        <v>716</v>
      </c>
      <c r="C212" s="13" t="s">
        <v>342</v>
      </c>
    </row>
    <row r="213" spans="1:3" x14ac:dyDescent="0.35">
      <c r="A213" s="13" t="s">
        <v>717</v>
      </c>
      <c r="B213" s="13" t="s">
        <v>718</v>
      </c>
      <c r="C213" s="13" t="s">
        <v>342</v>
      </c>
    </row>
    <row r="214" spans="1:3" x14ac:dyDescent="0.35">
      <c r="A214" s="13" t="s">
        <v>719</v>
      </c>
      <c r="B214" s="13" t="s">
        <v>720</v>
      </c>
      <c r="C214" s="13" t="s">
        <v>343</v>
      </c>
    </row>
    <row r="215" spans="1:3" x14ac:dyDescent="0.35">
      <c r="A215" s="13" t="s">
        <v>721</v>
      </c>
      <c r="B215" s="13" t="s">
        <v>722</v>
      </c>
      <c r="C215" s="13" t="s">
        <v>343</v>
      </c>
    </row>
    <row r="216" spans="1:3" x14ac:dyDescent="0.35">
      <c r="A216" s="13" t="s">
        <v>723</v>
      </c>
      <c r="B216" s="13" t="s">
        <v>724</v>
      </c>
      <c r="C216" s="13" t="s">
        <v>343</v>
      </c>
    </row>
    <row r="217" spans="1:3" x14ac:dyDescent="0.35">
      <c r="A217" s="13" t="s">
        <v>725</v>
      </c>
      <c r="B217" s="13" t="s">
        <v>726</v>
      </c>
      <c r="C217" s="13" t="s">
        <v>554</v>
      </c>
    </row>
    <row r="218" spans="1:3" x14ac:dyDescent="0.35">
      <c r="A218" s="13" t="s">
        <v>727</v>
      </c>
      <c r="B218" s="13" t="s">
        <v>728</v>
      </c>
      <c r="C218" s="13" t="s">
        <v>348</v>
      </c>
    </row>
    <row r="219" spans="1:3" x14ac:dyDescent="0.35">
      <c r="A219" s="13" t="s">
        <v>731</v>
      </c>
      <c r="B219" s="13" t="s">
        <v>732</v>
      </c>
      <c r="C219" s="13" t="s">
        <v>354</v>
      </c>
    </row>
    <row r="220" spans="1:3" x14ac:dyDescent="0.35">
      <c r="A220" s="13" t="s">
        <v>733</v>
      </c>
      <c r="B220" s="13" t="s">
        <v>734</v>
      </c>
      <c r="C220" s="13" t="s">
        <v>355</v>
      </c>
    </row>
    <row r="221" spans="1:3" x14ac:dyDescent="0.35">
      <c r="A221" s="13" t="s">
        <v>735</v>
      </c>
      <c r="B221" s="13" t="s">
        <v>736</v>
      </c>
      <c r="C221" s="13" t="s">
        <v>355</v>
      </c>
    </row>
    <row r="222" spans="1:3" x14ac:dyDescent="0.35">
      <c r="A222" s="13" t="s">
        <v>677</v>
      </c>
      <c r="B222" s="13" t="s">
        <v>678</v>
      </c>
      <c r="C222" s="13" t="s">
        <v>357</v>
      </c>
    </row>
    <row r="223" spans="1:3" x14ac:dyDescent="0.35">
      <c r="A223" s="13" t="s">
        <v>679</v>
      </c>
      <c r="B223" s="13" t="s">
        <v>680</v>
      </c>
      <c r="C223" s="13" t="s">
        <v>357</v>
      </c>
    </row>
    <row r="224" spans="1:3" x14ac:dyDescent="0.35">
      <c r="A224" s="13" t="s">
        <v>681</v>
      </c>
      <c r="B224" s="13" t="s">
        <v>682</v>
      </c>
      <c r="C224" s="13" t="s">
        <v>357</v>
      </c>
    </row>
    <row r="225" spans="1:3" x14ac:dyDescent="0.35">
      <c r="A225" s="13" t="s">
        <v>683</v>
      </c>
      <c r="B225" s="13" t="s">
        <v>684</v>
      </c>
      <c r="C225" s="13" t="s">
        <v>357</v>
      </c>
    </row>
    <row r="226" spans="1:3" x14ac:dyDescent="0.35">
      <c r="A226" s="13" t="s">
        <v>685</v>
      </c>
      <c r="B226" s="13" t="s">
        <v>686</v>
      </c>
      <c r="C226" s="13" t="s">
        <v>357</v>
      </c>
    </row>
    <row r="227" spans="1:3" x14ac:dyDescent="0.35">
      <c r="A227" s="13" t="s">
        <v>687</v>
      </c>
      <c r="B227" s="13" t="s">
        <v>688</v>
      </c>
      <c r="C227" s="13" t="s">
        <v>357</v>
      </c>
    </row>
    <row r="228" spans="1:3" x14ac:dyDescent="0.35">
      <c r="A228" s="13" t="s">
        <v>689</v>
      </c>
      <c r="B228" s="13" t="s">
        <v>690</v>
      </c>
      <c r="C228" s="13" t="s">
        <v>357</v>
      </c>
    </row>
    <row r="229" spans="1:3" x14ac:dyDescent="0.35">
      <c r="A229" s="13" t="s">
        <v>691</v>
      </c>
      <c r="B229" s="13" t="s">
        <v>692</v>
      </c>
      <c r="C229" s="13" t="s">
        <v>357</v>
      </c>
    </row>
    <row r="230" spans="1:3" x14ac:dyDescent="0.35">
      <c r="A230" s="13" t="s">
        <v>737</v>
      </c>
      <c r="B230" s="13" t="s">
        <v>738</v>
      </c>
      <c r="C230" s="13" t="s">
        <v>357</v>
      </c>
    </row>
    <row r="231" spans="1:3" x14ac:dyDescent="0.35">
      <c r="A231" s="13" t="s">
        <v>739</v>
      </c>
      <c r="B231" s="13" t="s">
        <v>740</v>
      </c>
      <c r="C231" s="13" t="s">
        <v>357</v>
      </c>
    </row>
    <row r="232" spans="1:3" x14ac:dyDescent="0.35">
      <c r="A232" s="13" t="s">
        <v>741</v>
      </c>
      <c r="B232" s="13" t="s">
        <v>742</v>
      </c>
      <c r="C232" s="13" t="s">
        <v>357</v>
      </c>
    </row>
    <row r="233" spans="1:3" x14ac:dyDescent="0.35">
      <c r="A233" s="13" t="s">
        <v>743</v>
      </c>
      <c r="B233" s="13" t="s">
        <v>744</v>
      </c>
      <c r="C233" s="13" t="s">
        <v>357</v>
      </c>
    </row>
    <row r="234" spans="1:3" x14ac:dyDescent="0.35">
      <c r="A234" s="13" t="s">
        <v>745</v>
      </c>
      <c r="B234" s="13" t="s">
        <v>746</v>
      </c>
      <c r="C234" s="13" t="s">
        <v>357</v>
      </c>
    </row>
    <row r="235" spans="1:3" x14ac:dyDescent="0.35">
      <c r="A235" s="13" t="s">
        <v>747</v>
      </c>
      <c r="B235" s="13" t="s">
        <v>748</v>
      </c>
      <c r="C235" s="13" t="s">
        <v>357</v>
      </c>
    </row>
    <row r="236" spans="1:3" x14ac:dyDescent="0.35">
      <c r="A236" s="13" t="s">
        <v>749</v>
      </c>
      <c r="B236" s="13" t="s">
        <v>750</v>
      </c>
      <c r="C236" s="13" t="s">
        <v>357</v>
      </c>
    </row>
    <row r="237" spans="1:3" x14ac:dyDescent="0.35">
      <c r="A237" s="13" t="s">
        <v>751</v>
      </c>
      <c r="B237" s="13" t="s">
        <v>752</v>
      </c>
      <c r="C237" s="13" t="s">
        <v>357</v>
      </c>
    </row>
    <row r="238" spans="1:3" x14ac:dyDescent="0.35">
      <c r="A238" s="13" t="s">
        <v>753</v>
      </c>
      <c r="B238" s="13" t="s">
        <v>754</v>
      </c>
      <c r="C238" s="13" t="s">
        <v>357</v>
      </c>
    </row>
    <row r="239" spans="1:3" x14ac:dyDescent="0.35">
      <c r="A239" s="13" t="s">
        <v>755</v>
      </c>
      <c r="B239" s="13" t="s">
        <v>756</v>
      </c>
      <c r="C239" s="13" t="s">
        <v>357</v>
      </c>
    </row>
    <row r="240" spans="1:3" x14ac:dyDescent="0.35">
      <c r="A240" s="13" t="s">
        <v>757</v>
      </c>
      <c r="B240" s="13" t="s">
        <v>758</v>
      </c>
      <c r="C240" s="13" t="s">
        <v>359</v>
      </c>
    </row>
    <row r="241" spans="1:3" x14ac:dyDescent="0.35">
      <c r="A241" s="13" t="s">
        <v>693</v>
      </c>
      <c r="B241" s="13" t="s">
        <v>694</v>
      </c>
      <c r="C241" s="13" t="s">
        <v>360</v>
      </c>
    </row>
    <row r="242" spans="1:3" x14ac:dyDescent="0.35">
      <c r="A242" s="13" t="s">
        <v>759</v>
      </c>
      <c r="B242" s="13" t="s">
        <v>760</v>
      </c>
      <c r="C242" s="13" t="s">
        <v>360</v>
      </c>
    </row>
    <row r="243" spans="1:3" x14ac:dyDescent="0.35">
      <c r="A243" s="13" t="s">
        <v>761</v>
      </c>
      <c r="B243" s="13" t="s">
        <v>762</v>
      </c>
      <c r="C243" s="13" t="s">
        <v>360</v>
      </c>
    </row>
    <row r="244" spans="1:3" x14ac:dyDescent="0.35">
      <c r="A244" s="13" t="s">
        <v>729</v>
      </c>
      <c r="B244" s="13" t="s">
        <v>730</v>
      </c>
      <c r="C244" s="13" t="s">
        <v>555</v>
      </c>
    </row>
    <row r="245" spans="1:3" x14ac:dyDescent="0.35">
      <c r="A245" s="13" t="s">
        <v>695</v>
      </c>
      <c r="B245" s="13" t="s">
        <v>696</v>
      </c>
      <c r="C245" s="13" t="s">
        <v>363</v>
      </c>
    </row>
    <row r="246" spans="1:3" x14ac:dyDescent="0.35">
      <c r="A246" s="13" t="s">
        <v>763</v>
      </c>
      <c r="B246" s="13" t="s">
        <v>764</v>
      </c>
      <c r="C246" s="13" t="s">
        <v>363</v>
      </c>
    </row>
    <row r="247" spans="1:3" x14ac:dyDescent="0.35">
      <c r="A247" s="13" t="s">
        <v>765</v>
      </c>
      <c r="B247" s="13" t="s">
        <v>766</v>
      </c>
      <c r="C247" s="13" t="s">
        <v>363</v>
      </c>
    </row>
    <row r="248" spans="1:3" x14ac:dyDescent="0.35">
      <c r="A248" s="13" t="s">
        <v>697</v>
      </c>
      <c r="B248" s="13" t="s">
        <v>698</v>
      </c>
      <c r="C248" s="13" t="s">
        <v>552</v>
      </c>
    </row>
    <row r="249" spans="1:3" x14ac:dyDescent="0.35">
      <c r="A249" s="13" t="s">
        <v>767</v>
      </c>
      <c r="B249" s="13" t="s">
        <v>768</v>
      </c>
      <c r="C249" s="13" t="s">
        <v>552</v>
      </c>
    </row>
    <row r="250" spans="1:3" x14ac:dyDescent="0.35">
      <c r="A250" s="13" t="s">
        <v>769</v>
      </c>
      <c r="B250" s="13" t="s">
        <v>770</v>
      </c>
      <c r="C250" s="13" t="s">
        <v>365</v>
      </c>
    </row>
    <row r="251" spans="1:3" x14ac:dyDescent="0.35">
      <c r="A251" s="13" t="s">
        <v>771</v>
      </c>
      <c r="B251" s="13" t="s">
        <v>772</v>
      </c>
      <c r="C251" s="13" t="s">
        <v>365</v>
      </c>
    </row>
    <row r="252" spans="1:3" x14ac:dyDescent="0.35">
      <c r="A252" s="13" t="s">
        <v>773</v>
      </c>
      <c r="B252" s="13" t="s">
        <v>774</v>
      </c>
      <c r="C252" s="13" t="s">
        <v>365</v>
      </c>
    </row>
    <row r="253" spans="1:3" x14ac:dyDescent="0.35">
      <c r="A253" s="13" t="s">
        <v>699</v>
      </c>
      <c r="B253" s="13" t="s">
        <v>700</v>
      </c>
      <c r="C253" s="13" t="s">
        <v>366</v>
      </c>
    </row>
    <row r="254" spans="1:3" x14ac:dyDescent="0.35">
      <c r="A254" s="13" t="s">
        <v>775</v>
      </c>
      <c r="B254" s="13" t="s">
        <v>776</v>
      </c>
      <c r="C254" s="13" t="s">
        <v>369</v>
      </c>
    </row>
    <row r="255" spans="1:3" x14ac:dyDescent="0.35">
      <c r="A255" s="13" t="s">
        <v>777</v>
      </c>
      <c r="B255" s="13" t="s">
        <v>778</v>
      </c>
      <c r="C255" s="13" t="s">
        <v>370</v>
      </c>
    </row>
    <row r="256" spans="1:3" x14ac:dyDescent="0.35">
      <c r="A256" s="13" t="s">
        <v>779</v>
      </c>
      <c r="B256" s="13" t="s">
        <v>780</v>
      </c>
      <c r="C256" s="13" t="s">
        <v>370</v>
      </c>
    </row>
    <row r="257" spans="1:3" x14ac:dyDescent="0.35">
      <c r="A257" s="13" t="s">
        <v>781</v>
      </c>
      <c r="B257" s="13" t="s">
        <v>782</v>
      </c>
      <c r="C257" s="13" t="s">
        <v>372</v>
      </c>
    </row>
    <row r="258" spans="1:3" x14ac:dyDescent="0.35">
      <c r="A258" s="13" t="s">
        <v>783</v>
      </c>
      <c r="B258" s="13" t="s">
        <v>784</v>
      </c>
      <c r="C258" s="13" t="s">
        <v>372</v>
      </c>
    </row>
    <row r="259" spans="1:3" x14ac:dyDescent="0.35">
      <c r="A259" s="13" t="s">
        <v>785</v>
      </c>
      <c r="B259" s="13" t="s">
        <v>786</v>
      </c>
      <c r="C259" s="13" t="s">
        <v>372</v>
      </c>
    </row>
    <row r="262" spans="1:3" x14ac:dyDescent="0.35">
      <c r="A262" s="24" t="s">
        <v>2016</v>
      </c>
      <c r="B262" s="24"/>
      <c r="C262" s="24"/>
    </row>
    <row r="264" spans="1:3" x14ac:dyDescent="0.35">
      <c r="A264" s="13" t="s">
        <v>787</v>
      </c>
      <c r="B264" s="13" t="s">
        <v>788</v>
      </c>
      <c r="C264" s="13" t="s">
        <v>342</v>
      </c>
    </row>
    <row r="265" spans="1:3" x14ac:dyDescent="0.35">
      <c r="A265" s="13" t="s">
        <v>789</v>
      </c>
      <c r="B265" s="13" t="s">
        <v>790</v>
      </c>
      <c r="C265" s="13" t="s">
        <v>342</v>
      </c>
    </row>
    <row r="266" spans="1:3" x14ac:dyDescent="0.35">
      <c r="A266" s="13" t="s">
        <v>791</v>
      </c>
      <c r="B266" s="13" t="s">
        <v>792</v>
      </c>
      <c r="C266" s="13" t="s">
        <v>343</v>
      </c>
    </row>
    <row r="267" spans="1:3" x14ac:dyDescent="0.35">
      <c r="A267" s="13" t="s">
        <v>793</v>
      </c>
      <c r="B267" s="13" t="s">
        <v>794</v>
      </c>
      <c r="C267" s="13" t="s">
        <v>554</v>
      </c>
    </row>
    <row r="268" spans="1:3" x14ac:dyDescent="0.35">
      <c r="A268" s="13" t="s">
        <v>795</v>
      </c>
      <c r="B268" s="13" t="s">
        <v>796</v>
      </c>
      <c r="C268" s="13" t="s">
        <v>554</v>
      </c>
    </row>
    <row r="269" spans="1:3" x14ac:dyDescent="0.35">
      <c r="A269" s="13" t="s">
        <v>797</v>
      </c>
      <c r="B269" s="13" t="s">
        <v>798</v>
      </c>
      <c r="C269" s="13" t="s">
        <v>554</v>
      </c>
    </row>
    <row r="270" spans="1:3" x14ac:dyDescent="0.35">
      <c r="A270" s="13" t="s">
        <v>799</v>
      </c>
      <c r="B270" s="13" t="s">
        <v>800</v>
      </c>
      <c r="C270" s="13" t="s">
        <v>553</v>
      </c>
    </row>
    <row r="271" spans="1:3" x14ac:dyDescent="0.35">
      <c r="A271" s="13" t="s">
        <v>801</v>
      </c>
      <c r="B271" s="13" t="s">
        <v>802</v>
      </c>
      <c r="C271" s="13" t="s">
        <v>350</v>
      </c>
    </row>
    <row r="272" spans="1:3" x14ac:dyDescent="0.35">
      <c r="A272" s="13" t="s">
        <v>803</v>
      </c>
      <c r="B272" s="13" t="s">
        <v>804</v>
      </c>
      <c r="C272" s="13" t="s">
        <v>356</v>
      </c>
    </row>
    <row r="273" spans="1:3" x14ac:dyDescent="0.35">
      <c r="A273" s="13" t="s">
        <v>805</v>
      </c>
      <c r="B273" s="13" t="s">
        <v>806</v>
      </c>
      <c r="C273" s="13" t="s">
        <v>357</v>
      </c>
    </row>
    <row r="274" spans="1:3" x14ac:dyDescent="0.35">
      <c r="A274" s="13" t="s">
        <v>807</v>
      </c>
      <c r="B274" s="13" t="s">
        <v>808</v>
      </c>
      <c r="C274" s="13" t="s">
        <v>357</v>
      </c>
    </row>
    <row r="275" spans="1:3" x14ac:dyDescent="0.35">
      <c r="A275" s="13" t="s">
        <v>809</v>
      </c>
      <c r="B275" s="13" t="s">
        <v>810</v>
      </c>
      <c r="C275" s="13" t="s">
        <v>357</v>
      </c>
    </row>
    <row r="276" spans="1:3" x14ac:dyDescent="0.35">
      <c r="A276" s="13" t="s">
        <v>811</v>
      </c>
      <c r="B276" s="13" t="s">
        <v>812</v>
      </c>
      <c r="C276" s="13" t="s">
        <v>357</v>
      </c>
    </row>
    <row r="277" spans="1:3" x14ac:dyDescent="0.35">
      <c r="A277" s="13" t="s">
        <v>813</v>
      </c>
      <c r="B277" s="13" t="s">
        <v>814</v>
      </c>
      <c r="C277" s="13" t="s">
        <v>357</v>
      </c>
    </row>
    <row r="278" spans="1:3" x14ac:dyDescent="0.35">
      <c r="A278" s="13" t="s">
        <v>815</v>
      </c>
      <c r="B278" s="13" t="s">
        <v>816</v>
      </c>
      <c r="C278" s="13" t="s">
        <v>357</v>
      </c>
    </row>
    <row r="279" spans="1:3" x14ac:dyDescent="0.35">
      <c r="A279" s="13" t="s">
        <v>817</v>
      </c>
      <c r="B279" s="13" t="s">
        <v>818</v>
      </c>
      <c r="C279" s="13" t="s">
        <v>357</v>
      </c>
    </row>
    <row r="280" spans="1:3" x14ac:dyDescent="0.35">
      <c r="A280" s="13" t="s">
        <v>819</v>
      </c>
      <c r="B280" s="13" t="s">
        <v>820</v>
      </c>
      <c r="C280" s="13" t="s">
        <v>357</v>
      </c>
    </row>
    <row r="281" spans="1:3" x14ac:dyDescent="0.35">
      <c r="A281" s="13" t="s">
        <v>821</v>
      </c>
      <c r="B281" s="13" t="s">
        <v>822</v>
      </c>
      <c r="C281" s="13" t="s">
        <v>357</v>
      </c>
    </row>
    <row r="282" spans="1:3" x14ac:dyDescent="0.35">
      <c r="A282" s="13" t="s">
        <v>823</v>
      </c>
      <c r="B282" s="13" t="s">
        <v>824</v>
      </c>
      <c r="C282" s="13" t="s">
        <v>357</v>
      </c>
    </row>
    <row r="283" spans="1:3" x14ac:dyDescent="0.35">
      <c r="A283" s="13" t="s">
        <v>825</v>
      </c>
      <c r="B283" s="13" t="s">
        <v>826</v>
      </c>
      <c r="C283" s="13" t="s">
        <v>552</v>
      </c>
    </row>
    <row r="284" spans="1:3" x14ac:dyDescent="0.35">
      <c r="A284" s="13" t="s">
        <v>827</v>
      </c>
      <c r="B284" s="13" t="s">
        <v>828</v>
      </c>
      <c r="C284" s="13" t="s">
        <v>366</v>
      </c>
    </row>
    <row r="285" spans="1:3" x14ac:dyDescent="0.35">
      <c r="A285" s="13" t="s">
        <v>829</v>
      </c>
      <c r="B285" s="13" t="s">
        <v>830</v>
      </c>
      <c r="C285" s="13" t="s">
        <v>366</v>
      </c>
    </row>
    <row r="286" spans="1:3" x14ac:dyDescent="0.35">
      <c r="A286" s="13" t="s">
        <v>831</v>
      </c>
      <c r="B286" s="13" t="s">
        <v>832</v>
      </c>
      <c r="C286" s="13" t="s">
        <v>367</v>
      </c>
    </row>
    <row r="287" spans="1:3" x14ac:dyDescent="0.35">
      <c r="A287" s="13" t="s">
        <v>833</v>
      </c>
      <c r="B287" s="13" t="s">
        <v>834</v>
      </c>
      <c r="C287" s="13" t="s">
        <v>369</v>
      </c>
    </row>
    <row r="288" spans="1:3" x14ac:dyDescent="0.35">
      <c r="A288" s="13" t="s">
        <v>835</v>
      </c>
      <c r="B288" s="13" t="s">
        <v>836</v>
      </c>
      <c r="C288" s="13" t="s">
        <v>372</v>
      </c>
    </row>
    <row r="289" spans="1:3" x14ac:dyDescent="0.35">
      <c r="A289" s="13" t="s">
        <v>837</v>
      </c>
      <c r="B289" s="13" t="s">
        <v>838</v>
      </c>
      <c r="C289" s="13" t="s">
        <v>372</v>
      </c>
    </row>
    <row r="290" spans="1:3" x14ac:dyDescent="0.35">
      <c r="A290" s="13" t="s">
        <v>839</v>
      </c>
      <c r="B290" s="13" t="s">
        <v>840</v>
      </c>
      <c r="C290" s="13" t="s">
        <v>372</v>
      </c>
    </row>
    <row r="291" spans="1:3" x14ac:dyDescent="0.35">
      <c r="A291" s="13" t="s">
        <v>841</v>
      </c>
      <c r="B291" s="13" t="s">
        <v>842</v>
      </c>
      <c r="C291" s="13" t="s">
        <v>372</v>
      </c>
    </row>
  </sheetData>
  <sortState ref="A204:C260">
    <sortCondition ref="C204:C260"/>
  </sortState>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2"/>
  <sheetViews>
    <sheetView workbookViewId="0">
      <selection activeCell="K63" sqref="K63"/>
    </sheetView>
  </sheetViews>
  <sheetFormatPr defaultRowHeight="15.5" x14ac:dyDescent="0.35"/>
  <cols>
    <col min="1" max="1" width="27.36328125" style="13" customWidth="1"/>
    <col min="2" max="2" width="32.453125" style="13" customWidth="1"/>
    <col min="3" max="3" width="23.7265625" style="13" customWidth="1"/>
    <col min="4" max="4" width="19.90625" style="13" customWidth="1"/>
    <col min="5" max="5" width="8.7265625" style="13"/>
    <col min="6" max="6" width="18.90625" style="13" customWidth="1"/>
    <col min="7" max="7" width="22.54296875" style="13" customWidth="1"/>
    <col min="8" max="8" width="23.54296875" style="13" customWidth="1"/>
    <col min="9" max="9" width="18.6328125" style="13" customWidth="1"/>
    <col min="10" max="16384" width="8.7265625" style="13"/>
  </cols>
  <sheetData>
    <row r="1" spans="1:9" x14ac:dyDescent="0.35">
      <c r="A1" s="19" t="s">
        <v>1850</v>
      </c>
      <c r="B1" s="19"/>
      <c r="C1" s="19"/>
      <c r="D1" s="19"/>
      <c r="E1" s="19"/>
    </row>
    <row r="2" spans="1:9" x14ac:dyDescent="0.35">
      <c r="A2" s="13" t="s">
        <v>2017</v>
      </c>
    </row>
    <row r="3" spans="1:9" x14ac:dyDescent="0.35">
      <c r="A3" s="13" t="s">
        <v>2012</v>
      </c>
    </row>
    <row r="5" spans="1:9" x14ac:dyDescent="0.35">
      <c r="A5" s="24" t="s">
        <v>861</v>
      </c>
      <c r="B5" s="24"/>
      <c r="C5" s="24"/>
      <c r="D5" s="24"/>
      <c r="E5" s="24"/>
      <c r="F5" s="24"/>
      <c r="G5" s="24"/>
      <c r="H5" s="24"/>
      <c r="I5" s="24"/>
    </row>
    <row r="7" spans="1:9" x14ac:dyDescent="0.35">
      <c r="B7" s="13" t="s">
        <v>844</v>
      </c>
      <c r="C7" s="13" t="s">
        <v>843</v>
      </c>
    </row>
    <row r="8" spans="1:9" x14ac:dyDescent="0.35">
      <c r="A8" s="13" t="s">
        <v>872</v>
      </c>
      <c r="B8" s="17">
        <v>27387</v>
      </c>
      <c r="C8" s="17">
        <v>22834</v>
      </c>
    </row>
    <row r="9" spans="1:9" x14ac:dyDescent="0.35">
      <c r="A9" s="13" t="s">
        <v>873</v>
      </c>
      <c r="B9" s="17">
        <v>115797</v>
      </c>
      <c r="C9" s="17">
        <v>108750</v>
      </c>
    </row>
    <row r="10" spans="1:9" x14ac:dyDescent="0.35">
      <c r="A10" s="13" t="s">
        <v>874</v>
      </c>
      <c r="B10" s="17">
        <v>427704</v>
      </c>
      <c r="C10" s="17">
        <v>426145</v>
      </c>
    </row>
    <row r="13" spans="1:9" x14ac:dyDescent="0.35">
      <c r="A13" s="24" t="s">
        <v>850</v>
      </c>
      <c r="B13" s="24"/>
      <c r="C13" s="24"/>
      <c r="D13" s="24"/>
      <c r="E13" s="24"/>
      <c r="F13" s="24"/>
      <c r="G13" s="24"/>
      <c r="H13" s="24"/>
      <c r="I13" s="24"/>
    </row>
    <row r="15" spans="1:9" x14ac:dyDescent="0.35">
      <c r="A15" s="77" t="s">
        <v>844</v>
      </c>
      <c r="B15" s="77"/>
      <c r="C15" s="77"/>
      <c r="F15" s="77" t="s">
        <v>843</v>
      </c>
      <c r="G15" s="77"/>
      <c r="H15" s="77"/>
    </row>
    <row r="16" spans="1:9" x14ac:dyDescent="0.35">
      <c r="A16" s="13" t="s">
        <v>1848</v>
      </c>
      <c r="B16" s="13" t="s">
        <v>845</v>
      </c>
      <c r="C16" s="13" t="s">
        <v>846</v>
      </c>
      <c r="D16" s="13" t="s">
        <v>847</v>
      </c>
      <c r="G16" s="13" t="s">
        <v>845</v>
      </c>
      <c r="H16" s="13" t="s">
        <v>846</v>
      </c>
      <c r="I16" s="13" t="s">
        <v>847</v>
      </c>
    </row>
    <row r="17" spans="1:11" x14ac:dyDescent="0.35">
      <c r="A17" s="13" t="s">
        <v>341</v>
      </c>
      <c r="B17" s="17">
        <v>39638.922261484098</v>
      </c>
      <c r="C17" s="17">
        <v>87580.583038869299</v>
      </c>
      <c r="D17" s="17">
        <v>135029.46996466399</v>
      </c>
      <c r="E17" s="23"/>
      <c r="F17" s="13" t="s">
        <v>341</v>
      </c>
      <c r="G17" s="17">
        <v>32799.416961130701</v>
      </c>
      <c r="H17" s="17">
        <v>80117.402826855105</v>
      </c>
      <c r="I17" s="17">
        <v>131683.39222614799</v>
      </c>
      <c r="K17" s="23"/>
    </row>
    <row r="18" spans="1:11" x14ac:dyDescent="0.35">
      <c r="A18" s="13" t="s">
        <v>342</v>
      </c>
      <c r="B18" s="17">
        <v>2969.5882352941198</v>
      </c>
      <c r="C18" s="17">
        <v>20795.529411764699</v>
      </c>
      <c r="D18" s="17">
        <v>72237.308823529398</v>
      </c>
      <c r="E18" s="23"/>
      <c r="F18" s="13" t="s">
        <v>342</v>
      </c>
      <c r="G18" s="17">
        <v>2725.6029411764698</v>
      </c>
      <c r="H18" s="17">
        <v>20423.9852941176</v>
      </c>
      <c r="I18" s="17">
        <v>68667.676470588194</v>
      </c>
      <c r="K18" s="23"/>
    </row>
    <row r="19" spans="1:11" x14ac:dyDescent="0.35">
      <c r="A19" s="13" t="s">
        <v>343</v>
      </c>
      <c r="B19" s="17">
        <v>4399.5806451612898</v>
      </c>
      <c r="C19" s="17">
        <v>23336.677419354801</v>
      </c>
      <c r="D19" s="17">
        <v>133346.77419354799</v>
      </c>
      <c r="E19" s="23"/>
      <c r="F19" s="13" t="s">
        <v>343</v>
      </c>
      <c r="G19" s="17">
        <v>3935.22580645161</v>
      </c>
      <c r="H19" s="17">
        <v>22243.129032258101</v>
      </c>
      <c r="I19" s="17">
        <v>128383.935483871</v>
      </c>
      <c r="K19" s="23"/>
    </row>
    <row r="20" spans="1:11" x14ac:dyDescent="0.35">
      <c r="A20" s="13" t="s">
        <v>554</v>
      </c>
      <c r="B20" s="17">
        <v>2006.96</v>
      </c>
      <c r="C20" s="17">
        <v>12073.96</v>
      </c>
      <c r="D20" s="17">
        <v>105309.12</v>
      </c>
      <c r="E20" s="23"/>
      <c r="F20" s="13" t="s">
        <v>554</v>
      </c>
      <c r="G20" s="17">
        <v>2017.44</v>
      </c>
      <c r="H20" s="17">
        <v>11248.8</v>
      </c>
      <c r="I20" s="17">
        <v>99834.8</v>
      </c>
      <c r="K20" s="23"/>
    </row>
    <row r="21" spans="1:11" x14ac:dyDescent="0.35">
      <c r="A21" s="13" t="s">
        <v>551</v>
      </c>
      <c r="B21" s="17">
        <v>89210.033500837497</v>
      </c>
      <c r="C21" s="17">
        <v>203138.140703518</v>
      </c>
      <c r="D21" s="17">
        <v>691107.97319933004</v>
      </c>
      <c r="E21" s="23"/>
      <c r="F21" s="13" t="s">
        <v>551</v>
      </c>
      <c r="G21" s="17">
        <v>70968.140703517594</v>
      </c>
      <c r="H21" s="17">
        <v>196911.75879396999</v>
      </c>
      <c r="I21" s="17">
        <v>694180.72026800702</v>
      </c>
      <c r="K21" s="23"/>
    </row>
    <row r="22" spans="1:11" x14ac:dyDescent="0.35">
      <c r="A22" s="13" t="s">
        <v>345</v>
      </c>
      <c r="B22" s="17">
        <v>5926.1805555555602</v>
      </c>
      <c r="C22" s="17">
        <v>31893.402777777799</v>
      </c>
      <c r="D22" s="17">
        <v>423492.22222222202</v>
      </c>
      <c r="E22" s="23"/>
      <c r="F22" s="13" t="s">
        <v>345</v>
      </c>
      <c r="G22" s="17">
        <v>6491.8055555555602</v>
      </c>
      <c r="H22" s="17">
        <v>32248.194444444402</v>
      </c>
      <c r="I22" s="17">
        <v>495092.29166666698</v>
      </c>
      <c r="K22" s="23"/>
    </row>
    <row r="23" spans="1:11" x14ac:dyDescent="0.35">
      <c r="A23" s="13" t="s">
        <v>553</v>
      </c>
      <c r="B23" s="17">
        <v>4713.1592039800998</v>
      </c>
      <c r="C23" s="17">
        <v>9908.7313432835799</v>
      </c>
      <c r="D23" s="17">
        <v>38939.527363184097</v>
      </c>
      <c r="E23" s="23"/>
      <c r="F23" s="13" t="s">
        <v>553</v>
      </c>
      <c r="G23" s="17">
        <v>4133.83084577114</v>
      </c>
      <c r="H23" s="17">
        <v>9655.5472636815903</v>
      </c>
      <c r="I23" s="17">
        <v>40069.328358209001</v>
      </c>
      <c r="K23" s="23"/>
    </row>
    <row r="24" spans="1:11" x14ac:dyDescent="0.35">
      <c r="A24" s="13" t="s">
        <v>347</v>
      </c>
      <c r="B24" s="17">
        <v>23346.117021276601</v>
      </c>
      <c r="C24" s="17">
        <v>48411.489361702101</v>
      </c>
      <c r="D24" s="17">
        <v>197557.473404255</v>
      </c>
      <c r="E24" s="23"/>
      <c r="F24" s="13" t="s">
        <v>347</v>
      </c>
      <c r="G24" s="17">
        <v>20453.297872340401</v>
      </c>
      <c r="H24" s="17">
        <v>48556.675531914902</v>
      </c>
      <c r="I24" s="17">
        <v>206627.60638297899</v>
      </c>
      <c r="K24" s="23"/>
    </row>
    <row r="25" spans="1:11" x14ac:dyDescent="0.35">
      <c r="A25" s="13" t="s">
        <v>348</v>
      </c>
      <c r="B25" s="17">
        <v>8265.2453987730096</v>
      </c>
      <c r="C25" s="17">
        <v>57963.5582822086</v>
      </c>
      <c r="D25" s="17">
        <v>344212.05521472398</v>
      </c>
      <c r="E25" s="23"/>
      <c r="F25" s="13" t="s">
        <v>348</v>
      </c>
      <c r="G25" s="17">
        <v>7915.2453987730096</v>
      </c>
      <c r="H25" s="17">
        <v>68664.478527607396</v>
      </c>
      <c r="I25" s="17">
        <v>370932.54601226997</v>
      </c>
      <c r="K25" s="23"/>
    </row>
    <row r="26" spans="1:11" x14ac:dyDescent="0.35">
      <c r="A26" s="13" t="s">
        <v>349</v>
      </c>
      <c r="B26" s="17">
        <v>17075.5</v>
      </c>
      <c r="C26" s="17">
        <v>178990.57692307699</v>
      </c>
      <c r="D26" s="17">
        <v>633978.65384615399</v>
      </c>
      <c r="E26" s="23"/>
      <c r="F26" s="13" t="s">
        <v>349</v>
      </c>
      <c r="G26" s="17">
        <v>14515.461538461501</v>
      </c>
      <c r="H26" s="17">
        <v>170595.26923076899</v>
      </c>
      <c r="I26" s="17">
        <v>641769.84615384601</v>
      </c>
      <c r="K26" s="23"/>
    </row>
    <row r="27" spans="1:11" x14ac:dyDescent="0.35">
      <c r="A27" s="13" t="s">
        <v>350</v>
      </c>
      <c r="B27" s="17">
        <v>7881.7424242424204</v>
      </c>
      <c r="C27" s="17">
        <v>89513.674242424197</v>
      </c>
      <c r="D27" s="17">
        <v>415248.78787878802</v>
      </c>
      <c r="E27" s="23"/>
      <c r="F27" s="13" t="s">
        <v>350</v>
      </c>
      <c r="G27" s="17">
        <v>6547.80303030303</v>
      </c>
      <c r="H27" s="17">
        <v>85548.598484848495</v>
      </c>
      <c r="I27" s="17">
        <v>406943.33333333302</v>
      </c>
      <c r="K27" s="23"/>
    </row>
    <row r="28" spans="1:11" x14ac:dyDescent="0.35">
      <c r="A28" s="13" t="s">
        <v>351</v>
      </c>
      <c r="B28" s="17">
        <v>25080.409836065599</v>
      </c>
      <c r="C28" s="17">
        <v>194343.442622951</v>
      </c>
      <c r="D28" s="17">
        <v>585827.58196721296</v>
      </c>
      <c r="E28" s="23"/>
      <c r="F28" s="13" t="s">
        <v>351</v>
      </c>
      <c r="G28" s="17">
        <v>14099.7131147541</v>
      </c>
      <c r="H28" s="17">
        <v>170139.01639344299</v>
      </c>
      <c r="I28" s="17">
        <v>565858.60655737703</v>
      </c>
      <c r="K28" s="23"/>
    </row>
    <row r="29" spans="1:11" x14ac:dyDescent="0.35">
      <c r="A29" s="13" t="s">
        <v>354</v>
      </c>
      <c r="B29" s="17">
        <v>11811.401869158901</v>
      </c>
      <c r="C29" s="17">
        <v>141333.434579439</v>
      </c>
      <c r="D29" s="17">
        <v>675755.77102803695</v>
      </c>
      <c r="E29" s="23"/>
      <c r="F29" s="13" t="s">
        <v>354</v>
      </c>
      <c r="G29" s="17">
        <v>9857.5</v>
      </c>
      <c r="H29" s="17">
        <v>131761.75233644899</v>
      </c>
      <c r="I29" s="17">
        <v>669349.43925233604</v>
      </c>
      <c r="K29" s="23"/>
    </row>
    <row r="30" spans="1:11" x14ac:dyDescent="0.35">
      <c r="A30" s="13" t="s">
        <v>355</v>
      </c>
      <c r="B30" s="17">
        <v>10657.7530364372</v>
      </c>
      <c r="C30" s="17">
        <v>61243.248987854196</v>
      </c>
      <c r="D30" s="17">
        <v>398461.51821862301</v>
      </c>
      <c r="E30" s="23"/>
      <c r="F30" s="13" t="s">
        <v>355</v>
      </c>
      <c r="G30" s="17">
        <v>8822.9858299595107</v>
      </c>
      <c r="H30" s="17">
        <v>54173.8866396761</v>
      </c>
      <c r="I30" s="17">
        <v>394686.61943319801</v>
      </c>
      <c r="K30" s="23"/>
    </row>
    <row r="31" spans="1:11" x14ac:dyDescent="0.35">
      <c r="A31" s="13" t="s">
        <v>356</v>
      </c>
      <c r="B31" s="17">
        <v>92485.053619302998</v>
      </c>
      <c r="C31" s="17">
        <v>277649.47721179598</v>
      </c>
      <c r="D31" s="17">
        <v>751189.20241286897</v>
      </c>
      <c r="E31" s="23"/>
      <c r="F31" s="13" t="s">
        <v>356</v>
      </c>
      <c r="G31" s="17">
        <v>79657.694369973193</v>
      </c>
      <c r="H31" s="17">
        <v>264585.52949061699</v>
      </c>
      <c r="I31" s="17">
        <v>744567.84852546896</v>
      </c>
      <c r="K31" s="23"/>
    </row>
    <row r="32" spans="1:11" x14ac:dyDescent="0.35">
      <c r="A32" s="13" t="s">
        <v>357</v>
      </c>
      <c r="B32" s="17">
        <v>7262.5641025640998</v>
      </c>
      <c r="C32" s="17">
        <v>16479.022435897401</v>
      </c>
      <c r="D32" s="17">
        <v>26941.282051282102</v>
      </c>
      <c r="E32" s="23"/>
      <c r="F32" s="13" t="s">
        <v>357</v>
      </c>
      <c r="G32" s="17">
        <v>6723.8942307692296</v>
      </c>
      <c r="H32" s="17">
        <v>16522.179487179499</v>
      </c>
      <c r="I32" s="17">
        <v>27544.839743589699</v>
      </c>
      <c r="K32" s="23"/>
    </row>
    <row r="33" spans="1:11" x14ac:dyDescent="0.35">
      <c r="A33" s="13" t="s">
        <v>358</v>
      </c>
      <c r="B33" s="17">
        <v>11124.0789473684</v>
      </c>
      <c r="C33" s="17">
        <v>108893.640350877</v>
      </c>
      <c r="D33" s="17">
        <v>438149.21052631602</v>
      </c>
      <c r="E33" s="23"/>
      <c r="F33" s="13" t="s">
        <v>358</v>
      </c>
      <c r="G33" s="17">
        <v>9719.4736842105303</v>
      </c>
      <c r="H33" s="17">
        <v>75298.728070175406</v>
      </c>
      <c r="I33" s="17">
        <v>416818.15789473703</v>
      </c>
      <c r="K33" s="23"/>
    </row>
    <row r="34" spans="1:11" x14ac:dyDescent="0.35">
      <c r="A34" s="13" t="s">
        <v>359</v>
      </c>
      <c r="B34" s="17">
        <v>8819.4347826086996</v>
      </c>
      <c r="C34" s="17">
        <v>113521.43478260899</v>
      </c>
      <c r="D34" s="17">
        <v>435825.56521739101</v>
      </c>
      <c r="E34" s="23"/>
      <c r="F34" s="13" t="s">
        <v>359</v>
      </c>
      <c r="G34" s="17">
        <v>7575.2608695652198</v>
      </c>
      <c r="H34" s="17">
        <v>105120.782608696</v>
      </c>
      <c r="I34" s="17">
        <v>428116.95652173902</v>
      </c>
      <c r="K34" s="23"/>
    </row>
    <row r="35" spans="1:11" x14ac:dyDescent="0.35">
      <c r="A35" s="13" t="s">
        <v>360</v>
      </c>
      <c r="B35" s="17">
        <v>4775.3571428571404</v>
      </c>
      <c r="C35" s="17">
        <v>10154.325396825399</v>
      </c>
      <c r="D35" s="17">
        <v>31507.301587301601</v>
      </c>
      <c r="E35" s="23"/>
      <c r="F35" s="13" t="s">
        <v>360</v>
      </c>
      <c r="G35" s="17">
        <v>4792.1031746031704</v>
      </c>
      <c r="H35" s="17">
        <v>10125.158730158701</v>
      </c>
      <c r="I35" s="17">
        <v>31866.269841269801</v>
      </c>
      <c r="K35" s="23"/>
    </row>
    <row r="36" spans="1:11" x14ac:dyDescent="0.35">
      <c r="A36" s="13" t="s">
        <v>555</v>
      </c>
      <c r="B36" s="17">
        <v>1867.3611111111099</v>
      </c>
      <c r="C36" s="17">
        <v>3273.8888888888901</v>
      </c>
      <c r="D36" s="17">
        <v>3425.6944444444398</v>
      </c>
      <c r="E36" s="23"/>
      <c r="F36" s="13" t="s">
        <v>555</v>
      </c>
      <c r="G36" s="17">
        <v>1759.5833333333301</v>
      </c>
      <c r="H36" s="17">
        <v>2940.5555555555602</v>
      </c>
      <c r="I36" s="17">
        <v>3273.8888888888901</v>
      </c>
      <c r="K36" s="23"/>
    </row>
    <row r="37" spans="1:11" x14ac:dyDescent="0.35">
      <c r="A37" s="13" t="s">
        <v>361</v>
      </c>
      <c r="B37" s="17">
        <v>6506.9354838709696</v>
      </c>
      <c r="C37" s="17">
        <v>58598.091397849501</v>
      </c>
      <c r="D37" s="17">
        <v>371305.64516129001</v>
      </c>
      <c r="E37" s="23"/>
      <c r="F37" s="13" t="s">
        <v>361</v>
      </c>
      <c r="G37" s="17">
        <v>5462.5268817204296</v>
      </c>
      <c r="H37" s="17">
        <v>50418.118279569899</v>
      </c>
      <c r="I37" s="17">
        <v>370802.25806451601</v>
      </c>
      <c r="K37" s="23"/>
    </row>
    <row r="38" spans="1:11" x14ac:dyDescent="0.35">
      <c r="A38" s="13" t="s">
        <v>362</v>
      </c>
      <c r="B38" s="17">
        <v>12315.6935123043</v>
      </c>
      <c r="C38" s="17">
        <v>174741.11856823301</v>
      </c>
      <c r="D38" s="17">
        <v>687583.50111856801</v>
      </c>
      <c r="E38" s="23"/>
      <c r="F38" s="13" t="s">
        <v>362</v>
      </c>
      <c r="G38" s="17">
        <v>10681.062639821001</v>
      </c>
      <c r="H38" s="17">
        <v>159651.700223714</v>
      </c>
      <c r="I38" s="17">
        <v>683367.99776286399</v>
      </c>
      <c r="K38" s="23"/>
    </row>
    <row r="39" spans="1:11" x14ac:dyDescent="0.35">
      <c r="A39" s="13" t="s">
        <v>363</v>
      </c>
      <c r="B39" s="17">
        <v>2395.8620689655199</v>
      </c>
      <c r="C39" s="17">
        <v>3815.8620689655199</v>
      </c>
      <c r="D39" s="17">
        <v>3872.4137931034502</v>
      </c>
      <c r="E39" s="23"/>
      <c r="F39" s="13" t="s">
        <v>363</v>
      </c>
      <c r="G39" s="17">
        <v>2302.7586206896599</v>
      </c>
      <c r="H39" s="17">
        <v>3190</v>
      </c>
      <c r="I39" s="17">
        <v>3190</v>
      </c>
      <c r="K39" s="23"/>
    </row>
    <row r="40" spans="1:11" x14ac:dyDescent="0.35">
      <c r="A40" s="13" t="s">
        <v>552</v>
      </c>
      <c r="B40" s="17">
        <v>9202.8494623655897</v>
      </c>
      <c r="C40" s="17">
        <v>26460.2419354839</v>
      </c>
      <c r="D40" s="17">
        <v>237573.870967742</v>
      </c>
      <c r="E40" s="23"/>
      <c r="F40" s="13" t="s">
        <v>552</v>
      </c>
      <c r="G40" s="17">
        <v>8039.9731182795704</v>
      </c>
      <c r="H40" s="17">
        <v>25190.725806451599</v>
      </c>
      <c r="I40" s="17">
        <v>235611.20967741901</v>
      </c>
      <c r="K40" s="23"/>
    </row>
    <row r="41" spans="1:11" x14ac:dyDescent="0.35">
      <c r="A41" s="13" t="s">
        <v>365</v>
      </c>
      <c r="B41" s="17">
        <v>19092.400000000001</v>
      </c>
      <c r="C41" s="17">
        <v>200395.37777777799</v>
      </c>
      <c r="D41" s="17">
        <v>575138.86666666705</v>
      </c>
      <c r="E41" s="23"/>
      <c r="F41" s="13" t="s">
        <v>365</v>
      </c>
      <c r="G41" s="17">
        <v>12838.266666666699</v>
      </c>
      <c r="H41" s="17">
        <v>180261.933333333</v>
      </c>
      <c r="I41" s="17">
        <v>562313.82222222199</v>
      </c>
      <c r="K41" s="23"/>
    </row>
    <row r="42" spans="1:11" x14ac:dyDescent="0.35">
      <c r="A42" s="13" t="s">
        <v>366</v>
      </c>
      <c r="B42" s="17">
        <v>2762.2727272727302</v>
      </c>
      <c r="C42" s="17">
        <v>8826.25874125874</v>
      </c>
      <c r="D42" s="17">
        <v>102869.230769231</v>
      </c>
      <c r="E42" s="23"/>
      <c r="F42" s="13" t="s">
        <v>366</v>
      </c>
      <c r="G42" s="17">
        <v>2725.1748251748299</v>
      </c>
      <c r="H42" s="17">
        <v>8030</v>
      </c>
      <c r="I42" s="17">
        <v>115549.195804196</v>
      </c>
      <c r="K42" s="23"/>
    </row>
    <row r="43" spans="1:11" x14ac:dyDescent="0.35">
      <c r="A43" s="13" t="s">
        <v>367</v>
      </c>
      <c r="B43" s="17">
        <v>2657.8333333333298</v>
      </c>
      <c r="C43" s="17">
        <v>3535</v>
      </c>
      <c r="D43" s="17">
        <v>4364.8333333333303</v>
      </c>
      <c r="E43" s="23"/>
      <c r="F43" s="13" t="s">
        <v>367</v>
      </c>
      <c r="G43" s="17">
        <v>2699.1666666666702</v>
      </c>
      <c r="H43" s="17">
        <v>3478</v>
      </c>
      <c r="I43" s="17">
        <v>4608.3333333333303</v>
      </c>
      <c r="K43" s="23"/>
    </row>
    <row r="44" spans="1:11" x14ac:dyDescent="0.35">
      <c r="A44" s="13" t="s">
        <v>368</v>
      </c>
      <c r="B44" s="17">
        <v>10509.5751633987</v>
      </c>
      <c r="C44" s="17">
        <v>41054.967320261399</v>
      </c>
      <c r="D44" s="17">
        <v>317114.93464052299</v>
      </c>
      <c r="E44" s="23"/>
      <c r="F44" s="13" t="s">
        <v>368</v>
      </c>
      <c r="G44" s="17">
        <v>9893.85620915033</v>
      </c>
      <c r="H44" s="17">
        <v>39578.333333333299</v>
      </c>
      <c r="I44" s="17">
        <v>317900.13071895402</v>
      </c>
      <c r="K44" s="23"/>
    </row>
    <row r="45" spans="1:11" x14ac:dyDescent="0.35">
      <c r="A45" s="13" t="s">
        <v>369</v>
      </c>
      <c r="B45" s="17">
        <v>17734.431554524399</v>
      </c>
      <c r="C45" s="17">
        <v>144936.97215777301</v>
      </c>
      <c r="D45" s="17">
        <v>523029.11832946597</v>
      </c>
      <c r="E45" s="23"/>
      <c r="F45" s="13" t="s">
        <v>369</v>
      </c>
      <c r="G45" s="17">
        <v>14851.8445475638</v>
      </c>
      <c r="H45" s="17">
        <v>136048.07424593999</v>
      </c>
      <c r="I45" s="17">
        <v>512524.501160093</v>
      </c>
      <c r="K45" s="23"/>
    </row>
    <row r="46" spans="1:11" x14ac:dyDescent="0.35">
      <c r="A46" s="13" t="s">
        <v>370</v>
      </c>
      <c r="B46" s="17">
        <v>8130.4545454545496</v>
      </c>
      <c r="C46" s="17">
        <v>78235.537190082599</v>
      </c>
      <c r="D46" s="17">
        <v>554412.35537190095</v>
      </c>
      <c r="E46" s="23"/>
      <c r="F46" s="13" t="s">
        <v>370</v>
      </c>
      <c r="G46" s="17">
        <v>7135.1652892561997</v>
      </c>
      <c r="H46" s="17">
        <v>66585.330578512396</v>
      </c>
      <c r="I46" s="17">
        <v>566955.90909090894</v>
      </c>
      <c r="K46" s="23"/>
    </row>
    <row r="47" spans="1:11" x14ac:dyDescent="0.35">
      <c r="A47" s="13" t="s">
        <v>371</v>
      </c>
      <c r="B47" s="17">
        <v>13994.8347107438</v>
      </c>
      <c r="C47" s="17">
        <v>156433.14049586799</v>
      </c>
      <c r="D47" s="17">
        <v>562526.07438016497</v>
      </c>
      <c r="E47" s="23"/>
      <c r="F47" s="13" t="s">
        <v>371</v>
      </c>
      <c r="G47" s="17">
        <v>10838.8016528926</v>
      </c>
      <c r="H47" s="17">
        <v>146257.35537190101</v>
      </c>
      <c r="I47" s="17">
        <v>555059.21487603302</v>
      </c>
      <c r="K47" s="23"/>
    </row>
    <row r="48" spans="1:11" x14ac:dyDescent="0.35">
      <c r="A48" s="13" t="s">
        <v>372</v>
      </c>
      <c r="B48" s="17">
        <v>16743.242677824299</v>
      </c>
      <c r="C48" s="17">
        <v>128188.221757322</v>
      </c>
      <c r="D48" s="17">
        <v>609774.76987447694</v>
      </c>
      <c r="E48" s="23"/>
      <c r="F48" s="13" t="s">
        <v>372</v>
      </c>
      <c r="G48" s="17">
        <v>14685.6066945607</v>
      </c>
      <c r="H48" s="17">
        <v>127519.89539749001</v>
      </c>
      <c r="I48" s="17">
        <v>611723.45188284502</v>
      </c>
      <c r="K48" s="23"/>
    </row>
    <row r="49" spans="1:9" x14ac:dyDescent="0.35">
      <c r="B49" s="17"/>
      <c r="C49" s="17"/>
    </row>
    <row r="51" spans="1:9" x14ac:dyDescent="0.35">
      <c r="A51" s="24" t="s">
        <v>848</v>
      </c>
      <c r="B51" s="24"/>
      <c r="C51" s="24"/>
      <c r="D51" s="24"/>
      <c r="E51" s="24"/>
      <c r="F51" s="24"/>
      <c r="G51" s="24"/>
      <c r="H51" s="24"/>
      <c r="I51" s="24"/>
    </row>
    <row r="52" spans="1:9" x14ac:dyDescent="0.35">
      <c r="A52" s="13" t="s">
        <v>2071</v>
      </c>
    </row>
    <row r="54" spans="1:9" x14ac:dyDescent="0.35">
      <c r="A54" s="13" t="s">
        <v>844</v>
      </c>
      <c r="B54" s="18"/>
      <c r="C54" s="18"/>
      <c r="F54" s="13" t="s">
        <v>843</v>
      </c>
    </row>
    <row r="55" spans="1:9" x14ac:dyDescent="0.35">
      <c r="A55" s="13" t="s">
        <v>549</v>
      </c>
      <c r="B55" s="13" t="s">
        <v>845</v>
      </c>
      <c r="C55" s="13" t="s">
        <v>846</v>
      </c>
      <c r="D55" s="13" t="s">
        <v>847</v>
      </c>
      <c r="F55" s="13" t="s">
        <v>549</v>
      </c>
      <c r="G55" s="13" t="s">
        <v>845</v>
      </c>
      <c r="H55" s="13" t="s">
        <v>846</v>
      </c>
      <c r="I55" s="13" t="s">
        <v>847</v>
      </c>
    </row>
    <row r="56" spans="1:9" x14ac:dyDescent="0.35">
      <c r="A56" s="13" t="s">
        <v>14</v>
      </c>
      <c r="B56" s="17">
        <v>36617.111111111102</v>
      </c>
      <c r="C56" s="17">
        <v>156992.788530466</v>
      </c>
      <c r="D56" s="17">
        <v>547508.61290322605</v>
      </c>
      <c r="F56" s="13" t="s">
        <v>14</v>
      </c>
      <c r="G56" s="17">
        <v>29894.695340501799</v>
      </c>
      <c r="H56" s="17">
        <v>146404.383512545</v>
      </c>
      <c r="I56" s="17">
        <v>543860.89247311803</v>
      </c>
    </row>
    <row r="57" spans="1:9" x14ac:dyDescent="0.35">
      <c r="A57" s="13">
        <v>2</v>
      </c>
      <c r="B57" s="17">
        <v>26094.032258064501</v>
      </c>
      <c r="C57" s="17">
        <v>119249.555555556</v>
      </c>
      <c r="D57" s="17">
        <v>456391.77419354802</v>
      </c>
      <c r="F57" s="13">
        <v>2</v>
      </c>
      <c r="G57" s="17">
        <v>21868.1827956989</v>
      </c>
      <c r="H57" s="17">
        <v>111881.44086021501</v>
      </c>
      <c r="I57" s="17">
        <v>455048.66308243701</v>
      </c>
    </row>
    <row r="58" spans="1:9" x14ac:dyDescent="0.35">
      <c r="A58" s="13">
        <v>3</v>
      </c>
      <c r="B58" s="17">
        <v>21474.681003584199</v>
      </c>
      <c r="C58" s="17">
        <v>89592.469534050193</v>
      </c>
      <c r="D58" s="17">
        <v>344890.129032258</v>
      </c>
      <c r="F58" s="13">
        <v>3</v>
      </c>
      <c r="G58" s="17">
        <v>18231.358422939102</v>
      </c>
      <c r="H58" s="17">
        <v>83728.480286738399</v>
      </c>
      <c r="I58" s="17">
        <v>342451.72043010802</v>
      </c>
    </row>
    <row r="59" spans="1:9" x14ac:dyDescent="0.35">
      <c r="A59" s="13">
        <v>4</v>
      </c>
      <c r="B59" s="17">
        <v>19671.3799283154</v>
      </c>
      <c r="C59" s="17">
        <v>87962.186379928302</v>
      </c>
      <c r="D59" s="17">
        <v>340370.78494623699</v>
      </c>
      <c r="F59" s="13">
        <v>4</v>
      </c>
      <c r="G59" s="17">
        <v>16760.0681003584</v>
      </c>
      <c r="H59" s="17">
        <v>83013.759856630801</v>
      </c>
      <c r="I59" s="17">
        <v>336652.88172042998</v>
      </c>
    </row>
    <row r="60" spans="1:9" x14ac:dyDescent="0.35">
      <c r="A60" s="13" t="s">
        <v>13</v>
      </c>
      <c r="B60" s="17">
        <v>33072.568051575901</v>
      </c>
      <c r="C60" s="17">
        <v>125181.57234956999</v>
      </c>
      <c r="D60" s="17">
        <v>449342.65759312297</v>
      </c>
      <c r="F60" s="13" t="s">
        <v>13</v>
      </c>
      <c r="G60" s="17">
        <v>27414.373209169102</v>
      </c>
      <c r="H60" s="17">
        <v>118716.30730659</v>
      </c>
      <c r="I60" s="17">
        <v>452690.15759312297</v>
      </c>
    </row>
    <row r="61" spans="1:9" x14ac:dyDescent="0.35">
      <c r="B61" s="18"/>
      <c r="C61" s="18"/>
      <c r="D61" s="18"/>
      <c r="G61" s="18"/>
      <c r="H61" s="18"/>
      <c r="I61" s="18"/>
    </row>
    <row r="62" spans="1:9" x14ac:dyDescent="0.35">
      <c r="B62" s="18"/>
      <c r="C62" s="18"/>
    </row>
    <row r="63" spans="1:9" x14ac:dyDescent="0.35">
      <c r="A63" s="24" t="s">
        <v>849</v>
      </c>
      <c r="B63" s="24"/>
      <c r="C63" s="24"/>
      <c r="D63" s="24"/>
      <c r="E63" s="24"/>
      <c r="F63" s="24"/>
      <c r="G63" s="24"/>
      <c r="H63" s="24"/>
      <c r="I63" s="24"/>
    </row>
    <row r="64" spans="1:9" x14ac:dyDescent="0.35">
      <c r="A64" s="13" t="s">
        <v>1847</v>
      </c>
    </row>
    <row r="66" spans="1:9" x14ac:dyDescent="0.35">
      <c r="A66" s="13" t="s">
        <v>851</v>
      </c>
      <c r="B66" s="13" t="s">
        <v>845</v>
      </c>
      <c r="C66" s="13" t="s">
        <v>846</v>
      </c>
      <c r="D66" s="13" t="s">
        <v>847</v>
      </c>
      <c r="F66" s="13" t="s">
        <v>851</v>
      </c>
      <c r="G66" s="13" t="s">
        <v>845</v>
      </c>
      <c r="H66" s="13" t="s">
        <v>846</v>
      </c>
      <c r="I66" s="13" t="s">
        <v>847</v>
      </c>
    </row>
    <row r="67" spans="1:9" x14ac:dyDescent="0.35">
      <c r="A67" s="13" t="s">
        <v>598</v>
      </c>
      <c r="B67" s="17">
        <v>65568.696599825606</v>
      </c>
      <c r="C67" s="17">
        <v>202614.37445510001</v>
      </c>
      <c r="D67" s="17">
        <v>589887.26242371404</v>
      </c>
      <c r="F67" s="13" t="s">
        <v>598</v>
      </c>
      <c r="G67" s="17">
        <v>53817.534873583303</v>
      </c>
      <c r="H67" s="17">
        <v>192215.11987794199</v>
      </c>
      <c r="I67" s="17">
        <v>586400.99171752401</v>
      </c>
    </row>
    <row r="68" spans="1:9" x14ac:dyDescent="0.35">
      <c r="A68" s="13" t="s">
        <v>599</v>
      </c>
      <c r="B68" s="17">
        <v>12766</v>
      </c>
      <c r="C68" s="17">
        <v>104452.152963671</v>
      </c>
      <c r="D68" s="17">
        <v>464221.36520076502</v>
      </c>
      <c r="F68" s="13" t="s">
        <v>599</v>
      </c>
      <c r="G68" s="17">
        <v>11225.680688336501</v>
      </c>
      <c r="H68" s="17">
        <v>96574.692160611899</v>
      </c>
      <c r="I68" s="17">
        <v>463895.98852772499</v>
      </c>
    </row>
    <row r="69" spans="1:9" x14ac:dyDescent="0.35">
      <c r="A69" s="13" t="s">
        <v>600</v>
      </c>
      <c r="B69" s="17">
        <v>5003.6288998358004</v>
      </c>
      <c r="C69" s="17">
        <v>60600.7471264368</v>
      </c>
      <c r="D69" s="17">
        <v>344341.88834154297</v>
      </c>
      <c r="F69" s="13" t="s">
        <v>600</v>
      </c>
      <c r="G69" s="17">
        <v>4435.62397372742</v>
      </c>
      <c r="H69" s="17">
        <v>58329.187192118203</v>
      </c>
      <c r="I69" s="17">
        <v>349417.46305418701</v>
      </c>
    </row>
    <row r="70" spans="1:9" x14ac:dyDescent="0.35">
      <c r="A70" s="13" t="s">
        <v>601</v>
      </c>
      <c r="B70" s="17">
        <v>2022.8015564202301</v>
      </c>
      <c r="C70" s="17">
        <v>11901.867704280199</v>
      </c>
      <c r="D70" s="17">
        <v>75528.424124513607</v>
      </c>
      <c r="F70" s="13" t="s">
        <v>601</v>
      </c>
      <c r="G70" s="17">
        <v>1942.2762645914399</v>
      </c>
      <c r="H70" s="17">
        <v>11014.7859922179</v>
      </c>
      <c r="I70" s="17">
        <v>72607.684824902695</v>
      </c>
    </row>
    <row r="71" spans="1:9" x14ac:dyDescent="0.35">
      <c r="A71" s="13" t="s">
        <v>602</v>
      </c>
      <c r="B71" s="17">
        <v>4396.3759689922499</v>
      </c>
      <c r="C71" s="17">
        <v>36819.870801033598</v>
      </c>
      <c r="D71" s="17">
        <v>226463.99224806199</v>
      </c>
      <c r="F71" s="13" t="s">
        <v>602</v>
      </c>
      <c r="G71" s="17">
        <v>3962.7583979328201</v>
      </c>
      <c r="H71" s="17">
        <v>32941.3436692506</v>
      </c>
      <c r="I71" s="17">
        <v>221427.29974160201</v>
      </c>
    </row>
    <row r="72" spans="1:9" x14ac:dyDescent="0.35">
      <c r="A72" s="13" t="s">
        <v>860</v>
      </c>
      <c r="B72" s="17">
        <v>661.73302107728296</v>
      </c>
      <c r="C72" s="17">
        <v>3272.4121779859502</v>
      </c>
      <c r="D72" s="17">
        <v>28393.372365339601</v>
      </c>
      <c r="F72" s="13" t="s">
        <v>860</v>
      </c>
      <c r="G72" s="17">
        <v>497.66978922716601</v>
      </c>
      <c r="H72" s="17">
        <v>3063.0796252927398</v>
      </c>
      <c r="I72" s="17">
        <v>27290.831381733002</v>
      </c>
    </row>
  </sheetData>
  <sortState ref="A14:D45">
    <sortCondition ref="A14:A45"/>
  </sortState>
  <mergeCells count="2">
    <mergeCell ref="F15:H15"/>
    <mergeCell ref="A15:C15"/>
  </mergeCells>
  <pageMargins left="0.7" right="0.7" top="0.75" bottom="0.75" header="0.3" footer="0.3"/>
  <pageSetup paperSize="9" orientation="portrait" horizontalDpi="90" verticalDpi="9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workbookViewId="0">
      <selection activeCell="P9" sqref="P9"/>
    </sheetView>
  </sheetViews>
  <sheetFormatPr defaultRowHeight="14.5" x14ac:dyDescent="0.35"/>
  <cols>
    <col min="1" max="1" width="14.08984375" customWidth="1"/>
    <col min="2" max="2" width="22.1796875" customWidth="1"/>
    <col min="6" max="6" width="11.81640625" customWidth="1"/>
    <col min="7" max="7" width="18.7265625" customWidth="1"/>
    <col min="8" max="8" width="13.90625" customWidth="1"/>
    <col min="9" max="9" width="12.54296875" customWidth="1"/>
    <col min="10" max="10" width="18.7265625" customWidth="1"/>
  </cols>
  <sheetData>
    <row r="1" spans="1:14" ht="15.5" x14ac:dyDescent="0.35">
      <c r="A1" s="19" t="s">
        <v>2081</v>
      </c>
      <c r="B1" s="19"/>
      <c r="C1" s="19"/>
      <c r="D1" s="19"/>
      <c r="E1" s="19"/>
      <c r="F1" s="19"/>
      <c r="G1" s="19"/>
      <c r="H1" s="19"/>
      <c r="I1" s="19"/>
      <c r="J1" s="19"/>
      <c r="K1" s="13"/>
      <c r="L1" s="13"/>
      <c r="M1" s="13"/>
      <c r="N1" s="13"/>
    </row>
    <row r="2" spans="1:14" s="14" customFormat="1" ht="15.5" x14ac:dyDescent="0.35">
      <c r="A2" s="13" t="s">
        <v>1912</v>
      </c>
      <c r="B2" s="13"/>
      <c r="C2" s="13"/>
      <c r="D2" s="13"/>
      <c r="E2" s="13"/>
      <c r="F2" s="13"/>
      <c r="G2" s="13"/>
      <c r="H2" s="13"/>
      <c r="I2" s="13"/>
      <c r="J2" s="13"/>
      <c r="K2" s="13"/>
      <c r="L2" s="13"/>
    </row>
    <row r="3" spans="1:14" ht="15.5" x14ac:dyDescent="0.35">
      <c r="A3" s="13" t="s">
        <v>1913</v>
      </c>
      <c r="B3" s="13"/>
      <c r="C3" s="13"/>
      <c r="D3" s="13"/>
      <c r="E3" s="13"/>
      <c r="F3" s="13"/>
      <c r="G3" s="13"/>
      <c r="H3" s="13"/>
      <c r="I3" s="13"/>
      <c r="J3" s="13"/>
      <c r="K3" s="13"/>
    </row>
    <row r="4" spans="1:14" ht="15.5" x14ac:dyDescent="0.35">
      <c r="A4" s="13"/>
      <c r="B4" s="13"/>
      <c r="C4" s="13"/>
      <c r="D4" s="13"/>
      <c r="E4" s="13"/>
      <c r="F4" s="13"/>
      <c r="G4" s="13"/>
      <c r="H4" s="13"/>
      <c r="I4" s="13"/>
      <c r="J4" s="13"/>
      <c r="K4" s="13"/>
    </row>
    <row r="5" spans="1:14" ht="15.5" x14ac:dyDescent="0.35">
      <c r="A5" s="13"/>
      <c r="B5" s="13"/>
      <c r="C5" s="13" t="s">
        <v>464</v>
      </c>
      <c r="D5" s="13" t="s">
        <v>465</v>
      </c>
      <c r="E5" s="13" t="s">
        <v>165</v>
      </c>
      <c r="F5" s="13" t="s">
        <v>466</v>
      </c>
      <c r="G5" s="13" t="s">
        <v>467</v>
      </c>
      <c r="H5" s="13" t="s">
        <v>484</v>
      </c>
      <c r="I5" s="13" t="s">
        <v>165</v>
      </c>
      <c r="J5" s="13" t="s">
        <v>485</v>
      </c>
      <c r="K5" s="13" t="s">
        <v>468</v>
      </c>
    </row>
    <row r="6" spans="1:14" ht="15.5" x14ac:dyDescent="0.35">
      <c r="A6" s="13"/>
      <c r="B6" s="13"/>
      <c r="C6" s="13"/>
      <c r="D6" s="13"/>
      <c r="E6" s="13"/>
      <c r="F6" s="13"/>
      <c r="G6" s="13"/>
      <c r="H6" s="13"/>
      <c r="I6" s="13"/>
      <c r="J6" s="13"/>
      <c r="K6" s="13" t="s">
        <v>469</v>
      </c>
    </row>
    <row r="7" spans="1:14" ht="15.5" x14ac:dyDescent="0.35">
      <c r="A7" s="24" t="s">
        <v>173</v>
      </c>
      <c r="B7" s="13" t="s">
        <v>47</v>
      </c>
      <c r="C7" s="23">
        <v>0.20699999999999999</v>
      </c>
      <c r="D7" s="23">
        <v>0.47100000000000003</v>
      </c>
      <c r="E7" s="23">
        <v>0.16300000000000001</v>
      </c>
      <c r="F7" s="23">
        <v>0.09</v>
      </c>
      <c r="G7" s="23">
        <v>6.9000000000000006E-2</v>
      </c>
      <c r="H7" s="23">
        <v>0.67799999999999994</v>
      </c>
      <c r="I7" s="23">
        <v>0.16300000000000001</v>
      </c>
      <c r="J7" s="23">
        <v>0.159</v>
      </c>
      <c r="K7" s="13">
        <v>8220</v>
      </c>
    </row>
    <row r="8" spans="1:14" ht="15.5" x14ac:dyDescent="0.35">
      <c r="A8" s="24" t="s">
        <v>487</v>
      </c>
      <c r="B8" s="13" t="s">
        <v>341</v>
      </c>
      <c r="C8" s="23">
        <v>0.1</v>
      </c>
      <c r="D8" s="23">
        <v>0.49</v>
      </c>
      <c r="E8" s="23">
        <v>0.18</v>
      </c>
      <c r="F8" s="23">
        <v>0.16</v>
      </c>
      <c r="G8" s="23">
        <v>0.06</v>
      </c>
      <c r="H8" s="23">
        <v>0.59</v>
      </c>
      <c r="I8" s="23">
        <v>0.18</v>
      </c>
      <c r="J8" s="23">
        <v>0.22</v>
      </c>
      <c r="K8" s="13">
        <v>260</v>
      </c>
    </row>
    <row r="9" spans="1:14" ht="15.5" x14ac:dyDescent="0.35">
      <c r="A9" s="24"/>
      <c r="B9" s="13" t="s">
        <v>342</v>
      </c>
      <c r="C9" s="23">
        <v>0.18</v>
      </c>
      <c r="D9" s="23">
        <v>0.4</v>
      </c>
      <c r="E9" s="23">
        <v>7.0000000000000007E-2</v>
      </c>
      <c r="F9" s="23">
        <v>0.14000000000000001</v>
      </c>
      <c r="G9" s="23">
        <v>0.21</v>
      </c>
      <c r="H9" s="23">
        <v>0.57999999999999996</v>
      </c>
      <c r="I9" s="23">
        <v>7.0000000000000007E-2</v>
      </c>
      <c r="J9" s="23">
        <v>0.35</v>
      </c>
      <c r="K9" s="13">
        <v>280</v>
      </c>
    </row>
    <row r="10" spans="1:14" ht="15.5" x14ac:dyDescent="0.35">
      <c r="A10" s="24"/>
      <c r="B10" s="13" t="s">
        <v>343</v>
      </c>
      <c r="C10" s="23">
        <v>0.22</v>
      </c>
      <c r="D10" s="23">
        <v>0.47</v>
      </c>
      <c r="E10" s="23">
        <v>0.17</v>
      </c>
      <c r="F10" s="23">
        <v>7.0000000000000007E-2</v>
      </c>
      <c r="G10" s="23">
        <v>0.06</v>
      </c>
      <c r="H10" s="23">
        <v>0.69</v>
      </c>
      <c r="I10" s="23">
        <v>0.17</v>
      </c>
      <c r="J10" s="23">
        <v>0.13</v>
      </c>
      <c r="K10" s="13">
        <v>200</v>
      </c>
    </row>
    <row r="11" spans="1:14" ht="15.5" x14ac:dyDescent="0.35">
      <c r="A11" s="24"/>
      <c r="B11" s="13" t="s">
        <v>344</v>
      </c>
      <c r="C11" s="23">
        <v>0.16</v>
      </c>
      <c r="D11" s="23">
        <v>0.51</v>
      </c>
      <c r="E11" s="23">
        <v>0.06</v>
      </c>
      <c r="F11" s="23">
        <v>0.14000000000000001</v>
      </c>
      <c r="G11" s="23">
        <v>0.13</v>
      </c>
      <c r="H11" s="23">
        <v>0.67</v>
      </c>
      <c r="I11" s="23">
        <v>0.06</v>
      </c>
      <c r="J11" s="23">
        <v>0.27</v>
      </c>
      <c r="K11" s="13">
        <v>180</v>
      </c>
    </row>
    <row r="12" spans="1:14" ht="15.5" x14ac:dyDescent="0.35">
      <c r="A12" s="24"/>
      <c r="B12" s="13" t="s">
        <v>345</v>
      </c>
      <c r="C12" s="23">
        <v>0.11</v>
      </c>
      <c r="D12" s="23">
        <v>0.46</v>
      </c>
      <c r="E12" s="23">
        <v>0.24</v>
      </c>
      <c r="F12" s="23">
        <v>0.12</v>
      </c>
      <c r="G12" s="23">
        <v>7.0000000000000007E-2</v>
      </c>
      <c r="H12" s="23">
        <v>0.56999999999999995</v>
      </c>
      <c r="I12" s="23">
        <v>0.24</v>
      </c>
      <c r="J12" s="23">
        <v>0.19</v>
      </c>
      <c r="K12" s="13">
        <v>140</v>
      </c>
    </row>
    <row r="13" spans="1:14" ht="15.5" x14ac:dyDescent="0.35">
      <c r="A13" s="24"/>
      <c r="B13" s="13" t="s">
        <v>346</v>
      </c>
      <c r="C13" s="23">
        <v>0.1</v>
      </c>
      <c r="D13" s="23">
        <v>0.44</v>
      </c>
      <c r="E13" s="23">
        <v>0.23</v>
      </c>
      <c r="F13" s="23">
        <v>0.13</v>
      </c>
      <c r="G13" s="23">
        <v>0.1</v>
      </c>
      <c r="H13" s="23">
        <v>0.54</v>
      </c>
      <c r="I13" s="23">
        <v>0.23</v>
      </c>
      <c r="J13" s="23">
        <v>0.23</v>
      </c>
      <c r="K13" s="13">
        <v>210</v>
      </c>
    </row>
    <row r="14" spans="1:14" ht="15.5" x14ac:dyDescent="0.35">
      <c r="A14" s="24"/>
      <c r="B14" s="13" t="s">
        <v>347</v>
      </c>
      <c r="C14" s="23">
        <v>0.28000000000000003</v>
      </c>
      <c r="D14" s="23">
        <v>0.44</v>
      </c>
      <c r="E14" s="23">
        <v>0.19</v>
      </c>
      <c r="F14" s="23">
        <v>7.0000000000000007E-2</v>
      </c>
      <c r="G14" s="23">
        <v>0.02</v>
      </c>
      <c r="H14" s="23">
        <v>0.72</v>
      </c>
      <c r="I14" s="23">
        <v>0.19</v>
      </c>
      <c r="J14" s="23">
        <v>0.09</v>
      </c>
      <c r="K14" s="13">
        <v>200</v>
      </c>
    </row>
    <row r="15" spans="1:14" ht="15.5" x14ac:dyDescent="0.35">
      <c r="A15" s="24"/>
      <c r="B15" s="13" t="s">
        <v>348</v>
      </c>
      <c r="C15" s="23">
        <v>0.08</v>
      </c>
      <c r="D15" s="23">
        <v>0.41</v>
      </c>
      <c r="E15" s="23">
        <v>0.4</v>
      </c>
      <c r="F15" s="23">
        <v>7.0000000000000007E-2</v>
      </c>
      <c r="G15" s="23">
        <v>0.04</v>
      </c>
      <c r="H15" s="23">
        <v>0.49</v>
      </c>
      <c r="I15" s="23">
        <v>0.4</v>
      </c>
      <c r="J15" s="23">
        <v>0.11</v>
      </c>
      <c r="K15" s="13">
        <v>210</v>
      </c>
    </row>
    <row r="16" spans="1:14" ht="15.5" x14ac:dyDescent="0.35">
      <c r="A16" s="24"/>
      <c r="B16" s="13" t="s">
        <v>349</v>
      </c>
      <c r="C16" s="23">
        <v>0.17</v>
      </c>
      <c r="D16" s="23">
        <v>0.44</v>
      </c>
      <c r="E16" s="23">
        <v>0.14000000000000001</v>
      </c>
      <c r="F16" s="23">
        <v>0.14000000000000001</v>
      </c>
      <c r="G16" s="23">
        <v>0.1</v>
      </c>
      <c r="H16" s="23">
        <v>0.61</v>
      </c>
      <c r="I16" s="23">
        <v>0.14000000000000001</v>
      </c>
      <c r="J16" s="23">
        <v>0.24</v>
      </c>
      <c r="K16" s="13">
        <v>220</v>
      </c>
    </row>
    <row r="17" spans="1:11" ht="15.5" x14ac:dyDescent="0.35">
      <c r="A17" s="24"/>
      <c r="B17" s="13" t="s">
        <v>350</v>
      </c>
      <c r="C17" s="23">
        <v>0.31</v>
      </c>
      <c r="D17" s="23">
        <v>0.5</v>
      </c>
      <c r="E17" s="23">
        <v>0.09</v>
      </c>
      <c r="F17" s="23">
        <v>7.0000000000000007E-2</v>
      </c>
      <c r="G17" s="23">
        <v>0.03</v>
      </c>
      <c r="H17" s="23">
        <v>0.81</v>
      </c>
      <c r="I17" s="23">
        <v>0.09</v>
      </c>
      <c r="J17" s="23">
        <v>0.1</v>
      </c>
      <c r="K17" s="13">
        <v>250</v>
      </c>
    </row>
    <row r="18" spans="1:11" ht="15.5" x14ac:dyDescent="0.35">
      <c r="A18" s="24"/>
      <c r="B18" s="13" t="s">
        <v>351</v>
      </c>
      <c r="C18" s="23">
        <v>0.17</v>
      </c>
      <c r="D18" s="23">
        <v>0.49</v>
      </c>
      <c r="E18" s="23">
        <v>0.2</v>
      </c>
      <c r="F18" s="23">
        <v>0.08</v>
      </c>
      <c r="G18" s="23">
        <v>7.0000000000000007E-2</v>
      </c>
      <c r="H18" s="23">
        <v>0.66</v>
      </c>
      <c r="I18" s="23">
        <v>0.2</v>
      </c>
      <c r="J18" s="23">
        <v>0.15</v>
      </c>
      <c r="K18" s="13">
        <v>200</v>
      </c>
    </row>
    <row r="19" spans="1:11" ht="15.5" x14ac:dyDescent="0.35">
      <c r="A19" s="24"/>
      <c r="B19" s="13" t="s">
        <v>470</v>
      </c>
      <c r="C19" s="23">
        <v>0.43</v>
      </c>
      <c r="D19" s="23">
        <v>0.45</v>
      </c>
      <c r="E19" s="23">
        <v>0.08</v>
      </c>
      <c r="F19" s="23">
        <v>0.02</v>
      </c>
      <c r="G19" s="23">
        <v>0.02</v>
      </c>
      <c r="H19" s="23">
        <v>0.88</v>
      </c>
      <c r="I19" s="23">
        <v>0.08</v>
      </c>
      <c r="J19" s="23">
        <v>0.04</v>
      </c>
      <c r="K19" s="13">
        <v>750</v>
      </c>
    </row>
    <row r="20" spans="1:11" ht="15.5" x14ac:dyDescent="0.35">
      <c r="A20" s="24"/>
      <c r="B20" s="13" t="s">
        <v>353</v>
      </c>
      <c r="C20" s="23">
        <v>0.21</v>
      </c>
      <c r="D20" s="23">
        <v>0.4</v>
      </c>
      <c r="E20" s="23">
        <v>0.3</v>
      </c>
      <c r="F20" s="23">
        <v>0.08</v>
      </c>
      <c r="G20" s="23">
        <v>0.02</v>
      </c>
      <c r="H20" s="23">
        <v>0.61</v>
      </c>
      <c r="I20" s="23">
        <v>0.3</v>
      </c>
      <c r="J20" s="23">
        <v>0.1</v>
      </c>
      <c r="K20" s="13">
        <v>220</v>
      </c>
    </row>
    <row r="21" spans="1:11" ht="15.5" x14ac:dyDescent="0.35">
      <c r="A21" s="24"/>
      <c r="B21" s="13" t="s">
        <v>354</v>
      </c>
      <c r="C21" s="23">
        <v>0.12</v>
      </c>
      <c r="D21" s="23">
        <v>0.42</v>
      </c>
      <c r="E21" s="23">
        <v>0.18</v>
      </c>
      <c r="F21" s="23">
        <v>0.16</v>
      </c>
      <c r="G21" s="23">
        <v>0.12</v>
      </c>
      <c r="H21" s="23">
        <v>0.54</v>
      </c>
      <c r="I21" s="23">
        <v>0.18</v>
      </c>
      <c r="J21" s="23">
        <v>0.28000000000000003</v>
      </c>
      <c r="K21" s="13">
        <v>150</v>
      </c>
    </row>
    <row r="22" spans="1:11" ht="15.5" x14ac:dyDescent="0.35">
      <c r="A22" s="24"/>
      <c r="B22" s="13" t="s">
        <v>355</v>
      </c>
      <c r="C22" s="23">
        <v>0.22</v>
      </c>
      <c r="D22" s="23">
        <v>0.52</v>
      </c>
      <c r="E22" s="23">
        <v>0.17</v>
      </c>
      <c r="F22" s="23">
        <v>0.06</v>
      </c>
      <c r="G22" s="23">
        <v>0.04</v>
      </c>
      <c r="H22" s="23">
        <v>0.74</v>
      </c>
      <c r="I22" s="23">
        <v>0.17</v>
      </c>
      <c r="J22" s="23">
        <v>0.1</v>
      </c>
      <c r="K22" s="13">
        <v>420</v>
      </c>
    </row>
    <row r="23" spans="1:11" ht="15.5" x14ac:dyDescent="0.35">
      <c r="A23" s="24"/>
      <c r="B23" s="13" t="s">
        <v>356</v>
      </c>
      <c r="C23" s="23">
        <v>0.21</v>
      </c>
      <c r="D23" s="23">
        <v>0.57999999999999996</v>
      </c>
      <c r="E23" s="23">
        <v>0.11</v>
      </c>
      <c r="F23" s="23">
        <v>0.06</v>
      </c>
      <c r="G23" s="23">
        <v>0.04</v>
      </c>
      <c r="H23" s="23">
        <v>0.79</v>
      </c>
      <c r="I23" s="23">
        <v>0.11</v>
      </c>
      <c r="J23" s="23">
        <v>0.1</v>
      </c>
      <c r="K23" s="13">
        <v>760</v>
      </c>
    </row>
    <row r="24" spans="1:11" ht="15.5" x14ac:dyDescent="0.35">
      <c r="A24" s="24"/>
      <c r="B24" s="13" t="s">
        <v>357</v>
      </c>
      <c r="C24" s="23">
        <v>0.1</v>
      </c>
      <c r="D24" s="23">
        <v>0.38</v>
      </c>
      <c r="E24" s="23">
        <v>0.18</v>
      </c>
      <c r="F24" s="23">
        <v>0.19</v>
      </c>
      <c r="G24" s="23">
        <v>0.14000000000000001</v>
      </c>
      <c r="H24" s="23">
        <v>0.48</v>
      </c>
      <c r="I24" s="23">
        <v>0.18</v>
      </c>
      <c r="J24" s="23">
        <v>0.33</v>
      </c>
      <c r="K24" s="13">
        <v>280</v>
      </c>
    </row>
    <row r="25" spans="1:11" ht="15.5" x14ac:dyDescent="0.35">
      <c r="A25" s="24"/>
      <c r="B25" s="13" t="s">
        <v>358</v>
      </c>
      <c r="C25" s="23">
        <v>0.16</v>
      </c>
      <c r="D25" s="23">
        <v>0.59</v>
      </c>
      <c r="E25" s="23">
        <v>0.16</v>
      </c>
      <c r="F25" s="23">
        <v>0.05</v>
      </c>
      <c r="G25" s="23">
        <v>0.03</v>
      </c>
      <c r="H25" s="23">
        <v>0.75</v>
      </c>
      <c r="I25" s="23">
        <v>0.16</v>
      </c>
      <c r="J25" s="23">
        <v>0.08</v>
      </c>
      <c r="K25" s="13">
        <v>190</v>
      </c>
    </row>
    <row r="26" spans="1:11" ht="15.5" x14ac:dyDescent="0.35">
      <c r="A26" s="24"/>
      <c r="B26" s="13" t="s">
        <v>359</v>
      </c>
      <c r="C26" s="23">
        <v>0.36</v>
      </c>
      <c r="D26" s="23">
        <v>0.45</v>
      </c>
      <c r="E26" s="23">
        <v>0.11</v>
      </c>
      <c r="F26" s="23">
        <v>0.05</v>
      </c>
      <c r="G26" s="23">
        <v>0.03</v>
      </c>
      <c r="H26" s="23">
        <v>0.81</v>
      </c>
      <c r="I26" s="23">
        <v>0.11</v>
      </c>
      <c r="J26" s="23">
        <v>0.08</v>
      </c>
      <c r="K26" s="13">
        <v>260</v>
      </c>
    </row>
    <row r="27" spans="1:11" ht="15.5" x14ac:dyDescent="0.35">
      <c r="A27" s="24"/>
      <c r="B27" s="13" t="s">
        <v>360</v>
      </c>
      <c r="C27" s="23">
        <v>0.06</v>
      </c>
      <c r="D27" s="23">
        <v>0.45</v>
      </c>
      <c r="E27" s="23">
        <v>0.21</v>
      </c>
      <c r="F27" s="23">
        <v>0.17</v>
      </c>
      <c r="G27" s="23">
        <v>0.11</v>
      </c>
      <c r="H27" s="23">
        <v>0.51</v>
      </c>
      <c r="I27" s="23">
        <v>0.21</v>
      </c>
      <c r="J27" s="23">
        <v>0.28000000000000003</v>
      </c>
      <c r="K27" s="13">
        <v>200</v>
      </c>
    </row>
    <row r="28" spans="1:11" ht="15.5" x14ac:dyDescent="0.35">
      <c r="A28" s="24"/>
      <c r="B28" s="13" t="s">
        <v>361</v>
      </c>
      <c r="C28" s="23">
        <v>0.18</v>
      </c>
      <c r="D28" s="23">
        <v>0.55000000000000004</v>
      </c>
      <c r="E28" s="23">
        <v>0.16</v>
      </c>
      <c r="F28" s="23">
        <v>0.09</v>
      </c>
      <c r="G28" s="23">
        <v>0.03</v>
      </c>
      <c r="H28" s="23">
        <v>0.73</v>
      </c>
      <c r="I28" s="23">
        <v>0.16</v>
      </c>
      <c r="J28" s="23">
        <v>0.12</v>
      </c>
      <c r="K28" s="13">
        <v>200</v>
      </c>
    </row>
    <row r="29" spans="1:11" ht="15.5" x14ac:dyDescent="0.35">
      <c r="A29" s="24"/>
      <c r="B29" s="13" t="s">
        <v>362</v>
      </c>
      <c r="C29" s="23">
        <v>0.27</v>
      </c>
      <c r="D29" s="23">
        <v>0.43</v>
      </c>
      <c r="E29" s="23">
        <v>0.1</v>
      </c>
      <c r="F29" s="23">
        <v>0.09</v>
      </c>
      <c r="G29" s="23">
        <v>0.11</v>
      </c>
      <c r="H29" s="23">
        <v>0.7</v>
      </c>
      <c r="I29" s="23">
        <v>0.1</v>
      </c>
      <c r="J29" s="23">
        <v>0.2</v>
      </c>
      <c r="K29" s="13">
        <v>390</v>
      </c>
    </row>
    <row r="30" spans="1:11" ht="15.5" x14ac:dyDescent="0.35">
      <c r="A30" s="24"/>
      <c r="B30" s="13" t="s">
        <v>363</v>
      </c>
      <c r="C30" s="23">
        <v>0.23</v>
      </c>
      <c r="D30" s="23">
        <v>0.38</v>
      </c>
      <c r="E30" s="23">
        <v>0.09</v>
      </c>
      <c r="F30" s="23">
        <v>0.16</v>
      </c>
      <c r="G30" s="23">
        <v>0.13</v>
      </c>
      <c r="H30" s="23">
        <v>0.61</v>
      </c>
      <c r="I30" s="23">
        <v>0.09</v>
      </c>
      <c r="J30" s="23">
        <v>0.28999999999999998</v>
      </c>
      <c r="K30" s="13">
        <v>200</v>
      </c>
    </row>
    <row r="31" spans="1:11" ht="15.5" x14ac:dyDescent="0.35">
      <c r="A31" s="24"/>
      <c r="B31" s="13" t="s">
        <v>364</v>
      </c>
      <c r="C31" s="23">
        <v>0.21</v>
      </c>
      <c r="D31" s="23">
        <v>0.48</v>
      </c>
      <c r="E31" s="23">
        <v>0.15</v>
      </c>
      <c r="F31" s="23">
        <v>0.11</v>
      </c>
      <c r="G31" s="23">
        <v>0.05</v>
      </c>
      <c r="H31" s="23">
        <v>0.69</v>
      </c>
      <c r="I31" s="23">
        <v>0.15</v>
      </c>
      <c r="J31" s="23">
        <v>0.16</v>
      </c>
      <c r="K31" s="13">
        <v>170</v>
      </c>
    </row>
    <row r="32" spans="1:11" ht="15.5" x14ac:dyDescent="0.35">
      <c r="A32" s="24"/>
      <c r="B32" s="13" t="s">
        <v>365</v>
      </c>
      <c r="C32" s="23">
        <v>0.09</v>
      </c>
      <c r="D32" s="23">
        <v>0.49</v>
      </c>
      <c r="E32" s="23">
        <v>0.21</v>
      </c>
      <c r="F32" s="23">
        <v>0.11</v>
      </c>
      <c r="G32" s="23">
        <v>0.09</v>
      </c>
      <c r="H32" s="23">
        <v>0.57999999999999996</v>
      </c>
      <c r="I32" s="23">
        <v>0.21</v>
      </c>
      <c r="J32" s="23">
        <v>0.2</v>
      </c>
      <c r="K32" s="13">
        <v>200</v>
      </c>
    </row>
    <row r="33" spans="1:11" ht="15.5" x14ac:dyDescent="0.35">
      <c r="A33" s="24"/>
      <c r="B33" s="13" t="s">
        <v>366</v>
      </c>
      <c r="C33" s="23">
        <v>0.16</v>
      </c>
      <c r="D33" s="23">
        <v>0.34</v>
      </c>
      <c r="E33" s="23">
        <v>0.27</v>
      </c>
      <c r="F33" s="23">
        <v>0.1</v>
      </c>
      <c r="G33" s="23">
        <v>0.13</v>
      </c>
      <c r="H33" s="23">
        <v>0.5</v>
      </c>
      <c r="I33" s="23">
        <v>0.27</v>
      </c>
      <c r="J33" s="23">
        <v>0.23</v>
      </c>
      <c r="K33" s="13">
        <v>210</v>
      </c>
    </row>
    <row r="34" spans="1:11" ht="15.5" x14ac:dyDescent="0.35">
      <c r="A34" s="24"/>
      <c r="B34" s="13" t="s">
        <v>367</v>
      </c>
      <c r="C34" s="23">
        <v>0.34</v>
      </c>
      <c r="D34" s="23">
        <v>0.31</v>
      </c>
      <c r="E34" s="23">
        <v>0.18</v>
      </c>
      <c r="F34" s="23">
        <v>0.11</v>
      </c>
      <c r="G34" s="23">
        <v>7.0000000000000007E-2</v>
      </c>
      <c r="H34" s="23">
        <v>0.65</v>
      </c>
      <c r="I34" s="23">
        <v>0.18</v>
      </c>
      <c r="J34" s="23">
        <v>0.18</v>
      </c>
      <c r="K34" s="13">
        <v>190</v>
      </c>
    </row>
    <row r="35" spans="1:11" ht="15.5" x14ac:dyDescent="0.35">
      <c r="A35" s="24"/>
      <c r="B35" s="13" t="s">
        <v>368</v>
      </c>
      <c r="C35" s="23">
        <v>0.1</v>
      </c>
      <c r="D35" s="23">
        <v>0.34</v>
      </c>
      <c r="E35" s="23">
        <v>0.51</v>
      </c>
      <c r="F35" s="23">
        <v>0.05</v>
      </c>
      <c r="G35" s="23">
        <v>0.01</v>
      </c>
      <c r="H35" s="23">
        <v>0.44</v>
      </c>
      <c r="I35" s="23">
        <v>0.51</v>
      </c>
      <c r="J35" s="23">
        <v>0.06</v>
      </c>
      <c r="K35" s="13">
        <v>210</v>
      </c>
    </row>
    <row r="36" spans="1:11" ht="15.5" x14ac:dyDescent="0.35">
      <c r="A36" s="24"/>
      <c r="B36" s="13" t="s">
        <v>369</v>
      </c>
      <c r="C36" s="23">
        <v>0.15</v>
      </c>
      <c r="D36" s="23">
        <v>0.46</v>
      </c>
      <c r="E36" s="23">
        <v>0.22</v>
      </c>
      <c r="F36" s="23">
        <v>0.08</v>
      </c>
      <c r="G36" s="23">
        <v>0.09</v>
      </c>
      <c r="H36" s="23">
        <v>0.61</v>
      </c>
      <c r="I36" s="23">
        <v>0.22</v>
      </c>
      <c r="J36" s="23">
        <v>0.17</v>
      </c>
      <c r="K36" s="13">
        <v>360</v>
      </c>
    </row>
    <row r="37" spans="1:11" ht="15.5" x14ac:dyDescent="0.35">
      <c r="A37" s="24"/>
      <c r="B37" s="13" t="s">
        <v>370</v>
      </c>
      <c r="C37" s="23">
        <v>0.13</v>
      </c>
      <c r="D37" s="23">
        <v>0.49</v>
      </c>
      <c r="E37" s="23">
        <v>0.16</v>
      </c>
      <c r="F37" s="23">
        <v>0.12</v>
      </c>
      <c r="G37" s="23">
        <v>0.09</v>
      </c>
      <c r="H37" s="23">
        <v>0.62</v>
      </c>
      <c r="I37" s="23">
        <v>0.16</v>
      </c>
      <c r="J37" s="23">
        <v>0.21</v>
      </c>
      <c r="K37" s="13">
        <v>170</v>
      </c>
    </row>
    <row r="38" spans="1:11" ht="15.5" x14ac:dyDescent="0.35">
      <c r="A38" s="24"/>
      <c r="B38" s="13" t="s">
        <v>371</v>
      </c>
      <c r="C38" s="23">
        <v>0.25</v>
      </c>
      <c r="D38" s="23">
        <v>0.53</v>
      </c>
      <c r="E38" s="23">
        <v>0.09</v>
      </c>
      <c r="F38" s="23">
        <v>0.09</v>
      </c>
      <c r="G38" s="23">
        <v>0.05</v>
      </c>
      <c r="H38" s="23">
        <v>0.78</v>
      </c>
      <c r="I38" s="23">
        <v>0.09</v>
      </c>
      <c r="J38" s="23">
        <v>0.14000000000000001</v>
      </c>
      <c r="K38" s="13">
        <v>180</v>
      </c>
    </row>
    <row r="39" spans="1:11" ht="15.5" x14ac:dyDescent="0.35">
      <c r="A39" s="24"/>
      <c r="B39" s="13" t="s">
        <v>372</v>
      </c>
      <c r="C39" s="23">
        <v>0.18</v>
      </c>
      <c r="D39" s="23">
        <v>0.5</v>
      </c>
      <c r="E39" s="23">
        <v>0.2</v>
      </c>
      <c r="F39" s="23">
        <v>0.09</v>
      </c>
      <c r="G39" s="23">
        <v>0.04</v>
      </c>
      <c r="H39" s="23">
        <v>0.68</v>
      </c>
      <c r="I39" s="23">
        <v>0.2</v>
      </c>
      <c r="J39" s="23">
        <v>0.13</v>
      </c>
      <c r="K39" s="13">
        <v>180</v>
      </c>
    </row>
    <row r="40" spans="1:11" ht="15.5" x14ac:dyDescent="0.35">
      <c r="A40" s="24" t="s">
        <v>488</v>
      </c>
      <c r="B40" s="13" t="s">
        <v>472</v>
      </c>
      <c r="C40" s="23">
        <v>0.11</v>
      </c>
      <c r="D40" s="23">
        <v>0.42</v>
      </c>
      <c r="E40" s="23">
        <v>0.17</v>
      </c>
      <c r="F40" s="23">
        <v>0.17</v>
      </c>
      <c r="G40" s="23">
        <v>0.12</v>
      </c>
      <c r="H40" s="23">
        <v>0.53</v>
      </c>
      <c r="I40" s="23">
        <v>0.17</v>
      </c>
      <c r="J40" s="23">
        <v>0.28999999999999998</v>
      </c>
      <c r="K40" s="13">
        <v>1020</v>
      </c>
    </row>
    <row r="41" spans="1:11" ht="15.5" x14ac:dyDescent="0.35">
      <c r="A41" s="24"/>
      <c r="B41" s="13" t="s">
        <v>473</v>
      </c>
      <c r="C41" s="23">
        <v>0.14000000000000001</v>
      </c>
      <c r="D41" s="23">
        <v>0.44</v>
      </c>
      <c r="E41" s="23">
        <v>0.12</v>
      </c>
      <c r="F41" s="23">
        <v>0.15</v>
      </c>
      <c r="G41" s="23">
        <v>0.14000000000000001</v>
      </c>
      <c r="H41" s="23">
        <v>0.57999999999999996</v>
      </c>
      <c r="I41" s="23">
        <v>0.12</v>
      </c>
      <c r="J41" s="23">
        <v>0.28999999999999998</v>
      </c>
      <c r="K41" s="13">
        <v>540</v>
      </c>
    </row>
    <row r="42" spans="1:11" ht="15.5" x14ac:dyDescent="0.35">
      <c r="A42" s="24"/>
      <c r="B42" s="13" t="s">
        <v>474</v>
      </c>
      <c r="C42" s="23">
        <v>0.34</v>
      </c>
      <c r="D42" s="23">
        <v>0.31</v>
      </c>
      <c r="E42" s="23">
        <v>0.18</v>
      </c>
      <c r="F42" s="23">
        <v>0.11</v>
      </c>
      <c r="G42" s="23">
        <v>7.0000000000000007E-2</v>
      </c>
      <c r="H42" s="23">
        <v>0.65</v>
      </c>
      <c r="I42" s="23">
        <v>0.18</v>
      </c>
      <c r="J42" s="23">
        <v>0.18</v>
      </c>
      <c r="K42" s="13">
        <v>190</v>
      </c>
    </row>
    <row r="43" spans="1:11" ht="15.5" x14ac:dyDescent="0.35">
      <c r="A43" s="24"/>
      <c r="B43" s="13" t="s">
        <v>475</v>
      </c>
      <c r="C43" s="23">
        <v>0.28999999999999998</v>
      </c>
      <c r="D43" s="23">
        <v>0.46</v>
      </c>
      <c r="E43" s="23">
        <v>0.14000000000000001</v>
      </c>
      <c r="F43" s="23">
        <v>0.06</v>
      </c>
      <c r="G43" s="23">
        <v>0.04</v>
      </c>
      <c r="H43" s="23">
        <v>0.75</v>
      </c>
      <c r="I43" s="23">
        <v>0.14000000000000001</v>
      </c>
      <c r="J43" s="23">
        <v>0.1</v>
      </c>
      <c r="K43" s="13">
        <v>2360</v>
      </c>
    </row>
    <row r="44" spans="1:11" ht="15.5" x14ac:dyDescent="0.35">
      <c r="A44" s="24"/>
      <c r="B44" s="13" t="s">
        <v>476</v>
      </c>
      <c r="C44" s="23">
        <v>0.1</v>
      </c>
      <c r="D44" s="23">
        <v>0.44</v>
      </c>
      <c r="E44" s="23">
        <v>0.23</v>
      </c>
      <c r="F44" s="23">
        <v>0.13</v>
      </c>
      <c r="G44" s="23">
        <v>0.1</v>
      </c>
      <c r="H44" s="23">
        <v>0.54</v>
      </c>
      <c r="I44" s="23">
        <v>0.23</v>
      </c>
      <c r="J44" s="23">
        <v>0.23</v>
      </c>
      <c r="K44" s="13">
        <v>210</v>
      </c>
    </row>
    <row r="45" spans="1:11" ht="15.5" x14ac:dyDescent="0.35">
      <c r="A45" s="24"/>
      <c r="B45" s="13" t="s">
        <v>477</v>
      </c>
      <c r="C45" s="23">
        <v>0.18</v>
      </c>
      <c r="D45" s="23">
        <v>0.5</v>
      </c>
      <c r="E45" s="23">
        <v>0.18</v>
      </c>
      <c r="F45" s="23">
        <v>0.08</v>
      </c>
      <c r="G45" s="23">
        <v>0.06</v>
      </c>
      <c r="H45" s="23">
        <v>0.68</v>
      </c>
      <c r="I45" s="23">
        <v>0.18</v>
      </c>
      <c r="J45" s="23">
        <v>0.14000000000000001</v>
      </c>
      <c r="K45" s="13">
        <v>3160</v>
      </c>
    </row>
    <row r="46" spans="1:11" ht="15.5" x14ac:dyDescent="0.35">
      <c r="A46" s="24"/>
      <c r="B46" s="13" t="s">
        <v>478</v>
      </c>
      <c r="C46" s="23">
        <v>0.22</v>
      </c>
      <c r="D46" s="23">
        <v>0.47</v>
      </c>
      <c r="E46" s="23">
        <v>0.17</v>
      </c>
      <c r="F46" s="23">
        <v>0.09</v>
      </c>
      <c r="G46" s="23">
        <v>0.05</v>
      </c>
      <c r="H46" s="23">
        <v>0.69</v>
      </c>
      <c r="I46" s="23">
        <v>0.17</v>
      </c>
      <c r="J46" s="23">
        <v>0.14000000000000001</v>
      </c>
      <c r="K46" s="13">
        <v>740</v>
      </c>
    </row>
    <row r="47" spans="1:11" ht="15.5" x14ac:dyDescent="0.35">
      <c r="A47" s="24" t="s">
        <v>489</v>
      </c>
      <c r="B47" s="13" t="s">
        <v>12</v>
      </c>
      <c r="C47" s="23">
        <v>0.26</v>
      </c>
      <c r="D47" s="23">
        <v>0.51</v>
      </c>
      <c r="E47" s="23">
        <v>0.13</v>
      </c>
      <c r="F47" s="23">
        <v>7.0000000000000007E-2</v>
      </c>
      <c r="G47" s="23">
        <v>0.04</v>
      </c>
      <c r="H47" s="23">
        <v>0.77</v>
      </c>
      <c r="I47" s="23">
        <v>0.13</v>
      </c>
      <c r="J47" s="23">
        <v>0.11</v>
      </c>
      <c r="K47" s="13">
        <v>2580</v>
      </c>
    </row>
    <row r="48" spans="1:11" ht="15.5" x14ac:dyDescent="0.35">
      <c r="A48" s="24"/>
      <c r="B48" s="13" t="s">
        <v>479</v>
      </c>
      <c r="C48" s="23">
        <v>0.21</v>
      </c>
      <c r="D48" s="23">
        <v>0.5</v>
      </c>
      <c r="E48" s="23">
        <v>0.17</v>
      </c>
      <c r="F48" s="23">
        <v>0.08</v>
      </c>
      <c r="G48" s="23">
        <v>0.05</v>
      </c>
      <c r="H48" s="23">
        <v>0.71</v>
      </c>
      <c r="I48" s="23">
        <v>0.17</v>
      </c>
      <c r="J48" s="23">
        <v>0.13</v>
      </c>
      <c r="K48" s="13">
        <v>2770</v>
      </c>
    </row>
    <row r="49" spans="1:11" ht="15.5" x14ac:dyDescent="0.35">
      <c r="A49" s="24"/>
      <c r="B49" s="13" t="s">
        <v>480</v>
      </c>
      <c r="C49" s="23">
        <v>0.17</v>
      </c>
      <c r="D49" s="23">
        <v>0.43</v>
      </c>
      <c r="E49" s="23">
        <v>0.2</v>
      </c>
      <c r="F49" s="23">
        <v>0.1</v>
      </c>
      <c r="G49" s="23">
        <v>0.1</v>
      </c>
      <c r="H49" s="23">
        <v>0.6</v>
      </c>
      <c r="I49" s="23">
        <v>0.2</v>
      </c>
      <c r="J49" s="23">
        <v>0.2</v>
      </c>
      <c r="K49" s="13">
        <v>710</v>
      </c>
    </row>
    <row r="50" spans="1:11" ht="15.5" x14ac:dyDescent="0.35">
      <c r="A50" s="24"/>
      <c r="B50" s="13" t="s">
        <v>481</v>
      </c>
      <c r="C50" s="23">
        <v>0.13</v>
      </c>
      <c r="D50" s="23">
        <v>0.47</v>
      </c>
      <c r="E50" s="23">
        <v>0.2</v>
      </c>
      <c r="F50" s="23">
        <v>0.14000000000000001</v>
      </c>
      <c r="G50" s="23">
        <v>0.06</v>
      </c>
      <c r="H50" s="23">
        <v>0.6</v>
      </c>
      <c r="I50" s="23">
        <v>0.2</v>
      </c>
      <c r="J50" s="23">
        <v>0.2</v>
      </c>
      <c r="K50" s="13">
        <v>450</v>
      </c>
    </row>
    <row r="51" spans="1:11" ht="15.5" x14ac:dyDescent="0.35">
      <c r="A51" s="24"/>
      <c r="B51" s="13" t="s">
        <v>482</v>
      </c>
      <c r="C51" s="23">
        <v>0.14000000000000001</v>
      </c>
      <c r="D51" s="23">
        <v>0.35</v>
      </c>
      <c r="E51" s="23">
        <v>0.22</v>
      </c>
      <c r="F51" s="23">
        <v>0.14000000000000001</v>
      </c>
      <c r="G51" s="23">
        <v>0.15</v>
      </c>
      <c r="H51" s="23">
        <v>0.49</v>
      </c>
      <c r="I51" s="23">
        <v>0.22</v>
      </c>
      <c r="J51" s="23">
        <v>0.28999999999999998</v>
      </c>
      <c r="K51" s="13">
        <v>860</v>
      </c>
    </row>
    <row r="52" spans="1:11" ht="15.5" x14ac:dyDescent="0.35">
      <c r="A52" s="24"/>
      <c r="B52" s="13" t="s">
        <v>483</v>
      </c>
      <c r="C52" s="23">
        <v>0.16</v>
      </c>
      <c r="D52" s="23">
        <v>0.32</v>
      </c>
      <c r="E52" s="23">
        <v>0.16</v>
      </c>
      <c r="F52" s="23">
        <v>0.18</v>
      </c>
      <c r="G52" s="23">
        <v>0.18</v>
      </c>
      <c r="H52" s="23">
        <v>0.48</v>
      </c>
      <c r="I52" s="23">
        <v>0.16</v>
      </c>
      <c r="J52" s="23">
        <v>0.36</v>
      </c>
      <c r="K52" s="13">
        <v>840</v>
      </c>
    </row>
  </sheetData>
  <pageMargins left="0.7" right="0.7" top="0.75" bottom="0.75" header="0.3" footer="0.3"/>
  <pageSetup paperSize="9" orientation="portrait" horizontalDpi="90" verticalDpi="9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workbookViewId="0"/>
  </sheetViews>
  <sheetFormatPr defaultRowHeight="15.5" x14ac:dyDescent="0.35"/>
  <cols>
    <col min="1" max="1" width="21.36328125" style="13" customWidth="1"/>
    <col min="2" max="2" width="29.26953125" style="13" customWidth="1"/>
    <col min="3" max="3" width="18.1796875" style="13" customWidth="1"/>
    <col min="4" max="4" width="17.36328125" style="13" customWidth="1"/>
    <col min="5" max="5" width="17.7265625" style="13" customWidth="1"/>
    <col min="6" max="6" width="18.453125" style="13" customWidth="1"/>
    <col min="7" max="7" width="25.7265625" style="13" customWidth="1"/>
    <col min="8" max="8" width="19.1796875" style="13" customWidth="1"/>
    <col min="9" max="9" width="16.7265625" style="13" customWidth="1"/>
    <col min="10" max="10" width="14.26953125" style="13" customWidth="1"/>
    <col min="11" max="11" width="21.90625" style="13" customWidth="1"/>
    <col min="12" max="12" width="20.90625" style="13" customWidth="1"/>
    <col min="13" max="16384" width="8.7265625" style="13"/>
  </cols>
  <sheetData>
    <row r="1" spans="1:13" x14ac:dyDescent="0.35">
      <c r="A1" s="19" t="s">
        <v>2080</v>
      </c>
      <c r="B1" s="19"/>
      <c r="C1" s="19"/>
      <c r="D1" s="19"/>
      <c r="E1" s="19"/>
      <c r="F1" s="19"/>
      <c r="G1" s="19"/>
      <c r="H1" s="19"/>
      <c r="I1" s="19"/>
    </row>
    <row r="2" spans="1:13" x14ac:dyDescent="0.35">
      <c r="A2" s="13" t="s">
        <v>1928</v>
      </c>
    </row>
    <row r="3" spans="1:13" x14ac:dyDescent="0.35">
      <c r="A3" s="13" t="s">
        <v>1929</v>
      </c>
    </row>
    <row r="4" spans="1:13" x14ac:dyDescent="0.35">
      <c r="A4" s="13" t="s">
        <v>496</v>
      </c>
    </row>
    <row r="5" spans="1:13" ht="12.5" customHeight="1" x14ac:dyDescent="0.35"/>
    <row r="6" spans="1:13" ht="15" hidden="1" customHeight="1" x14ac:dyDescent="0.35">
      <c r="A6" s="13" t="s">
        <v>486</v>
      </c>
    </row>
    <row r="7" spans="1:13" ht="68" customHeight="1" x14ac:dyDescent="0.35">
      <c r="C7" s="21" t="s">
        <v>1851</v>
      </c>
      <c r="D7" s="21" t="s">
        <v>1852</v>
      </c>
      <c r="E7" s="21" t="s">
        <v>1853</v>
      </c>
      <c r="F7" s="21" t="s">
        <v>1854</v>
      </c>
      <c r="G7" s="21" t="s">
        <v>1855</v>
      </c>
      <c r="H7" s="21" t="s">
        <v>1856</v>
      </c>
      <c r="I7" s="21" t="s">
        <v>1857</v>
      </c>
      <c r="J7" s="21" t="s">
        <v>1858</v>
      </c>
      <c r="K7" s="21" t="s">
        <v>1859</v>
      </c>
      <c r="L7" s="21" t="s">
        <v>1860</v>
      </c>
      <c r="M7" s="13" t="s">
        <v>117</v>
      </c>
    </row>
    <row r="8" spans="1:13" x14ac:dyDescent="0.35">
      <c r="A8" s="24" t="s">
        <v>488</v>
      </c>
      <c r="B8" s="13" t="s">
        <v>472</v>
      </c>
      <c r="C8" s="23">
        <v>0.7</v>
      </c>
      <c r="D8" s="23">
        <v>0.64</v>
      </c>
      <c r="E8" s="23">
        <v>0.5</v>
      </c>
      <c r="F8" s="23">
        <v>0.86</v>
      </c>
      <c r="G8" s="23">
        <v>0.91</v>
      </c>
      <c r="H8" s="23">
        <v>0.76</v>
      </c>
      <c r="I8" s="23">
        <v>0.85</v>
      </c>
      <c r="J8" s="23">
        <v>0.88</v>
      </c>
      <c r="K8" s="23">
        <v>0.65</v>
      </c>
      <c r="L8" s="23">
        <v>0.56999999999999995</v>
      </c>
      <c r="M8" s="13">
        <v>260</v>
      </c>
    </row>
    <row r="9" spans="1:13" x14ac:dyDescent="0.35">
      <c r="A9" s="24"/>
      <c r="B9" s="13" t="s">
        <v>473</v>
      </c>
      <c r="C9" s="23">
        <v>0.64</v>
      </c>
      <c r="D9" s="23">
        <v>0.67</v>
      </c>
      <c r="E9" s="23">
        <v>0.56999999999999995</v>
      </c>
      <c r="F9" s="23">
        <v>0.77</v>
      </c>
      <c r="G9" s="23">
        <v>0.95</v>
      </c>
      <c r="H9" s="23">
        <v>0.59</v>
      </c>
      <c r="I9" s="23">
        <v>0.91</v>
      </c>
      <c r="J9" s="23">
        <v>0.81</v>
      </c>
      <c r="K9" s="23">
        <v>0.57999999999999996</v>
      </c>
      <c r="L9" s="23">
        <v>0.32</v>
      </c>
      <c r="M9" s="13">
        <v>260</v>
      </c>
    </row>
    <row r="10" spans="1:13" x14ac:dyDescent="0.35">
      <c r="A10" s="24"/>
      <c r="B10" s="13" t="s">
        <v>474</v>
      </c>
      <c r="C10" s="13" t="s">
        <v>375</v>
      </c>
      <c r="D10" s="13" t="s">
        <v>375</v>
      </c>
      <c r="E10" s="13" t="s">
        <v>375</v>
      </c>
      <c r="F10" s="13" t="s">
        <v>375</v>
      </c>
      <c r="G10" s="13" t="s">
        <v>375</v>
      </c>
      <c r="H10" s="13" t="s">
        <v>375</v>
      </c>
      <c r="I10" s="13" t="s">
        <v>375</v>
      </c>
      <c r="J10" s="13" t="s">
        <v>375</v>
      </c>
      <c r="K10" s="13" t="s">
        <v>375</v>
      </c>
      <c r="L10" s="13" t="s">
        <v>375</v>
      </c>
      <c r="M10" s="13">
        <v>40</v>
      </c>
    </row>
    <row r="11" spans="1:13" x14ac:dyDescent="0.35">
      <c r="A11" s="24"/>
      <c r="B11" s="13" t="s">
        <v>475</v>
      </c>
      <c r="C11" s="23">
        <v>0.79</v>
      </c>
      <c r="D11" s="23">
        <v>0.82</v>
      </c>
      <c r="E11" s="23">
        <v>0.66</v>
      </c>
      <c r="F11" s="23">
        <v>0.86</v>
      </c>
      <c r="G11" s="23">
        <v>0.94</v>
      </c>
      <c r="H11" s="23">
        <v>0.76</v>
      </c>
      <c r="I11" s="23">
        <v>0.88</v>
      </c>
      <c r="J11" s="23">
        <v>0.88</v>
      </c>
      <c r="K11" s="23">
        <v>0.77</v>
      </c>
      <c r="L11" s="23">
        <v>0.68</v>
      </c>
      <c r="M11" s="13">
        <v>1340</v>
      </c>
    </row>
    <row r="12" spans="1:13" x14ac:dyDescent="0.35">
      <c r="A12" s="24"/>
      <c r="B12" s="13" t="s">
        <v>476</v>
      </c>
      <c r="C12" s="23">
        <v>0.89</v>
      </c>
      <c r="D12" s="23">
        <v>0.83</v>
      </c>
      <c r="E12" s="23">
        <v>0.4</v>
      </c>
      <c r="F12" s="23">
        <v>0.93</v>
      </c>
      <c r="G12" s="23">
        <v>0.96</v>
      </c>
      <c r="H12" s="23">
        <v>0.86</v>
      </c>
      <c r="I12" s="23">
        <v>0.89</v>
      </c>
      <c r="J12" s="23">
        <v>0.93</v>
      </c>
      <c r="K12" s="23">
        <v>0.57999999999999996</v>
      </c>
      <c r="L12" s="23">
        <v>0.56999999999999995</v>
      </c>
      <c r="M12" s="13">
        <v>70</v>
      </c>
    </row>
    <row r="13" spans="1:13" x14ac:dyDescent="0.35">
      <c r="A13" s="24"/>
      <c r="B13" s="13" t="s">
        <v>477</v>
      </c>
      <c r="C13" s="23">
        <v>0.73</v>
      </c>
      <c r="D13" s="23">
        <v>0.76</v>
      </c>
      <c r="E13" s="23">
        <v>0.49</v>
      </c>
      <c r="F13" s="23">
        <v>0.76</v>
      </c>
      <c r="G13" s="23">
        <v>0.93</v>
      </c>
      <c r="H13" s="23">
        <v>0.62</v>
      </c>
      <c r="I13" s="23">
        <v>0.84</v>
      </c>
      <c r="J13" s="23">
        <v>0.8</v>
      </c>
      <c r="K13" s="23">
        <v>0.69</v>
      </c>
      <c r="L13" s="23">
        <v>0.47</v>
      </c>
      <c r="M13" s="13">
        <v>1510</v>
      </c>
    </row>
    <row r="14" spans="1:13" x14ac:dyDescent="0.35">
      <c r="A14" s="24"/>
      <c r="B14" s="13" t="s">
        <v>478</v>
      </c>
      <c r="C14" s="23">
        <v>0.82</v>
      </c>
      <c r="D14" s="23">
        <v>0.81</v>
      </c>
      <c r="E14" s="23">
        <v>0.57999999999999996</v>
      </c>
      <c r="F14" s="23">
        <v>0.83</v>
      </c>
      <c r="G14" s="23">
        <v>0.95</v>
      </c>
      <c r="H14" s="23">
        <v>0.76</v>
      </c>
      <c r="I14" s="23">
        <v>0.86</v>
      </c>
      <c r="J14" s="23">
        <v>0.85</v>
      </c>
      <c r="K14" s="23">
        <v>0.68</v>
      </c>
      <c r="L14" s="23">
        <v>0.62</v>
      </c>
      <c r="M14" s="13">
        <v>300</v>
      </c>
    </row>
    <row r="15" spans="1:13" x14ac:dyDescent="0.35">
      <c r="A15" s="24" t="s">
        <v>489</v>
      </c>
      <c r="B15" s="13" t="s">
        <v>12</v>
      </c>
      <c r="C15" s="23">
        <v>0.76</v>
      </c>
      <c r="D15" s="23">
        <v>0.78</v>
      </c>
      <c r="E15" s="23">
        <v>0.59</v>
      </c>
      <c r="F15" s="23">
        <v>0.79</v>
      </c>
      <c r="G15" s="23">
        <v>0.93</v>
      </c>
      <c r="H15" s="23">
        <v>0.69</v>
      </c>
      <c r="I15" s="23">
        <v>0.85</v>
      </c>
      <c r="J15" s="23">
        <v>0.83</v>
      </c>
      <c r="K15" s="23">
        <v>0.74</v>
      </c>
      <c r="L15" s="23">
        <v>0.56000000000000005</v>
      </c>
      <c r="M15" s="13">
        <v>1620</v>
      </c>
    </row>
    <row r="16" spans="1:13" x14ac:dyDescent="0.35">
      <c r="A16" s="24"/>
      <c r="B16" s="13" t="s">
        <v>479</v>
      </c>
      <c r="C16" s="23">
        <v>0.74</v>
      </c>
      <c r="D16" s="23">
        <v>0.75</v>
      </c>
      <c r="E16" s="23">
        <v>0.56999999999999995</v>
      </c>
      <c r="F16" s="23">
        <v>0.83</v>
      </c>
      <c r="G16" s="23">
        <v>0.94</v>
      </c>
      <c r="H16" s="23">
        <v>0.66</v>
      </c>
      <c r="I16" s="23">
        <v>0.87</v>
      </c>
      <c r="J16" s="23">
        <v>0.85</v>
      </c>
      <c r="K16" s="23">
        <v>0.68</v>
      </c>
      <c r="L16" s="23">
        <v>0.55000000000000004</v>
      </c>
      <c r="M16" s="13">
        <v>1280</v>
      </c>
    </row>
    <row r="17" spans="1:13" x14ac:dyDescent="0.35">
      <c r="A17" s="24"/>
      <c r="B17" s="13" t="s">
        <v>480</v>
      </c>
      <c r="C17" s="23">
        <v>0.75</v>
      </c>
      <c r="D17" s="23">
        <v>0.77</v>
      </c>
      <c r="E17" s="23">
        <v>0.49</v>
      </c>
      <c r="F17" s="23">
        <v>0.84</v>
      </c>
      <c r="G17" s="23">
        <v>0.94</v>
      </c>
      <c r="H17" s="23">
        <v>0.69</v>
      </c>
      <c r="I17" s="23">
        <v>0.9</v>
      </c>
      <c r="J17" s="23">
        <v>0.85</v>
      </c>
      <c r="K17" s="23">
        <v>0.64</v>
      </c>
      <c r="L17" s="23">
        <v>0.47</v>
      </c>
      <c r="M17" s="13">
        <v>310</v>
      </c>
    </row>
    <row r="18" spans="1:13" x14ac:dyDescent="0.35">
      <c r="A18" s="24"/>
      <c r="B18" s="13" t="s">
        <v>481</v>
      </c>
      <c r="C18" s="23">
        <v>0.79</v>
      </c>
      <c r="D18" s="23">
        <v>0.83</v>
      </c>
      <c r="E18" s="23">
        <v>0.52</v>
      </c>
      <c r="F18" s="23">
        <v>0.85</v>
      </c>
      <c r="G18" s="23">
        <v>0.93</v>
      </c>
      <c r="H18" s="23">
        <v>0.71</v>
      </c>
      <c r="I18" s="23">
        <v>0.93</v>
      </c>
      <c r="J18" s="23">
        <v>0.77</v>
      </c>
      <c r="K18" s="23">
        <v>0.69</v>
      </c>
      <c r="L18" s="23">
        <v>0.6</v>
      </c>
      <c r="M18" s="13">
        <v>110</v>
      </c>
    </row>
    <row r="19" spans="1:13" x14ac:dyDescent="0.35">
      <c r="A19" s="24"/>
      <c r="B19" s="13" t="s">
        <v>482</v>
      </c>
      <c r="C19" s="23">
        <v>0.75</v>
      </c>
      <c r="D19" s="23">
        <v>0.73</v>
      </c>
      <c r="E19" s="23">
        <v>0.46</v>
      </c>
      <c r="F19" s="23">
        <v>0.83</v>
      </c>
      <c r="G19" s="23">
        <v>0.95</v>
      </c>
      <c r="H19" s="23">
        <v>0.7</v>
      </c>
      <c r="I19" s="23">
        <v>0.84</v>
      </c>
      <c r="J19" s="23">
        <v>0.82</v>
      </c>
      <c r="K19" s="23">
        <v>0.69</v>
      </c>
      <c r="L19" s="23">
        <v>0.56999999999999995</v>
      </c>
      <c r="M19" s="13">
        <v>250</v>
      </c>
    </row>
    <row r="20" spans="1:13" x14ac:dyDescent="0.35">
      <c r="A20" s="24"/>
      <c r="B20" s="13" t="s">
        <v>483</v>
      </c>
      <c r="C20" s="23">
        <v>0.81</v>
      </c>
      <c r="D20" s="23">
        <v>0.84</v>
      </c>
      <c r="E20" s="23">
        <v>0.47</v>
      </c>
      <c r="F20" s="23">
        <v>0.85</v>
      </c>
      <c r="G20" s="23">
        <v>0.87</v>
      </c>
      <c r="H20" s="23">
        <v>0.84</v>
      </c>
      <c r="I20" s="23">
        <v>0.86</v>
      </c>
      <c r="J20" s="23">
        <v>0.93</v>
      </c>
      <c r="K20" s="23">
        <v>0.56999999999999995</v>
      </c>
      <c r="L20" s="23">
        <v>0.63</v>
      </c>
      <c r="M20" s="13">
        <v>200</v>
      </c>
    </row>
    <row r="21" spans="1:13" x14ac:dyDescent="0.35">
      <c r="A21" s="24" t="s">
        <v>1028</v>
      </c>
      <c r="B21" s="13" t="s">
        <v>185</v>
      </c>
      <c r="C21" s="23">
        <v>0.75</v>
      </c>
      <c r="D21" s="23">
        <v>0.77</v>
      </c>
      <c r="E21" s="23">
        <v>0.56999999999999995</v>
      </c>
      <c r="F21" s="23">
        <v>0.81</v>
      </c>
      <c r="G21" s="23">
        <v>0.94</v>
      </c>
      <c r="H21" s="23">
        <v>0.68</v>
      </c>
      <c r="I21" s="23">
        <v>0.86</v>
      </c>
      <c r="J21" s="23">
        <v>0.83</v>
      </c>
      <c r="K21" s="23">
        <v>0.71</v>
      </c>
      <c r="L21" s="23">
        <v>0.55000000000000004</v>
      </c>
      <c r="M21" s="13">
        <v>3330</v>
      </c>
    </row>
    <row r="22" spans="1:13" x14ac:dyDescent="0.35">
      <c r="A22" s="24"/>
      <c r="B22" s="13" t="s">
        <v>1029</v>
      </c>
      <c r="C22" s="23">
        <v>0.77</v>
      </c>
      <c r="D22" s="23">
        <v>0.77</v>
      </c>
      <c r="E22" s="23">
        <v>0.47</v>
      </c>
      <c r="F22" s="23">
        <v>0.81</v>
      </c>
      <c r="G22" s="23">
        <v>0.92</v>
      </c>
      <c r="H22" s="23">
        <v>0.74</v>
      </c>
      <c r="I22" s="23">
        <v>0.85</v>
      </c>
      <c r="J22" s="23">
        <v>0.86</v>
      </c>
      <c r="K22" s="23">
        <v>0.65</v>
      </c>
      <c r="L22" s="23">
        <v>0.59</v>
      </c>
      <c r="M22" s="13">
        <v>440</v>
      </c>
    </row>
    <row r="24" spans="1:13" x14ac:dyDescent="0.35">
      <c r="A24" s="13" t="s">
        <v>490</v>
      </c>
      <c r="C24" s="13" t="s">
        <v>980</v>
      </c>
      <c r="D24" s="13" t="s">
        <v>981</v>
      </c>
      <c r="E24" s="13" t="s">
        <v>982</v>
      </c>
      <c r="F24" s="13" t="s">
        <v>983</v>
      </c>
      <c r="G24" s="13" t="s">
        <v>984</v>
      </c>
      <c r="H24" s="13" t="s">
        <v>985</v>
      </c>
      <c r="I24" s="13" t="s">
        <v>986</v>
      </c>
      <c r="J24" s="13" t="s">
        <v>987</v>
      </c>
      <c r="K24" s="13" t="s">
        <v>988</v>
      </c>
      <c r="L24" s="13" t="s">
        <v>117</v>
      </c>
    </row>
    <row r="25" spans="1:13" x14ac:dyDescent="0.35">
      <c r="A25" s="24" t="s">
        <v>471</v>
      </c>
      <c r="B25" s="13" t="s">
        <v>491</v>
      </c>
      <c r="C25" s="23">
        <v>0.75</v>
      </c>
      <c r="D25" s="23">
        <v>0.69</v>
      </c>
      <c r="E25" s="23">
        <v>0.83</v>
      </c>
      <c r="F25" s="23">
        <v>0.96</v>
      </c>
      <c r="G25" s="23">
        <v>0.85</v>
      </c>
      <c r="H25" s="23">
        <v>0.82</v>
      </c>
      <c r="I25" s="23">
        <v>0.9</v>
      </c>
      <c r="J25" s="23">
        <v>0.69</v>
      </c>
      <c r="K25" s="23">
        <v>0.36</v>
      </c>
      <c r="L25" s="13">
        <v>120</v>
      </c>
    </row>
    <row r="26" spans="1:13" x14ac:dyDescent="0.35">
      <c r="A26" s="24"/>
      <c r="B26" s="13" t="s">
        <v>492</v>
      </c>
      <c r="C26" s="23">
        <v>0.84</v>
      </c>
      <c r="D26" s="23">
        <v>0.79</v>
      </c>
      <c r="E26" s="23">
        <v>0.77</v>
      </c>
      <c r="F26" s="23">
        <v>0.94</v>
      </c>
      <c r="G26" s="23">
        <v>0.8</v>
      </c>
      <c r="H26" s="23">
        <v>0.91</v>
      </c>
      <c r="I26" s="23">
        <v>0.95</v>
      </c>
      <c r="J26" s="23">
        <v>0.81</v>
      </c>
      <c r="K26" s="23">
        <v>0.4</v>
      </c>
      <c r="L26" s="13">
        <v>70</v>
      </c>
    </row>
    <row r="27" spans="1:13" x14ac:dyDescent="0.35">
      <c r="A27" s="24"/>
      <c r="B27" s="13" t="s">
        <v>474</v>
      </c>
      <c r="C27" s="13" t="s">
        <v>375</v>
      </c>
      <c r="D27" s="13" t="s">
        <v>375</v>
      </c>
      <c r="E27" s="13" t="s">
        <v>375</v>
      </c>
      <c r="F27" s="13" t="s">
        <v>375</v>
      </c>
      <c r="G27" s="13" t="s">
        <v>375</v>
      </c>
      <c r="H27" s="13" t="s">
        <v>375</v>
      </c>
      <c r="I27" s="13" t="s">
        <v>375</v>
      </c>
      <c r="J27" s="13" t="s">
        <v>375</v>
      </c>
      <c r="K27" s="13" t="s">
        <v>375</v>
      </c>
      <c r="L27" s="13">
        <v>10</v>
      </c>
    </row>
    <row r="28" spans="1:13" x14ac:dyDescent="0.35">
      <c r="A28" s="24"/>
      <c r="B28" s="13" t="s">
        <v>493</v>
      </c>
      <c r="C28" s="23">
        <v>0.61</v>
      </c>
      <c r="D28" s="23">
        <v>0.62</v>
      </c>
      <c r="E28" s="23">
        <v>0.78</v>
      </c>
      <c r="F28" s="23">
        <v>0.91</v>
      </c>
      <c r="G28" s="23">
        <v>0.75</v>
      </c>
      <c r="H28" s="23">
        <v>0.81</v>
      </c>
      <c r="I28" s="23">
        <v>0.86</v>
      </c>
      <c r="J28" s="23">
        <v>0.7</v>
      </c>
      <c r="K28" s="23">
        <v>0.38</v>
      </c>
      <c r="L28" s="13">
        <v>700</v>
      </c>
    </row>
    <row r="29" spans="1:13" x14ac:dyDescent="0.35">
      <c r="A29" s="24"/>
      <c r="B29" s="13" t="s">
        <v>494</v>
      </c>
      <c r="C29" s="13" t="s">
        <v>375</v>
      </c>
      <c r="D29" s="13" t="s">
        <v>375</v>
      </c>
      <c r="E29" s="13" t="s">
        <v>375</v>
      </c>
      <c r="F29" s="13" t="s">
        <v>375</v>
      </c>
      <c r="G29" s="13" t="s">
        <v>375</v>
      </c>
      <c r="H29" s="13" t="s">
        <v>375</v>
      </c>
      <c r="I29" s="13" t="s">
        <v>375</v>
      </c>
      <c r="J29" s="13" t="s">
        <v>375</v>
      </c>
      <c r="K29" s="13" t="s">
        <v>375</v>
      </c>
      <c r="L29" s="13">
        <v>40</v>
      </c>
    </row>
    <row r="30" spans="1:13" x14ac:dyDescent="0.35">
      <c r="A30" s="24"/>
      <c r="B30" s="13" t="s">
        <v>477</v>
      </c>
      <c r="C30" s="23">
        <v>0.8</v>
      </c>
      <c r="D30" s="23">
        <v>0.78</v>
      </c>
      <c r="E30" s="23">
        <v>0.85</v>
      </c>
      <c r="F30" s="23">
        <v>0.96</v>
      </c>
      <c r="G30" s="23">
        <v>0.74</v>
      </c>
      <c r="H30" s="23">
        <v>0.9</v>
      </c>
      <c r="I30" s="23">
        <v>0.9</v>
      </c>
      <c r="J30" s="23">
        <v>0.74</v>
      </c>
      <c r="K30" s="23">
        <v>0.55000000000000004</v>
      </c>
      <c r="L30" s="13">
        <v>1390</v>
      </c>
    </row>
    <row r="31" spans="1:13" x14ac:dyDescent="0.35">
      <c r="A31" s="24"/>
      <c r="B31" s="13" t="s">
        <v>495</v>
      </c>
      <c r="C31" s="23">
        <v>0.73</v>
      </c>
      <c r="D31" s="23">
        <v>0.66</v>
      </c>
      <c r="E31" s="23">
        <v>0.84</v>
      </c>
      <c r="F31" s="23">
        <v>0.99</v>
      </c>
      <c r="G31" s="23">
        <v>0.82</v>
      </c>
      <c r="H31" s="23">
        <v>0.88</v>
      </c>
      <c r="I31" s="23">
        <v>0.91</v>
      </c>
      <c r="J31" s="23">
        <v>0.72</v>
      </c>
      <c r="K31" s="23">
        <v>0.4</v>
      </c>
      <c r="L31" s="13">
        <v>200</v>
      </c>
    </row>
    <row r="32" spans="1:13" x14ac:dyDescent="0.35">
      <c r="A32" s="24" t="s">
        <v>124</v>
      </c>
      <c r="B32" s="13" t="s">
        <v>12</v>
      </c>
      <c r="C32" s="23">
        <v>0.76</v>
      </c>
      <c r="D32" s="23">
        <v>0.75</v>
      </c>
      <c r="E32" s="23">
        <v>0.83</v>
      </c>
      <c r="F32" s="23">
        <v>0.95</v>
      </c>
      <c r="G32" s="23">
        <v>0.8</v>
      </c>
      <c r="H32" s="23">
        <v>0.87</v>
      </c>
      <c r="I32" s="23">
        <v>0.88</v>
      </c>
      <c r="J32" s="23">
        <v>0.76</v>
      </c>
      <c r="K32" s="23">
        <v>0.52</v>
      </c>
      <c r="L32" s="13">
        <v>870</v>
      </c>
    </row>
    <row r="33" spans="1:12" x14ac:dyDescent="0.35">
      <c r="A33" s="24"/>
      <c r="B33" s="13" t="s">
        <v>11</v>
      </c>
      <c r="C33" s="23">
        <v>0.75</v>
      </c>
      <c r="D33" s="23">
        <v>0.71</v>
      </c>
      <c r="E33" s="23">
        <v>0.82</v>
      </c>
      <c r="F33" s="23">
        <v>0.95</v>
      </c>
      <c r="G33" s="23">
        <v>0.72</v>
      </c>
      <c r="H33" s="23">
        <v>0.88</v>
      </c>
      <c r="I33" s="23">
        <v>0.91</v>
      </c>
      <c r="J33" s="23">
        <v>0.72</v>
      </c>
      <c r="K33" s="23">
        <v>0.49</v>
      </c>
      <c r="L33" s="13">
        <v>1040</v>
      </c>
    </row>
    <row r="34" spans="1:12" x14ac:dyDescent="0.35">
      <c r="A34" s="24"/>
      <c r="B34" s="13" t="s">
        <v>10</v>
      </c>
      <c r="C34" s="23">
        <v>0.7</v>
      </c>
      <c r="D34" s="23">
        <v>0.71</v>
      </c>
      <c r="E34" s="23">
        <v>0.82</v>
      </c>
      <c r="F34" s="23">
        <v>0.93</v>
      </c>
      <c r="G34" s="23">
        <v>0.67</v>
      </c>
      <c r="H34" s="23">
        <v>0.85</v>
      </c>
      <c r="I34" s="23">
        <v>0.86</v>
      </c>
      <c r="J34" s="23">
        <v>0.63</v>
      </c>
      <c r="K34" s="23">
        <v>0.36</v>
      </c>
      <c r="L34" s="13">
        <v>230</v>
      </c>
    </row>
    <row r="35" spans="1:12" x14ac:dyDescent="0.35">
      <c r="A35" s="24"/>
      <c r="B35" s="13" t="s">
        <v>9</v>
      </c>
      <c r="C35" s="23">
        <v>0.62</v>
      </c>
      <c r="D35" s="23">
        <v>0.59</v>
      </c>
      <c r="E35" s="23">
        <v>0.79</v>
      </c>
      <c r="F35" s="23">
        <v>0.88</v>
      </c>
      <c r="G35" s="23">
        <v>0.76</v>
      </c>
      <c r="H35" s="23">
        <v>0.82</v>
      </c>
      <c r="I35" s="23">
        <v>0.86</v>
      </c>
      <c r="J35" s="23">
        <v>0.68</v>
      </c>
      <c r="K35" s="23">
        <v>0.49</v>
      </c>
      <c r="L35" s="13">
        <v>80</v>
      </c>
    </row>
    <row r="36" spans="1:12" x14ac:dyDescent="0.35">
      <c r="A36" s="24"/>
      <c r="B36" s="13" t="s">
        <v>8</v>
      </c>
      <c r="C36" s="23">
        <v>0.69</v>
      </c>
      <c r="D36" s="23">
        <v>0.72</v>
      </c>
      <c r="E36" s="23">
        <v>0.85</v>
      </c>
      <c r="F36" s="23">
        <v>0.97</v>
      </c>
      <c r="G36" s="23">
        <v>0.8</v>
      </c>
      <c r="H36" s="23">
        <v>0.83</v>
      </c>
      <c r="I36" s="23">
        <v>0.92</v>
      </c>
      <c r="J36" s="23">
        <v>0.7</v>
      </c>
      <c r="K36" s="23">
        <v>0.41</v>
      </c>
      <c r="L36" s="13">
        <v>240</v>
      </c>
    </row>
    <row r="37" spans="1:12" x14ac:dyDescent="0.35">
      <c r="A37" s="24"/>
      <c r="B37" s="13" t="s">
        <v>7</v>
      </c>
      <c r="C37" s="23">
        <v>0.69</v>
      </c>
      <c r="D37" s="23">
        <v>0.68</v>
      </c>
      <c r="E37" s="23">
        <v>0.87</v>
      </c>
      <c r="F37" s="23">
        <v>0.95</v>
      </c>
      <c r="G37" s="23">
        <v>0.81</v>
      </c>
      <c r="H37" s="23">
        <v>0.81</v>
      </c>
      <c r="I37" s="23">
        <v>0.91</v>
      </c>
      <c r="J37" s="23">
        <v>0.75</v>
      </c>
      <c r="K37" s="23">
        <v>0.46</v>
      </c>
      <c r="L37" s="13">
        <v>80</v>
      </c>
    </row>
    <row r="38" spans="1:12" x14ac:dyDescent="0.35">
      <c r="A38" s="24" t="s">
        <v>1028</v>
      </c>
      <c r="B38" s="13" t="s">
        <v>185</v>
      </c>
      <c r="C38" s="23">
        <v>0.75</v>
      </c>
      <c r="D38" s="23">
        <v>0.73</v>
      </c>
      <c r="E38" s="23">
        <v>0.82</v>
      </c>
      <c r="F38" s="23">
        <v>0.95</v>
      </c>
      <c r="G38" s="23">
        <v>0.75</v>
      </c>
      <c r="H38" s="23">
        <v>0.87</v>
      </c>
      <c r="I38" s="23">
        <v>0.89</v>
      </c>
      <c r="J38" s="23">
        <v>0.72</v>
      </c>
      <c r="K38" s="23">
        <v>0.49</v>
      </c>
      <c r="L38" s="13">
        <v>2210</v>
      </c>
    </row>
    <row r="39" spans="1:12" x14ac:dyDescent="0.35">
      <c r="A39" s="24"/>
      <c r="B39" s="13" t="s">
        <v>1029</v>
      </c>
      <c r="C39" s="23">
        <v>0.69</v>
      </c>
      <c r="D39" s="23">
        <v>0.71</v>
      </c>
      <c r="E39" s="23">
        <v>0.86</v>
      </c>
      <c r="F39" s="23">
        <v>0.96</v>
      </c>
      <c r="G39" s="23">
        <v>0.8</v>
      </c>
      <c r="H39" s="23">
        <v>0.83</v>
      </c>
      <c r="I39" s="23">
        <v>0.91</v>
      </c>
      <c r="J39" s="23">
        <v>0.71</v>
      </c>
      <c r="K39" s="23">
        <v>0.42</v>
      </c>
      <c r="L39" s="13">
        <v>320</v>
      </c>
    </row>
  </sheetData>
  <pageMargins left="0.7" right="0.7" top="0.75" bottom="0.75" header="0.3" footer="0.3"/>
  <pageSetup paperSize="9" orientation="portrait" horizontalDpi="90" verticalDpi="9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0"/>
  <sheetViews>
    <sheetView workbookViewId="0">
      <selection activeCell="N6" sqref="N6"/>
    </sheetView>
  </sheetViews>
  <sheetFormatPr defaultRowHeight="15.5" x14ac:dyDescent="0.35"/>
  <cols>
    <col min="1" max="1" width="19.26953125" style="13" customWidth="1"/>
    <col min="2" max="2" width="25.90625" style="13" customWidth="1"/>
    <col min="3" max="3" width="12.81640625" style="13" customWidth="1"/>
    <col min="4" max="4" width="15.453125" style="13" customWidth="1"/>
    <col min="5" max="5" width="13.36328125" style="13" customWidth="1"/>
    <col min="6" max="6" width="15.1796875" style="13" customWidth="1"/>
    <col min="7" max="7" width="15.54296875" style="13" customWidth="1"/>
    <col min="8" max="16384" width="8.7265625" style="13"/>
  </cols>
  <sheetData>
    <row r="1" spans="1:20" x14ac:dyDescent="0.35">
      <c r="A1" s="19" t="s">
        <v>2082</v>
      </c>
      <c r="B1" s="19"/>
      <c r="C1" s="19"/>
      <c r="D1" s="19"/>
      <c r="E1" s="19"/>
      <c r="F1" s="19"/>
      <c r="G1" s="19"/>
      <c r="H1" s="19"/>
      <c r="I1" s="19"/>
      <c r="J1" s="19"/>
      <c r="K1" s="19"/>
      <c r="L1" s="19"/>
      <c r="M1" s="19"/>
      <c r="N1" s="19"/>
    </row>
    <row r="2" spans="1:20" x14ac:dyDescent="0.35">
      <c r="A2" s="13" t="s">
        <v>1934</v>
      </c>
    </row>
    <row r="3" spans="1:20" x14ac:dyDescent="0.35">
      <c r="A3" s="13" t="s">
        <v>1933</v>
      </c>
    </row>
    <row r="5" spans="1:20" x14ac:dyDescent="0.35">
      <c r="A5" s="24" t="s">
        <v>1930</v>
      </c>
      <c r="B5" s="24"/>
    </row>
    <row r="6" spans="1:20" x14ac:dyDescent="0.35">
      <c r="B6" s="24"/>
    </row>
    <row r="7" spans="1:20" x14ac:dyDescent="0.35">
      <c r="C7" s="23" t="s">
        <v>203</v>
      </c>
      <c r="D7" s="23" t="s">
        <v>202</v>
      </c>
      <c r="E7" s="23" t="s">
        <v>206</v>
      </c>
      <c r="F7" s="23" t="s">
        <v>209</v>
      </c>
      <c r="G7" s="23" t="s">
        <v>212</v>
      </c>
      <c r="H7" s="23" t="s">
        <v>48</v>
      </c>
      <c r="I7" s="23"/>
      <c r="J7" s="23"/>
      <c r="K7" s="23"/>
      <c r="L7" s="23"/>
      <c r="M7" s="23"/>
      <c r="O7" s="23"/>
      <c r="P7" s="23"/>
      <c r="Q7" s="23"/>
      <c r="R7" s="23"/>
      <c r="S7" s="23"/>
      <c r="T7" s="23"/>
    </row>
    <row r="8" spans="1:20" x14ac:dyDescent="0.35">
      <c r="A8" s="24" t="s">
        <v>489</v>
      </c>
      <c r="B8" s="13" t="s">
        <v>572</v>
      </c>
      <c r="C8" s="23">
        <v>0.1</v>
      </c>
      <c r="D8" s="23">
        <v>0.05</v>
      </c>
      <c r="E8" s="23">
        <v>0.03</v>
      </c>
      <c r="F8" s="23">
        <v>0.03</v>
      </c>
      <c r="G8" s="23">
        <v>0.01</v>
      </c>
      <c r="H8" s="60">
        <v>1940</v>
      </c>
      <c r="I8" s="23"/>
      <c r="J8" s="23"/>
      <c r="K8" s="23"/>
      <c r="L8" s="23"/>
      <c r="M8" s="23"/>
      <c r="O8" s="23"/>
      <c r="P8" s="23"/>
      <c r="Q8" s="23"/>
      <c r="R8" s="23"/>
      <c r="S8" s="23"/>
      <c r="T8" s="60"/>
    </row>
    <row r="9" spans="1:20" x14ac:dyDescent="0.35">
      <c r="A9" s="24"/>
      <c r="B9" s="13" t="s">
        <v>11</v>
      </c>
      <c r="C9" s="23">
        <v>0.1</v>
      </c>
      <c r="D9" s="23">
        <v>0.06</v>
      </c>
      <c r="E9" s="23">
        <v>0.04</v>
      </c>
      <c r="F9" s="23">
        <v>0.04</v>
      </c>
      <c r="G9" s="23">
        <v>0.02</v>
      </c>
      <c r="H9" s="60">
        <v>2550</v>
      </c>
      <c r="I9" s="23"/>
      <c r="J9" s="23"/>
      <c r="K9" s="23"/>
      <c r="L9" s="23"/>
      <c r="M9" s="23"/>
      <c r="O9" s="23"/>
      <c r="P9" s="23"/>
      <c r="Q9" s="23"/>
      <c r="R9" s="23"/>
      <c r="S9" s="23"/>
      <c r="T9" s="60"/>
    </row>
    <row r="10" spans="1:20" x14ac:dyDescent="0.35">
      <c r="A10" s="24"/>
      <c r="B10" s="13" t="s">
        <v>573</v>
      </c>
      <c r="C10" s="23">
        <v>0.12</v>
      </c>
      <c r="D10" s="23">
        <v>0.08</v>
      </c>
      <c r="E10" s="23">
        <v>0.1</v>
      </c>
      <c r="F10" s="23">
        <v>0.06</v>
      </c>
      <c r="G10" s="23">
        <v>0.02</v>
      </c>
      <c r="H10" s="60">
        <v>680</v>
      </c>
      <c r="I10" s="23"/>
      <c r="J10" s="23"/>
      <c r="K10" s="23"/>
      <c r="L10" s="23"/>
      <c r="M10" s="23"/>
      <c r="O10" s="23"/>
      <c r="P10" s="23"/>
      <c r="Q10" s="23"/>
      <c r="R10" s="23"/>
      <c r="S10" s="23"/>
      <c r="T10" s="60"/>
    </row>
    <row r="11" spans="1:20" x14ac:dyDescent="0.35">
      <c r="A11" s="24"/>
      <c r="B11" s="13" t="s">
        <v>574</v>
      </c>
      <c r="C11" s="23">
        <v>0.08</v>
      </c>
      <c r="D11" s="23">
        <v>7.0000000000000007E-2</v>
      </c>
      <c r="E11" s="23">
        <v>0.05</v>
      </c>
      <c r="F11" s="23">
        <v>7.0000000000000007E-2</v>
      </c>
      <c r="G11" s="23">
        <v>0.01</v>
      </c>
      <c r="H11" s="60">
        <v>530</v>
      </c>
      <c r="I11" s="23"/>
      <c r="J11" s="23"/>
      <c r="K11" s="23"/>
      <c r="L11" s="23"/>
      <c r="M11" s="23"/>
      <c r="O11" s="23"/>
      <c r="P11" s="23"/>
      <c r="Q11" s="23"/>
      <c r="R11" s="23"/>
      <c r="S11" s="23"/>
      <c r="T11" s="60"/>
    </row>
    <row r="12" spans="1:20" x14ac:dyDescent="0.35">
      <c r="A12" s="24"/>
      <c r="B12" s="13" t="s">
        <v>8</v>
      </c>
      <c r="C12" s="23">
        <v>0.11</v>
      </c>
      <c r="D12" s="23">
        <v>0.11</v>
      </c>
      <c r="E12" s="23">
        <v>0.19</v>
      </c>
      <c r="F12" s="23">
        <v>0.11</v>
      </c>
      <c r="G12" s="23">
        <v>0.06</v>
      </c>
      <c r="H12" s="60">
        <v>910</v>
      </c>
      <c r="O12" s="23"/>
      <c r="P12" s="23"/>
      <c r="Q12" s="23"/>
      <c r="R12" s="23"/>
      <c r="S12" s="23"/>
      <c r="T12" s="60"/>
    </row>
    <row r="13" spans="1:20" x14ac:dyDescent="0.35">
      <c r="A13" s="24"/>
      <c r="B13" s="13" t="s">
        <v>7</v>
      </c>
      <c r="C13" s="23">
        <v>0.1</v>
      </c>
      <c r="D13" s="23">
        <v>0.09</v>
      </c>
      <c r="E13" s="23">
        <v>0.27</v>
      </c>
      <c r="F13" s="23">
        <v>0.14000000000000001</v>
      </c>
      <c r="G13" s="23">
        <v>7.0000000000000007E-2</v>
      </c>
      <c r="H13" s="60">
        <v>950</v>
      </c>
      <c r="O13" s="23"/>
      <c r="P13" s="23"/>
      <c r="Q13" s="23"/>
      <c r="R13" s="23"/>
      <c r="S13" s="23"/>
      <c r="T13" s="60"/>
    </row>
    <row r="14" spans="1:20" x14ac:dyDescent="0.35">
      <c r="A14" s="24" t="s">
        <v>488</v>
      </c>
      <c r="B14" s="13" t="s">
        <v>491</v>
      </c>
      <c r="C14" s="23">
        <v>0.08</v>
      </c>
      <c r="D14" s="23">
        <v>0.08</v>
      </c>
      <c r="E14" s="23">
        <v>0.18</v>
      </c>
      <c r="F14" s="23">
        <v>0.12</v>
      </c>
      <c r="G14" s="23">
        <v>0.04</v>
      </c>
      <c r="H14" s="60">
        <v>1160</v>
      </c>
      <c r="O14" s="23"/>
      <c r="P14" s="23"/>
      <c r="Q14" s="23"/>
      <c r="R14" s="23"/>
      <c r="S14" s="23"/>
      <c r="T14" s="60"/>
    </row>
    <row r="15" spans="1:20" x14ac:dyDescent="0.35">
      <c r="A15" s="24"/>
      <c r="B15" s="13" t="s">
        <v>473</v>
      </c>
      <c r="C15" s="23">
        <v>0.08</v>
      </c>
      <c r="D15" s="23">
        <v>0.09</v>
      </c>
      <c r="E15" s="23">
        <v>0.13</v>
      </c>
      <c r="F15" s="23">
        <v>0.08</v>
      </c>
      <c r="G15" s="23">
        <v>0.05</v>
      </c>
      <c r="H15" s="60">
        <v>570</v>
      </c>
      <c r="O15" s="23"/>
      <c r="P15" s="23"/>
      <c r="Q15" s="23"/>
      <c r="R15" s="23"/>
      <c r="S15" s="23"/>
      <c r="T15" s="60"/>
    </row>
    <row r="16" spans="1:20" x14ac:dyDescent="0.35">
      <c r="A16" s="24"/>
      <c r="B16" s="13" t="s">
        <v>474</v>
      </c>
      <c r="C16" s="23">
        <v>0.06</v>
      </c>
      <c r="D16" s="23">
        <v>0.01</v>
      </c>
      <c r="E16" s="23">
        <v>0.1</v>
      </c>
      <c r="F16" s="23">
        <v>0.11</v>
      </c>
      <c r="G16" s="23">
        <v>0.11</v>
      </c>
      <c r="H16" s="60">
        <v>210</v>
      </c>
      <c r="O16" s="23"/>
      <c r="P16" s="23"/>
      <c r="Q16" s="23"/>
      <c r="R16" s="23"/>
      <c r="S16" s="23"/>
      <c r="T16" s="60"/>
    </row>
    <row r="17" spans="1:20" x14ac:dyDescent="0.35">
      <c r="A17" s="24"/>
      <c r="B17" s="13" t="s">
        <v>575</v>
      </c>
      <c r="C17" s="23">
        <v>0.09</v>
      </c>
      <c r="D17" s="23">
        <v>7.0000000000000007E-2</v>
      </c>
      <c r="E17" s="23">
        <v>0.05</v>
      </c>
      <c r="F17" s="23">
        <v>0.04</v>
      </c>
      <c r="G17" s="23">
        <v>0.02</v>
      </c>
      <c r="H17" s="60">
        <v>1900</v>
      </c>
      <c r="O17" s="23"/>
      <c r="P17" s="23"/>
      <c r="Q17" s="23"/>
      <c r="R17" s="23"/>
      <c r="S17" s="23"/>
      <c r="T17" s="60"/>
    </row>
    <row r="18" spans="1:20" x14ac:dyDescent="0.35">
      <c r="A18" s="24"/>
      <c r="B18" s="13" t="s">
        <v>576</v>
      </c>
      <c r="C18" s="23">
        <v>0.19</v>
      </c>
      <c r="D18" s="23">
        <v>0.05</v>
      </c>
      <c r="E18" s="23">
        <v>0.08</v>
      </c>
      <c r="F18" s="23">
        <v>0.08</v>
      </c>
      <c r="G18" s="23">
        <v>0.05</v>
      </c>
      <c r="H18" s="60">
        <v>210</v>
      </c>
      <c r="O18" s="23"/>
      <c r="P18" s="23"/>
      <c r="Q18" s="23"/>
      <c r="R18" s="23"/>
      <c r="S18" s="23"/>
      <c r="T18" s="60"/>
    </row>
    <row r="19" spans="1:20" x14ac:dyDescent="0.35">
      <c r="A19" s="24"/>
      <c r="B19" s="13" t="s">
        <v>477</v>
      </c>
      <c r="C19" s="23">
        <v>0.12</v>
      </c>
      <c r="D19" s="23">
        <v>0.06</v>
      </c>
      <c r="E19" s="23">
        <v>0.05</v>
      </c>
      <c r="F19" s="23">
        <v>0.05</v>
      </c>
      <c r="G19" s="23">
        <v>0.02</v>
      </c>
      <c r="H19" s="60">
        <v>2790</v>
      </c>
      <c r="O19" s="23"/>
      <c r="P19" s="23"/>
      <c r="Q19" s="23"/>
      <c r="R19" s="23"/>
      <c r="S19" s="23"/>
      <c r="T19" s="60"/>
    </row>
    <row r="20" spans="1:20" x14ac:dyDescent="0.35">
      <c r="A20" s="24"/>
      <c r="B20" s="13" t="s">
        <v>495</v>
      </c>
      <c r="C20" s="23">
        <v>0.08</v>
      </c>
      <c r="D20" s="23">
        <v>7.0000000000000007E-2</v>
      </c>
      <c r="E20" s="23">
        <v>0.11</v>
      </c>
      <c r="F20" s="23">
        <v>0.05</v>
      </c>
      <c r="G20" s="23">
        <v>0.03</v>
      </c>
      <c r="H20" s="60">
        <v>720</v>
      </c>
      <c r="O20" s="23"/>
      <c r="P20" s="23"/>
      <c r="Q20" s="23"/>
      <c r="R20" s="23"/>
      <c r="S20" s="23"/>
      <c r="T20" s="60"/>
    </row>
    <row r="21" spans="1:20" x14ac:dyDescent="0.35">
      <c r="A21" s="24" t="s">
        <v>1028</v>
      </c>
      <c r="B21" s="13" t="s">
        <v>175</v>
      </c>
      <c r="C21" s="23">
        <v>0.1</v>
      </c>
      <c r="D21" s="23">
        <v>0.06</v>
      </c>
      <c r="E21" s="23">
        <v>0.04</v>
      </c>
      <c r="F21" s="23">
        <v>0.05</v>
      </c>
      <c r="G21" s="23">
        <v>0.02</v>
      </c>
      <c r="H21" s="60">
        <v>5710</v>
      </c>
      <c r="O21" s="23"/>
      <c r="P21" s="23"/>
      <c r="Q21" s="23"/>
      <c r="R21" s="23"/>
      <c r="S21" s="23"/>
      <c r="T21" s="60"/>
    </row>
    <row r="22" spans="1:20" x14ac:dyDescent="0.35">
      <c r="A22" s="24"/>
      <c r="B22" s="13" t="s">
        <v>174</v>
      </c>
      <c r="C22" s="23">
        <v>0.1</v>
      </c>
      <c r="D22" s="23">
        <v>0.1</v>
      </c>
      <c r="E22" s="23">
        <v>0.22</v>
      </c>
      <c r="F22" s="23">
        <v>0.06</v>
      </c>
      <c r="G22" s="23">
        <v>0.03</v>
      </c>
      <c r="H22" s="60">
        <v>1860</v>
      </c>
      <c r="O22" s="23"/>
      <c r="P22" s="23"/>
      <c r="Q22" s="23"/>
      <c r="R22" s="23"/>
      <c r="S22" s="23"/>
      <c r="T22" s="60"/>
    </row>
    <row r="23" spans="1:20" x14ac:dyDescent="0.35">
      <c r="D23" s="23"/>
      <c r="E23" s="23"/>
      <c r="F23" s="23"/>
      <c r="G23" s="23"/>
      <c r="H23" s="23"/>
    </row>
    <row r="24" spans="1:20" x14ac:dyDescent="0.35">
      <c r="A24" s="24" t="s">
        <v>1931</v>
      </c>
      <c r="B24" s="24"/>
    </row>
    <row r="26" spans="1:20" x14ac:dyDescent="0.35">
      <c r="C26" s="13" t="s">
        <v>204</v>
      </c>
      <c r="D26" s="13" t="s">
        <v>203</v>
      </c>
      <c r="E26" s="13" t="s">
        <v>202</v>
      </c>
      <c r="F26" s="13" t="s">
        <v>206</v>
      </c>
      <c r="G26" s="13" t="s">
        <v>117</v>
      </c>
    </row>
    <row r="27" spans="1:20" x14ac:dyDescent="0.35">
      <c r="A27" s="24" t="s">
        <v>489</v>
      </c>
      <c r="B27" s="13" t="s">
        <v>572</v>
      </c>
      <c r="C27" s="23">
        <v>0.13</v>
      </c>
      <c r="D27" s="23">
        <v>0.04</v>
      </c>
      <c r="E27" s="23">
        <v>0.01</v>
      </c>
      <c r="F27" s="23">
        <v>0.01</v>
      </c>
      <c r="G27" s="13">
        <v>690</v>
      </c>
    </row>
    <row r="28" spans="1:20" x14ac:dyDescent="0.35">
      <c r="A28" s="24"/>
      <c r="B28" s="23" t="s">
        <v>11</v>
      </c>
      <c r="C28" s="23">
        <v>0.08</v>
      </c>
      <c r="D28" s="23">
        <v>0.04</v>
      </c>
      <c r="E28" s="23">
        <v>0.03</v>
      </c>
      <c r="F28" s="23">
        <v>0.03</v>
      </c>
      <c r="G28" s="13">
        <v>910</v>
      </c>
    </row>
    <row r="29" spans="1:20" x14ac:dyDescent="0.35">
      <c r="A29" s="24"/>
      <c r="B29" s="23" t="s">
        <v>573</v>
      </c>
      <c r="C29" s="23">
        <v>0.18</v>
      </c>
      <c r="D29" s="23">
        <v>0.02</v>
      </c>
      <c r="E29" s="23">
        <v>0.01</v>
      </c>
      <c r="F29" s="23">
        <v>0.03</v>
      </c>
      <c r="G29" s="13">
        <v>210</v>
      </c>
    </row>
    <row r="30" spans="1:20" x14ac:dyDescent="0.35">
      <c r="A30" s="24"/>
      <c r="B30" s="23" t="s">
        <v>574</v>
      </c>
      <c r="C30" s="23">
        <v>0.14000000000000001</v>
      </c>
      <c r="D30" s="23">
        <v>0.01</v>
      </c>
      <c r="E30" s="23">
        <v>0.02</v>
      </c>
      <c r="F30" s="23">
        <v>0.02</v>
      </c>
      <c r="G30" s="13">
        <v>70</v>
      </c>
    </row>
    <row r="31" spans="1:20" x14ac:dyDescent="0.35">
      <c r="A31" s="24"/>
      <c r="B31" s="23" t="s">
        <v>8</v>
      </c>
      <c r="C31" s="23">
        <v>0.2</v>
      </c>
      <c r="D31" s="23">
        <v>0.06</v>
      </c>
      <c r="E31" s="23">
        <v>0.05</v>
      </c>
      <c r="F31" s="23">
        <v>0.04</v>
      </c>
      <c r="G31" s="13">
        <v>210</v>
      </c>
    </row>
    <row r="32" spans="1:20" x14ac:dyDescent="0.35">
      <c r="A32" s="24"/>
      <c r="B32" s="23" t="s">
        <v>7</v>
      </c>
      <c r="C32" s="23">
        <v>0.31</v>
      </c>
      <c r="D32" s="23">
        <v>0.04</v>
      </c>
      <c r="E32" s="23">
        <v>0.03</v>
      </c>
      <c r="F32" s="23">
        <v>0.03</v>
      </c>
      <c r="G32" s="13">
        <v>70</v>
      </c>
    </row>
    <row r="33" spans="1:11" x14ac:dyDescent="0.35">
      <c r="A33" s="24" t="s">
        <v>488</v>
      </c>
      <c r="B33" s="13" t="s">
        <v>491</v>
      </c>
      <c r="C33" s="23">
        <v>0.08</v>
      </c>
      <c r="D33" s="23">
        <v>0.05</v>
      </c>
      <c r="E33" s="23">
        <v>0.03</v>
      </c>
      <c r="F33" s="23">
        <v>0.05</v>
      </c>
      <c r="G33" s="13">
        <v>120</v>
      </c>
    </row>
    <row r="34" spans="1:11" x14ac:dyDescent="0.35">
      <c r="A34" s="24"/>
      <c r="B34" s="13" t="s">
        <v>473</v>
      </c>
      <c r="C34" s="23">
        <v>0.09</v>
      </c>
      <c r="D34" s="23">
        <v>0.03</v>
      </c>
      <c r="E34" s="23">
        <v>0</v>
      </c>
      <c r="F34" s="23">
        <v>0.03</v>
      </c>
      <c r="G34" s="13">
        <v>60</v>
      </c>
    </row>
    <row r="35" spans="1:11" x14ac:dyDescent="0.35">
      <c r="A35" s="24"/>
      <c r="B35" s="13" t="s">
        <v>474</v>
      </c>
      <c r="C35" s="13" t="s">
        <v>375</v>
      </c>
      <c r="D35" s="13" t="s">
        <v>375</v>
      </c>
      <c r="E35" s="13" t="s">
        <v>375</v>
      </c>
      <c r="F35" s="13" t="s">
        <v>375</v>
      </c>
      <c r="G35" s="13">
        <v>10</v>
      </c>
    </row>
    <row r="36" spans="1:11" x14ac:dyDescent="0.35">
      <c r="A36" s="24"/>
      <c r="B36" s="13" t="s">
        <v>575</v>
      </c>
      <c r="C36" s="23">
        <v>0.13</v>
      </c>
      <c r="D36" s="23">
        <v>0.03</v>
      </c>
      <c r="E36" s="23">
        <v>0.02</v>
      </c>
      <c r="F36" s="23">
        <v>0.03</v>
      </c>
      <c r="G36" s="13">
        <v>620</v>
      </c>
    </row>
    <row r="37" spans="1:11" x14ac:dyDescent="0.35">
      <c r="A37" s="24"/>
      <c r="B37" s="13" t="s">
        <v>576</v>
      </c>
      <c r="C37" s="13" t="s">
        <v>375</v>
      </c>
      <c r="D37" s="13" t="s">
        <v>375</v>
      </c>
      <c r="E37" s="13" t="s">
        <v>375</v>
      </c>
      <c r="F37" s="13" t="s">
        <v>375</v>
      </c>
      <c r="G37" s="13">
        <v>40</v>
      </c>
    </row>
    <row r="38" spans="1:11" x14ac:dyDescent="0.35">
      <c r="A38" s="24"/>
      <c r="B38" s="13" t="s">
        <v>477</v>
      </c>
      <c r="C38" s="23">
        <v>0.12</v>
      </c>
      <c r="D38" s="23">
        <v>0.04</v>
      </c>
      <c r="E38" s="23">
        <v>0.03</v>
      </c>
      <c r="F38" s="23">
        <v>0.01</v>
      </c>
      <c r="G38" s="13">
        <v>1120</v>
      </c>
    </row>
    <row r="39" spans="1:11" x14ac:dyDescent="0.35">
      <c r="A39" s="24"/>
      <c r="B39" s="13" t="s">
        <v>495</v>
      </c>
      <c r="C39" s="23">
        <v>0.21</v>
      </c>
      <c r="D39" s="23">
        <v>0.03</v>
      </c>
      <c r="E39" s="23">
        <v>0.03</v>
      </c>
      <c r="F39" s="23">
        <v>0.03</v>
      </c>
      <c r="G39" s="13">
        <v>180</v>
      </c>
    </row>
    <row r="40" spans="1:11" x14ac:dyDescent="0.35">
      <c r="A40" s="24" t="s">
        <v>1028</v>
      </c>
      <c r="B40" s="13" t="s">
        <v>175</v>
      </c>
      <c r="C40" s="23">
        <v>0.11</v>
      </c>
      <c r="D40" s="23">
        <v>0.03</v>
      </c>
      <c r="E40" s="23">
        <v>0.02</v>
      </c>
      <c r="F40" s="23">
        <v>0.06</v>
      </c>
      <c r="G40" s="13">
        <v>1870</v>
      </c>
    </row>
    <row r="41" spans="1:11" x14ac:dyDescent="0.35">
      <c r="A41" s="24"/>
      <c r="B41" s="13" t="s">
        <v>174</v>
      </c>
      <c r="C41" s="23">
        <v>0.22</v>
      </c>
      <c r="D41" s="23">
        <v>0.05</v>
      </c>
      <c r="E41" s="23">
        <v>0.05</v>
      </c>
      <c r="F41" s="23">
        <v>0.05</v>
      </c>
      <c r="G41" s="13">
        <v>280</v>
      </c>
    </row>
    <row r="43" spans="1:11" x14ac:dyDescent="0.35">
      <c r="A43" s="64" t="s">
        <v>1932</v>
      </c>
      <c r="B43" s="64"/>
      <c r="C43" s="24"/>
      <c r="D43" s="24"/>
      <c r="E43" s="24"/>
      <c r="F43" s="24"/>
      <c r="G43" s="24"/>
      <c r="H43" s="24"/>
      <c r="I43" s="24"/>
      <c r="J43" s="24"/>
      <c r="K43" s="24"/>
    </row>
    <row r="45" spans="1:11" x14ac:dyDescent="0.35">
      <c r="A45" s="24"/>
      <c r="C45" s="13" t="s">
        <v>204</v>
      </c>
      <c r="D45" s="13" t="s">
        <v>203</v>
      </c>
      <c r="E45" s="13" t="s">
        <v>202</v>
      </c>
      <c r="F45" s="13" t="s">
        <v>206</v>
      </c>
      <c r="G45" s="13" t="s">
        <v>117</v>
      </c>
    </row>
    <row r="46" spans="1:11" x14ac:dyDescent="0.35">
      <c r="A46" s="24" t="s">
        <v>489</v>
      </c>
      <c r="B46" s="13" t="s">
        <v>572</v>
      </c>
      <c r="C46" s="23">
        <v>0.17</v>
      </c>
      <c r="D46" s="23">
        <v>0.02</v>
      </c>
      <c r="E46" s="23">
        <v>0.01</v>
      </c>
      <c r="F46" s="23">
        <v>0.01</v>
      </c>
      <c r="G46" s="13">
        <v>2050</v>
      </c>
    </row>
    <row r="47" spans="1:11" x14ac:dyDescent="0.35">
      <c r="A47" s="24"/>
      <c r="B47" s="13" t="s">
        <v>11</v>
      </c>
      <c r="C47" s="23">
        <v>0.17</v>
      </c>
      <c r="D47" s="23">
        <v>0.01</v>
      </c>
      <c r="E47" s="23">
        <v>0.03</v>
      </c>
      <c r="F47" s="23">
        <v>0.01</v>
      </c>
      <c r="G47" s="13">
        <v>2310</v>
      </c>
    </row>
    <row r="48" spans="1:11" x14ac:dyDescent="0.35">
      <c r="A48" s="24"/>
      <c r="B48" s="13" t="s">
        <v>573</v>
      </c>
      <c r="C48" s="23">
        <v>0.31</v>
      </c>
      <c r="D48" s="23">
        <v>0.03</v>
      </c>
      <c r="E48" s="23">
        <v>0.05</v>
      </c>
      <c r="F48" s="23">
        <v>0.01</v>
      </c>
      <c r="G48" s="13">
        <v>640</v>
      </c>
    </row>
    <row r="49" spans="1:7" x14ac:dyDescent="0.35">
      <c r="A49" s="24"/>
      <c r="B49" s="13" t="s">
        <v>574</v>
      </c>
      <c r="C49" s="23">
        <v>0.4</v>
      </c>
      <c r="D49" s="23">
        <v>0.03</v>
      </c>
      <c r="E49" s="23">
        <v>0.06</v>
      </c>
      <c r="F49" s="23">
        <v>0.02</v>
      </c>
      <c r="G49" s="13">
        <v>490</v>
      </c>
    </row>
    <row r="50" spans="1:7" x14ac:dyDescent="0.35">
      <c r="A50" s="24"/>
      <c r="B50" s="13" t="s">
        <v>8</v>
      </c>
      <c r="C50" s="23">
        <v>0.33</v>
      </c>
      <c r="D50" s="23">
        <v>0.04</v>
      </c>
      <c r="E50" s="23">
        <v>0.04</v>
      </c>
      <c r="F50" s="23">
        <v>0.04</v>
      </c>
      <c r="G50" s="13">
        <v>810</v>
      </c>
    </row>
    <row r="51" spans="1:7" x14ac:dyDescent="0.35">
      <c r="A51" s="24"/>
      <c r="B51" s="13" t="s">
        <v>7</v>
      </c>
      <c r="C51" s="23">
        <v>0.52</v>
      </c>
      <c r="D51" s="23">
        <v>0.02</v>
      </c>
      <c r="E51" s="23">
        <v>0.05</v>
      </c>
      <c r="F51" s="23">
        <v>0.03</v>
      </c>
      <c r="G51" s="13">
        <v>940</v>
      </c>
    </row>
    <row r="52" spans="1:7" x14ac:dyDescent="0.35">
      <c r="A52" s="24" t="s">
        <v>488</v>
      </c>
      <c r="B52" s="13" t="s">
        <v>491</v>
      </c>
      <c r="C52" s="23">
        <v>0.31</v>
      </c>
      <c r="D52" s="23">
        <v>0.02</v>
      </c>
      <c r="E52" s="23">
        <v>0.01</v>
      </c>
      <c r="F52" s="23">
        <v>0.01</v>
      </c>
      <c r="G52" s="13">
        <v>1140</v>
      </c>
    </row>
    <row r="53" spans="1:7" x14ac:dyDescent="0.35">
      <c r="A53" s="24"/>
      <c r="B53" s="13" t="s">
        <v>473</v>
      </c>
      <c r="C53" s="23">
        <v>0.23</v>
      </c>
      <c r="D53" s="23">
        <v>0.01</v>
      </c>
      <c r="E53" s="23">
        <v>0.06</v>
      </c>
      <c r="F53" s="23">
        <v>0.02</v>
      </c>
      <c r="G53" s="13">
        <v>580</v>
      </c>
    </row>
    <row r="54" spans="1:7" x14ac:dyDescent="0.35">
      <c r="A54" s="24"/>
      <c r="B54" s="13" t="s">
        <v>474</v>
      </c>
      <c r="C54" s="23">
        <v>0.94</v>
      </c>
      <c r="D54" s="23">
        <v>0</v>
      </c>
      <c r="E54" s="23">
        <v>0</v>
      </c>
      <c r="F54" s="23">
        <v>0.06</v>
      </c>
      <c r="G54" s="13">
        <v>210</v>
      </c>
    </row>
    <row r="55" spans="1:7" x14ac:dyDescent="0.35">
      <c r="A55" s="24"/>
      <c r="B55" s="13" t="s">
        <v>575</v>
      </c>
      <c r="C55" s="23">
        <v>0.22</v>
      </c>
      <c r="D55" s="23">
        <v>0.01</v>
      </c>
      <c r="E55" s="23">
        <v>0.04</v>
      </c>
      <c r="F55" s="23">
        <v>0.01</v>
      </c>
      <c r="G55" s="13">
        <v>2070</v>
      </c>
    </row>
    <row r="56" spans="1:7" x14ac:dyDescent="0.35">
      <c r="A56" s="24"/>
      <c r="B56" s="13" t="s">
        <v>576</v>
      </c>
      <c r="C56" s="23">
        <v>0.3</v>
      </c>
      <c r="D56" s="23">
        <v>0.04</v>
      </c>
      <c r="E56" s="23">
        <v>0.01</v>
      </c>
      <c r="F56" s="23">
        <v>0.01</v>
      </c>
      <c r="G56" s="13">
        <v>220</v>
      </c>
    </row>
    <row r="57" spans="1:7" x14ac:dyDescent="0.35">
      <c r="A57" s="24"/>
      <c r="B57" s="13" t="s">
        <v>477</v>
      </c>
      <c r="C57" s="23">
        <v>0.23</v>
      </c>
      <c r="D57" s="23">
        <v>0.03</v>
      </c>
      <c r="E57" s="23">
        <v>0.03</v>
      </c>
      <c r="F57" s="23">
        <v>0.01</v>
      </c>
      <c r="G57" s="13">
        <v>2360</v>
      </c>
    </row>
    <row r="58" spans="1:7" x14ac:dyDescent="0.35">
      <c r="A58" s="24"/>
      <c r="B58" s="13" t="s">
        <v>495</v>
      </c>
      <c r="C58" s="23">
        <v>0.22</v>
      </c>
      <c r="D58" s="23">
        <v>0</v>
      </c>
      <c r="E58" s="23">
        <v>0.03</v>
      </c>
      <c r="F58" s="23">
        <v>0.01</v>
      </c>
      <c r="G58" s="13">
        <v>670</v>
      </c>
    </row>
    <row r="59" spans="1:7" x14ac:dyDescent="0.35">
      <c r="A59" s="24" t="s">
        <v>1028</v>
      </c>
      <c r="B59" s="13" t="s">
        <v>175</v>
      </c>
      <c r="C59" s="23">
        <v>0.2</v>
      </c>
      <c r="D59" s="23">
        <v>0.02</v>
      </c>
      <c r="E59" s="23">
        <v>0.03</v>
      </c>
      <c r="F59" s="23">
        <v>0.01</v>
      </c>
      <c r="G59" s="13">
        <v>5500</v>
      </c>
    </row>
    <row r="60" spans="1:7" x14ac:dyDescent="0.35">
      <c r="A60" s="24"/>
      <c r="B60" s="13" t="s">
        <v>174</v>
      </c>
      <c r="C60" s="23">
        <v>0.41</v>
      </c>
      <c r="D60" s="23">
        <v>0.03</v>
      </c>
      <c r="E60" s="23">
        <v>0.05</v>
      </c>
      <c r="F60" s="23">
        <v>0.03</v>
      </c>
      <c r="G60" s="13">
        <v>1740</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4"/>
  <sheetViews>
    <sheetView workbookViewId="0">
      <selection activeCell="E2" sqref="E2"/>
    </sheetView>
  </sheetViews>
  <sheetFormatPr defaultRowHeight="15.5" x14ac:dyDescent="0.35"/>
  <cols>
    <col min="1" max="1" width="33.81640625" style="13" customWidth="1"/>
    <col min="2" max="2" width="37.81640625" style="13" customWidth="1"/>
    <col min="3" max="3" width="37.1796875" style="13" customWidth="1"/>
    <col min="4" max="4" width="37.6328125" style="13" customWidth="1"/>
    <col min="5" max="5" width="39.90625" style="13" customWidth="1"/>
    <col min="6" max="6" width="39.1796875" style="13" customWidth="1"/>
    <col min="7" max="7" width="28.81640625" style="13" customWidth="1"/>
    <col min="8" max="8" width="41.08984375" style="13" customWidth="1"/>
    <col min="9" max="16384" width="8.7265625" style="13"/>
  </cols>
  <sheetData>
    <row r="1" spans="1:14" x14ac:dyDescent="0.35">
      <c r="A1" s="19" t="s">
        <v>2087</v>
      </c>
      <c r="B1" s="19"/>
    </row>
    <row r="2" spans="1:14" x14ac:dyDescent="0.35">
      <c r="A2" s="13" t="s">
        <v>1879</v>
      </c>
    </row>
    <row r="3" spans="1:14" x14ac:dyDescent="0.35">
      <c r="A3" s="13" t="s">
        <v>1016</v>
      </c>
    </row>
    <row r="4" spans="1:14" x14ac:dyDescent="0.35">
      <c r="A4" s="13" t="s">
        <v>1002</v>
      </c>
    </row>
    <row r="5" spans="1:14" x14ac:dyDescent="0.35">
      <c r="A5" s="13" t="s">
        <v>2043</v>
      </c>
    </row>
    <row r="6" spans="1:14" x14ac:dyDescent="0.35">
      <c r="A6" s="13" t="s">
        <v>2070</v>
      </c>
    </row>
    <row r="7" spans="1:14" x14ac:dyDescent="0.35">
      <c r="A7" s="13" t="s">
        <v>2079</v>
      </c>
    </row>
    <row r="9" spans="1:14" x14ac:dyDescent="0.35">
      <c r="A9" s="65" t="s">
        <v>1015</v>
      </c>
    </row>
    <row r="10" spans="1:14" x14ac:dyDescent="0.35">
      <c r="A10" s="60"/>
      <c r="B10" s="17"/>
      <c r="C10" s="17"/>
      <c r="D10" s="17"/>
      <c r="E10" s="17"/>
      <c r="F10" s="17"/>
      <c r="G10" s="17"/>
      <c r="H10" s="17"/>
      <c r="I10" s="17"/>
    </row>
    <row r="11" spans="1:14" x14ac:dyDescent="0.35">
      <c r="A11" s="24" t="s">
        <v>1000</v>
      </c>
      <c r="B11" s="24" t="s">
        <v>1001</v>
      </c>
      <c r="C11" s="24" t="s">
        <v>1007</v>
      </c>
      <c r="D11" s="24" t="s">
        <v>1003</v>
      </c>
      <c r="E11" s="24" t="s">
        <v>1004</v>
      </c>
      <c r="F11" s="24" t="s">
        <v>1005</v>
      </c>
      <c r="G11" s="24" t="s">
        <v>1006</v>
      </c>
      <c r="H11" s="24"/>
      <c r="I11" s="17"/>
    </row>
    <row r="12" spans="1:14" x14ac:dyDescent="0.35">
      <c r="A12" s="17">
        <v>74724</v>
      </c>
      <c r="B12" s="17">
        <v>22263</v>
      </c>
      <c r="C12" s="17">
        <v>23179</v>
      </c>
      <c r="D12" s="17">
        <v>971</v>
      </c>
      <c r="E12" s="17">
        <v>926</v>
      </c>
      <c r="F12" s="17">
        <v>46413</v>
      </c>
      <c r="G12" s="17">
        <v>27385</v>
      </c>
      <c r="H12" s="17"/>
      <c r="I12" s="17"/>
    </row>
    <row r="13" spans="1:14" x14ac:dyDescent="0.35">
      <c r="A13" s="17"/>
      <c r="B13" s="17"/>
      <c r="C13" s="17"/>
      <c r="D13" s="17"/>
      <c r="E13" s="17"/>
      <c r="F13" s="17"/>
      <c r="G13" s="17"/>
      <c r="H13" s="17"/>
      <c r="I13" s="17"/>
    </row>
    <row r="14" spans="1:14" x14ac:dyDescent="0.35">
      <c r="A14" s="24" t="s">
        <v>1008</v>
      </c>
      <c r="B14" s="24" t="s">
        <v>1009</v>
      </c>
      <c r="C14" s="24" t="s">
        <v>2075</v>
      </c>
      <c r="D14" s="24"/>
      <c r="E14" s="24"/>
      <c r="F14" s="24"/>
      <c r="G14" s="24"/>
      <c r="H14" s="24"/>
      <c r="I14" s="24"/>
      <c r="J14" s="24"/>
      <c r="K14" s="24"/>
      <c r="L14" s="24"/>
      <c r="M14" s="24"/>
      <c r="N14" s="24"/>
    </row>
    <row r="15" spans="1:14" x14ac:dyDescent="0.35">
      <c r="A15" s="17">
        <v>11642</v>
      </c>
      <c r="B15" s="17">
        <v>5777</v>
      </c>
      <c r="C15" s="17">
        <v>5865</v>
      </c>
      <c r="D15" s="24"/>
      <c r="E15" s="24"/>
      <c r="F15" s="24"/>
      <c r="G15" s="24"/>
      <c r="H15" s="24"/>
      <c r="I15" s="24"/>
      <c r="J15" s="24"/>
      <c r="K15" s="24"/>
      <c r="L15" s="24"/>
      <c r="M15" s="24"/>
      <c r="N15" s="24"/>
    </row>
    <row r="16" spans="1:14" x14ac:dyDescent="0.35">
      <c r="A16" s="17"/>
      <c r="B16" s="17"/>
      <c r="C16" s="17"/>
      <c r="D16" s="17"/>
      <c r="E16" s="17"/>
      <c r="F16" s="17"/>
      <c r="G16" s="17"/>
      <c r="H16" s="17"/>
      <c r="I16" s="17"/>
    </row>
    <row r="17" spans="1:9" x14ac:dyDescent="0.35">
      <c r="A17" s="24" t="s">
        <v>1010</v>
      </c>
      <c r="B17" s="24" t="s">
        <v>2072</v>
      </c>
      <c r="C17" s="24" t="s">
        <v>1011</v>
      </c>
      <c r="D17" s="24" t="s">
        <v>1012</v>
      </c>
      <c r="E17" s="24" t="s">
        <v>1013</v>
      </c>
      <c r="F17" s="24" t="s">
        <v>1014</v>
      </c>
      <c r="G17" s="17"/>
      <c r="H17" s="17"/>
      <c r="I17" s="17"/>
    </row>
    <row r="18" spans="1:9" x14ac:dyDescent="0.35">
      <c r="A18" s="17">
        <v>1422</v>
      </c>
      <c r="B18" s="17">
        <v>1712</v>
      </c>
      <c r="C18" s="17">
        <v>66</v>
      </c>
      <c r="D18" s="17">
        <v>127</v>
      </c>
      <c r="E18" s="17">
        <v>3200</v>
      </c>
      <c r="F18" s="17">
        <v>2538</v>
      </c>
    </row>
    <row r="19" spans="1:9" x14ac:dyDescent="0.35">
      <c r="A19" s="17"/>
      <c r="B19" s="17"/>
      <c r="C19" s="17"/>
      <c r="D19" s="17"/>
      <c r="E19" s="17"/>
      <c r="F19" s="17"/>
    </row>
    <row r="20" spans="1:9" x14ac:dyDescent="0.35">
      <c r="A20" s="24" t="s">
        <v>999</v>
      </c>
      <c r="B20" s="24" t="s">
        <v>2074</v>
      </c>
      <c r="C20" s="24" t="s">
        <v>998</v>
      </c>
    </row>
    <row r="21" spans="1:9" x14ac:dyDescent="0.35">
      <c r="A21" s="74" t="s">
        <v>2078</v>
      </c>
      <c r="B21" s="17">
        <v>151128</v>
      </c>
      <c r="C21" s="17">
        <v>17528</v>
      </c>
    </row>
    <row r="22" spans="1:9" x14ac:dyDescent="0.35">
      <c r="A22" s="60"/>
      <c r="B22" s="17"/>
    </row>
    <row r="23" spans="1:9" ht="15.5" customHeight="1" x14ac:dyDescent="0.35"/>
    <row r="24" spans="1:9" x14ac:dyDescent="0.35">
      <c r="A24" s="65" t="s">
        <v>1911</v>
      </c>
    </row>
    <row r="25" spans="1:9" x14ac:dyDescent="0.35">
      <c r="A25" s="61"/>
    </row>
    <row r="26" spans="1:9" x14ac:dyDescent="0.35">
      <c r="A26" s="24" t="s">
        <v>497</v>
      </c>
    </row>
    <row r="27" spans="1:9" x14ac:dyDescent="0.35">
      <c r="A27" s="13" t="s">
        <v>498</v>
      </c>
      <c r="B27" s="13" t="s">
        <v>989</v>
      </c>
    </row>
    <row r="28" spans="1:9" x14ac:dyDescent="0.35">
      <c r="A28" s="13" t="s">
        <v>499</v>
      </c>
      <c r="B28" s="17">
        <v>993</v>
      </c>
      <c r="C28" s="23"/>
    </row>
    <row r="29" spans="1:9" x14ac:dyDescent="0.35">
      <c r="A29" s="13" t="s">
        <v>500</v>
      </c>
      <c r="B29" s="17">
        <v>742</v>
      </c>
      <c r="C29" s="23"/>
    </row>
    <row r="30" spans="1:9" x14ac:dyDescent="0.35">
      <c r="A30" s="13" t="s">
        <v>501</v>
      </c>
      <c r="B30" s="17">
        <v>735</v>
      </c>
      <c r="C30" s="23"/>
    </row>
    <row r="31" spans="1:9" x14ac:dyDescent="0.35">
      <c r="A31" s="13" t="s">
        <v>502</v>
      </c>
      <c r="B31" s="17">
        <v>420</v>
      </c>
      <c r="C31" s="23"/>
    </row>
    <row r="32" spans="1:9" x14ac:dyDescent="0.35">
      <c r="A32" s="13" t="s">
        <v>503</v>
      </c>
      <c r="B32" s="17">
        <v>5348</v>
      </c>
      <c r="C32" s="23"/>
    </row>
    <row r="33" spans="1:4" x14ac:dyDescent="0.35">
      <c r="A33" s="13" t="s">
        <v>355</v>
      </c>
      <c r="B33" s="17">
        <v>705</v>
      </c>
      <c r="C33" s="23"/>
    </row>
    <row r="34" spans="1:4" x14ac:dyDescent="0.35">
      <c r="A34" s="13" t="s">
        <v>504</v>
      </c>
      <c r="B34" s="17">
        <v>3076</v>
      </c>
      <c r="C34" s="23"/>
    </row>
    <row r="35" spans="1:4" x14ac:dyDescent="0.35">
      <c r="A35" s="13" t="s">
        <v>505</v>
      </c>
      <c r="B35" s="17">
        <v>1323</v>
      </c>
      <c r="C35" s="23"/>
    </row>
    <row r="36" spans="1:4" x14ac:dyDescent="0.35">
      <c r="A36" s="13" t="s">
        <v>506</v>
      </c>
      <c r="B36" s="17">
        <v>2907</v>
      </c>
      <c r="C36" s="23"/>
    </row>
    <row r="37" spans="1:4" x14ac:dyDescent="0.35">
      <c r="A37" s="13" t="s">
        <v>507</v>
      </c>
      <c r="B37" s="17">
        <v>683</v>
      </c>
      <c r="C37" s="23"/>
    </row>
    <row r="38" spans="1:4" x14ac:dyDescent="0.35">
      <c r="A38" s="13" t="s">
        <v>508</v>
      </c>
      <c r="B38" s="17">
        <v>830</v>
      </c>
      <c r="C38" s="23"/>
    </row>
    <row r="39" spans="1:4" x14ac:dyDescent="0.35">
      <c r="A39" s="13" t="s">
        <v>509</v>
      </c>
      <c r="B39" s="17">
        <v>369</v>
      </c>
      <c r="C39" s="23"/>
    </row>
    <row r="41" spans="1:4" x14ac:dyDescent="0.35">
      <c r="A41" s="24" t="s">
        <v>510</v>
      </c>
      <c r="B41" s="17"/>
      <c r="C41" s="17"/>
    </row>
    <row r="42" spans="1:4" x14ac:dyDescent="0.35">
      <c r="A42" s="13" t="s">
        <v>511</v>
      </c>
      <c r="B42" s="13" t="s">
        <v>990</v>
      </c>
      <c r="C42" s="13" t="s">
        <v>991</v>
      </c>
      <c r="D42" s="13" t="s">
        <v>992</v>
      </c>
    </row>
    <row r="43" spans="1:4" x14ac:dyDescent="0.35">
      <c r="A43" s="13" t="s">
        <v>499</v>
      </c>
      <c r="B43" s="17">
        <v>491</v>
      </c>
      <c r="C43" s="17">
        <v>355</v>
      </c>
      <c r="D43" s="17">
        <v>147</v>
      </c>
    </row>
    <row r="44" spans="1:4" x14ac:dyDescent="0.35">
      <c r="A44" s="13" t="s">
        <v>500</v>
      </c>
      <c r="B44" s="17">
        <v>405</v>
      </c>
      <c r="C44" s="17">
        <v>256</v>
      </c>
      <c r="D44" s="17">
        <v>81</v>
      </c>
    </row>
    <row r="45" spans="1:4" x14ac:dyDescent="0.35">
      <c r="A45" s="13" t="s">
        <v>501</v>
      </c>
      <c r="B45" s="17">
        <v>265</v>
      </c>
      <c r="C45" s="17">
        <v>434</v>
      </c>
      <c r="D45" s="17">
        <v>36</v>
      </c>
    </row>
    <row r="46" spans="1:4" x14ac:dyDescent="0.35">
      <c r="A46" s="13" t="s">
        <v>502</v>
      </c>
      <c r="B46" s="17">
        <v>202</v>
      </c>
      <c r="C46" s="17">
        <v>144</v>
      </c>
      <c r="D46" s="17">
        <v>74</v>
      </c>
    </row>
    <row r="47" spans="1:4" x14ac:dyDescent="0.35">
      <c r="A47" s="13" t="s">
        <v>503</v>
      </c>
      <c r="B47" s="17">
        <v>1191</v>
      </c>
      <c r="C47" s="17">
        <v>1869</v>
      </c>
      <c r="D47" s="17">
        <v>2289</v>
      </c>
    </row>
    <row r="48" spans="1:4" x14ac:dyDescent="0.35">
      <c r="A48" s="13" t="s">
        <v>355</v>
      </c>
      <c r="B48" s="17">
        <v>344</v>
      </c>
      <c r="C48" s="17">
        <v>227</v>
      </c>
      <c r="D48" s="17">
        <v>134</v>
      </c>
    </row>
    <row r="49" spans="1:4" x14ac:dyDescent="0.35">
      <c r="A49" s="13" t="s">
        <v>504</v>
      </c>
      <c r="B49" s="17">
        <v>1018</v>
      </c>
      <c r="C49" s="17">
        <v>1202</v>
      </c>
      <c r="D49" s="17">
        <v>857</v>
      </c>
    </row>
    <row r="50" spans="1:4" x14ac:dyDescent="0.35">
      <c r="A50" s="13" t="s">
        <v>505</v>
      </c>
      <c r="B50" s="17">
        <v>850</v>
      </c>
      <c r="C50" s="17">
        <v>243</v>
      </c>
      <c r="D50" s="17">
        <v>230</v>
      </c>
    </row>
    <row r="51" spans="1:4" x14ac:dyDescent="0.35">
      <c r="A51" s="13" t="s">
        <v>506</v>
      </c>
      <c r="B51" s="17">
        <v>1541</v>
      </c>
      <c r="C51" s="17">
        <v>906</v>
      </c>
      <c r="D51" s="17">
        <v>459</v>
      </c>
    </row>
    <row r="52" spans="1:4" x14ac:dyDescent="0.35">
      <c r="A52" s="13" t="s">
        <v>507</v>
      </c>
      <c r="B52" s="17">
        <v>312</v>
      </c>
      <c r="C52" s="17">
        <v>205</v>
      </c>
      <c r="D52" s="17">
        <v>167</v>
      </c>
    </row>
    <row r="53" spans="1:4" x14ac:dyDescent="0.35">
      <c r="A53" s="13" t="s">
        <v>508</v>
      </c>
      <c r="B53" s="17">
        <v>429</v>
      </c>
      <c r="C53" s="17">
        <v>265</v>
      </c>
      <c r="D53" s="17">
        <v>136</v>
      </c>
    </row>
    <row r="54" spans="1:4" x14ac:dyDescent="0.35">
      <c r="A54" s="13" t="s">
        <v>509</v>
      </c>
      <c r="B54" s="17">
        <v>144</v>
      </c>
      <c r="C54" s="17">
        <v>196</v>
      </c>
      <c r="D54" s="17">
        <v>29</v>
      </c>
    </row>
    <row r="56" spans="1:4" x14ac:dyDescent="0.35">
      <c r="A56" s="24" t="s">
        <v>512</v>
      </c>
      <c r="B56" s="17"/>
      <c r="C56" s="17"/>
    </row>
    <row r="57" spans="1:4" x14ac:dyDescent="0.35">
      <c r="A57" s="13" t="s">
        <v>511</v>
      </c>
      <c r="B57" s="13" t="s">
        <v>993</v>
      </c>
    </row>
    <row r="58" spans="1:4" x14ac:dyDescent="0.35">
      <c r="A58" s="13" t="s">
        <v>499</v>
      </c>
      <c r="B58" s="17">
        <v>3959</v>
      </c>
      <c r="C58" s="23"/>
    </row>
    <row r="59" spans="1:4" x14ac:dyDescent="0.35">
      <c r="A59" s="13" t="s">
        <v>500</v>
      </c>
      <c r="B59" s="17">
        <v>2980</v>
      </c>
      <c r="C59" s="23"/>
    </row>
    <row r="60" spans="1:4" x14ac:dyDescent="0.35">
      <c r="A60" s="13" t="s">
        <v>501</v>
      </c>
      <c r="B60" s="17">
        <v>2574</v>
      </c>
      <c r="C60" s="23"/>
    </row>
    <row r="61" spans="1:4" x14ac:dyDescent="0.35">
      <c r="A61" s="13" t="s">
        <v>502</v>
      </c>
      <c r="B61" s="17">
        <v>1613</v>
      </c>
      <c r="C61" s="23"/>
    </row>
    <row r="62" spans="1:4" x14ac:dyDescent="0.35">
      <c r="A62" s="13" t="s">
        <v>503</v>
      </c>
      <c r="B62" s="17">
        <v>20718</v>
      </c>
      <c r="C62" s="23"/>
    </row>
    <row r="63" spans="1:4" x14ac:dyDescent="0.35">
      <c r="A63" s="13" t="s">
        <v>355</v>
      </c>
      <c r="B63" s="17">
        <v>2577</v>
      </c>
      <c r="C63" s="23"/>
    </row>
    <row r="64" spans="1:4" x14ac:dyDescent="0.35">
      <c r="A64" s="13" t="s">
        <v>504</v>
      </c>
      <c r="B64" s="17">
        <v>10867</v>
      </c>
      <c r="C64" s="23"/>
    </row>
    <row r="65" spans="1:7" x14ac:dyDescent="0.35">
      <c r="A65" s="13" t="s">
        <v>505</v>
      </c>
      <c r="B65" s="13">
        <v>4434</v>
      </c>
      <c r="C65" s="23"/>
    </row>
    <row r="66" spans="1:7" x14ac:dyDescent="0.35">
      <c r="A66" s="13" t="s">
        <v>506</v>
      </c>
      <c r="B66" s="17">
        <v>11516</v>
      </c>
      <c r="C66" s="23"/>
    </row>
    <row r="67" spans="1:7" x14ac:dyDescent="0.35">
      <c r="A67" s="13" t="s">
        <v>507</v>
      </c>
      <c r="B67" s="17">
        <v>2097</v>
      </c>
      <c r="C67" s="23"/>
    </row>
    <row r="68" spans="1:7" x14ac:dyDescent="0.35">
      <c r="A68" s="13" t="s">
        <v>508</v>
      </c>
      <c r="B68" s="17">
        <v>2704</v>
      </c>
      <c r="C68" s="23"/>
    </row>
    <row r="69" spans="1:7" x14ac:dyDescent="0.35">
      <c r="A69" s="13" t="s">
        <v>509</v>
      </c>
      <c r="B69" s="17">
        <v>1264</v>
      </c>
      <c r="C69" s="23"/>
    </row>
    <row r="71" spans="1:7" x14ac:dyDescent="0.35">
      <c r="A71" s="24" t="s">
        <v>2045</v>
      </c>
      <c r="B71" s="17"/>
      <c r="C71" s="17"/>
      <c r="G71" s="23"/>
    </row>
    <row r="72" spans="1:7" x14ac:dyDescent="0.35">
      <c r="A72" s="13" t="s">
        <v>511</v>
      </c>
      <c r="B72" s="13" t="s">
        <v>994</v>
      </c>
      <c r="C72" s="13" t="s">
        <v>995</v>
      </c>
      <c r="D72" s="13" t="s">
        <v>996</v>
      </c>
      <c r="G72" s="23"/>
    </row>
    <row r="73" spans="1:7" x14ac:dyDescent="0.35">
      <c r="A73" s="13" t="s">
        <v>499</v>
      </c>
      <c r="B73" s="17">
        <v>1626</v>
      </c>
      <c r="C73" s="17">
        <v>1784</v>
      </c>
      <c r="D73" s="17">
        <v>548</v>
      </c>
      <c r="E73" s="23"/>
      <c r="F73" s="17"/>
      <c r="G73" s="23"/>
    </row>
    <row r="74" spans="1:7" x14ac:dyDescent="0.35">
      <c r="A74" s="13" t="s">
        <v>500</v>
      </c>
      <c r="B74" s="17">
        <v>1345</v>
      </c>
      <c r="C74" s="17">
        <v>1115</v>
      </c>
      <c r="D74" s="17">
        <v>520</v>
      </c>
      <c r="E74" s="23"/>
      <c r="F74" s="17"/>
      <c r="G74" s="23"/>
    </row>
    <row r="75" spans="1:7" x14ac:dyDescent="0.35">
      <c r="A75" s="13" t="s">
        <v>501</v>
      </c>
      <c r="B75" s="17">
        <v>716</v>
      </c>
      <c r="C75" s="17">
        <v>1572</v>
      </c>
      <c r="D75" s="17">
        <v>286</v>
      </c>
      <c r="E75" s="23"/>
      <c r="F75" s="17"/>
      <c r="G75" s="23"/>
    </row>
    <row r="76" spans="1:7" x14ac:dyDescent="0.35">
      <c r="A76" s="13" t="s">
        <v>502</v>
      </c>
      <c r="B76" s="17">
        <v>526</v>
      </c>
      <c r="C76" s="17">
        <v>597</v>
      </c>
      <c r="D76" s="17">
        <v>590</v>
      </c>
      <c r="E76" s="23"/>
      <c r="F76" s="17"/>
      <c r="G76" s="23"/>
    </row>
    <row r="77" spans="1:7" x14ac:dyDescent="0.35">
      <c r="A77" s="13" t="s">
        <v>503</v>
      </c>
      <c r="B77" s="17">
        <v>2566</v>
      </c>
      <c r="C77" s="17">
        <v>5321</v>
      </c>
      <c r="D77" s="17">
        <v>12831</v>
      </c>
      <c r="E77" s="23"/>
      <c r="F77" s="17"/>
      <c r="G77" s="23"/>
    </row>
    <row r="78" spans="1:7" x14ac:dyDescent="0.35">
      <c r="A78" s="13" t="s">
        <v>355</v>
      </c>
      <c r="B78" s="17">
        <v>875</v>
      </c>
      <c r="C78" s="17">
        <v>977</v>
      </c>
      <c r="D78" s="17">
        <v>724</v>
      </c>
      <c r="E78" s="23"/>
      <c r="F78" s="17"/>
      <c r="G78" s="23"/>
    </row>
    <row r="79" spans="1:7" x14ac:dyDescent="0.35">
      <c r="A79" s="13" t="s">
        <v>504</v>
      </c>
      <c r="B79" s="17">
        <v>2314</v>
      </c>
      <c r="C79" s="17">
        <v>3118</v>
      </c>
      <c r="D79" s="17">
        <v>5434</v>
      </c>
      <c r="E79" s="23"/>
      <c r="F79" s="17"/>
      <c r="G79" s="23"/>
    </row>
    <row r="80" spans="1:7" x14ac:dyDescent="0.35">
      <c r="A80" s="13" t="s">
        <v>505</v>
      </c>
      <c r="B80" s="17">
        <v>2405</v>
      </c>
      <c r="C80" s="17">
        <v>1039</v>
      </c>
      <c r="D80" s="17">
        <v>990</v>
      </c>
      <c r="E80" s="23"/>
      <c r="F80" s="17"/>
      <c r="G80" s="23"/>
    </row>
    <row r="81" spans="1:9" x14ac:dyDescent="0.35">
      <c r="A81" s="13" t="s">
        <v>506</v>
      </c>
      <c r="B81" s="17">
        <v>4974</v>
      </c>
      <c r="C81" s="17">
        <v>4513</v>
      </c>
      <c r="D81" s="17">
        <v>2029</v>
      </c>
      <c r="E81" s="23"/>
      <c r="F81" s="17"/>
      <c r="G81" s="23"/>
    </row>
    <row r="82" spans="1:9" x14ac:dyDescent="0.35">
      <c r="A82" s="13" t="s">
        <v>507</v>
      </c>
      <c r="B82" s="17">
        <v>683</v>
      </c>
      <c r="C82" s="17">
        <v>713</v>
      </c>
      <c r="D82" s="17">
        <v>701</v>
      </c>
      <c r="E82" s="23"/>
      <c r="F82" s="17"/>
      <c r="G82" s="23"/>
    </row>
    <row r="83" spans="1:9" x14ac:dyDescent="0.35">
      <c r="A83" s="13" t="s">
        <v>508</v>
      </c>
      <c r="B83" s="17">
        <v>1076</v>
      </c>
      <c r="C83" s="17">
        <v>1040</v>
      </c>
      <c r="D83" s="17">
        <v>588</v>
      </c>
      <c r="E83" s="23"/>
      <c r="F83" s="17"/>
    </row>
    <row r="84" spans="1:9" x14ac:dyDescent="0.35">
      <c r="A84" s="13" t="s">
        <v>509</v>
      </c>
      <c r="B84" s="17">
        <v>387</v>
      </c>
      <c r="C84" s="17">
        <v>750</v>
      </c>
      <c r="D84" s="17">
        <v>127</v>
      </c>
      <c r="E84" s="23"/>
      <c r="F84" s="17"/>
    </row>
    <row r="86" spans="1:9" x14ac:dyDescent="0.35">
      <c r="A86" s="24" t="s">
        <v>513</v>
      </c>
      <c r="B86" s="24"/>
      <c r="C86" s="24"/>
      <c r="G86" s="23"/>
      <c r="I86" s="23"/>
    </row>
    <row r="87" spans="1:9" x14ac:dyDescent="0.35">
      <c r="A87" s="13" t="s">
        <v>511</v>
      </c>
      <c r="B87" s="13" t="s">
        <v>2101</v>
      </c>
      <c r="C87" s="13" t="s">
        <v>2102</v>
      </c>
      <c r="D87" s="13" t="s">
        <v>2103</v>
      </c>
      <c r="E87" s="13" t="s">
        <v>2104</v>
      </c>
      <c r="G87" s="23"/>
      <c r="I87" s="23"/>
    </row>
    <row r="88" spans="1:9" x14ac:dyDescent="0.35">
      <c r="A88" s="13" t="s">
        <v>499</v>
      </c>
      <c r="B88" s="60">
        <v>261</v>
      </c>
      <c r="C88" s="13">
        <v>88</v>
      </c>
      <c r="D88" s="13">
        <v>111</v>
      </c>
      <c r="E88" s="13">
        <v>62</v>
      </c>
      <c r="G88" s="23"/>
      <c r="I88" s="23"/>
    </row>
    <row r="89" spans="1:9" x14ac:dyDescent="0.35">
      <c r="A89" s="13" t="s">
        <v>500</v>
      </c>
      <c r="B89" s="60">
        <v>189</v>
      </c>
      <c r="C89" s="13">
        <v>73</v>
      </c>
      <c r="D89" s="13">
        <v>66</v>
      </c>
      <c r="E89" s="13">
        <v>50</v>
      </c>
      <c r="G89" s="23"/>
      <c r="I89" s="23"/>
    </row>
    <row r="90" spans="1:9" x14ac:dyDescent="0.35">
      <c r="A90" s="13" t="s">
        <v>501</v>
      </c>
      <c r="B90" s="60">
        <v>148</v>
      </c>
      <c r="C90" s="13">
        <v>38</v>
      </c>
      <c r="D90" s="13">
        <v>92</v>
      </c>
      <c r="E90" s="13">
        <v>17</v>
      </c>
      <c r="G90" s="23"/>
      <c r="I90" s="23"/>
    </row>
    <row r="91" spans="1:9" x14ac:dyDescent="0.35">
      <c r="A91" s="13" t="s">
        <v>502</v>
      </c>
      <c r="B91" s="60">
        <v>108</v>
      </c>
      <c r="C91" s="13">
        <v>33</v>
      </c>
      <c r="D91" s="13">
        <v>35</v>
      </c>
      <c r="E91" s="13">
        <v>39</v>
      </c>
      <c r="G91" s="23"/>
      <c r="I91" s="23"/>
    </row>
    <row r="92" spans="1:9" x14ac:dyDescent="0.35">
      <c r="A92" s="13" t="s">
        <v>503</v>
      </c>
      <c r="B92" s="60">
        <v>1980</v>
      </c>
      <c r="C92" s="13">
        <v>232</v>
      </c>
      <c r="D92" s="13">
        <v>499</v>
      </c>
      <c r="E92" s="13">
        <v>1249</v>
      </c>
      <c r="G92" s="23"/>
      <c r="I92" s="23"/>
    </row>
    <row r="93" spans="1:9" x14ac:dyDescent="0.35">
      <c r="A93" s="13" t="s">
        <v>355</v>
      </c>
      <c r="B93" s="60">
        <v>202</v>
      </c>
      <c r="C93" s="13">
        <v>54</v>
      </c>
      <c r="D93" s="13">
        <v>58</v>
      </c>
      <c r="E93" s="13">
        <v>90</v>
      </c>
      <c r="G93" s="23"/>
      <c r="I93" s="23"/>
    </row>
    <row r="94" spans="1:9" x14ac:dyDescent="0.35">
      <c r="A94" s="13" t="s">
        <v>504</v>
      </c>
      <c r="B94" s="60">
        <v>918</v>
      </c>
      <c r="C94" s="13">
        <v>173</v>
      </c>
      <c r="D94" s="13">
        <v>314</v>
      </c>
      <c r="E94" s="13">
        <v>431</v>
      </c>
      <c r="G94" s="23"/>
      <c r="I94" s="23"/>
    </row>
    <row r="95" spans="1:9" x14ac:dyDescent="0.35">
      <c r="A95" s="13" t="s">
        <v>505</v>
      </c>
      <c r="B95" s="60">
        <v>317</v>
      </c>
      <c r="C95" s="13">
        <v>138</v>
      </c>
      <c r="D95" s="13">
        <v>65</v>
      </c>
      <c r="E95" s="13">
        <v>114</v>
      </c>
      <c r="G95" s="23"/>
      <c r="I95" s="23"/>
    </row>
    <row r="96" spans="1:9" x14ac:dyDescent="0.35">
      <c r="A96" s="13" t="s">
        <v>506</v>
      </c>
      <c r="B96" s="60">
        <v>777</v>
      </c>
      <c r="C96" s="13">
        <v>291</v>
      </c>
      <c r="D96" s="13">
        <v>284</v>
      </c>
      <c r="E96" s="13">
        <v>202</v>
      </c>
      <c r="G96" s="23"/>
      <c r="I96" s="23"/>
    </row>
    <row r="97" spans="1:9" x14ac:dyDescent="0.35">
      <c r="A97" s="13" t="s">
        <v>507</v>
      </c>
      <c r="B97" s="60">
        <v>145</v>
      </c>
      <c r="C97" s="13">
        <v>41</v>
      </c>
      <c r="D97" s="13">
        <v>51</v>
      </c>
      <c r="E97" s="13">
        <v>53</v>
      </c>
      <c r="G97" s="23"/>
      <c r="I97" s="23"/>
    </row>
    <row r="98" spans="1:9" x14ac:dyDescent="0.35">
      <c r="A98" s="13" t="s">
        <v>508</v>
      </c>
      <c r="B98" s="60">
        <v>217</v>
      </c>
      <c r="C98" s="13">
        <v>79</v>
      </c>
      <c r="D98" s="13">
        <v>79</v>
      </c>
      <c r="E98" s="13">
        <v>59</v>
      </c>
    </row>
    <row r="99" spans="1:9" x14ac:dyDescent="0.35">
      <c r="A99" s="13" t="s">
        <v>509</v>
      </c>
      <c r="B99" s="60">
        <v>72</v>
      </c>
      <c r="C99" s="13">
        <v>24</v>
      </c>
      <c r="D99" s="13">
        <v>39</v>
      </c>
      <c r="E99" s="13">
        <v>9</v>
      </c>
    </row>
    <row r="100" spans="1:9" x14ac:dyDescent="0.35">
      <c r="E100" s="23"/>
    </row>
    <row r="101" spans="1:9" x14ac:dyDescent="0.35">
      <c r="A101" s="24" t="s">
        <v>514</v>
      </c>
      <c r="B101" s="24"/>
      <c r="C101" s="24"/>
    </row>
    <row r="102" spans="1:9" x14ac:dyDescent="0.35">
      <c r="A102" s="13" t="s">
        <v>511</v>
      </c>
      <c r="B102" s="13" t="s">
        <v>997</v>
      </c>
    </row>
    <row r="103" spans="1:9" x14ac:dyDescent="0.35">
      <c r="A103" s="13" t="s">
        <v>499</v>
      </c>
      <c r="B103" s="17">
        <v>5538</v>
      </c>
      <c r="C103" s="23"/>
    </row>
    <row r="104" spans="1:9" x14ac:dyDescent="0.35">
      <c r="A104" s="13" t="s">
        <v>500</v>
      </c>
      <c r="B104" s="17">
        <v>10448</v>
      </c>
      <c r="C104" s="23"/>
    </row>
    <row r="105" spans="1:9" x14ac:dyDescent="0.35">
      <c r="A105" s="13" t="s">
        <v>501</v>
      </c>
      <c r="B105" s="17">
        <v>5721</v>
      </c>
      <c r="C105" s="23"/>
    </row>
    <row r="106" spans="1:9" x14ac:dyDescent="0.35">
      <c r="A106" s="13" t="s">
        <v>502</v>
      </c>
      <c r="B106" s="17">
        <v>7553</v>
      </c>
      <c r="C106" s="23"/>
    </row>
    <row r="107" spans="1:9" x14ac:dyDescent="0.35">
      <c r="A107" s="13" t="s">
        <v>503</v>
      </c>
      <c r="B107" s="17">
        <v>24786</v>
      </c>
      <c r="C107" s="23"/>
    </row>
    <row r="108" spans="1:9" x14ac:dyDescent="0.35">
      <c r="A108" s="13" t="s">
        <v>355</v>
      </c>
      <c r="B108" s="17">
        <v>8642</v>
      </c>
      <c r="C108" s="23"/>
    </row>
    <row r="109" spans="1:9" x14ac:dyDescent="0.35">
      <c r="A109" s="13" t="s">
        <v>504</v>
      </c>
      <c r="B109" s="17">
        <v>29743</v>
      </c>
      <c r="C109" s="23"/>
    </row>
    <row r="110" spans="1:9" x14ac:dyDescent="0.35">
      <c r="A110" s="13" t="s">
        <v>505</v>
      </c>
      <c r="B110" s="17">
        <v>14603</v>
      </c>
      <c r="C110" s="23"/>
    </row>
    <row r="111" spans="1:9" x14ac:dyDescent="0.35">
      <c r="A111" s="13" t="s">
        <v>506</v>
      </c>
      <c r="B111" s="17">
        <v>9579</v>
      </c>
      <c r="C111" s="23"/>
    </row>
    <row r="112" spans="1:9" x14ac:dyDescent="0.35">
      <c r="A112" s="13" t="s">
        <v>507</v>
      </c>
      <c r="B112" s="17">
        <v>8124</v>
      </c>
      <c r="C112" s="23"/>
    </row>
    <row r="113" spans="1:3" x14ac:dyDescent="0.35">
      <c r="A113" s="13" t="s">
        <v>508</v>
      </c>
      <c r="B113" s="17">
        <v>5530</v>
      </c>
      <c r="C113" s="23"/>
    </row>
    <row r="114" spans="1:3" x14ac:dyDescent="0.35">
      <c r="A114" s="13" t="s">
        <v>509</v>
      </c>
      <c r="B114" s="17">
        <v>2705</v>
      </c>
      <c r="C114" s="23"/>
    </row>
    <row r="116" spans="1:3" x14ac:dyDescent="0.35">
      <c r="A116" s="24" t="s">
        <v>515</v>
      </c>
      <c r="B116" s="24"/>
      <c r="C116" s="24"/>
    </row>
    <row r="117" spans="1:3" x14ac:dyDescent="0.35">
      <c r="A117" s="13" t="s">
        <v>511</v>
      </c>
      <c r="B117" s="13" t="s">
        <v>2076</v>
      </c>
    </row>
    <row r="118" spans="1:3" x14ac:dyDescent="0.35">
      <c r="A118" s="13" t="s">
        <v>499</v>
      </c>
      <c r="B118" s="13">
        <v>182</v>
      </c>
      <c r="C118" s="23"/>
    </row>
    <row r="119" spans="1:3" x14ac:dyDescent="0.35">
      <c r="A119" s="13" t="s">
        <v>500</v>
      </c>
      <c r="B119" s="13">
        <v>415</v>
      </c>
      <c r="C119" s="23"/>
    </row>
    <row r="120" spans="1:3" x14ac:dyDescent="0.35">
      <c r="A120" s="13" t="s">
        <v>501</v>
      </c>
      <c r="B120" s="13">
        <v>239</v>
      </c>
      <c r="C120" s="23"/>
    </row>
    <row r="121" spans="1:3" x14ac:dyDescent="0.35">
      <c r="A121" s="13" t="s">
        <v>502</v>
      </c>
      <c r="B121" s="13">
        <v>206</v>
      </c>
      <c r="C121" s="23"/>
    </row>
    <row r="122" spans="1:3" x14ac:dyDescent="0.35">
      <c r="A122" s="13" t="s">
        <v>503</v>
      </c>
      <c r="B122" s="17">
        <v>1306</v>
      </c>
      <c r="C122" s="23"/>
    </row>
    <row r="123" spans="1:3" x14ac:dyDescent="0.35">
      <c r="A123" s="13" t="s">
        <v>355</v>
      </c>
      <c r="B123" s="13">
        <v>305</v>
      </c>
      <c r="C123" s="23"/>
    </row>
    <row r="124" spans="1:3" x14ac:dyDescent="0.35">
      <c r="A124" s="13" t="s">
        <v>504</v>
      </c>
      <c r="B124" s="17">
        <v>1254</v>
      </c>
      <c r="C124" s="23"/>
    </row>
    <row r="125" spans="1:3" x14ac:dyDescent="0.35">
      <c r="A125" s="13" t="s">
        <v>505</v>
      </c>
      <c r="B125" s="13">
        <v>539</v>
      </c>
      <c r="C125" s="23"/>
    </row>
    <row r="126" spans="1:3" x14ac:dyDescent="0.35">
      <c r="A126" s="13" t="s">
        <v>506</v>
      </c>
      <c r="B126" s="13">
        <v>776</v>
      </c>
      <c r="C126" s="23"/>
    </row>
    <row r="127" spans="1:3" x14ac:dyDescent="0.35">
      <c r="A127" s="13" t="s">
        <v>507</v>
      </c>
      <c r="B127" s="13">
        <v>183</v>
      </c>
      <c r="C127" s="23"/>
    </row>
    <row r="128" spans="1:3" x14ac:dyDescent="0.35">
      <c r="A128" s="13" t="s">
        <v>508</v>
      </c>
      <c r="B128" s="13">
        <v>177</v>
      </c>
      <c r="C128" s="23"/>
    </row>
    <row r="129" spans="1:5" x14ac:dyDescent="0.35">
      <c r="A129" s="13" t="s">
        <v>509</v>
      </c>
      <c r="B129" s="13">
        <v>72</v>
      </c>
      <c r="C129" s="23"/>
    </row>
    <row r="131" spans="1:5" x14ac:dyDescent="0.35">
      <c r="A131" s="24" t="s">
        <v>516</v>
      </c>
      <c r="B131" s="24"/>
      <c r="C131" s="24"/>
    </row>
    <row r="132" spans="1:5" x14ac:dyDescent="0.35">
      <c r="A132" s="13" t="s">
        <v>511</v>
      </c>
      <c r="B132" s="13" t="s">
        <v>2077</v>
      </c>
      <c r="C132" s="13" t="s">
        <v>2044</v>
      </c>
    </row>
    <row r="133" spans="1:5" x14ac:dyDescent="0.35">
      <c r="A133" s="13" t="s">
        <v>499</v>
      </c>
      <c r="B133" s="13">
        <v>443</v>
      </c>
      <c r="C133" s="17">
        <v>6531</v>
      </c>
      <c r="D133" s="17"/>
      <c r="E133" s="23"/>
    </row>
    <row r="134" spans="1:5" x14ac:dyDescent="0.35">
      <c r="A134" s="13" t="s">
        <v>500</v>
      </c>
      <c r="B134" s="13">
        <v>415</v>
      </c>
      <c r="C134" s="17">
        <v>11190</v>
      </c>
      <c r="D134" s="17"/>
      <c r="E134" s="23"/>
    </row>
    <row r="135" spans="1:5" x14ac:dyDescent="0.35">
      <c r="A135" s="13" t="s">
        <v>501</v>
      </c>
      <c r="B135" s="13">
        <v>387</v>
      </c>
      <c r="C135" s="17">
        <v>6456</v>
      </c>
      <c r="D135" s="17"/>
      <c r="E135" s="23"/>
    </row>
    <row r="136" spans="1:5" x14ac:dyDescent="0.35">
      <c r="A136" s="13" t="s">
        <v>502</v>
      </c>
      <c r="B136" s="13">
        <v>315</v>
      </c>
      <c r="C136" s="17">
        <v>7973</v>
      </c>
      <c r="D136" s="17"/>
      <c r="E136" s="23"/>
    </row>
    <row r="137" spans="1:5" x14ac:dyDescent="0.35">
      <c r="A137" s="13" t="s">
        <v>503</v>
      </c>
      <c r="B137" s="17">
        <v>3286</v>
      </c>
      <c r="C137" s="17">
        <v>30134</v>
      </c>
      <c r="D137" s="17"/>
      <c r="E137" s="23"/>
    </row>
    <row r="138" spans="1:5" x14ac:dyDescent="0.35">
      <c r="A138" s="13" t="s">
        <v>355</v>
      </c>
      <c r="B138" s="13">
        <v>507</v>
      </c>
      <c r="C138" s="17">
        <v>9347</v>
      </c>
      <c r="D138" s="17"/>
      <c r="E138" s="23"/>
    </row>
    <row r="139" spans="1:5" x14ac:dyDescent="0.35">
      <c r="A139" s="13" t="s">
        <v>504</v>
      </c>
      <c r="B139" s="17">
        <v>2172</v>
      </c>
      <c r="C139" s="17">
        <v>32.819000000000003</v>
      </c>
      <c r="D139" s="17"/>
      <c r="E139" s="23"/>
    </row>
    <row r="140" spans="1:5" x14ac:dyDescent="0.35">
      <c r="A140" s="13" t="s">
        <v>505</v>
      </c>
      <c r="B140" s="13">
        <v>856</v>
      </c>
      <c r="C140" s="17">
        <v>15926</v>
      </c>
      <c r="D140" s="17"/>
      <c r="E140" s="23"/>
    </row>
    <row r="141" spans="1:5" x14ac:dyDescent="0.35">
      <c r="A141" s="13" t="s">
        <v>506</v>
      </c>
      <c r="B141" s="17">
        <v>1553</v>
      </c>
      <c r="C141" s="17">
        <v>12486</v>
      </c>
      <c r="D141" s="17"/>
      <c r="E141" s="23"/>
    </row>
    <row r="142" spans="1:5" x14ac:dyDescent="0.35">
      <c r="A142" s="13" t="s">
        <v>507</v>
      </c>
      <c r="B142" s="13">
        <v>328</v>
      </c>
      <c r="C142" s="17">
        <v>8807</v>
      </c>
      <c r="D142" s="17"/>
      <c r="E142" s="23"/>
    </row>
    <row r="143" spans="1:5" x14ac:dyDescent="0.35">
      <c r="A143" s="13" t="s">
        <v>508</v>
      </c>
      <c r="B143" s="13">
        <v>394</v>
      </c>
      <c r="C143" s="17">
        <v>6360</v>
      </c>
      <c r="D143" s="17"/>
      <c r="E143" s="23"/>
    </row>
    <row r="144" spans="1:5" x14ac:dyDescent="0.35">
      <c r="A144" s="13" t="s">
        <v>509</v>
      </c>
      <c r="B144" s="13">
        <v>144</v>
      </c>
      <c r="C144" s="17">
        <v>3074</v>
      </c>
      <c r="D144" s="17"/>
      <c r="E144" s="23"/>
    </row>
  </sheetData>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zoomScaleNormal="100" workbookViewId="0">
      <selection activeCell="F4" sqref="F4"/>
    </sheetView>
  </sheetViews>
  <sheetFormatPr defaultRowHeight="15.5" x14ac:dyDescent="0.35"/>
  <cols>
    <col min="1" max="1" width="8.7265625" style="13"/>
    <col min="2" max="2" width="31.26953125" style="13" customWidth="1"/>
    <col min="3" max="3" width="32.453125" style="13" customWidth="1"/>
    <col min="4" max="4" width="21.6328125" style="13" customWidth="1"/>
    <col min="5" max="5" width="20.453125" style="13" customWidth="1"/>
    <col min="6" max="6" width="8.7265625" style="13" customWidth="1"/>
    <col min="7" max="7" width="15.453125" style="13" customWidth="1"/>
    <col min="8" max="8" width="15.36328125" style="13" customWidth="1"/>
    <col min="9" max="9" width="19.1796875" style="13" customWidth="1"/>
    <col min="10" max="10" width="25.26953125" style="13" customWidth="1"/>
    <col min="11" max="16384" width="8.7265625" style="13"/>
  </cols>
  <sheetData>
    <row r="1" spans="1:14" x14ac:dyDescent="0.35">
      <c r="A1" s="19" t="s">
        <v>1909</v>
      </c>
      <c r="B1" s="19"/>
      <c r="C1" s="19"/>
      <c r="D1" s="19"/>
    </row>
    <row r="2" spans="1:14" x14ac:dyDescent="0.35">
      <c r="A2" s="13" t="s">
        <v>1832</v>
      </c>
    </row>
    <row r="4" spans="1:14" x14ac:dyDescent="0.35">
      <c r="A4" s="24" t="s">
        <v>1861</v>
      </c>
      <c r="B4" s="24"/>
      <c r="C4" s="24"/>
      <c r="D4" s="24"/>
    </row>
    <row r="6" spans="1:14" x14ac:dyDescent="0.35">
      <c r="A6" s="13" t="s">
        <v>306</v>
      </c>
      <c r="B6" s="13" t="s">
        <v>307</v>
      </c>
      <c r="C6" s="13" t="s">
        <v>308</v>
      </c>
      <c r="D6" s="13" t="s">
        <v>254</v>
      </c>
      <c r="E6" s="13" t="s">
        <v>257</v>
      </c>
      <c r="F6" s="13" t="s">
        <v>258</v>
      </c>
      <c r="G6" s="13" t="s">
        <v>309</v>
      </c>
      <c r="H6" s="13" t="s">
        <v>245</v>
      </c>
      <c r="I6" s="13" t="s">
        <v>310</v>
      </c>
      <c r="J6" s="13" t="s">
        <v>311</v>
      </c>
      <c r="K6" s="13" t="s">
        <v>100</v>
      </c>
      <c r="L6" s="13" t="s">
        <v>54</v>
      </c>
    </row>
    <row r="7" spans="1:14" x14ac:dyDescent="0.35">
      <c r="A7" s="13" t="s">
        <v>47</v>
      </c>
      <c r="B7" s="23">
        <v>0.49</v>
      </c>
      <c r="C7" s="23">
        <v>0.51</v>
      </c>
      <c r="D7" s="23">
        <v>0.48</v>
      </c>
      <c r="E7" s="23">
        <v>0.02</v>
      </c>
      <c r="F7" s="23">
        <v>0.04</v>
      </c>
      <c r="G7" s="23">
        <v>0.01</v>
      </c>
      <c r="H7" s="23">
        <v>0</v>
      </c>
      <c r="I7" s="23">
        <v>0.36</v>
      </c>
      <c r="J7" s="23">
        <v>0.08</v>
      </c>
      <c r="K7" s="23">
        <v>0.01</v>
      </c>
      <c r="L7" s="13">
        <v>8310</v>
      </c>
      <c r="N7" s="23"/>
    </row>
    <row r="8" spans="1:14" x14ac:dyDescent="0.35">
      <c r="A8" s="13" t="s">
        <v>46</v>
      </c>
      <c r="B8" s="23">
        <v>0.51</v>
      </c>
      <c r="C8" s="23">
        <v>0.49</v>
      </c>
      <c r="D8" s="23">
        <v>0.49</v>
      </c>
      <c r="E8" s="23">
        <v>0.02</v>
      </c>
      <c r="F8" s="23">
        <v>0.03</v>
      </c>
      <c r="G8" s="23">
        <v>0.01</v>
      </c>
      <c r="H8" s="23">
        <v>0</v>
      </c>
      <c r="I8" s="23">
        <v>0.4</v>
      </c>
      <c r="J8" s="23">
        <v>0.04</v>
      </c>
      <c r="K8" s="23">
        <v>0.01</v>
      </c>
      <c r="L8" s="13">
        <v>3450</v>
      </c>
      <c r="N8" s="23"/>
    </row>
    <row r="9" spans="1:14" x14ac:dyDescent="0.35">
      <c r="A9" s="13" t="s">
        <v>312</v>
      </c>
      <c r="B9" s="23">
        <v>0.48</v>
      </c>
      <c r="C9" s="23">
        <v>0.52</v>
      </c>
      <c r="D9" s="23">
        <v>0.47</v>
      </c>
      <c r="E9" s="23">
        <v>0.01</v>
      </c>
      <c r="F9" s="23">
        <v>0.05</v>
      </c>
      <c r="G9" s="23">
        <v>0.01</v>
      </c>
      <c r="H9" s="23">
        <v>0</v>
      </c>
      <c r="I9" s="23">
        <v>0.33</v>
      </c>
      <c r="J9" s="23">
        <v>0.12</v>
      </c>
      <c r="K9" s="23">
        <v>0.01</v>
      </c>
      <c r="L9" s="13">
        <v>4760</v>
      </c>
      <c r="N9" s="23"/>
    </row>
    <row r="10" spans="1:14" x14ac:dyDescent="0.35">
      <c r="A10" s="13" t="s">
        <v>44</v>
      </c>
      <c r="B10" s="23">
        <v>0.61</v>
      </c>
      <c r="C10" s="23">
        <v>0.39</v>
      </c>
      <c r="D10" s="23">
        <v>0.59</v>
      </c>
      <c r="E10" s="23">
        <v>0.02</v>
      </c>
      <c r="F10" s="23">
        <v>0.05</v>
      </c>
      <c r="G10" s="23">
        <v>0</v>
      </c>
      <c r="H10" s="23">
        <v>0</v>
      </c>
      <c r="I10" s="23">
        <v>0.12</v>
      </c>
      <c r="J10" s="23">
        <v>0.19</v>
      </c>
      <c r="K10" s="23">
        <v>0.03</v>
      </c>
      <c r="L10" s="13">
        <v>150</v>
      </c>
      <c r="N10" s="23"/>
    </row>
    <row r="11" spans="1:14" x14ac:dyDescent="0.35">
      <c r="A11" s="13" t="s">
        <v>43</v>
      </c>
      <c r="B11" s="23">
        <v>0.65</v>
      </c>
      <c r="C11" s="23">
        <v>0.35</v>
      </c>
      <c r="D11" s="23">
        <v>0.63</v>
      </c>
      <c r="E11" s="23">
        <v>0.03</v>
      </c>
      <c r="F11" s="23">
        <v>0.04</v>
      </c>
      <c r="G11" s="23">
        <v>0.01</v>
      </c>
      <c r="H11" s="23">
        <v>0</v>
      </c>
      <c r="I11" s="23">
        <v>0.21</v>
      </c>
      <c r="J11" s="23">
        <v>7.0000000000000007E-2</v>
      </c>
      <c r="K11" s="23">
        <v>0</v>
      </c>
      <c r="L11" s="13">
        <v>890</v>
      </c>
      <c r="N11" s="23"/>
    </row>
    <row r="12" spans="1:14" x14ac:dyDescent="0.35">
      <c r="A12" s="13" t="s">
        <v>42</v>
      </c>
      <c r="B12" s="23">
        <v>0.49</v>
      </c>
      <c r="C12" s="23">
        <v>0.51</v>
      </c>
      <c r="D12" s="23">
        <v>0.47</v>
      </c>
      <c r="E12" s="23">
        <v>0.02</v>
      </c>
      <c r="F12" s="23">
        <v>0.04</v>
      </c>
      <c r="G12" s="23">
        <v>0.01</v>
      </c>
      <c r="H12" s="23">
        <v>0</v>
      </c>
      <c r="I12" s="23">
        <v>0.41</v>
      </c>
      <c r="J12" s="23">
        <v>0.05</v>
      </c>
      <c r="K12" s="23">
        <v>0</v>
      </c>
      <c r="L12" s="13">
        <v>1460</v>
      </c>
      <c r="N12" s="23"/>
    </row>
    <row r="13" spans="1:14" x14ac:dyDescent="0.35">
      <c r="A13" s="13" t="s">
        <v>41</v>
      </c>
      <c r="B13" s="23">
        <v>0.48</v>
      </c>
      <c r="C13" s="23">
        <v>0.52</v>
      </c>
      <c r="D13" s="23">
        <v>0.45</v>
      </c>
      <c r="E13" s="23">
        <v>0.03</v>
      </c>
      <c r="F13" s="23">
        <v>0.03</v>
      </c>
      <c r="G13" s="23">
        <v>0.01</v>
      </c>
      <c r="H13" s="23">
        <v>0</v>
      </c>
      <c r="I13" s="23">
        <v>0.4</v>
      </c>
      <c r="J13" s="23">
        <v>0.08</v>
      </c>
      <c r="K13" s="23">
        <v>0</v>
      </c>
      <c r="L13" s="13">
        <v>1150</v>
      </c>
      <c r="N13" s="23"/>
    </row>
    <row r="14" spans="1:14" x14ac:dyDescent="0.35">
      <c r="A14" s="13" t="s">
        <v>40</v>
      </c>
      <c r="B14" s="23">
        <v>0.44</v>
      </c>
      <c r="C14" s="23">
        <v>0.56000000000000005</v>
      </c>
      <c r="D14" s="23">
        <v>0.43</v>
      </c>
      <c r="E14" s="23">
        <v>0.01</v>
      </c>
      <c r="F14" s="23">
        <v>0.03</v>
      </c>
      <c r="G14" s="23">
        <v>0.01</v>
      </c>
      <c r="H14" s="23">
        <v>0</v>
      </c>
      <c r="I14" s="23">
        <v>0.45</v>
      </c>
      <c r="J14" s="23">
        <v>0.06</v>
      </c>
      <c r="K14" s="23">
        <v>0.01</v>
      </c>
      <c r="L14" s="13">
        <v>1370</v>
      </c>
      <c r="N14" s="23"/>
    </row>
    <row r="15" spans="1:14" x14ac:dyDescent="0.35">
      <c r="A15" s="13" t="s">
        <v>39</v>
      </c>
      <c r="B15" s="23">
        <v>0.48</v>
      </c>
      <c r="C15" s="23">
        <v>0.52</v>
      </c>
      <c r="D15" s="23">
        <v>0.48</v>
      </c>
      <c r="E15" s="23">
        <v>0.01</v>
      </c>
      <c r="F15" s="23">
        <v>0.04</v>
      </c>
      <c r="G15" s="23">
        <v>0.01</v>
      </c>
      <c r="H15" s="23">
        <v>0</v>
      </c>
      <c r="I15" s="23">
        <v>0.4</v>
      </c>
      <c r="J15" s="23">
        <v>0.06</v>
      </c>
      <c r="K15" s="23">
        <v>0.01</v>
      </c>
      <c r="L15" s="13">
        <v>1520</v>
      </c>
      <c r="N15" s="23"/>
    </row>
    <row r="16" spans="1:14" x14ac:dyDescent="0.35">
      <c r="A16" s="13" t="s">
        <v>38</v>
      </c>
      <c r="B16" s="23">
        <v>0.38</v>
      </c>
      <c r="C16" s="23">
        <v>0.62</v>
      </c>
      <c r="D16" s="23">
        <v>0.38</v>
      </c>
      <c r="E16" s="23">
        <v>0</v>
      </c>
      <c r="F16" s="23">
        <v>0.06</v>
      </c>
      <c r="G16" s="23">
        <v>0.02</v>
      </c>
      <c r="H16" s="23">
        <v>0</v>
      </c>
      <c r="I16" s="23">
        <v>0.4</v>
      </c>
      <c r="J16" s="23">
        <v>0.13</v>
      </c>
      <c r="K16" s="23">
        <v>0.01</v>
      </c>
      <c r="L16" s="13">
        <v>1260</v>
      </c>
      <c r="N16" s="23"/>
    </row>
    <row r="17" spans="1:14" x14ac:dyDescent="0.35">
      <c r="A17" s="13" t="s">
        <v>37</v>
      </c>
      <c r="B17" s="23">
        <v>0.39</v>
      </c>
      <c r="C17" s="23">
        <v>0.61</v>
      </c>
      <c r="D17" s="23">
        <v>0.37</v>
      </c>
      <c r="E17" s="23">
        <v>0.02</v>
      </c>
      <c r="F17" s="23">
        <v>0.08</v>
      </c>
      <c r="G17" s="23">
        <v>0.03</v>
      </c>
      <c r="H17" s="23">
        <v>0</v>
      </c>
      <c r="I17" s="23">
        <v>0.3</v>
      </c>
      <c r="J17" s="23">
        <v>0.18</v>
      </c>
      <c r="K17" s="23">
        <v>0.02</v>
      </c>
      <c r="L17" s="13">
        <v>510</v>
      </c>
      <c r="N17" s="23"/>
    </row>
    <row r="18" spans="1:14" x14ac:dyDescent="0.35">
      <c r="A18" s="13" t="s">
        <v>58</v>
      </c>
      <c r="B18" s="23">
        <v>0.49</v>
      </c>
      <c r="C18" s="23">
        <v>0.51</v>
      </c>
      <c r="D18" s="23">
        <v>0.48</v>
      </c>
      <c r="E18" s="23">
        <v>0.01</v>
      </c>
      <c r="F18" s="23">
        <v>0.05</v>
      </c>
      <c r="G18" s="23">
        <v>0.02</v>
      </c>
      <c r="H18" s="23">
        <v>0</v>
      </c>
      <c r="I18" s="23">
        <v>0.33</v>
      </c>
      <c r="J18" s="23">
        <v>0.11</v>
      </c>
      <c r="K18" s="23">
        <v>0.01</v>
      </c>
      <c r="L18" s="13">
        <v>2200</v>
      </c>
      <c r="N18" s="23"/>
    </row>
    <row r="19" spans="1:14" x14ac:dyDescent="0.35">
      <c r="A19" s="13" t="s">
        <v>57</v>
      </c>
      <c r="B19" s="23">
        <v>0.49</v>
      </c>
      <c r="C19" s="23">
        <v>0.51</v>
      </c>
      <c r="D19" s="23">
        <v>0.48</v>
      </c>
      <c r="E19" s="23">
        <v>0.02</v>
      </c>
      <c r="F19" s="23">
        <v>0.04</v>
      </c>
      <c r="G19" s="23">
        <v>0.01</v>
      </c>
      <c r="H19" s="23">
        <v>0</v>
      </c>
      <c r="I19" s="23">
        <v>0.38</v>
      </c>
      <c r="J19" s="23">
        <v>0.08</v>
      </c>
      <c r="K19" s="23">
        <v>0.01</v>
      </c>
      <c r="L19" s="13">
        <v>6090</v>
      </c>
      <c r="N19" s="23"/>
    </row>
    <row r="20" spans="1:14" x14ac:dyDescent="0.35">
      <c r="A20" s="13" t="s">
        <v>127</v>
      </c>
      <c r="B20" s="23">
        <v>0.56000000000000005</v>
      </c>
      <c r="C20" s="23">
        <v>0.43999999999999995</v>
      </c>
      <c r="D20" s="23">
        <v>0.54</v>
      </c>
      <c r="E20" s="23">
        <v>0.02</v>
      </c>
      <c r="F20" s="23">
        <v>0.06</v>
      </c>
      <c r="G20" s="23">
        <v>0.02</v>
      </c>
      <c r="H20" s="23">
        <v>0</v>
      </c>
      <c r="I20" s="23">
        <v>0.27</v>
      </c>
      <c r="J20" s="23">
        <v>0.08</v>
      </c>
      <c r="K20" s="23">
        <v>0.01</v>
      </c>
      <c r="L20" s="13">
        <v>3010</v>
      </c>
      <c r="N20" s="23"/>
    </row>
    <row r="21" spans="1:14" x14ac:dyDescent="0.35">
      <c r="A21" s="13" t="s">
        <v>126</v>
      </c>
      <c r="B21" s="23">
        <v>0.48</v>
      </c>
      <c r="C21" s="23">
        <v>0.52</v>
      </c>
      <c r="D21" s="23">
        <v>0.46</v>
      </c>
      <c r="E21" s="23">
        <v>0.02</v>
      </c>
      <c r="F21" s="23">
        <v>0.03</v>
      </c>
      <c r="G21" s="23">
        <v>0.01</v>
      </c>
      <c r="H21" s="23">
        <v>0</v>
      </c>
      <c r="I21" s="23">
        <v>0.39</v>
      </c>
      <c r="J21" s="23">
        <v>0.09</v>
      </c>
      <c r="K21" s="23">
        <v>0.01</v>
      </c>
      <c r="L21" s="13">
        <v>3260</v>
      </c>
      <c r="N21" s="23"/>
    </row>
    <row r="22" spans="1:14" x14ac:dyDescent="0.35">
      <c r="A22" s="13" t="s">
        <v>125</v>
      </c>
      <c r="B22" s="23">
        <v>0.44</v>
      </c>
      <c r="C22" s="23">
        <v>0.56000000000000005</v>
      </c>
      <c r="D22" s="23">
        <v>0.42</v>
      </c>
      <c r="E22" s="23">
        <v>0.01</v>
      </c>
      <c r="F22" s="23">
        <v>0.02</v>
      </c>
      <c r="G22" s="23">
        <v>0.01</v>
      </c>
      <c r="H22" s="23">
        <v>0</v>
      </c>
      <c r="I22" s="23">
        <v>0.45</v>
      </c>
      <c r="J22" s="23">
        <v>0.08</v>
      </c>
      <c r="K22" s="23">
        <v>0</v>
      </c>
      <c r="L22" s="13">
        <v>1770</v>
      </c>
      <c r="N22" s="23"/>
    </row>
    <row r="23" spans="1:14" x14ac:dyDescent="0.35">
      <c r="A23" s="13" t="s">
        <v>123</v>
      </c>
      <c r="B23" s="23">
        <v>0.5</v>
      </c>
      <c r="C23" s="23">
        <v>0.5</v>
      </c>
      <c r="D23" s="23">
        <v>0.48</v>
      </c>
      <c r="E23" s="23">
        <v>0.02</v>
      </c>
      <c r="F23" s="23">
        <v>0.04</v>
      </c>
      <c r="G23" s="23">
        <v>0.01</v>
      </c>
      <c r="H23" s="23">
        <v>0</v>
      </c>
      <c r="I23" s="23">
        <v>0.35</v>
      </c>
      <c r="J23" s="23">
        <v>0.08</v>
      </c>
      <c r="K23" s="23">
        <v>0.01</v>
      </c>
      <c r="L23" s="13">
        <v>7170</v>
      </c>
      <c r="N23" s="23"/>
    </row>
    <row r="24" spans="1:14" x14ac:dyDescent="0.35">
      <c r="A24" s="13" t="s">
        <v>122</v>
      </c>
      <c r="B24" s="23">
        <v>0.47</v>
      </c>
      <c r="C24" s="23">
        <v>0.53</v>
      </c>
      <c r="D24" s="23">
        <v>0.45</v>
      </c>
      <c r="E24" s="23">
        <v>0.01</v>
      </c>
      <c r="F24" s="23">
        <v>0.01</v>
      </c>
      <c r="G24" s="23">
        <v>0.01</v>
      </c>
      <c r="H24" s="23">
        <v>0</v>
      </c>
      <c r="I24" s="23">
        <v>0.44</v>
      </c>
      <c r="J24" s="23">
        <v>0.06</v>
      </c>
      <c r="K24" s="23">
        <v>0.01</v>
      </c>
      <c r="L24" s="13">
        <v>1150</v>
      </c>
      <c r="N24" s="23"/>
    </row>
    <row r="26" spans="1:14" ht="10.5" customHeight="1" x14ac:dyDescent="0.35"/>
    <row r="27" spans="1:14" x14ac:dyDescent="0.35">
      <c r="A27" s="24" t="s">
        <v>1862</v>
      </c>
      <c r="B27" s="24"/>
      <c r="C27" s="24"/>
      <c r="D27" s="24"/>
    </row>
    <row r="29" spans="1:14" ht="31" x14ac:dyDescent="0.35">
      <c r="A29" s="21" t="s">
        <v>306</v>
      </c>
      <c r="B29" s="21" t="s">
        <v>307</v>
      </c>
      <c r="C29" s="21" t="s">
        <v>308</v>
      </c>
      <c r="D29" s="21" t="s">
        <v>254</v>
      </c>
      <c r="E29" s="21" t="s">
        <v>257</v>
      </c>
      <c r="F29" s="21" t="s">
        <v>258</v>
      </c>
      <c r="G29" s="21" t="s">
        <v>309</v>
      </c>
      <c r="H29" s="21" t="s">
        <v>245</v>
      </c>
      <c r="I29" s="21" t="s">
        <v>310</v>
      </c>
      <c r="J29" s="21" t="s">
        <v>311</v>
      </c>
      <c r="K29" s="21" t="s">
        <v>100</v>
      </c>
      <c r="L29" s="21" t="s">
        <v>54</v>
      </c>
    </row>
    <row r="30" spans="1:14" x14ac:dyDescent="0.35">
      <c r="A30" s="13" t="s">
        <v>47</v>
      </c>
      <c r="B30" s="23">
        <v>0.35</v>
      </c>
      <c r="C30" s="23">
        <v>0.65</v>
      </c>
      <c r="D30" s="23">
        <v>0.33</v>
      </c>
      <c r="E30" s="23">
        <v>0.02</v>
      </c>
      <c r="F30" s="23">
        <v>7.0000000000000007E-2</v>
      </c>
      <c r="G30" s="23">
        <v>0.01</v>
      </c>
      <c r="H30" s="23">
        <v>0.01</v>
      </c>
      <c r="I30" s="23">
        <v>0.44</v>
      </c>
      <c r="J30" s="23">
        <v>0.11</v>
      </c>
      <c r="K30" s="23">
        <v>0.01</v>
      </c>
      <c r="L30" s="13">
        <v>12170</v>
      </c>
    </row>
    <row r="31" spans="1:14" x14ac:dyDescent="0.35">
      <c r="A31" s="13" t="s">
        <v>46</v>
      </c>
      <c r="B31" s="23">
        <v>0.36</v>
      </c>
      <c r="C31" s="23">
        <v>0.64</v>
      </c>
      <c r="D31" s="23">
        <v>0.34</v>
      </c>
      <c r="E31" s="23">
        <v>0.03</v>
      </c>
      <c r="F31" s="23">
        <v>0.06</v>
      </c>
      <c r="G31" s="23">
        <v>0.01</v>
      </c>
      <c r="H31" s="23">
        <v>0.01</v>
      </c>
      <c r="I31" s="23">
        <v>0.48</v>
      </c>
      <c r="J31" s="23">
        <v>0.06</v>
      </c>
      <c r="K31" s="23">
        <v>0.01</v>
      </c>
      <c r="L31" s="13">
        <v>5200</v>
      </c>
    </row>
    <row r="32" spans="1:14" x14ac:dyDescent="0.35">
      <c r="A32" s="13" t="s">
        <v>312</v>
      </c>
      <c r="B32" s="23">
        <v>0.34</v>
      </c>
      <c r="C32" s="23">
        <v>0.66</v>
      </c>
      <c r="D32" s="23">
        <v>0.33</v>
      </c>
      <c r="E32" s="23">
        <v>0.01</v>
      </c>
      <c r="F32" s="23">
        <v>7.0000000000000007E-2</v>
      </c>
      <c r="G32" s="23">
        <v>0.01</v>
      </c>
      <c r="H32" s="23">
        <v>0.01</v>
      </c>
      <c r="I32" s="23">
        <v>0.41</v>
      </c>
      <c r="J32" s="23">
        <v>0.15</v>
      </c>
      <c r="K32" s="23">
        <v>0.01</v>
      </c>
      <c r="L32" s="13">
        <v>6960</v>
      </c>
    </row>
    <row r="33" spans="1:12" x14ac:dyDescent="0.35">
      <c r="A33" s="13" t="s">
        <v>44</v>
      </c>
      <c r="B33" s="23">
        <v>0.41</v>
      </c>
      <c r="C33" s="23">
        <v>0.59</v>
      </c>
      <c r="D33" s="23">
        <v>0.39</v>
      </c>
      <c r="E33" s="23">
        <v>0.02</v>
      </c>
      <c r="F33" s="23">
        <v>0.09</v>
      </c>
      <c r="G33" s="23">
        <v>0</v>
      </c>
      <c r="H33" s="23">
        <v>0.05</v>
      </c>
      <c r="I33" s="23">
        <v>0.17</v>
      </c>
      <c r="J33" s="23">
        <v>0.26</v>
      </c>
      <c r="K33" s="23">
        <v>0.02</v>
      </c>
      <c r="L33" s="13">
        <v>240</v>
      </c>
    </row>
    <row r="34" spans="1:12" x14ac:dyDescent="0.35">
      <c r="A34" s="13" t="s">
        <v>43</v>
      </c>
      <c r="B34" s="23">
        <v>0.46</v>
      </c>
      <c r="C34" s="23">
        <v>0.54</v>
      </c>
      <c r="D34" s="23">
        <v>0.44</v>
      </c>
      <c r="E34" s="23">
        <v>0.02</v>
      </c>
      <c r="F34" s="23">
        <v>7.0000000000000007E-2</v>
      </c>
      <c r="G34" s="23">
        <v>0.02</v>
      </c>
      <c r="H34" s="23">
        <v>0.02</v>
      </c>
      <c r="I34" s="23">
        <v>0.28000000000000003</v>
      </c>
      <c r="J34" s="23">
        <v>0.13</v>
      </c>
      <c r="K34" s="23">
        <v>0.01</v>
      </c>
      <c r="L34" s="13">
        <v>1330</v>
      </c>
    </row>
    <row r="35" spans="1:12" x14ac:dyDescent="0.35">
      <c r="A35" s="13" t="s">
        <v>42</v>
      </c>
      <c r="B35" s="23">
        <v>0.36</v>
      </c>
      <c r="C35" s="23">
        <v>0.64</v>
      </c>
      <c r="D35" s="23">
        <v>0.34</v>
      </c>
      <c r="E35" s="23">
        <v>0.03</v>
      </c>
      <c r="F35" s="23">
        <v>0.06</v>
      </c>
      <c r="G35" s="23">
        <v>0.02</v>
      </c>
      <c r="H35" s="23">
        <v>0.01</v>
      </c>
      <c r="I35" s="23">
        <v>0.47</v>
      </c>
      <c r="J35" s="23">
        <v>7.0000000000000007E-2</v>
      </c>
      <c r="K35" s="23">
        <v>0.01</v>
      </c>
      <c r="L35" s="13">
        <v>2110</v>
      </c>
    </row>
    <row r="36" spans="1:12" x14ac:dyDescent="0.35">
      <c r="A36" s="13" t="s">
        <v>41</v>
      </c>
      <c r="B36" s="23">
        <v>0.33</v>
      </c>
      <c r="C36" s="23">
        <v>0.67</v>
      </c>
      <c r="D36" s="23">
        <v>0.3</v>
      </c>
      <c r="E36" s="23">
        <v>0.03</v>
      </c>
      <c r="F36" s="23">
        <v>0.05</v>
      </c>
      <c r="G36" s="23">
        <v>0.01</v>
      </c>
      <c r="H36" s="23">
        <v>0</v>
      </c>
      <c r="I36" s="23">
        <v>0.51</v>
      </c>
      <c r="J36" s="23">
        <v>0.09</v>
      </c>
      <c r="K36" s="23">
        <v>0.01</v>
      </c>
      <c r="L36" s="13">
        <v>1760</v>
      </c>
    </row>
    <row r="37" spans="1:12" x14ac:dyDescent="0.35">
      <c r="A37" s="13" t="s">
        <v>40</v>
      </c>
      <c r="B37" s="23">
        <v>0.28999999999999998</v>
      </c>
      <c r="C37" s="23">
        <v>0.71</v>
      </c>
      <c r="D37" s="23">
        <v>0.28000000000000003</v>
      </c>
      <c r="E37" s="23">
        <v>0.01</v>
      </c>
      <c r="F37" s="23">
        <v>0.05</v>
      </c>
      <c r="G37" s="23">
        <v>0.01</v>
      </c>
      <c r="H37" s="23">
        <v>0</v>
      </c>
      <c r="I37" s="23">
        <v>0.54</v>
      </c>
      <c r="J37" s="23">
        <v>0.09</v>
      </c>
      <c r="K37" s="23">
        <v>0.01</v>
      </c>
      <c r="L37" s="13">
        <v>2100</v>
      </c>
    </row>
    <row r="38" spans="1:12" x14ac:dyDescent="0.35">
      <c r="A38" s="13" t="s">
        <v>39</v>
      </c>
      <c r="B38" s="23">
        <v>0.36</v>
      </c>
      <c r="C38" s="23">
        <v>0.64</v>
      </c>
      <c r="D38" s="23">
        <v>0.35</v>
      </c>
      <c r="E38" s="23">
        <v>0.01</v>
      </c>
      <c r="F38" s="23">
        <v>0.06</v>
      </c>
      <c r="G38" s="23">
        <v>0.01</v>
      </c>
      <c r="H38" s="23">
        <v>0</v>
      </c>
      <c r="I38" s="23">
        <v>0.48</v>
      </c>
      <c r="J38" s="23">
        <v>0.08</v>
      </c>
      <c r="K38" s="23">
        <v>0.01</v>
      </c>
      <c r="L38" s="13">
        <v>2170</v>
      </c>
    </row>
    <row r="39" spans="1:12" x14ac:dyDescent="0.35">
      <c r="A39" s="13" t="s">
        <v>38</v>
      </c>
      <c r="B39" s="23">
        <v>0.28999999999999998</v>
      </c>
      <c r="C39" s="23">
        <v>0.71</v>
      </c>
      <c r="D39" s="23">
        <v>0.28999999999999998</v>
      </c>
      <c r="E39" s="23">
        <v>0</v>
      </c>
      <c r="F39" s="23">
        <v>0.09</v>
      </c>
      <c r="G39" s="23">
        <v>0.01</v>
      </c>
      <c r="H39" s="23">
        <v>0</v>
      </c>
      <c r="I39" s="23">
        <v>0.45</v>
      </c>
      <c r="J39" s="23">
        <v>0.15</v>
      </c>
      <c r="K39" s="23">
        <v>0.01</v>
      </c>
      <c r="L39" s="13">
        <v>1760</v>
      </c>
    </row>
    <row r="40" spans="1:12" x14ac:dyDescent="0.35">
      <c r="A40" s="13" t="s">
        <v>37</v>
      </c>
      <c r="B40" s="23">
        <v>0.28999999999999998</v>
      </c>
      <c r="C40" s="23">
        <v>0.71</v>
      </c>
      <c r="D40" s="23">
        <v>0.28000000000000003</v>
      </c>
      <c r="E40" s="23">
        <v>0.02</v>
      </c>
      <c r="F40" s="23">
        <v>0.11</v>
      </c>
      <c r="G40" s="23">
        <v>0.03</v>
      </c>
      <c r="H40" s="23">
        <v>0</v>
      </c>
      <c r="I40" s="23">
        <v>0.36</v>
      </c>
      <c r="J40" s="23">
        <v>0.19</v>
      </c>
      <c r="K40" s="23">
        <v>0.02</v>
      </c>
      <c r="L40" s="13">
        <v>700</v>
      </c>
    </row>
    <row r="41" spans="1:12" x14ac:dyDescent="0.35">
      <c r="A41" s="13" t="s">
        <v>58</v>
      </c>
      <c r="B41" s="23">
        <v>0.35</v>
      </c>
      <c r="C41" s="23">
        <v>0.65</v>
      </c>
      <c r="D41" s="23">
        <v>0.34</v>
      </c>
      <c r="E41" s="23">
        <v>0.01</v>
      </c>
      <c r="F41" s="23">
        <v>0.08</v>
      </c>
      <c r="G41" s="23">
        <v>0.02</v>
      </c>
      <c r="H41" s="23">
        <v>0</v>
      </c>
      <c r="I41" s="23">
        <v>0.37</v>
      </c>
      <c r="J41" s="23">
        <v>0.15</v>
      </c>
      <c r="K41" s="23">
        <v>0.01</v>
      </c>
      <c r="L41" s="13">
        <v>3060</v>
      </c>
    </row>
    <row r="42" spans="1:12" x14ac:dyDescent="0.35">
      <c r="A42" s="13" t="s">
        <v>57</v>
      </c>
      <c r="B42" s="23">
        <v>0.35</v>
      </c>
      <c r="C42" s="23">
        <v>0.65</v>
      </c>
      <c r="D42" s="23">
        <v>0.33</v>
      </c>
      <c r="E42" s="23">
        <v>0.02</v>
      </c>
      <c r="F42" s="23">
        <v>0.06</v>
      </c>
      <c r="G42" s="23">
        <v>0.01</v>
      </c>
      <c r="H42" s="23">
        <v>0.01</v>
      </c>
      <c r="I42" s="23">
        <v>0.46</v>
      </c>
      <c r="J42" s="23">
        <v>0.1</v>
      </c>
      <c r="K42" s="23">
        <v>0.01</v>
      </c>
      <c r="L42" s="13">
        <v>9090</v>
      </c>
    </row>
    <row r="43" spans="1:12" x14ac:dyDescent="0.35">
      <c r="A43" s="13" t="s">
        <v>127</v>
      </c>
      <c r="B43" s="23">
        <v>0.41</v>
      </c>
      <c r="C43" s="23">
        <v>0.59</v>
      </c>
      <c r="D43" s="23">
        <v>0.39</v>
      </c>
      <c r="E43" s="23">
        <v>0.02</v>
      </c>
      <c r="F43" s="23">
        <v>0.11</v>
      </c>
      <c r="G43" s="23">
        <v>0.02</v>
      </c>
      <c r="H43" s="23">
        <v>0.01</v>
      </c>
      <c r="I43" s="23">
        <v>0.32</v>
      </c>
      <c r="J43" s="23">
        <v>0.11</v>
      </c>
      <c r="K43" s="23">
        <v>0.01</v>
      </c>
      <c r="L43" s="13">
        <v>4200</v>
      </c>
    </row>
    <row r="44" spans="1:12" x14ac:dyDescent="0.35">
      <c r="A44" s="13" t="s">
        <v>126</v>
      </c>
      <c r="B44" s="23">
        <v>0.34</v>
      </c>
      <c r="C44" s="23">
        <v>0.66</v>
      </c>
      <c r="D44" s="23">
        <v>0.32</v>
      </c>
      <c r="E44" s="23">
        <v>0.01</v>
      </c>
      <c r="F44" s="23">
        <v>0.06</v>
      </c>
      <c r="G44" s="23">
        <v>0.01</v>
      </c>
      <c r="H44" s="23">
        <v>0.01</v>
      </c>
      <c r="I44" s="23">
        <v>0.46</v>
      </c>
      <c r="J44" s="23">
        <v>0.12</v>
      </c>
      <c r="K44" s="23">
        <v>0.01</v>
      </c>
      <c r="L44" s="13">
        <v>4760</v>
      </c>
    </row>
    <row r="45" spans="1:12" x14ac:dyDescent="0.35">
      <c r="A45" s="13" t="s">
        <v>125</v>
      </c>
      <c r="B45" s="23">
        <v>0.3</v>
      </c>
      <c r="C45" s="23">
        <v>0.7</v>
      </c>
      <c r="D45" s="23">
        <v>0.28000000000000003</v>
      </c>
      <c r="E45" s="23">
        <v>0.02</v>
      </c>
      <c r="F45" s="23">
        <v>0.03</v>
      </c>
      <c r="G45" s="23">
        <v>0.01</v>
      </c>
      <c r="H45" s="23">
        <v>0.01</v>
      </c>
      <c r="I45" s="23">
        <v>0.56000000000000005</v>
      </c>
      <c r="J45" s="23">
        <v>0.09</v>
      </c>
      <c r="K45" s="23">
        <v>0.01</v>
      </c>
      <c r="L45" s="13">
        <v>2840</v>
      </c>
    </row>
    <row r="46" spans="1:12" x14ac:dyDescent="0.35">
      <c r="A46" s="13" t="s">
        <v>123</v>
      </c>
      <c r="B46" s="23">
        <v>0.36</v>
      </c>
      <c r="C46" s="23">
        <v>0.64</v>
      </c>
      <c r="D46" s="23">
        <v>0.34</v>
      </c>
      <c r="E46" s="23">
        <v>0.02</v>
      </c>
      <c r="F46" s="23">
        <v>7.0000000000000007E-2</v>
      </c>
      <c r="G46" s="23">
        <v>0.02</v>
      </c>
      <c r="H46" s="23">
        <v>0.01</v>
      </c>
      <c r="I46" s="23">
        <v>0.43</v>
      </c>
      <c r="J46" s="23">
        <v>0.11</v>
      </c>
      <c r="K46" s="23">
        <v>0.01</v>
      </c>
      <c r="L46" s="13">
        <v>10330</v>
      </c>
    </row>
    <row r="47" spans="1:12" x14ac:dyDescent="0.35">
      <c r="A47" s="13" t="s">
        <v>122</v>
      </c>
      <c r="B47" s="23">
        <v>0.31</v>
      </c>
      <c r="C47" s="23">
        <v>0.69</v>
      </c>
      <c r="D47" s="23">
        <v>0.3</v>
      </c>
      <c r="E47" s="23">
        <v>0.01</v>
      </c>
      <c r="F47" s="23">
        <v>0.02</v>
      </c>
      <c r="G47" s="23">
        <v>0.01</v>
      </c>
      <c r="H47" s="23">
        <v>0</v>
      </c>
      <c r="I47" s="23">
        <v>0.56000000000000005</v>
      </c>
      <c r="J47" s="23">
        <v>0.1</v>
      </c>
      <c r="K47" s="23">
        <v>0.01</v>
      </c>
      <c r="L47" s="13">
        <v>1840</v>
      </c>
    </row>
  </sheetData>
  <pageMargins left="0.7" right="0.7" top="0.75" bottom="0.75" header="0.3" footer="0.3"/>
  <pageSetup paperSize="9" orientation="portrait" horizontalDpi="90" verticalDpi="9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4"/>
  <sheetViews>
    <sheetView topLeftCell="B1" workbookViewId="0">
      <selection activeCell="I3" sqref="I3"/>
    </sheetView>
  </sheetViews>
  <sheetFormatPr defaultRowHeight="15.5" x14ac:dyDescent="0.35"/>
  <cols>
    <col min="1" max="1" width="42.90625" style="13" customWidth="1"/>
    <col min="2" max="2" width="43.26953125" style="13" customWidth="1"/>
    <col min="3" max="3" width="19.453125" style="13" customWidth="1"/>
    <col min="4" max="4" width="19.6328125" style="13" customWidth="1"/>
    <col min="5" max="5" width="17.6328125" style="13" customWidth="1"/>
    <col min="6" max="6" width="15.6328125" style="13" customWidth="1"/>
    <col min="7" max="7" width="16.26953125" style="13" customWidth="1"/>
    <col min="8" max="8" width="24.6328125" style="13" customWidth="1"/>
    <col min="9" max="9" width="18.81640625" style="13" customWidth="1"/>
    <col min="10" max="10" width="16.453125" style="13" customWidth="1"/>
    <col min="11" max="11" width="14.81640625" style="13" customWidth="1"/>
    <col min="12" max="12" width="11.90625" style="13" customWidth="1"/>
    <col min="13" max="16384" width="8.7265625" style="13"/>
  </cols>
  <sheetData>
    <row r="1" spans="1:13" x14ac:dyDescent="0.35">
      <c r="A1" s="19" t="s">
        <v>1953</v>
      </c>
      <c r="B1" s="19"/>
      <c r="C1" s="19"/>
      <c r="D1" s="19"/>
    </row>
    <row r="2" spans="1:13" x14ac:dyDescent="0.35">
      <c r="A2" s="13" t="s">
        <v>1976</v>
      </c>
    </row>
    <row r="3" spans="1:13" x14ac:dyDescent="0.35">
      <c r="A3" s="13" t="s">
        <v>1977</v>
      </c>
    </row>
    <row r="5" spans="1:13" x14ac:dyDescent="0.35">
      <c r="A5" s="24" t="s">
        <v>2052</v>
      </c>
    </row>
    <row r="6" spans="1:13" x14ac:dyDescent="0.35">
      <c r="C6" s="13" t="s">
        <v>2046</v>
      </c>
      <c r="D6" s="22" t="s">
        <v>591</v>
      </c>
      <c r="E6" s="22" t="s">
        <v>592</v>
      </c>
    </row>
    <row r="7" spans="1:13" x14ac:dyDescent="0.35">
      <c r="A7" s="13" t="s">
        <v>583</v>
      </c>
      <c r="C7" s="13">
        <v>7745</v>
      </c>
      <c r="D7" s="13">
        <v>773</v>
      </c>
      <c r="E7" s="13">
        <v>6958</v>
      </c>
    </row>
    <row r="8" spans="1:13" x14ac:dyDescent="0.35">
      <c r="A8" s="13" t="s">
        <v>584</v>
      </c>
      <c r="C8" s="13">
        <v>5649</v>
      </c>
      <c r="D8" s="13">
        <v>595</v>
      </c>
      <c r="E8" s="13">
        <v>5042</v>
      </c>
    </row>
    <row r="9" spans="1:13" x14ac:dyDescent="0.35">
      <c r="A9" s="13" t="s">
        <v>585</v>
      </c>
      <c r="C9" s="13">
        <v>1930</v>
      </c>
      <c r="D9" s="13">
        <v>176</v>
      </c>
      <c r="E9" s="13">
        <v>1752</v>
      </c>
    </row>
    <row r="10" spans="1:13" x14ac:dyDescent="0.35">
      <c r="A10" s="13" t="s">
        <v>586</v>
      </c>
      <c r="C10" s="13">
        <v>166</v>
      </c>
      <c r="D10" s="13">
        <v>2</v>
      </c>
      <c r="E10" s="13">
        <v>164</v>
      </c>
      <c r="G10" s="17"/>
      <c r="J10" s="17"/>
      <c r="K10" s="17"/>
      <c r="L10" s="17"/>
    </row>
    <row r="13" spans="1:13" x14ac:dyDescent="0.35">
      <c r="A13" s="24" t="s">
        <v>2051</v>
      </c>
    </row>
    <row r="14" spans="1:13" x14ac:dyDescent="0.35">
      <c r="A14" s="13" t="s">
        <v>55</v>
      </c>
      <c r="B14" s="13" t="s">
        <v>587</v>
      </c>
      <c r="C14" s="13" t="s">
        <v>313</v>
      </c>
      <c r="D14" s="13" t="s">
        <v>314</v>
      </c>
      <c r="E14" s="13" t="s">
        <v>315</v>
      </c>
      <c r="F14" s="13" t="s">
        <v>316</v>
      </c>
      <c r="G14" s="13" t="s">
        <v>317</v>
      </c>
      <c r="H14" s="13" t="s">
        <v>318</v>
      </c>
    </row>
    <row r="15" spans="1:13" x14ac:dyDescent="0.35">
      <c r="A15" s="13">
        <v>2019</v>
      </c>
      <c r="B15" s="13" t="s">
        <v>374</v>
      </c>
      <c r="C15" s="13">
        <v>1265</v>
      </c>
      <c r="D15" s="13">
        <v>592</v>
      </c>
      <c r="E15" s="13">
        <v>525</v>
      </c>
      <c r="F15" s="13">
        <v>4626</v>
      </c>
      <c r="G15" s="13">
        <v>202</v>
      </c>
      <c r="H15" s="13">
        <v>305</v>
      </c>
    </row>
    <row r="16" spans="1:13" x14ac:dyDescent="0.35">
      <c r="A16" s="13">
        <v>2019</v>
      </c>
      <c r="B16" s="13" t="s">
        <v>588</v>
      </c>
      <c r="C16" s="13">
        <v>758</v>
      </c>
      <c r="D16" s="13">
        <v>399</v>
      </c>
      <c r="E16" s="13">
        <v>223</v>
      </c>
      <c r="F16" s="13">
        <v>3668</v>
      </c>
      <c r="G16" s="13">
        <v>174</v>
      </c>
      <c r="H16" s="13">
        <v>239</v>
      </c>
      <c r="M16" s="48"/>
    </row>
    <row r="17" spans="1:15" x14ac:dyDescent="0.35">
      <c r="A17" s="13">
        <v>2019</v>
      </c>
      <c r="B17" s="13" t="s">
        <v>589</v>
      </c>
      <c r="C17" s="13">
        <v>463</v>
      </c>
      <c r="D17" s="13">
        <v>183</v>
      </c>
      <c r="E17" s="13">
        <v>277</v>
      </c>
      <c r="F17" s="13">
        <v>882</v>
      </c>
      <c r="G17" s="13">
        <v>25</v>
      </c>
      <c r="H17" s="13">
        <v>60</v>
      </c>
    </row>
    <row r="18" spans="1:15" ht="14" customHeight="1" x14ac:dyDescent="0.35">
      <c r="A18" s="13">
        <v>2019</v>
      </c>
      <c r="B18" s="13" t="s">
        <v>590</v>
      </c>
      <c r="C18" s="13">
        <v>44</v>
      </c>
      <c r="D18" s="13">
        <v>10</v>
      </c>
      <c r="E18" s="13">
        <v>25</v>
      </c>
      <c r="F18" s="13">
        <v>76</v>
      </c>
      <c r="G18" s="13">
        <v>3</v>
      </c>
      <c r="H18" s="13">
        <v>6</v>
      </c>
    </row>
    <row r="19" spans="1:15" ht="14" customHeight="1" x14ac:dyDescent="0.35">
      <c r="A19" s="13">
        <v>2019</v>
      </c>
      <c r="B19" s="13" t="s">
        <v>1970</v>
      </c>
      <c r="C19" s="13" t="s">
        <v>1971</v>
      </c>
      <c r="D19" s="13">
        <v>367</v>
      </c>
      <c r="E19" s="13">
        <v>324</v>
      </c>
      <c r="F19" s="17">
        <v>36747</v>
      </c>
      <c r="G19" s="13">
        <v>563</v>
      </c>
      <c r="H19" s="17">
        <v>10712</v>
      </c>
    </row>
    <row r="20" spans="1:15" ht="14" customHeight="1" x14ac:dyDescent="0.35">
      <c r="A20" s="13">
        <v>2019</v>
      </c>
      <c r="B20" s="13" t="s">
        <v>1975</v>
      </c>
      <c r="C20" s="13" t="s">
        <v>1971</v>
      </c>
      <c r="D20" s="13">
        <v>1.61</v>
      </c>
      <c r="E20" s="13">
        <v>1.62</v>
      </c>
      <c r="F20" s="13">
        <v>0.13</v>
      </c>
      <c r="G20" s="13">
        <v>0.36</v>
      </c>
      <c r="H20" s="13">
        <v>0.03</v>
      </c>
    </row>
    <row r="21" spans="1:15" ht="14" customHeight="1" x14ac:dyDescent="0.35">
      <c r="A21" s="13">
        <v>2019</v>
      </c>
      <c r="B21" s="13" t="s">
        <v>1972</v>
      </c>
      <c r="C21" s="13" t="s">
        <v>1971</v>
      </c>
      <c r="D21" s="13">
        <v>1.0900000000000001</v>
      </c>
      <c r="E21" s="13">
        <v>0.69</v>
      </c>
      <c r="F21" s="13">
        <v>0.1</v>
      </c>
      <c r="G21" s="13">
        <v>0.31</v>
      </c>
      <c r="H21" s="13">
        <v>0.02</v>
      </c>
    </row>
    <row r="22" spans="1:15" ht="14" customHeight="1" x14ac:dyDescent="0.35">
      <c r="A22" s="13">
        <v>2019</v>
      </c>
      <c r="B22" s="13" t="s">
        <v>1973</v>
      </c>
      <c r="C22" s="13" t="s">
        <v>1971</v>
      </c>
      <c r="D22" s="13">
        <v>0.5</v>
      </c>
      <c r="E22" s="13">
        <v>0.85</v>
      </c>
      <c r="F22" s="13">
        <v>0.02</v>
      </c>
      <c r="G22" s="13">
        <v>0.04</v>
      </c>
      <c r="H22" s="72">
        <v>5.6011949215832709E-3</v>
      </c>
    </row>
    <row r="23" spans="1:15" ht="14" customHeight="1" x14ac:dyDescent="0.35">
      <c r="A23" s="13">
        <v>2019</v>
      </c>
      <c r="B23" s="13" t="s">
        <v>1974</v>
      </c>
      <c r="C23" s="13" t="s">
        <v>1971</v>
      </c>
      <c r="D23" s="13">
        <v>0.03</v>
      </c>
      <c r="E23" s="13">
        <v>0.08</v>
      </c>
      <c r="F23" s="72">
        <v>2.0681960432144121E-3</v>
      </c>
      <c r="G23" s="72">
        <v>5.3285968028419185E-3</v>
      </c>
      <c r="H23" s="73">
        <v>5.6011949215832709E-4</v>
      </c>
    </row>
    <row r="24" spans="1:15" ht="17.5" customHeight="1" x14ac:dyDescent="0.35"/>
    <row r="26" spans="1:15" ht="16.5" customHeight="1" x14ac:dyDescent="0.35">
      <c r="A26" s="24" t="s">
        <v>2049</v>
      </c>
      <c r="B26" s="24"/>
      <c r="C26" s="24"/>
      <c r="D26" s="24"/>
      <c r="E26" s="24"/>
      <c r="F26" s="24"/>
      <c r="G26" s="24"/>
      <c r="H26" s="24"/>
      <c r="I26" s="24"/>
      <c r="J26" s="24"/>
      <c r="K26" s="24"/>
      <c r="L26" s="24"/>
      <c r="M26" s="24"/>
      <c r="N26" s="24"/>
      <c r="O26" s="24"/>
    </row>
    <row r="27" spans="1:15" x14ac:dyDescent="0.35">
      <c r="A27" s="13" t="s">
        <v>55</v>
      </c>
      <c r="B27" s="13" t="s">
        <v>587</v>
      </c>
      <c r="C27" s="13" t="s">
        <v>313</v>
      </c>
      <c r="D27" s="13" t="s">
        <v>314</v>
      </c>
      <c r="E27" s="13" t="s">
        <v>315</v>
      </c>
      <c r="F27" s="13" t="s">
        <v>316</v>
      </c>
      <c r="G27" s="13" t="s">
        <v>317</v>
      </c>
      <c r="H27" s="13" t="s">
        <v>318</v>
      </c>
      <c r="I27" s="13" t="s">
        <v>319</v>
      </c>
      <c r="J27" s="13" t="s">
        <v>253</v>
      </c>
    </row>
    <row r="28" spans="1:15" x14ac:dyDescent="0.35">
      <c r="A28" s="13">
        <v>2019</v>
      </c>
      <c r="B28" s="13" t="s">
        <v>374</v>
      </c>
      <c r="C28" s="13">
        <v>928</v>
      </c>
      <c r="D28" s="13">
        <v>515</v>
      </c>
      <c r="E28" s="13">
        <v>521</v>
      </c>
      <c r="F28" s="13">
        <v>4312</v>
      </c>
      <c r="G28" s="13">
        <v>172</v>
      </c>
      <c r="H28" s="13">
        <v>297</v>
      </c>
      <c r="I28" s="13">
        <v>213</v>
      </c>
      <c r="J28" s="13">
        <v>6958</v>
      </c>
    </row>
    <row r="29" spans="1:15" x14ac:dyDescent="0.35">
      <c r="A29" s="13">
        <v>2019</v>
      </c>
      <c r="B29" s="13" t="s">
        <v>588</v>
      </c>
      <c r="C29" s="13">
        <v>531</v>
      </c>
      <c r="D29" s="13">
        <v>349</v>
      </c>
      <c r="E29" s="13">
        <v>222</v>
      </c>
      <c r="F29" s="13">
        <v>3393</v>
      </c>
      <c r="G29" s="13">
        <v>144</v>
      </c>
      <c r="H29" s="13">
        <v>231</v>
      </c>
      <c r="I29" s="13">
        <v>172</v>
      </c>
      <c r="J29" s="13">
        <v>5042</v>
      </c>
    </row>
    <row r="30" spans="1:15" x14ac:dyDescent="0.35">
      <c r="A30" s="13">
        <v>2019</v>
      </c>
      <c r="B30" s="13" t="s">
        <v>589</v>
      </c>
      <c r="C30" s="13">
        <v>355</v>
      </c>
      <c r="D30" s="13">
        <v>156</v>
      </c>
      <c r="E30" s="13">
        <v>274</v>
      </c>
      <c r="F30" s="13">
        <v>843</v>
      </c>
      <c r="G30" s="13">
        <v>25</v>
      </c>
      <c r="H30" s="13">
        <v>60</v>
      </c>
      <c r="I30" s="13">
        <v>39</v>
      </c>
      <c r="J30" s="13">
        <v>1752</v>
      </c>
    </row>
    <row r="31" spans="1:15" x14ac:dyDescent="0.35">
      <c r="A31" s="13">
        <v>2019</v>
      </c>
      <c r="B31" s="13" t="s">
        <v>590</v>
      </c>
      <c r="C31" s="13">
        <v>42</v>
      </c>
      <c r="D31" s="13">
        <v>10</v>
      </c>
      <c r="E31" s="13">
        <v>25</v>
      </c>
      <c r="F31" s="13">
        <v>76</v>
      </c>
      <c r="G31" s="13">
        <v>3</v>
      </c>
      <c r="H31" s="13">
        <v>6</v>
      </c>
      <c r="I31" s="13">
        <v>2</v>
      </c>
      <c r="J31" s="13">
        <v>164</v>
      </c>
    </row>
    <row r="34" spans="1:15" x14ac:dyDescent="0.35">
      <c r="A34" s="24" t="s">
        <v>2050</v>
      </c>
      <c r="B34" s="24"/>
      <c r="C34" s="24"/>
      <c r="D34" s="24"/>
      <c r="E34" s="24"/>
      <c r="F34" s="24"/>
      <c r="G34" s="24"/>
      <c r="H34" s="24"/>
      <c r="I34" s="24"/>
      <c r="J34" s="24"/>
      <c r="K34" s="24"/>
      <c r="L34" s="24"/>
      <c r="M34" s="24"/>
      <c r="N34" s="24"/>
      <c r="O34" s="24"/>
    </row>
    <row r="35" spans="1:15" x14ac:dyDescent="0.35">
      <c r="A35" s="13" t="s">
        <v>55</v>
      </c>
      <c r="B35" s="13" t="s">
        <v>587</v>
      </c>
      <c r="C35" s="13" t="s">
        <v>313</v>
      </c>
      <c r="D35" s="13" t="s">
        <v>314</v>
      </c>
      <c r="E35" s="13" t="s">
        <v>315</v>
      </c>
      <c r="F35" s="13" t="s">
        <v>316</v>
      </c>
      <c r="G35" s="13" t="s">
        <v>317</v>
      </c>
      <c r="H35" s="13" t="s">
        <v>318</v>
      </c>
      <c r="I35" s="13" t="s">
        <v>319</v>
      </c>
      <c r="J35" s="13" t="s">
        <v>253</v>
      </c>
    </row>
    <row r="36" spans="1:15" x14ac:dyDescent="0.35">
      <c r="A36" s="13">
        <v>2019</v>
      </c>
      <c r="B36" s="13" t="s">
        <v>374</v>
      </c>
      <c r="C36" s="13">
        <v>333</v>
      </c>
      <c r="D36" s="13">
        <v>75</v>
      </c>
      <c r="E36" s="13">
        <v>3</v>
      </c>
      <c r="F36" s="13">
        <v>308</v>
      </c>
      <c r="G36" s="13">
        <v>30</v>
      </c>
      <c r="H36" s="13">
        <v>8</v>
      </c>
      <c r="I36" s="13">
        <v>16</v>
      </c>
      <c r="J36" s="13">
        <v>773</v>
      </c>
    </row>
    <row r="37" spans="1:15" x14ac:dyDescent="0.35">
      <c r="A37" s="13">
        <v>2019</v>
      </c>
      <c r="B37" s="13" t="s">
        <v>588</v>
      </c>
      <c r="C37" s="13">
        <v>224</v>
      </c>
      <c r="D37" s="13">
        <v>48</v>
      </c>
      <c r="E37" s="13">
        <v>0</v>
      </c>
      <c r="F37" s="13">
        <v>270</v>
      </c>
      <c r="G37" s="13">
        <v>30</v>
      </c>
      <c r="H37" s="13">
        <v>8</v>
      </c>
      <c r="I37" s="13">
        <v>15</v>
      </c>
      <c r="J37" s="13">
        <v>595</v>
      </c>
    </row>
    <row r="38" spans="1:15" x14ac:dyDescent="0.35">
      <c r="A38" s="13">
        <v>2019</v>
      </c>
      <c r="B38" s="13" t="s">
        <v>589</v>
      </c>
      <c r="C38" s="13">
        <v>107</v>
      </c>
      <c r="D38" s="13">
        <v>27</v>
      </c>
      <c r="E38" s="13">
        <v>3</v>
      </c>
      <c r="F38" s="13">
        <v>38</v>
      </c>
      <c r="G38" s="13">
        <v>0</v>
      </c>
      <c r="H38" s="13">
        <v>0</v>
      </c>
      <c r="I38" s="13">
        <v>1</v>
      </c>
      <c r="J38" s="13">
        <v>176</v>
      </c>
    </row>
    <row r="39" spans="1:15" x14ac:dyDescent="0.35">
      <c r="A39" s="13">
        <v>2019</v>
      </c>
      <c r="B39" s="13" t="s">
        <v>590</v>
      </c>
      <c r="C39" s="13">
        <v>2</v>
      </c>
      <c r="D39" s="13">
        <v>0</v>
      </c>
      <c r="E39" s="13">
        <v>0</v>
      </c>
      <c r="F39" s="13">
        <v>0</v>
      </c>
      <c r="G39" s="13">
        <v>0</v>
      </c>
      <c r="H39" s="13">
        <v>0</v>
      </c>
      <c r="I39" s="13">
        <v>0</v>
      </c>
      <c r="J39" s="13">
        <v>2</v>
      </c>
    </row>
    <row r="41" spans="1:15" x14ac:dyDescent="0.35">
      <c r="A41" s="24" t="s">
        <v>1980</v>
      </c>
      <c r="B41" s="24"/>
      <c r="C41" s="24"/>
      <c r="D41" s="24"/>
      <c r="E41" s="24"/>
      <c r="F41" s="24"/>
      <c r="G41" s="24"/>
      <c r="H41" s="24"/>
    </row>
    <row r="42" spans="1:15" x14ac:dyDescent="0.35">
      <c r="A42" s="13">
        <v>2019</v>
      </c>
      <c r="B42" s="22" t="s">
        <v>320</v>
      </c>
      <c r="C42" s="22" t="s">
        <v>166</v>
      </c>
      <c r="D42" s="22" t="s">
        <v>253</v>
      </c>
    </row>
    <row r="43" spans="1:15" x14ac:dyDescent="0.35">
      <c r="A43" s="13" t="s">
        <v>321</v>
      </c>
      <c r="B43" s="13">
        <v>109</v>
      </c>
      <c r="C43" s="13">
        <v>57</v>
      </c>
      <c r="D43" s="13">
        <v>166</v>
      </c>
    </row>
    <row r="44" spans="1:15" x14ac:dyDescent="0.35">
      <c r="A44" s="13" t="s">
        <v>322</v>
      </c>
      <c r="B44" s="13">
        <v>1231</v>
      </c>
      <c r="C44" s="13">
        <v>697</v>
      </c>
      <c r="D44" s="13">
        <v>1928</v>
      </c>
    </row>
    <row r="45" spans="1:15" x14ac:dyDescent="0.35">
      <c r="A45" s="13" t="s">
        <v>2053</v>
      </c>
      <c r="B45" s="13">
        <v>1340</v>
      </c>
      <c r="C45" s="13">
        <v>754</v>
      </c>
      <c r="D45" s="13">
        <v>2094</v>
      </c>
    </row>
    <row r="48" spans="1:15" x14ac:dyDescent="0.35">
      <c r="A48" s="24" t="s">
        <v>1979</v>
      </c>
      <c r="B48" s="24"/>
      <c r="C48" s="24"/>
      <c r="D48" s="24"/>
      <c r="E48" s="24"/>
      <c r="F48" s="24"/>
      <c r="G48" s="24"/>
      <c r="H48" s="24"/>
      <c r="I48" s="24"/>
      <c r="J48" s="24"/>
      <c r="K48" s="24"/>
      <c r="L48" s="24"/>
      <c r="M48" s="24"/>
      <c r="N48" s="24"/>
      <c r="O48" s="24"/>
    </row>
    <row r="49" spans="1:22" x14ac:dyDescent="0.35">
      <c r="C49" s="13" t="s">
        <v>323</v>
      </c>
      <c r="D49" s="13" t="s">
        <v>324</v>
      </c>
      <c r="E49" s="13" t="s">
        <v>325</v>
      </c>
      <c r="F49" s="13" t="s">
        <v>326</v>
      </c>
      <c r="G49" s="13" t="s">
        <v>327</v>
      </c>
      <c r="H49" s="13" t="s">
        <v>328</v>
      </c>
      <c r="I49" s="13" t="s">
        <v>329</v>
      </c>
      <c r="J49" s="13" t="s">
        <v>330</v>
      </c>
      <c r="K49" s="13" t="s">
        <v>331</v>
      </c>
      <c r="L49" s="13" t="s">
        <v>332</v>
      </c>
      <c r="M49" s="13" t="s">
        <v>2047</v>
      </c>
    </row>
    <row r="50" spans="1:22" x14ac:dyDescent="0.35">
      <c r="A50" s="13">
        <v>2019</v>
      </c>
      <c r="B50" s="13" t="s">
        <v>320</v>
      </c>
      <c r="C50" s="13">
        <v>60</v>
      </c>
      <c r="D50" s="13">
        <v>209</v>
      </c>
      <c r="E50" s="13">
        <v>157</v>
      </c>
      <c r="F50" s="13">
        <v>569</v>
      </c>
      <c r="G50" s="13">
        <v>570</v>
      </c>
      <c r="H50" s="13">
        <v>756</v>
      </c>
      <c r="I50" s="13">
        <v>617</v>
      </c>
      <c r="J50" s="13">
        <v>684</v>
      </c>
      <c r="K50" s="13">
        <v>371</v>
      </c>
      <c r="L50" s="13">
        <v>365</v>
      </c>
      <c r="M50" s="13">
        <v>4365</v>
      </c>
    </row>
    <row r="51" spans="1:22" x14ac:dyDescent="0.35">
      <c r="A51" s="13">
        <v>2019</v>
      </c>
      <c r="B51" s="13" t="s">
        <v>166</v>
      </c>
      <c r="C51" s="13">
        <v>60</v>
      </c>
      <c r="D51" s="13">
        <v>148</v>
      </c>
      <c r="E51" s="13">
        <v>134</v>
      </c>
      <c r="F51" s="13">
        <v>441</v>
      </c>
      <c r="G51" s="13">
        <v>472</v>
      </c>
      <c r="H51" s="13">
        <v>508</v>
      </c>
      <c r="I51" s="13">
        <v>410</v>
      </c>
      <c r="J51" s="13">
        <v>484</v>
      </c>
      <c r="K51" s="13">
        <v>303</v>
      </c>
      <c r="L51" s="13">
        <v>407</v>
      </c>
      <c r="M51" s="13">
        <v>3370</v>
      </c>
    </row>
    <row r="52" spans="1:22" x14ac:dyDescent="0.35">
      <c r="A52" s="13">
        <v>2019</v>
      </c>
      <c r="B52" s="13" t="s">
        <v>2047</v>
      </c>
      <c r="C52" s="13">
        <v>125</v>
      </c>
      <c r="D52" s="13">
        <v>357</v>
      </c>
      <c r="E52" s="13">
        <v>291</v>
      </c>
      <c r="F52" s="13">
        <v>1011</v>
      </c>
      <c r="G52" s="13">
        <v>1042</v>
      </c>
      <c r="H52" s="13">
        <v>1264</v>
      </c>
      <c r="I52" s="13">
        <v>1027</v>
      </c>
      <c r="J52" s="13">
        <v>1168</v>
      </c>
      <c r="K52" s="13">
        <v>674</v>
      </c>
      <c r="L52" s="13">
        <v>772</v>
      </c>
      <c r="M52" s="13">
        <v>7735</v>
      </c>
    </row>
    <row r="54" spans="1:22" x14ac:dyDescent="0.35">
      <c r="A54" s="24" t="s">
        <v>891</v>
      </c>
      <c r="B54" s="24"/>
      <c r="C54" s="24"/>
      <c r="D54" s="24"/>
      <c r="E54" s="24"/>
      <c r="F54" s="24"/>
      <c r="G54" s="24"/>
      <c r="H54" s="24"/>
      <c r="I54" s="24"/>
      <c r="J54" s="24"/>
      <c r="K54" s="24"/>
      <c r="L54" s="24"/>
      <c r="M54" s="24"/>
      <c r="N54" s="24"/>
      <c r="O54" s="24"/>
    </row>
    <row r="55" spans="1:22" x14ac:dyDescent="0.35">
      <c r="A55" s="15" t="s">
        <v>1032</v>
      </c>
      <c r="B55" s="15"/>
      <c r="C55" s="15"/>
      <c r="D55" s="15"/>
      <c r="E55" s="15"/>
      <c r="F55" s="15"/>
      <c r="G55" s="15"/>
      <c r="H55" s="15"/>
      <c r="I55" s="15"/>
      <c r="J55" s="15"/>
      <c r="K55" s="15"/>
      <c r="L55" s="15"/>
      <c r="M55" s="15"/>
      <c r="N55" s="15"/>
      <c r="O55" s="15"/>
      <c r="P55" s="15"/>
      <c r="Q55" s="15"/>
      <c r="R55" s="15"/>
      <c r="S55" s="15"/>
      <c r="T55" s="15"/>
      <c r="U55" s="15"/>
      <c r="V55" s="15"/>
    </row>
    <row r="56" spans="1:22" x14ac:dyDescent="0.35">
      <c r="A56" s="15"/>
      <c r="B56" s="15"/>
      <c r="C56" s="15"/>
      <c r="D56" s="15"/>
      <c r="E56" s="15"/>
      <c r="F56" s="15"/>
      <c r="G56" s="15"/>
      <c r="H56" s="15"/>
      <c r="I56" s="15"/>
      <c r="J56" s="15"/>
      <c r="K56" s="15"/>
    </row>
    <row r="57" spans="1:22" x14ac:dyDescent="0.35">
      <c r="B57" s="13" t="s">
        <v>333</v>
      </c>
      <c r="C57" s="13" t="s">
        <v>334</v>
      </c>
      <c r="D57" s="13" t="s">
        <v>335</v>
      </c>
      <c r="E57" s="13" t="s">
        <v>1047</v>
      </c>
      <c r="F57" s="13" t="s">
        <v>1048</v>
      </c>
      <c r="G57" s="13" t="s">
        <v>336</v>
      </c>
      <c r="H57" s="13" t="s">
        <v>337</v>
      </c>
      <c r="I57" s="13" t="s">
        <v>338</v>
      </c>
      <c r="J57" s="13" t="s">
        <v>339</v>
      </c>
      <c r="K57" s="13" t="s">
        <v>340</v>
      </c>
    </row>
    <row r="58" spans="1:22" x14ac:dyDescent="0.35">
      <c r="A58" s="13" t="s">
        <v>341</v>
      </c>
      <c r="B58" s="13">
        <v>3</v>
      </c>
      <c r="C58" s="13">
        <v>60</v>
      </c>
      <c r="D58" s="13">
        <v>80</v>
      </c>
      <c r="E58" s="13">
        <v>143</v>
      </c>
      <c r="F58" s="13">
        <v>148</v>
      </c>
      <c r="G58" s="13">
        <v>228670</v>
      </c>
      <c r="H58" s="48">
        <v>1.311934228364018E-2</v>
      </c>
      <c r="I58" s="48">
        <v>0.26238684567280363</v>
      </c>
      <c r="J58" s="48">
        <v>0.34984912756373809</v>
      </c>
      <c r="K58" s="48">
        <v>0.6472208859929155</v>
      </c>
      <c r="L58" s="48"/>
    </row>
    <row r="59" spans="1:22" x14ac:dyDescent="0.35">
      <c r="A59" s="13" t="s">
        <v>342</v>
      </c>
      <c r="B59" s="13">
        <v>10</v>
      </c>
      <c r="C59" s="13">
        <v>132</v>
      </c>
      <c r="D59" s="13">
        <v>145</v>
      </c>
      <c r="E59" s="13">
        <v>287</v>
      </c>
      <c r="F59" s="13">
        <v>291</v>
      </c>
      <c r="G59" s="13">
        <v>261210</v>
      </c>
      <c r="H59" s="48">
        <v>3.828337353087554E-2</v>
      </c>
      <c r="I59" s="48">
        <v>0.50534053060755713</v>
      </c>
      <c r="J59" s="48">
        <v>0.55510891619769531</v>
      </c>
      <c r="K59" s="48">
        <v>1.1140461697484783</v>
      </c>
      <c r="L59" s="48"/>
    </row>
    <row r="60" spans="1:22" x14ac:dyDescent="0.35">
      <c r="A60" s="13" t="s">
        <v>343</v>
      </c>
      <c r="B60" s="13">
        <v>3</v>
      </c>
      <c r="C60" s="13">
        <v>50</v>
      </c>
      <c r="D60" s="13">
        <v>72</v>
      </c>
      <c r="E60" s="13">
        <v>125</v>
      </c>
      <c r="F60" s="13">
        <v>131</v>
      </c>
      <c r="G60" s="13">
        <v>116200</v>
      </c>
      <c r="H60" s="48">
        <v>2.5817555938037869E-2</v>
      </c>
      <c r="I60" s="48">
        <v>0.43029259896729777</v>
      </c>
      <c r="J60" s="48">
        <v>0.61962134251290879</v>
      </c>
      <c r="K60" s="48">
        <v>1.1273666092943202</v>
      </c>
      <c r="L60" s="48"/>
    </row>
    <row r="61" spans="1:22" x14ac:dyDescent="0.35">
      <c r="A61" s="13" t="s">
        <v>344</v>
      </c>
      <c r="B61" s="13">
        <v>9</v>
      </c>
      <c r="C61" s="13">
        <v>102</v>
      </c>
      <c r="D61" s="13">
        <v>100</v>
      </c>
      <c r="E61" s="13">
        <v>211</v>
      </c>
      <c r="F61" s="13">
        <v>211</v>
      </c>
      <c r="G61" s="13">
        <v>85870</v>
      </c>
      <c r="H61" s="48">
        <v>0.10480959590078025</v>
      </c>
      <c r="I61" s="48">
        <v>1.1878420868755095</v>
      </c>
      <c r="J61" s="48">
        <v>1.1645510655642251</v>
      </c>
      <c r="K61" s="48">
        <v>2.457202748340515</v>
      </c>
      <c r="L61" s="48"/>
    </row>
    <row r="62" spans="1:22" x14ac:dyDescent="0.35">
      <c r="A62" s="13" t="s">
        <v>345</v>
      </c>
      <c r="B62" s="13">
        <v>4</v>
      </c>
      <c r="C62" s="13">
        <v>13</v>
      </c>
      <c r="D62" s="13">
        <v>23</v>
      </c>
      <c r="E62" s="13">
        <v>40</v>
      </c>
      <c r="F62" s="13">
        <v>43</v>
      </c>
      <c r="G62" s="13">
        <v>51540</v>
      </c>
      <c r="H62" s="48">
        <v>7.7609623593325572E-2</v>
      </c>
      <c r="I62" s="48">
        <v>0.25223127667830808</v>
      </c>
      <c r="J62" s="48">
        <v>0.44625533566162201</v>
      </c>
      <c r="K62" s="48">
        <v>0.83430345362824987</v>
      </c>
      <c r="L62" s="48"/>
    </row>
    <row r="63" spans="1:22" x14ac:dyDescent="0.35">
      <c r="A63" s="13" t="s">
        <v>346</v>
      </c>
      <c r="B63" s="13">
        <v>8</v>
      </c>
      <c r="C63" s="13">
        <v>98</v>
      </c>
      <c r="D63" s="13">
        <v>143</v>
      </c>
      <c r="E63" s="13">
        <v>249</v>
      </c>
      <c r="F63" s="13">
        <v>258</v>
      </c>
      <c r="G63" s="13">
        <v>148860</v>
      </c>
      <c r="H63" s="48">
        <v>5.3741770791347579E-2</v>
      </c>
      <c r="I63" s="48">
        <v>0.65833669219400781</v>
      </c>
      <c r="J63" s="48">
        <v>0.96063415289533793</v>
      </c>
      <c r="K63" s="48">
        <v>1.7331721080209592</v>
      </c>
      <c r="L63" s="48"/>
    </row>
    <row r="64" spans="1:22" x14ac:dyDescent="0.35">
      <c r="A64" s="13" t="s">
        <v>347</v>
      </c>
      <c r="B64" s="13">
        <v>1</v>
      </c>
      <c r="C64" s="13">
        <v>56</v>
      </c>
      <c r="D64" s="13">
        <v>106</v>
      </c>
      <c r="E64" s="13">
        <v>163</v>
      </c>
      <c r="F64" s="13">
        <v>169</v>
      </c>
      <c r="G64" s="13">
        <v>149320</v>
      </c>
      <c r="H64" s="48">
        <v>6.6970265202250202E-3</v>
      </c>
      <c r="I64" s="48">
        <v>0.3750334851326011</v>
      </c>
      <c r="J64" s="48">
        <v>0.70988481114385205</v>
      </c>
      <c r="K64" s="48">
        <v>1.1317974819180283</v>
      </c>
      <c r="L64" s="48"/>
    </row>
    <row r="65" spans="1:12" x14ac:dyDescent="0.35">
      <c r="A65" s="13" t="s">
        <v>348</v>
      </c>
      <c r="B65" s="13">
        <v>7</v>
      </c>
      <c r="C65" s="13">
        <v>44</v>
      </c>
      <c r="D65" s="13">
        <v>94</v>
      </c>
      <c r="E65" s="13">
        <v>145</v>
      </c>
      <c r="F65" s="13">
        <v>145</v>
      </c>
      <c r="G65" s="13">
        <v>122010</v>
      </c>
      <c r="H65" s="48">
        <v>5.7372346528973037E-2</v>
      </c>
      <c r="I65" s="48">
        <v>0.36062617818211623</v>
      </c>
      <c r="J65" s="48">
        <v>0.77042865338906641</v>
      </c>
      <c r="K65" s="48">
        <v>1.1884271781001556</v>
      </c>
      <c r="L65" s="48"/>
    </row>
    <row r="66" spans="1:12" x14ac:dyDescent="0.35">
      <c r="A66" s="13" t="s">
        <v>349</v>
      </c>
      <c r="B66" s="13">
        <v>1</v>
      </c>
      <c r="C66" s="13">
        <v>34</v>
      </c>
      <c r="D66" s="13">
        <v>65</v>
      </c>
      <c r="E66" s="13">
        <v>100</v>
      </c>
      <c r="F66" s="13">
        <v>104</v>
      </c>
      <c r="G66" s="13">
        <v>108640</v>
      </c>
      <c r="H66" s="48">
        <v>9.2047128129602359E-3</v>
      </c>
      <c r="I66" s="48">
        <v>0.31296023564064807</v>
      </c>
      <c r="J66" s="48">
        <v>0.59830633284241541</v>
      </c>
      <c r="K66" s="48">
        <v>0.95729013254786444</v>
      </c>
      <c r="L66" s="48"/>
    </row>
    <row r="67" spans="1:12" x14ac:dyDescent="0.35">
      <c r="A67" s="13" t="s">
        <v>350</v>
      </c>
      <c r="B67" s="13">
        <v>1</v>
      </c>
      <c r="C67" s="13">
        <v>55</v>
      </c>
      <c r="D67" s="13">
        <v>75</v>
      </c>
      <c r="E67" s="13">
        <v>131</v>
      </c>
      <c r="F67" s="13">
        <v>139</v>
      </c>
      <c r="G67" s="13">
        <v>107090</v>
      </c>
      <c r="H67" s="48">
        <v>9.3379400504248755E-3</v>
      </c>
      <c r="I67" s="48">
        <v>0.51358670277336815</v>
      </c>
      <c r="J67" s="48">
        <v>0.70034550378186577</v>
      </c>
      <c r="K67" s="48">
        <v>1.2979736670090578</v>
      </c>
      <c r="L67" s="48"/>
    </row>
    <row r="68" spans="1:12" x14ac:dyDescent="0.35">
      <c r="A68" s="13" t="s">
        <v>351</v>
      </c>
      <c r="B68" s="13">
        <v>1</v>
      </c>
      <c r="C68" s="13">
        <v>25</v>
      </c>
      <c r="D68" s="13">
        <v>47</v>
      </c>
      <c r="E68" s="13">
        <v>73</v>
      </c>
      <c r="F68" s="13">
        <v>76</v>
      </c>
      <c r="G68" s="13">
        <v>95530</v>
      </c>
      <c r="H68" s="48">
        <v>1.0467915837956664E-2</v>
      </c>
      <c r="I68" s="48">
        <v>0.26169789594891657</v>
      </c>
      <c r="J68" s="48">
        <v>0.4919920443839631</v>
      </c>
      <c r="K68" s="48">
        <v>0.79556160368470641</v>
      </c>
      <c r="L68" s="48"/>
    </row>
    <row r="69" spans="1:12" x14ac:dyDescent="0.35">
      <c r="A69" s="13" t="s">
        <v>352</v>
      </c>
      <c r="B69" s="13">
        <v>6</v>
      </c>
      <c r="C69" s="13">
        <v>254</v>
      </c>
      <c r="D69" s="13">
        <v>617</v>
      </c>
      <c r="E69" s="13">
        <v>877</v>
      </c>
      <c r="F69" s="13">
        <v>904</v>
      </c>
      <c r="G69" s="13">
        <v>524930</v>
      </c>
      <c r="H69" s="48">
        <v>1.1430095441296934E-2</v>
      </c>
      <c r="I69" s="48">
        <v>0.48387404034823694</v>
      </c>
      <c r="J69" s="48">
        <v>1.1753948145467015</v>
      </c>
      <c r="K69" s="48">
        <v>1.7221343798220716</v>
      </c>
      <c r="L69" s="48"/>
    </row>
    <row r="70" spans="1:12" x14ac:dyDescent="0.35">
      <c r="A70" s="13" t="s">
        <v>353</v>
      </c>
      <c r="B70" s="13">
        <v>2</v>
      </c>
      <c r="C70" s="13">
        <v>15</v>
      </c>
      <c r="D70" s="13">
        <v>15</v>
      </c>
      <c r="E70" s="13">
        <v>32</v>
      </c>
      <c r="F70" s="13">
        <v>32</v>
      </c>
      <c r="G70" s="13">
        <v>26720</v>
      </c>
      <c r="H70" s="48">
        <v>7.4850299401197598E-2</v>
      </c>
      <c r="I70" s="48">
        <v>0.56137724550898205</v>
      </c>
      <c r="J70" s="48">
        <v>0.56137724550898205</v>
      </c>
      <c r="K70" s="48">
        <v>1.1976047904191616</v>
      </c>
      <c r="L70" s="48"/>
    </row>
    <row r="71" spans="1:12" x14ac:dyDescent="0.35">
      <c r="A71" s="13" t="s">
        <v>354</v>
      </c>
      <c r="B71" s="13">
        <v>4</v>
      </c>
      <c r="C71" s="13">
        <v>47</v>
      </c>
      <c r="D71" s="13">
        <v>115</v>
      </c>
      <c r="E71" s="13">
        <v>166</v>
      </c>
      <c r="F71" s="13">
        <v>169</v>
      </c>
      <c r="G71" s="13">
        <v>160890</v>
      </c>
      <c r="H71" s="48">
        <v>2.4861706756168812E-2</v>
      </c>
      <c r="I71" s="48">
        <v>0.29212505438498348</v>
      </c>
      <c r="J71" s="48">
        <v>0.71477406923985332</v>
      </c>
      <c r="K71" s="48">
        <v>1.0504071104481323</v>
      </c>
      <c r="L71" s="48"/>
    </row>
    <row r="72" spans="1:12" x14ac:dyDescent="0.35">
      <c r="A72" s="13" t="s">
        <v>355</v>
      </c>
      <c r="B72" s="13">
        <v>15</v>
      </c>
      <c r="C72" s="13">
        <v>152</v>
      </c>
      <c r="D72" s="13">
        <v>248</v>
      </c>
      <c r="E72" s="13">
        <v>415</v>
      </c>
      <c r="F72" s="13">
        <v>418</v>
      </c>
      <c r="G72" s="13">
        <v>373550</v>
      </c>
      <c r="H72" s="48">
        <v>4.0155267032525768E-2</v>
      </c>
      <c r="I72" s="48">
        <v>0.40690670592959444</v>
      </c>
      <c r="J72" s="48">
        <v>0.66390041493775931</v>
      </c>
      <c r="K72" s="48">
        <v>1.1189934413063847</v>
      </c>
      <c r="L72" s="48"/>
    </row>
    <row r="73" spans="1:12" x14ac:dyDescent="0.35">
      <c r="A73" s="13" t="s">
        <v>356</v>
      </c>
      <c r="B73" s="13">
        <v>9</v>
      </c>
      <c r="C73" s="13">
        <v>257</v>
      </c>
      <c r="D73" s="13">
        <v>795</v>
      </c>
      <c r="E73" s="13">
        <v>1061</v>
      </c>
      <c r="F73" s="13">
        <v>1100</v>
      </c>
      <c r="G73" s="13">
        <v>633120</v>
      </c>
      <c r="H73" s="48">
        <v>1.4215314632297193E-2</v>
      </c>
      <c r="I73" s="48">
        <v>0.40592620672226432</v>
      </c>
      <c r="J73" s="48">
        <v>1.2556861258529188</v>
      </c>
      <c r="K73" s="48">
        <v>1.737427343947435</v>
      </c>
      <c r="L73" s="48"/>
    </row>
    <row r="74" spans="1:12" x14ac:dyDescent="0.35">
      <c r="A74" s="13" t="s">
        <v>357</v>
      </c>
      <c r="B74" s="13">
        <v>21</v>
      </c>
      <c r="C74" s="13">
        <v>186</v>
      </c>
      <c r="D74" s="13">
        <v>292</v>
      </c>
      <c r="E74" s="13">
        <v>499</v>
      </c>
      <c r="F74" s="13">
        <v>503</v>
      </c>
      <c r="G74" s="13">
        <v>235830</v>
      </c>
      <c r="H74" s="48">
        <v>8.9047195013357089E-2</v>
      </c>
      <c r="I74" s="48">
        <v>0.78870372726116278</v>
      </c>
      <c r="J74" s="48">
        <v>1.2381800449476317</v>
      </c>
      <c r="K74" s="48">
        <v>2.1328923377008864</v>
      </c>
      <c r="L74" s="48"/>
    </row>
    <row r="75" spans="1:12" x14ac:dyDescent="0.35">
      <c r="A75" s="13" t="s">
        <v>358</v>
      </c>
      <c r="B75" s="13">
        <v>1</v>
      </c>
      <c r="C75" s="13">
        <v>39</v>
      </c>
      <c r="D75" s="13">
        <v>104</v>
      </c>
      <c r="E75" s="13">
        <v>144</v>
      </c>
      <c r="F75" s="13">
        <v>146</v>
      </c>
      <c r="G75" s="13">
        <v>77800</v>
      </c>
      <c r="H75" s="48">
        <v>1.2853470437017995E-2</v>
      </c>
      <c r="I75" s="48">
        <v>0.50128534704370176</v>
      </c>
      <c r="J75" s="48">
        <v>1.3367609254498714</v>
      </c>
      <c r="K75" s="48">
        <v>1.8766066838046274</v>
      </c>
      <c r="L75" s="48"/>
    </row>
    <row r="76" spans="1:12" x14ac:dyDescent="0.35">
      <c r="A76" s="13" t="s">
        <v>359</v>
      </c>
      <c r="B76" s="13">
        <v>1</v>
      </c>
      <c r="C76" s="13">
        <v>44</v>
      </c>
      <c r="D76" s="13">
        <v>103</v>
      </c>
      <c r="E76" s="13">
        <v>148</v>
      </c>
      <c r="F76" s="13">
        <v>157</v>
      </c>
      <c r="G76" s="13">
        <v>92460</v>
      </c>
      <c r="H76" s="48">
        <v>1.0815487778498809E-2</v>
      </c>
      <c r="I76" s="48">
        <v>0.47588146225394767</v>
      </c>
      <c r="J76" s="48">
        <v>1.1139952411853775</v>
      </c>
      <c r="K76" s="48">
        <v>1.6980315812243132</v>
      </c>
      <c r="L76" s="48"/>
    </row>
    <row r="77" spans="1:12" x14ac:dyDescent="0.35">
      <c r="A77" s="13" t="s">
        <v>360</v>
      </c>
      <c r="B77" s="13">
        <v>5</v>
      </c>
      <c r="C77" s="13">
        <v>36</v>
      </c>
      <c r="D77" s="13">
        <v>39</v>
      </c>
      <c r="E77" s="13">
        <v>80</v>
      </c>
      <c r="F77" s="13">
        <v>81</v>
      </c>
      <c r="G77" s="13">
        <v>95820</v>
      </c>
      <c r="H77" s="48">
        <v>5.2181173032769777E-2</v>
      </c>
      <c r="I77" s="48">
        <v>0.37570444583594242</v>
      </c>
      <c r="J77" s="48">
        <v>0.40701314965560426</v>
      </c>
      <c r="K77" s="48">
        <v>0.8453350031308704</v>
      </c>
      <c r="L77" s="48"/>
    </row>
    <row r="78" spans="1:12" x14ac:dyDescent="0.35">
      <c r="A78" s="13" t="s">
        <v>361</v>
      </c>
      <c r="B78" s="13">
        <v>2</v>
      </c>
      <c r="C78" s="13">
        <v>64</v>
      </c>
      <c r="D78" s="13">
        <v>101</v>
      </c>
      <c r="E78" s="13">
        <v>167</v>
      </c>
      <c r="F78" s="13">
        <v>167</v>
      </c>
      <c r="G78" s="13">
        <v>134740</v>
      </c>
      <c r="H78" s="48">
        <v>1.4843402107763099E-2</v>
      </c>
      <c r="I78" s="48">
        <v>0.47498886744841917</v>
      </c>
      <c r="J78" s="48">
        <v>0.74959180644203649</v>
      </c>
      <c r="K78" s="48">
        <v>1.2394240759982189</v>
      </c>
      <c r="L78" s="48"/>
    </row>
    <row r="79" spans="1:12" x14ac:dyDescent="0.35">
      <c r="A79" s="13" t="s">
        <v>362</v>
      </c>
      <c r="B79" s="13">
        <v>5</v>
      </c>
      <c r="C79" s="13">
        <v>129</v>
      </c>
      <c r="D79" s="13">
        <v>342</v>
      </c>
      <c r="E79" s="13">
        <v>476</v>
      </c>
      <c r="F79" s="13">
        <v>485</v>
      </c>
      <c r="G79" s="13">
        <v>341370</v>
      </c>
      <c r="H79" s="48">
        <v>1.4646864106394821E-2</v>
      </c>
      <c r="I79" s="48">
        <v>0.37788909394498638</v>
      </c>
      <c r="J79" s="48">
        <v>1.0018455048774058</v>
      </c>
      <c r="K79" s="48">
        <v>1.4207458183202974</v>
      </c>
      <c r="L79" s="48"/>
    </row>
    <row r="80" spans="1:12" x14ac:dyDescent="0.35">
      <c r="A80" s="13" t="s">
        <v>363</v>
      </c>
      <c r="B80" s="13">
        <v>2</v>
      </c>
      <c r="C80" s="13">
        <v>9</v>
      </c>
      <c r="D80" s="13">
        <v>16</v>
      </c>
      <c r="E80" s="13">
        <v>27</v>
      </c>
      <c r="F80" s="13">
        <v>27</v>
      </c>
      <c r="G80" s="13">
        <v>22270</v>
      </c>
      <c r="H80" s="48">
        <v>8.9806915132465193E-2</v>
      </c>
      <c r="I80" s="48">
        <v>0.40413111809609342</v>
      </c>
      <c r="J80" s="48">
        <v>0.71845532105972154</v>
      </c>
      <c r="K80" s="48">
        <v>1.2123933542882801</v>
      </c>
      <c r="L80" s="48"/>
    </row>
    <row r="81" spans="1:12" x14ac:dyDescent="0.35">
      <c r="A81" s="13" t="s">
        <v>364</v>
      </c>
      <c r="B81" s="13">
        <v>6</v>
      </c>
      <c r="C81" s="13">
        <v>94</v>
      </c>
      <c r="D81" s="13">
        <v>86</v>
      </c>
      <c r="E81" s="13">
        <v>186</v>
      </c>
      <c r="F81" s="13">
        <v>190</v>
      </c>
      <c r="G81" s="13">
        <v>151950</v>
      </c>
      <c r="H81" s="48">
        <v>3.9486673247778881E-2</v>
      </c>
      <c r="I81" s="48">
        <v>0.61862454754853569</v>
      </c>
      <c r="J81" s="48">
        <v>0.56597564988483051</v>
      </c>
      <c r="K81" s="48">
        <v>1.2504113195129978</v>
      </c>
      <c r="L81" s="48"/>
    </row>
    <row r="82" spans="1:12" x14ac:dyDescent="0.35">
      <c r="A82" s="13" t="s">
        <v>365</v>
      </c>
      <c r="B82" s="13">
        <v>2</v>
      </c>
      <c r="C82" s="13">
        <v>70</v>
      </c>
      <c r="D82" s="13">
        <v>134</v>
      </c>
      <c r="E82" s="13">
        <v>206</v>
      </c>
      <c r="F82" s="13">
        <v>209</v>
      </c>
      <c r="G82" s="13">
        <v>179100</v>
      </c>
      <c r="H82" s="48">
        <v>1.1166945840312673E-2</v>
      </c>
      <c r="I82" s="48">
        <v>0.39084310441094355</v>
      </c>
      <c r="J82" s="48">
        <v>0.74818537130094909</v>
      </c>
      <c r="K82" s="48">
        <v>1.1669458403126745</v>
      </c>
      <c r="L82" s="48"/>
    </row>
    <row r="83" spans="1:12" x14ac:dyDescent="0.35">
      <c r="A83" s="13" t="s">
        <v>366</v>
      </c>
      <c r="B83" s="13">
        <v>7</v>
      </c>
      <c r="C83" s="13">
        <v>89</v>
      </c>
      <c r="D83" s="13">
        <v>124</v>
      </c>
      <c r="E83" s="13">
        <v>220</v>
      </c>
      <c r="F83" s="13">
        <v>228</v>
      </c>
      <c r="G83" s="13">
        <v>115510</v>
      </c>
      <c r="H83" s="48">
        <v>6.0600813782356509E-2</v>
      </c>
      <c r="I83" s="48">
        <v>0.7704960609471041</v>
      </c>
      <c r="J83" s="48">
        <v>1.0735001298588867</v>
      </c>
      <c r="K83" s="48">
        <v>1.9738550774824688</v>
      </c>
      <c r="L83" s="48"/>
    </row>
    <row r="84" spans="1:12" x14ac:dyDescent="0.35">
      <c r="A84" s="13" t="s">
        <v>367</v>
      </c>
      <c r="B84" s="13">
        <v>1</v>
      </c>
      <c r="C84" s="13">
        <v>9</v>
      </c>
      <c r="D84" s="13">
        <v>17</v>
      </c>
      <c r="E84" s="13">
        <v>27</v>
      </c>
      <c r="F84" s="13">
        <v>27</v>
      </c>
      <c r="G84" s="13">
        <v>22920</v>
      </c>
      <c r="H84" s="48">
        <v>4.3630017452006981E-2</v>
      </c>
      <c r="I84" s="48">
        <v>0.39267015706806285</v>
      </c>
      <c r="J84" s="48">
        <v>0.7417102966841187</v>
      </c>
      <c r="K84" s="48">
        <v>1.1780104712041886</v>
      </c>
      <c r="L84" s="48"/>
    </row>
    <row r="85" spans="1:12" x14ac:dyDescent="0.35">
      <c r="A85" s="13" t="s">
        <v>368</v>
      </c>
      <c r="B85" s="13">
        <v>2</v>
      </c>
      <c r="C85" s="13">
        <v>60</v>
      </c>
      <c r="D85" s="13">
        <v>113</v>
      </c>
      <c r="E85" s="13">
        <v>175</v>
      </c>
      <c r="F85" s="13">
        <v>175</v>
      </c>
      <c r="G85" s="13">
        <v>112610</v>
      </c>
      <c r="H85" s="48">
        <v>1.7760412041559363E-2</v>
      </c>
      <c r="I85" s="48">
        <v>0.53281236124678089</v>
      </c>
      <c r="J85" s="48">
        <v>1.0034632803481041</v>
      </c>
      <c r="K85" s="48">
        <v>1.5540360536364444</v>
      </c>
      <c r="L85" s="48"/>
    </row>
    <row r="86" spans="1:12" x14ac:dyDescent="0.35">
      <c r="A86" s="13" t="s">
        <v>369</v>
      </c>
      <c r="B86" s="13">
        <v>13</v>
      </c>
      <c r="C86" s="13">
        <v>127</v>
      </c>
      <c r="D86" s="13">
        <v>290</v>
      </c>
      <c r="E86" s="13">
        <v>430</v>
      </c>
      <c r="F86" s="13">
        <v>432</v>
      </c>
      <c r="G86" s="13">
        <v>320530</v>
      </c>
      <c r="H86" s="48">
        <v>4.0557826100521006E-2</v>
      </c>
      <c r="I86" s="48">
        <v>0.39621876267432066</v>
      </c>
      <c r="J86" s="48">
        <v>0.90475150531931492</v>
      </c>
      <c r="K86" s="48">
        <v>1.3477677596480828</v>
      </c>
      <c r="L86" s="48"/>
    </row>
    <row r="87" spans="1:12" x14ac:dyDescent="0.35">
      <c r="A87" s="13" t="s">
        <v>370</v>
      </c>
      <c r="B87" s="13">
        <v>6</v>
      </c>
      <c r="C87" s="13">
        <v>64</v>
      </c>
      <c r="D87" s="13">
        <v>90</v>
      </c>
      <c r="E87" s="13">
        <v>160</v>
      </c>
      <c r="F87" s="13">
        <v>165</v>
      </c>
      <c r="G87" s="13">
        <v>94210</v>
      </c>
      <c r="H87" s="48">
        <v>6.3687506634115279E-2</v>
      </c>
      <c r="I87" s="48">
        <v>0.67933340409722964</v>
      </c>
      <c r="J87" s="48">
        <v>0.9553125995117292</v>
      </c>
      <c r="K87" s="48">
        <v>1.75140643243817</v>
      </c>
      <c r="L87" s="48"/>
    </row>
    <row r="88" spans="1:12" x14ac:dyDescent="0.35">
      <c r="A88" s="13" t="s">
        <v>371</v>
      </c>
      <c r="B88" s="13">
        <v>1</v>
      </c>
      <c r="C88" s="13">
        <v>27</v>
      </c>
      <c r="D88" s="13">
        <v>71</v>
      </c>
      <c r="E88" s="13">
        <v>99</v>
      </c>
      <c r="F88" s="13">
        <v>100</v>
      </c>
      <c r="G88" s="13">
        <v>88930</v>
      </c>
      <c r="H88" s="48">
        <v>1.1244799280332845E-2</v>
      </c>
      <c r="I88" s="48">
        <v>0.30360958056898685</v>
      </c>
      <c r="J88" s="48">
        <v>0.79838074890363209</v>
      </c>
      <c r="K88" s="48">
        <v>1.1244799280332847</v>
      </c>
      <c r="L88" s="48"/>
    </row>
    <row r="89" spans="1:12" x14ac:dyDescent="0.35">
      <c r="A89" s="13" t="s">
        <v>372</v>
      </c>
      <c r="B89" s="13">
        <v>7</v>
      </c>
      <c r="C89" s="13">
        <v>78</v>
      </c>
      <c r="D89" s="13">
        <v>215</v>
      </c>
      <c r="E89" s="13">
        <v>300</v>
      </c>
      <c r="F89" s="13">
        <v>315</v>
      </c>
      <c r="G89" s="13">
        <v>183100</v>
      </c>
      <c r="H89" s="48">
        <v>3.8230475150191151E-2</v>
      </c>
      <c r="I89" s="48">
        <v>0.42599672310212999</v>
      </c>
      <c r="J89" s="48">
        <v>1.1742217367558712</v>
      </c>
      <c r="K89" s="48">
        <v>1.7203713817586017</v>
      </c>
      <c r="L89" s="48"/>
    </row>
    <row r="91" spans="1:12" x14ac:dyDescent="0.35">
      <c r="A91" s="62" t="s">
        <v>1049</v>
      </c>
    </row>
    <row r="92" spans="1:12" x14ac:dyDescent="0.35">
      <c r="A92" s="62" t="s">
        <v>2055</v>
      </c>
    </row>
    <row r="93" spans="1:12" x14ac:dyDescent="0.35">
      <c r="A93" s="13" t="s">
        <v>2048</v>
      </c>
    </row>
    <row r="94" spans="1:12" x14ac:dyDescent="0.35">
      <c r="A94" s="13" t="s">
        <v>2056</v>
      </c>
    </row>
  </sheetData>
  <pageMargins left="0.7" right="0.7" top="0.75" bottom="0.75" header="0.3" footer="0.3"/>
  <pageSetup paperSize="9" orientation="portrait" horizontalDpi="90" verticalDpi="9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3"/>
  <sheetViews>
    <sheetView workbookViewId="0">
      <selection activeCell="M1" sqref="M1"/>
    </sheetView>
  </sheetViews>
  <sheetFormatPr defaultRowHeight="15.5" x14ac:dyDescent="0.35"/>
  <cols>
    <col min="1" max="1" width="22.36328125" style="13" customWidth="1"/>
    <col min="2" max="2" width="25.453125" style="13" customWidth="1"/>
    <col min="3" max="8" width="8.7265625" style="13"/>
    <col min="9" max="9" width="25.1796875" style="13" customWidth="1"/>
    <col min="10" max="14" width="8.7265625" style="13"/>
    <col min="15" max="15" width="20.6328125" style="13" customWidth="1"/>
    <col min="16" max="16384" width="8.7265625" style="13"/>
  </cols>
  <sheetData>
    <row r="1" spans="1:13" x14ac:dyDescent="0.35">
      <c r="A1" s="55" t="s">
        <v>1927</v>
      </c>
      <c r="B1" s="55"/>
      <c r="C1" s="55"/>
      <c r="D1" s="55"/>
      <c r="E1" s="55"/>
      <c r="F1" s="55"/>
      <c r="G1" s="55"/>
      <c r="H1" s="55"/>
      <c r="I1" s="55"/>
      <c r="J1" s="55"/>
    </row>
    <row r="2" spans="1:13" x14ac:dyDescent="0.35">
      <c r="A2" s="13" t="s">
        <v>892</v>
      </c>
    </row>
    <row r="3" spans="1:13" x14ac:dyDescent="0.35">
      <c r="A3" s="13" t="s">
        <v>1988</v>
      </c>
    </row>
    <row r="4" spans="1:13" x14ac:dyDescent="0.35">
      <c r="A4" s="13" t="s">
        <v>1989</v>
      </c>
    </row>
    <row r="6" spans="1:13" x14ac:dyDescent="0.35">
      <c r="A6" s="24" t="s">
        <v>1986</v>
      </c>
    </row>
    <row r="8" spans="1:13" x14ac:dyDescent="0.35">
      <c r="C8" s="13" t="s">
        <v>373</v>
      </c>
      <c r="D8" s="13" t="s">
        <v>529</v>
      </c>
      <c r="E8" s="13" t="s">
        <v>530</v>
      </c>
      <c r="F8" s="13" t="s">
        <v>593</v>
      </c>
      <c r="J8" s="13" t="s">
        <v>373</v>
      </c>
      <c r="K8" s="13" t="s">
        <v>529</v>
      </c>
      <c r="L8" s="13" t="s">
        <v>530</v>
      </c>
      <c r="M8" s="13" t="s">
        <v>593</v>
      </c>
    </row>
    <row r="9" spans="1:13" x14ac:dyDescent="0.35">
      <c r="A9" s="13" t="s">
        <v>531</v>
      </c>
      <c r="B9" s="13" t="s">
        <v>532</v>
      </c>
      <c r="C9" s="13">
        <v>6</v>
      </c>
      <c r="D9" s="13">
        <v>50</v>
      </c>
      <c r="E9" s="13">
        <v>296</v>
      </c>
      <c r="F9" s="13">
        <f>C9+D9+E9</f>
        <v>352</v>
      </c>
      <c r="H9" s="13" t="s">
        <v>47</v>
      </c>
      <c r="I9" s="13" t="s">
        <v>532</v>
      </c>
      <c r="J9" s="13">
        <f>C9+C19+C29+C39+C49+C59+C69+C79</f>
        <v>13</v>
      </c>
      <c r="K9" s="13">
        <f t="shared" ref="K9:M18" si="0">D9+D19+D29+D39+D49+D59+D69+D79</f>
        <v>168</v>
      </c>
      <c r="L9" s="13">
        <f t="shared" si="0"/>
        <v>657</v>
      </c>
      <c r="M9" s="13">
        <f t="shared" si="0"/>
        <v>838</v>
      </c>
    </row>
    <row r="10" spans="1:13" x14ac:dyDescent="0.35">
      <c r="B10" s="13" t="s">
        <v>533</v>
      </c>
      <c r="C10" s="13">
        <v>7</v>
      </c>
      <c r="D10" s="13">
        <v>66</v>
      </c>
      <c r="E10" s="13">
        <v>285</v>
      </c>
      <c r="F10" s="13">
        <f t="shared" ref="F10:F73" si="1">C10+D10+E10</f>
        <v>358</v>
      </c>
      <c r="I10" s="13" t="s">
        <v>533</v>
      </c>
      <c r="J10" s="13">
        <f>C10+C20+C30+C40+C50+C60+C70+C80</f>
        <v>9</v>
      </c>
      <c r="K10" s="13">
        <f t="shared" si="0"/>
        <v>171</v>
      </c>
      <c r="L10" s="13">
        <f t="shared" si="0"/>
        <v>589</v>
      </c>
      <c r="M10" s="13">
        <f t="shared" si="0"/>
        <v>769</v>
      </c>
    </row>
    <row r="11" spans="1:13" x14ac:dyDescent="0.35">
      <c r="B11" s="13" t="s">
        <v>534</v>
      </c>
      <c r="C11" s="13">
        <v>9</v>
      </c>
      <c r="D11" s="13">
        <v>71</v>
      </c>
      <c r="E11" s="13">
        <v>285</v>
      </c>
      <c r="F11" s="13">
        <f t="shared" si="1"/>
        <v>365</v>
      </c>
      <c r="I11" s="13" t="s">
        <v>534</v>
      </c>
      <c r="J11" s="13">
        <f>C11+C21+C31+C41+C51+C61+C71+C81</f>
        <v>20</v>
      </c>
      <c r="K11" s="13">
        <f t="shared" si="0"/>
        <v>172</v>
      </c>
      <c r="L11" s="13">
        <f t="shared" si="0"/>
        <v>537</v>
      </c>
      <c r="M11" s="13">
        <f t="shared" si="0"/>
        <v>729</v>
      </c>
    </row>
    <row r="12" spans="1:13" x14ac:dyDescent="0.35">
      <c r="B12" s="13" t="s">
        <v>535</v>
      </c>
      <c r="C12" s="13">
        <v>10</v>
      </c>
      <c r="D12" s="13">
        <v>85</v>
      </c>
      <c r="E12" s="13">
        <v>259</v>
      </c>
      <c r="F12" s="13">
        <f t="shared" si="1"/>
        <v>354</v>
      </c>
      <c r="I12" s="13" t="s">
        <v>535</v>
      </c>
      <c r="J12" s="13">
        <f t="shared" ref="J12:J18" si="2">C12+C22+C32+C42+C52+C62+C72+C82</f>
        <v>14</v>
      </c>
      <c r="K12" s="13">
        <f t="shared" si="0"/>
        <v>176</v>
      </c>
      <c r="L12" s="13">
        <f t="shared" si="0"/>
        <v>473</v>
      </c>
      <c r="M12" s="13">
        <f t="shared" si="0"/>
        <v>663</v>
      </c>
    </row>
    <row r="13" spans="1:13" x14ac:dyDescent="0.35">
      <c r="B13" s="13" t="s">
        <v>536</v>
      </c>
      <c r="C13" s="13">
        <v>5</v>
      </c>
      <c r="D13" s="13">
        <v>86</v>
      </c>
      <c r="E13" s="13">
        <v>249</v>
      </c>
      <c r="F13" s="13">
        <f t="shared" si="1"/>
        <v>340</v>
      </c>
      <c r="I13" s="13" t="s">
        <v>536</v>
      </c>
      <c r="J13" s="13">
        <f t="shared" si="2"/>
        <v>13</v>
      </c>
      <c r="K13" s="13">
        <f t="shared" si="0"/>
        <v>151</v>
      </c>
      <c r="L13" s="13">
        <f t="shared" si="0"/>
        <v>441</v>
      </c>
      <c r="M13" s="13">
        <f t="shared" si="0"/>
        <v>605</v>
      </c>
    </row>
    <row r="14" spans="1:13" x14ac:dyDescent="0.35">
      <c r="B14" s="13" t="s">
        <v>537</v>
      </c>
      <c r="C14" s="13">
        <v>7</v>
      </c>
      <c r="D14" s="13">
        <v>93</v>
      </c>
      <c r="E14" s="13">
        <v>221</v>
      </c>
      <c r="F14" s="13">
        <f t="shared" si="1"/>
        <v>321</v>
      </c>
      <c r="I14" s="13" t="s">
        <v>537</v>
      </c>
      <c r="J14" s="13">
        <f t="shared" si="2"/>
        <v>15</v>
      </c>
      <c r="K14" s="13">
        <f t="shared" si="0"/>
        <v>174</v>
      </c>
      <c r="L14" s="13">
        <f t="shared" si="0"/>
        <v>392</v>
      </c>
      <c r="M14" s="13">
        <f t="shared" si="0"/>
        <v>581</v>
      </c>
    </row>
    <row r="15" spans="1:13" x14ac:dyDescent="0.35">
      <c r="B15" s="13" t="s">
        <v>538</v>
      </c>
      <c r="C15" s="13">
        <v>6</v>
      </c>
      <c r="D15" s="13">
        <v>83</v>
      </c>
      <c r="E15" s="13">
        <v>238</v>
      </c>
      <c r="F15" s="13">
        <f t="shared" si="1"/>
        <v>327</v>
      </c>
      <c r="I15" s="13" t="s">
        <v>538</v>
      </c>
      <c r="J15" s="13">
        <f t="shared" si="2"/>
        <v>11</v>
      </c>
      <c r="K15" s="13">
        <f t="shared" si="0"/>
        <v>155</v>
      </c>
      <c r="L15" s="13">
        <f t="shared" si="0"/>
        <v>392</v>
      </c>
      <c r="M15" s="13">
        <f t="shared" si="0"/>
        <v>558</v>
      </c>
    </row>
    <row r="16" spans="1:13" x14ac:dyDescent="0.35">
      <c r="B16" s="13" t="s">
        <v>539</v>
      </c>
      <c r="C16" s="13">
        <v>6</v>
      </c>
      <c r="D16" s="13">
        <v>85</v>
      </c>
      <c r="E16" s="13">
        <v>223</v>
      </c>
      <c r="F16" s="13">
        <f t="shared" si="1"/>
        <v>314</v>
      </c>
      <c r="I16" s="13" t="s">
        <v>539</v>
      </c>
      <c r="J16" s="13">
        <f t="shared" si="2"/>
        <v>11</v>
      </c>
      <c r="K16" s="13">
        <f t="shared" si="0"/>
        <v>148</v>
      </c>
      <c r="L16" s="13">
        <f t="shared" si="0"/>
        <v>403</v>
      </c>
      <c r="M16" s="13">
        <f t="shared" si="0"/>
        <v>562</v>
      </c>
    </row>
    <row r="17" spans="1:13" x14ac:dyDescent="0.35">
      <c r="B17" s="13" t="s">
        <v>540</v>
      </c>
      <c r="C17" s="13">
        <v>6</v>
      </c>
      <c r="D17" s="13">
        <v>62</v>
      </c>
      <c r="E17" s="13">
        <v>197</v>
      </c>
      <c r="F17" s="13">
        <f t="shared" si="1"/>
        <v>265</v>
      </c>
      <c r="I17" s="13" t="s">
        <v>540</v>
      </c>
      <c r="J17" s="13">
        <f t="shared" si="2"/>
        <v>10</v>
      </c>
      <c r="K17" s="13">
        <f t="shared" si="0"/>
        <v>119</v>
      </c>
      <c r="L17" s="13">
        <f t="shared" si="0"/>
        <v>366</v>
      </c>
      <c r="M17" s="13">
        <f t="shared" si="0"/>
        <v>495</v>
      </c>
    </row>
    <row r="18" spans="1:13" x14ac:dyDescent="0.35">
      <c r="B18" s="13" t="s">
        <v>541</v>
      </c>
      <c r="C18" s="13">
        <v>1</v>
      </c>
      <c r="D18" s="13">
        <v>51</v>
      </c>
      <c r="E18" s="13">
        <v>169</v>
      </c>
      <c r="F18" s="13">
        <f t="shared" si="1"/>
        <v>221</v>
      </c>
      <c r="I18" s="13" t="s">
        <v>541</v>
      </c>
      <c r="J18" s="13">
        <f t="shared" si="2"/>
        <v>4</v>
      </c>
      <c r="K18" s="13">
        <f t="shared" si="0"/>
        <v>128</v>
      </c>
      <c r="L18" s="13">
        <f t="shared" si="0"/>
        <v>335</v>
      </c>
      <c r="M18" s="13">
        <f t="shared" si="0"/>
        <v>467</v>
      </c>
    </row>
    <row r="19" spans="1:13" x14ac:dyDescent="0.35">
      <c r="A19" s="13" t="s">
        <v>542</v>
      </c>
      <c r="B19" s="13" t="s">
        <v>532</v>
      </c>
      <c r="C19" s="13">
        <v>3</v>
      </c>
      <c r="D19" s="13">
        <v>23</v>
      </c>
      <c r="E19" s="13">
        <v>155</v>
      </c>
      <c r="F19" s="13">
        <f t="shared" si="1"/>
        <v>181</v>
      </c>
    </row>
    <row r="20" spans="1:13" x14ac:dyDescent="0.35">
      <c r="B20" s="13" t="s">
        <v>533</v>
      </c>
      <c r="C20" s="13">
        <v>1</v>
      </c>
      <c r="D20" s="13">
        <v>25</v>
      </c>
      <c r="E20" s="13">
        <v>138</v>
      </c>
      <c r="F20" s="13">
        <f t="shared" si="1"/>
        <v>164</v>
      </c>
    </row>
    <row r="21" spans="1:13" x14ac:dyDescent="0.35">
      <c r="B21" s="13" t="s">
        <v>534</v>
      </c>
      <c r="C21" s="13">
        <v>2</v>
      </c>
      <c r="D21" s="13">
        <v>28</v>
      </c>
      <c r="E21" s="13">
        <v>111</v>
      </c>
      <c r="F21" s="13">
        <f t="shared" si="1"/>
        <v>141</v>
      </c>
    </row>
    <row r="22" spans="1:13" x14ac:dyDescent="0.35">
      <c r="B22" s="13" t="s">
        <v>535</v>
      </c>
      <c r="C22" s="13">
        <v>1</v>
      </c>
      <c r="D22" s="13">
        <v>34</v>
      </c>
      <c r="E22" s="13">
        <v>99</v>
      </c>
      <c r="F22" s="13">
        <f t="shared" si="1"/>
        <v>134</v>
      </c>
    </row>
    <row r="23" spans="1:13" x14ac:dyDescent="0.35">
      <c r="B23" s="13" t="s">
        <v>536</v>
      </c>
      <c r="C23" s="13">
        <v>3</v>
      </c>
      <c r="D23" s="13">
        <v>25</v>
      </c>
      <c r="E23" s="13">
        <v>104</v>
      </c>
      <c r="F23" s="13">
        <f t="shared" si="1"/>
        <v>132</v>
      </c>
    </row>
    <row r="24" spans="1:13" x14ac:dyDescent="0.35">
      <c r="B24" s="13" t="s">
        <v>537</v>
      </c>
      <c r="C24" s="13">
        <v>1</v>
      </c>
      <c r="D24" s="13">
        <v>35</v>
      </c>
      <c r="E24" s="13">
        <v>87</v>
      </c>
      <c r="F24" s="13">
        <f t="shared" si="1"/>
        <v>123</v>
      </c>
    </row>
    <row r="25" spans="1:13" x14ac:dyDescent="0.35">
      <c r="B25" s="13" t="s">
        <v>538</v>
      </c>
      <c r="C25" s="13">
        <v>0</v>
      </c>
      <c r="D25" s="13">
        <v>30</v>
      </c>
      <c r="E25" s="13">
        <v>61</v>
      </c>
      <c r="F25" s="13">
        <f t="shared" si="1"/>
        <v>91</v>
      </c>
    </row>
    <row r="26" spans="1:13" x14ac:dyDescent="0.35">
      <c r="B26" s="13" t="s">
        <v>539</v>
      </c>
      <c r="C26" s="13">
        <v>2</v>
      </c>
      <c r="D26" s="13">
        <v>23</v>
      </c>
      <c r="E26" s="13">
        <v>70</v>
      </c>
      <c r="F26" s="13">
        <f t="shared" si="1"/>
        <v>95</v>
      </c>
    </row>
    <row r="27" spans="1:13" x14ac:dyDescent="0.35">
      <c r="B27" s="13" t="s">
        <v>540</v>
      </c>
      <c r="C27" s="13">
        <v>1</v>
      </c>
      <c r="D27" s="13">
        <v>16</v>
      </c>
      <c r="E27" s="13">
        <v>69</v>
      </c>
      <c r="F27" s="13">
        <f t="shared" si="1"/>
        <v>86</v>
      </c>
    </row>
    <row r="28" spans="1:13" x14ac:dyDescent="0.35">
      <c r="B28" s="13" t="s">
        <v>541</v>
      </c>
      <c r="C28" s="13">
        <v>1</v>
      </c>
      <c r="D28" s="13">
        <v>19</v>
      </c>
      <c r="E28" s="13">
        <v>50</v>
      </c>
      <c r="F28" s="13">
        <f t="shared" si="1"/>
        <v>70</v>
      </c>
    </row>
    <row r="29" spans="1:13" x14ac:dyDescent="0.35">
      <c r="A29" s="13" t="s">
        <v>543</v>
      </c>
      <c r="B29" s="13" t="s">
        <v>532</v>
      </c>
      <c r="C29" s="13">
        <v>0</v>
      </c>
      <c r="D29" s="13">
        <v>9</v>
      </c>
      <c r="E29" s="13">
        <v>30</v>
      </c>
      <c r="F29" s="13">
        <f t="shared" si="1"/>
        <v>39</v>
      </c>
    </row>
    <row r="30" spans="1:13" x14ac:dyDescent="0.35">
      <c r="B30" s="13" t="s">
        <v>533</v>
      </c>
      <c r="C30" s="13">
        <v>0</v>
      </c>
      <c r="D30" s="13">
        <v>14</v>
      </c>
      <c r="E30" s="13">
        <v>24</v>
      </c>
      <c r="F30" s="13">
        <f t="shared" si="1"/>
        <v>38</v>
      </c>
    </row>
    <row r="31" spans="1:13" x14ac:dyDescent="0.35">
      <c r="B31" s="13" t="s">
        <v>534</v>
      </c>
      <c r="C31" s="13">
        <v>1</v>
      </c>
      <c r="D31" s="13">
        <v>10</v>
      </c>
      <c r="E31" s="13">
        <v>24</v>
      </c>
      <c r="F31" s="13">
        <f t="shared" si="1"/>
        <v>35</v>
      </c>
    </row>
    <row r="32" spans="1:13" x14ac:dyDescent="0.35">
      <c r="B32" s="13" t="s">
        <v>535</v>
      </c>
      <c r="C32" s="13">
        <v>0</v>
      </c>
      <c r="D32" s="13">
        <v>9</v>
      </c>
      <c r="E32" s="13">
        <v>23</v>
      </c>
      <c r="F32" s="13">
        <f t="shared" si="1"/>
        <v>32</v>
      </c>
    </row>
    <row r="33" spans="1:6" x14ac:dyDescent="0.35">
      <c r="B33" s="13" t="s">
        <v>536</v>
      </c>
      <c r="C33" s="13">
        <v>1</v>
      </c>
      <c r="D33" s="13">
        <v>5</v>
      </c>
      <c r="E33" s="13">
        <v>20</v>
      </c>
      <c r="F33" s="13">
        <f t="shared" si="1"/>
        <v>26</v>
      </c>
    </row>
    <row r="34" spans="1:6" x14ac:dyDescent="0.35">
      <c r="B34" s="13" t="s">
        <v>537</v>
      </c>
      <c r="C34" s="13">
        <v>0</v>
      </c>
      <c r="D34" s="13">
        <v>12</v>
      </c>
      <c r="E34" s="13">
        <v>20</v>
      </c>
      <c r="F34" s="13">
        <f t="shared" si="1"/>
        <v>32</v>
      </c>
    </row>
    <row r="35" spans="1:6" x14ac:dyDescent="0.35">
      <c r="B35" s="13" t="s">
        <v>538</v>
      </c>
      <c r="C35" s="13">
        <v>1</v>
      </c>
      <c r="D35" s="13">
        <v>12</v>
      </c>
      <c r="E35" s="13">
        <v>26</v>
      </c>
      <c r="F35" s="13">
        <f t="shared" si="1"/>
        <v>39</v>
      </c>
    </row>
    <row r="36" spans="1:6" x14ac:dyDescent="0.35">
      <c r="B36" s="13" t="s">
        <v>539</v>
      </c>
      <c r="C36" s="13">
        <v>0</v>
      </c>
      <c r="D36" s="13">
        <v>14</v>
      </c>
      <c r="E36" s="13">
        <v>27</v>
      </c>
      <c r="F36" s="13">
        <f t="shared" si="1"/>
        <v>41</v>
      </c>
    </row>
    <row r="37" spans="1:6" x14ac:dyDescent="0.35">
      <c r="B37" s="13" t="s">
        <v>540</v>
      </c>
      <c r="C37" s="13">
        <v>2</v>
      </c>
      <c r="D37" s="13">
        <v>17</v>
      </c>
      <c r="E37" s="13">
        <v>42</v>
      </c>
      <c r="F37" s="13">
        <f t="shared" si="1"/>
        <v>61</v>
      </c>
    </row>
    <row r="38" spans="1:6" x14ac:dyDescent="0.35">
      <c r="B38" s="13" t="s">
        <v>541</v>
      </c>
      <c r="C38" s="13">
        <v>1</v>
      </c>
      <c r="D38" s="13">
        <v>26</v>
      </c>
      <c r="E38" s="13">
        <v>61</v>
      </c>
      <c r="F38" s="13">
        <f t="shared" si="1"/>
        <v>88</v>
      </c>
    </row>
    <row r="39" spans="1:6" x14ac:dyDescent="0.35">
      <c r="A39" s="13" t="s">
        <v>544</v>
      </c>
      <c r="B39" s="13" t="s">
        <v>532</v>
      </c>
      <c r="C39" s="13">
        <v>3</v>
      </c>
      <c r="D39" s="13">
        <v>57</v>
      </c>
      <c r="E39" s="13">
        <v>85</v>
      </c>
      <c r="F39" s="13">
        <f t="shared" si="1"/>
        <v>145</v>
      </c>
    </row>
    <row r="40" spans="1:6" x14ac:dyDescent="0.35">
      <c r="B40" s="13" t="s">
        <v>533</v>
      </c>
      <c r="C40" s="13">
        <v>1</v>
      </c>
      <c r="D40" s="13">
        <v>42</v>
      </c>
      <c r="E40" s="13">
        <v>62</v>
      </c>
      <c r="F40" s="13">
        <f t="shared" si="1"/>
        <v>105</v>
      </c>
    </row>
    <row r="41" spans="1:6" x14ac:dyDescent="0.35">
      <c r="B41" s="13" t="s">
        <v>534</v>
      </c>
      <c r="C41" s="13">
        <v>8</v>
      </c>
      <c r="D41" s="13">
        <v>38</v>
      </c>
      <c r="E41" s="13">
        <v>61</v>
      </c>
      <c r="F41" s="13">
        <f t="shared" si="1"/>
        <v>107</v>
      </c>
    </row>
    <row r="42" spans="1:6" x14ac:dyDescent="0.35">
      <c r="B42" s="13" t="s">
        <v>535</v>
      </c>
      <c r="C42" s="13">
        <v>2</v>
      </c>
      <c r="D42" s="13">
        <v>29</v>
      </c>
      <c r="E42" s="13">
        <v>46</v>
      </c>
      <c r="F42" s="13">
        <f t="shared" si="1"/>
        <v>77</v>
      </c>
    </row>
    <row r="43" spans="1:6" x14ac:dyDescent="0.35">
      <c r="B43" s="13" t="s">
        <v>536</v>
      </c>
      <c r="C43" s="13">
        <v>4</v>
      </c>
      <c r="D43" s="13">
        <v>25</v>
      </c>
      <c r="E43" s="13">
        <v>35</v>
      </c>
      <c r="F43" s="13">
        <f t="shared" si="1"/>
        <v>64</v>
      </c>
    </row>
    <row r="44" spans="1:6" x14ac:dyDescent="0.35">
      <c r="B44" s="13" t="s">
        <v>537</v>
      </c>
      <c r="C44" s="13">
        <v>7</v>
      </c>
      <c r="D44" s="13">
        <v>28</v>
      </c>
      <c r="E44" s="13">
        <v>30</v>
      </c>
      <c r="F44" s="13">
        <f t="shared" si="1"/>
        <v>65</v>
      </c>
    </row>
    <row r="45" spans="1:6" x14ac:dyDescent="0.35">
      <c r="B45" s="13" t="s">
        <v>538</v>
      </c>
      <c r="C45" s="13">
        <v>4</v>
      </c>
      <c r="D45" s="13">
        <v>16</v>
      </c>
      <c r="E45" s="13">
        <v>29</v>
      </c>
      <c r="F45" s="13">
        <f t="shared" si="1"/>
        <v>49</v>
      </c>
    </row>
    <row r="46" spans="1:6" x14ac:dyDescent="0.35">
      <c r="B46" s="13" t="s">
        <v>539</v>
      </c>
      <c r="C46" s="13">
        <v>3</v>
      </c>
      <c r="D46" s="13">
        <v>18</v>
      </c>
      <c r="E46" s="13">
        <v>30</v>
      </c>
      <c r="F46" s="13">
        <f t="shared" si="1"/>
        <v>51</v>
      </c>
    </row>
    <row r="47" spans="1:6" x14ac:dyDescent="0.35">
      <c r="B47" s="13" t="s">
        <v>540</v>
      </c>
      <c r="C47" s="13">
        <v>1</v>
      </c>
      <c r="D47" s="13">
        <v>15</v>
      </c>
      <c r="E47" s="13">
        <v>29</v>
      </c>
      <c r="F47" s="13">
        <f t="shared" si="1"/>
        <v>45</v>
      </c>
    </row>
    <row r="48" spans="1:6" x14ac:dyDescent="0.35">
      <c r="B48" s="13" t="s">
        <v>541</v>
      </c>
      <c r="C48" s="13">
        <v>1</v>
      </c>
      <c r="D48" s="13">
        <v>29</v>
      </c>
      <c r="E48" s="13">
        <v>26</v>
      </c>
      <c r="F48" s="13">
        <f t="shared" si="1"/>
        <v>56</v>
      </c>
    </row>
    <row r="49" spans="1:6" x14ac:dyDescent="0.35">
      <c r="A49" s="13" t="s">
        <v>545</v>
      </c>
      <c r="B49" s="13" t="s">
        <v>532</v>
      </c>
      <c r="C49" s="13">
        <v>0</v>
      </c>
      <c r="D49" s="13">
        <v>1</v>
      </c>
      <c r="E49" s="13">
        <v>0</v>
      </c>
      <c r="F49" s="13">
        <f t="shared" si="1"/>
        <v>1</v>
      </c>
    </row>
    <row r="50" spans="1:6" x14ac:dyDescent="0.35">
      <c r="B50" s="13" t="s">
        <v>533</v>
      </c>
      <c r="C50" s="13">
        <v>0</v>
      </c>
      <c r="D50" s="13">
        <v>0</v>
      </c>
      <c r="E50" s="13">
        <v>0</v>
      </c>
      <c r="F50" s="13">
        <f t="shared" si="1"/>
        <v>0</v>
      </c>
    </row>
    <row r="51" spans="1:6" x14ac:dyDescent="0.35">
      <c r="B51" s="13" t="s">
        <v>534</v>
      </c>
      <c r="C51" s="13">
        <v>0</v>
      </c>
      <c r="D51" s="13">
        <v>0</v>
      </c>
      <c r="E51" s="13">
        <v>0</v>
      </c>
      <c r="F51" s="13">
        <f t="shared" si="1"/>
        <v>0</v>
      </c>
    </row>
    <row r="52" spans="1:6" x14ac:dyDescent="0.35">
      <c r="B52" s="13" t="s">
        <v>535</v>
      </c>
      <c r="C52" s="13">
        <v>0</v>
      </c>
      <c r="D52" s="13">
        <v>0</v>
      </c>
      <c r="E52" s="13">
        <v>1</v>
      </c>
      <c r="F52" s="13">
        <f t="shared" si="1"/>
        <v>1</v>
      </c>
    </row>
    <row r="53" spans="1:6" x14ac:dyDescent="0.35">
      <c r="B53" s="13" t="s">
        <v>536</v>
      </c>
      <c r="C53" s="13">
        <v>0</v>
      </c>
      <c r="D53" s="13">
        <v>0</v>
      </c>
      <c r="E53" s="13">
        <v>0</v>
      </c>
      <c r="F53" s="13">
        <f t="shared" si="1"/>
        <v>0</v>
      </c>
    </row>
    <row r="54" spans="1:6" x14ac:dyDescent="0.35">
      <c r="B54" s="13" t="s">
        <v>537</v>
      </c>
      <c r="C54" s="13">
        <v>0</v>
      </c>
      <c r="D54" s="13">
        <v>0</v>
      </c>
      <c r="E54" s="13">
        <v>0</v>
      </c>
      <c r="F54" s="13">
        <f t="shared" si="1"/>
        <v>0</v>
      </c>
    </row>
    <row r="55" spans="1:6" x14ac:dyDescent="0.35">
      <c r="B55" s="13" t="s">
        <v>538</v>
      </c>
      <c r="C55" s="13">
        <v>0</v>
      </c>
      <c r="D55" s="13">
        <v>0</v>
      </c>
      <c r="E55" s="13">
        <v>0</v>
      </c>
      <c r="F55" s="13">
        <f t="shared" si="1"/>
        <v>0</v>
      </c>
    </row>
    <row r="56" spans="1:6" x14ac:dyDescent="0.35">
      <c r="B56" s="13" t="s">
        <v>539</v>
      </c>
      <c r="C56" s="13">
        <v>0</v>
      </c>
      <c r="D56" s="13">
        <v>1</v>
      </c>
      <c r="E56" s="13">
        <v>0</v>
      </c>
      <c r="F56" s="13">
        <f t="shared" si="1"/>
        <v>1</v>
      </c>
    </row>
    <row r="57" spans="1:6" x14ac:dyDescent="0.35">
      <c r="B57" s="13" t="s">
        <v>540</v>
      </c>
      <c r="C57" s="13">
        <v>0</v>
      </c>
      <c r="D57" s="13">
        <v>0</v>
      </c>
      <c r="E57" s="13">
        <v>0</v>
      </c>
      <c r="F57" s="13">
        <f t="shared" si="1"/>
        <v>0</v>
      </c>
    </row>
    <row r="58" spans="1:6" x14ac:dyDescent="0.35">
      <c r="B58" s="13" t="s">
        <v>541</v>
      </c>
      <c r="C58" s="13">
        <v>0</v>
      </c>
      <c r="D58" s="13">
        <v>0</v>
      </c>
      <c r="E58" s="13">
        <v>1</v>
      </c>
      <c r="F58" s="13">
        <f t="shared" si="1"/>
        <v>1</v>
      </c>
    </row>
    <row r="59" spans="1:6" x14ac:dyDescent="0.35">
      <c r="A59" s="13" t="s">
        <v>546</v>
      </c>
      <c r="B59" s="13" t="s">
        <v>532</v>
      </c>
      <c r="C59" s="13">
        <v>0</v>
      </c>
      <c r="D59" s="13">
        <v>7</v>
      </c>
      <c r="E59" s="13">
        <v>42</v>
      </c>
      <c r="F59" s="13">
        <f>C59+D59+E59</f>
        <v>49</v>
      </c>
    </row>
    <row r="60" spans="1:6" x14ac:dyDescent="0.35">
      <c r="B60" s="13" t="s">
        <v>533</v>
      </c>
      <c r="C60" s="13">
        <v>0</v>
      </c>
      <c r="D60" s="13">
        <v>5</v>
      </c>
      <c r="E60" s="13">
        <v>37</v>
      </c>
      <c r="F60" s="13">
        <f t="shared" si="1"/>
        <v>42</v>
      </c>
    </row>
    <row r="61" spans="1:6" x14ac:dyDescent="0.35">
      <c r="B61" s="13" t="s">
        <v>534</v>
      </c>
      <c r="C61" s="13">
        <v>0</v>
      </c>
      <c r="D61" s="13">
        <v>6</v>
      </c>
      <c r="E61" s="13">
        <v>24</v>
      </c>
      <c r="F61" s="13">
        <f t="shared" si="1"/>
        <v>30</v>
      </c>
    </row>
    <row r="62" spans="1:6" x14ac:dyDescent="0.35">
      <c r="B62" s="13" t="s">
        <v>535</v>
      </c>
      <c r="C62" s="13">
        <v>0</v>
      </c>
      <c r="D62" s="13">
        <v>5</v>
      </c>
      <c r="E62" s="13">
        <v>32</v>
      </c>
      <c r="F62" s="13">
        <f t="shared" si="1"/>
        <v>37</v>
      </c>
    </row>
    <row r="63" spans="1:6" x14ac:dyDescent="0.35">
      <c r="B63" s="13" t="s">
        <v>536</v>
      </c>
      <c r="C63" s="13">
        <v>0</v>
      </c>
      <c r="D63" s="13">
        <v>4</v>
      </c>
      <c r="E63" s="13">
        <v>19</v>
      </c>
      <c r="F63" s="13">
        <f t="shared" si="1"/>
        <v>23</v>
      </c>
    </row>
    <row r="64" spans="1:6" x14ac:dyDescent="0.35">
      <c r="B64" s="13" t="s">
        <v>537</v>
      </c>
      <c r="C64" s="13">
        <v>0</v>
      </c>
      <c r="D64" s="13">
        <v>1</v>
      </c>
      <c r="E64" s="13">
        <v>18</v>
      </c>
      <c r="F64" s="13">
        <f t="shared" si="1"/>
        <v>19</v>
      </c>
    </row>
    <row r="65" spans="1:6" x14ac:dyDescent="0.35">
      <c r="B65" s="13" t="s">
        <v>538</v>
      </c>
      <c r="C65" s="13">
        <v>0</v>
      </c>
      <c r="D65" s="13">
        <v>3</v>
      </c>
      <c r="E65" s="13">
        <v>26</v>
      </c>
      <c r="F65" s="13">
        <f t="shared" si="1"/>
        <v>29</v>
      </c>
    </row>
    <row r="66" spans="1:6" x14ac:dyDescent="0.35">
      <c r="B66" s="13" t="s">
        <v>539</v>
      </c>
      <c r="C66" s="13">
        <v>0</v>
      </c>
      <c r="D66" s="13">
        <v>1</v>
      </c>
      <c r="E66" s="13">
        <v>33</v>
      </c>
      <c r="F66" s="13">
        <f t="shared" si="1"/>
        <v>34</v>
      </c>
    </row>
    <row r="67" spans="1:6" x14ac:dyDescent="0.35">
      <c r="B67" s="13" t="s">
        <v>540</v>
      </c>
      <c r="C67" s="13">
        <v>0</v>
      </c>
      <c r="D67" s="13">
        <v>0</v>
      </c>
      <c r="E67" s="13">
        <v>12</v>
      </c>
      <c r="F67" s="13">
        <f t="shared" si="1"/>
        <v>12</v>
      </c>
    </row>
    <row r="68" spans="1:6" x14ac:dyDescent="0.35">
      <c r="B68" s="13" t="s">
        <v>541</v>
      </c>
      <c r="C68" s="13">
        <v>0</v>
      </c>
      <c r="D68" s="13">
        <v>0</v>
      </c>
      <c r="E68" s="13">
        <v>17</v>
      </c>
      <c r="F68" s="13">
        <f t="shared" si="1"/>
        <v>17</v>
      </c>
    </row>
    <row r="69" spans="1:6" x14ac:dyDescent="0.35">
      <c r="A69" s="13" t="s">
        <v>547</v>
      </c>
      <c r="B69" s="13" t="s">
        <v>532</v>
      </c>
      <c r="C69" s="13">
        <v>0</v>
      </c>
      <c r="D69" s="13">
        <v>1</v>
      </c>
      <c r="E69" s="13">
        <v>7</v>
      </c>
      <c r="F69" s="13">
        <f t="shared" si="1"/>
        <v>8</v>
      </c>
    </row>
    <row r="70" spans="1:6" x14ac:dyDescent="0.35">
      <c r="B70" s="13" t="s">
        <v>533</v>
      </c>
      <c r="C70" s="13">
        <v>0</v>
      </c>
      <c r="D70" s="13">
        <v>3</v>
      </c>
      <c r="E70" s="13">
        <v>5</v>
      </c>
      <c r="F70" s="13">
        <f t="shared" si="1"/>
        <v>8</v>
      </c>
    </row>
    <row r="71" spans="1:6" x14ac:dyDescent="0.35">
      <c r="B71" s="13" t="s">
        <v>534</v>
      </c>
      <c r="C71" s="13">
        <v>0</v>
      </c>
      <c r="D71" s="13">
        <v>5</v>
      </c>
      <c r="E71" s="13">
        <v>4</v>
      </c>
      <c r="F71" s="13">
        <f t="shared" si="1"/>
        <v>9</v>
      </c>
    </row>
    <row r="72" spans="1:6" x14ac:dyDescent="0.35">
      <c r="B72" s="13" t="s">
        <v>535</v>
      </c>
      <c r="C72" s="13">
        <v>0</v>
      </c>
      <c r="D72" s="13">
        <v>4</v>
      </c>
      <c r="E72" s="13">
        <v>3</v>
      </c>
      <c r="F72" s="13">
        <f t="shared" si="1"/>
        <v>7</v>
      </c>
    </row>
    <row r="73" spans="1:6" x14ac:dyDescent="0.35">
      <c r="B73" s="13" t="s">
        <v>536</v>
      </c>
      <c r="C73" s="13">
        <v>0</v>
      </c>
      <c r="D73" s="13">
        <v>2</v>
      </c>
      <c r="E73" s="13">
        <v>2</v>
      </c>
      <c r="F73" s="13">
        <f t="shared" si="1"/>
        <v>4</v>
      </c>
    </row>
    <row r="74" spans="1:6" x14ac:dyDescent="0.35">
      <c r="B74" s="13" t="s">
        <v>537</v>
      </c>
      <c r="C74" s="13">
        <v>0</v>
      </c>
      <c r="D74" s="13">
        <v>1</v>
      </c>
      <c r="E74" s="13">
        <v>4</v>
      </c>
      <c r="F74" s="13">
        <f t="shared" ref="F74:F132" si="3">C74+D74+E74</f>
        <v>5</v>
      </c>
    </row>
    <row r="75" spans="1:6" x14ac:dyDescent="0.35">
      <c r="B75" s="13" t="s">
        <v>538</v>
      </c>
      <c r="C75" s="13">
        <v>0</v>
      </c>
      <c r="D75" s="13">
        <v>1</v>
      </c>
      <c r="E75" s="13">
        <v>2</v>
      </c>
      <c r="F75" s="13">
        <f t="shared" si="3"/>
        <v>3</v>
      </c>
    </row>
    <row r="76" spans="1:6" x14ac:dyDescent="0.35">
      <c r="B76" s="13" t="s">
        <v>539</v>
      </c>
      <c r="C76" s="13">
        <v>0</v>
      </c>
      <c r="D76" s="13">
        <v>1</v>
      </c>
      <c r="E76" s="13">
        <v>6</v>
      </c>
      <c r="F76" s="13">
        <f t="shared" si="3"/>
        <v>7</v>
      </c>
    </row>
    <row r="77" spans="1:6" x14ac:dyDescent="0.35">
      <c r="B77" s="13" t="s">
        <v>540</v>
      </c>
      <c r="C77" s="13">
        <v>0</v>
      </c>
      <c r="D77" s="13">
        <v>0</v>
      </c>
      <c r="E77" s="13">
        <v>2</v>
      </c>
      <c r="F77" s="13">
        <f t="shared" si="3"/>
        <v>2</v>
      </c>
    </row>
    <row r="78" spans="1:6" x14ac:dyDescent="0.35">
      <c r="B78" s="13" t="s">
        <v>541</v>
      </c>
      <c r="C78" s="13">
        <v>0</v>
      </c>
      <c r="D78" s="13">
        <v>1</v>
      </c>
      <c r="E78" s="13">
        <v>5</v>
      </c>
      <c r="F78" s="13">
        <f t="shared" si="3"/>
        <v>6</v>
      </c>
    </row>
    <row r="79" spans="1:6" x14ac:dyDescent="0.35">
      <c r="A79" s="13" t="s">
        <v>548</v>
      </c>
      <c r="B79" s="13" t="s">
        <v>532</v>
      </c>
      <c r="C79" s="13">
        <v>1</v>
      </c>
      <c r="D79" s="13">
        <v>20</v>
      </c>
      <c r="E79" s="13">
        <v>42</v>
      </c>
      <c r="F79" s="13">
        <f t="shared" si="3"/>
        <v>63</v>
      </c>
    </row>
    <row r="80" spans="1:6" x14ac:dyDescent="0.35">
      <c r="B80" s="13" t="s">
        <v>533</v>
      </c>
      <c r="C80" s="13">
        <v>0</v>
      </c>
      <c r="D80" s="13">
        <v>16</v>
      </c>
      <c r="E80" s="13">
        <v>38</v>
      </c>
      <c r="F80" s="13">
        <f t="shared" si="3"/>
        <v>54</v>
      </c>
    </row>
    <row r="81" spans="1:13" x14ac:dyDescent="0.35">
      <c r="B81" s="13" t="s">
        <v>534</v>
      </c>
      <c r="C81" s="13">
        <v>0</v>
      </c>
      <c r="D81" s="13">
        <v>14</v>
      </c>
      <c r="E81" s="13">
        <v>28</v>
      </c>
      <c r="F81" s="13">
        <f t="shared" si="3"/>
        <v>42</v>
      </c>
    </row>
    <row r="82" spans="1:13" x14ac:dyDescent="0.35">
      <c r="B82" s="13" t="s">
        <v>535</v>
      </c>
      <c r="C82" s="13">
        <v>1</v>
      </c>
      <c r="D82" s="13">
        <v>10</v>
      </c>
      <c r="E82" s="13">
        <v>10</v>
      </c>
      <c r="F82" s="13">
        <f t="shared" si="3"/>
        <v>21</v>
      </c>
    </row>
    <row r="83" spans="1:13" x14ac:dyDescent="0.35">
      <c r="B83" s="13" t="s">
        <v>536</v>
      </c>
      <c r="C83" s="13">
        <v>0</v>
      </c>
      <c r="D83" s="13">
        <v>4</v>
      </c>
      <c r="E83" s="13">
        <v>12</v>
      </c>
      <c r="F83" s="13">
        <f t="shared" si="3"/>
        <v>16</v>
      </c>
    </row>
    <row r="84" spans="1:13" x14ac:dyDescent="0.35">
      <c r="B84" s="13" t="s">
        <v>537</v>
      </c>
      <c r="C84" s="13">
        <v>0</v>
      </c>
      <c r="D84" s="13">
        <v>4</v>
      </c>
      <c r="E84" s="13">
        <v>12</v>
      </c>
      <c r="F84" s="13">
        <f t="shared" si="3"/>
        <v>16</v>
      </c>
    </row>
    <row r="85" spans="1:13" x14ac:dyDescent="0.35">
      <c r="B85" s="13" t="s">
        <v>538</v>
      </c>
      <c r="C85" s="13">
        <v>0</v>
      </c>
      <c r="D85" s="13">
        <v>10</v>
      </c>
      <c r="E85" s="13">
        <v>10</v>
      </c>
      <c r="F85" s="13">
        <f t="shared" si="3"/>
        <v>20</v>
      </c>
    </row>
    <row r="86" spans="1:13" x14ac:dyDescent="0.35">
      <c r="B86" s="13" t="s">
        <v>539</v>
      </c>
      <c r="C86" s="13">
        <v>0</v>
      </c>
      <c r="D86" s="13">
        <v>5</v>
      </c>
      <c r="E86" s="13">
        <v>14</v>
      </c>
      <c r="F86" s="13">
        <f t="shared" si="3"/>
        <v>19</v>
      </c>
    </row>
    <row r="87" spans="1:13" x14ac:dyDescent="0.35">
      <c r="B87" s="13" t="s">
        <v>540</v>
      </c>
      <c r="C87" s="13">
        <v>0</v>
      </c>
      <c r="D87" s="13">
        <v>9</v>
      </c>
      <c r="E87" s="13">
        <v>15</v>
      </c>
      <c r="F87" s="13">
        <f t="shared" si="3"/>
        <v>24</v>
      </c>
    </row>
    <row r="88" spans="1:13" x14ac:dyDescent="0.35">
      <c r="B88" s="13" t="s">
        <v>541</v>
      </c>
      <c r="C88" s="13">
        <v>0</v>
      </c>
      <c r="D88" s="13">
        <v>2</v>
      </c>
      <c r="E88" s="13">
        <v>6</v>
      </c>
      <c r="F88" s="13">
        <f t="shared" si="3"/>
        <v>8</v>
      </c>
    </row>
    <row r="91" spans="1:13" x14ac:dyDescent="0.35">
      <c r="A91" s="24" t="s">
        <v>1987</v>
      </c>
      <c r="B91" s="24"/>
      <c r="C91" s="24"/>
      <c r="D91" s="24"/>
      <c r="E91" s="24"/>
      <c r="F91" s="24"/>
      <c r="G91" s="24"/>
    </row>
    <row r="93" spans="1:13" x14ac:dyDescent="0.35">
      <c r="C93" s="13" t="s">
        <v>373</v>
      </c>
      <c r="D93" s="13" t="s">
        <v>529</v>
      </c>
      <c r="E93" s="13" t="s">
        <v>530</v>
      </c>
      <c r="F93" s="13" t="s">
        <v>593</v>
      </c>
      <c r="J93" s="13" t="s">
        <v>373</v>
      </c>
      <c r="K93" s="13" t="s">
        <v>529</v>
      </c>
      <c r="L93" s="13" t="s">
        <v>530</v>
      </c>
      <c r="M93" s="13" t="s">
        <v>593</v>
      </c>
    </row>
    <row r="94" spans="1:13" x14ac:dyDescent="0.35">
      <c r="A94" s="13" t="s">
        <v>531</v>
      </c>
      <c r="B94" s="13" t="s">
        <v>532</v>
      </c>
      <c r="C94" s="13">
        <v>3</v>
      </c>
      <c r="D94" s="13">
        <v>41</v>
      </c>
      <c r="E94" s="13">
        <v>237</v>
      </c>
      <c r="F94" s="13">
        <f t="shared" si="3"/>
        <v>281</v>
      </c>
      <c r="I94" s="13" t="s">
        <v>532</v>
      </c>
      <c r="J94" s="13">
        <f>C94+C104+C114+C124+C134+C144+C154+C164</f>
        <v>5</v>
      </c>
      <c r="K94" s="13">
        <f t="shared" ref="K94:M103" si="4">D94+D104+D114+D124+D134+D144+D154+D164</f>
        <v>154</v>
      </c>
      <c r="L94" s="13">
        <f t="shared" si="4"/>
        <v>523</v>
      </c>
      <c r="M94" s="13">
        <f t="shared" si="4"/>
        <v>682</v>
      </c>
    </row>
    <row r="95" spans="1:13" x14ac:dyDescent="0.35">
      <c r="B95" s="13" t="s">
        <v>533</v>
      </c>
      <c r="C95" s="13">
        <v>3</v>
      </c>
      <c r="D95" s="13">
        <v>46</v>
      </c>
      <c r="E95" s="13">
        <v>250</v>
      </c>
      <c r="F95" s="13">
        <f t="shared" si="3"/>
        <v>299</v>
      </c>
      <c r="I95" s="13" t="s">
        <v>533</v>
      </c>
      <c r="J95" s="13">
        <f t="shared" ref="J95:J103" si="5">C95+C105+C115+C125+C135+C145+C155+C165</f>
        <v>10</v>
      </c>
      <c r="K95" s="13">
        <f t="shared" si="4"/>
        <v>142</v>
      </c>
      <c r="L95" s="13">
        <f t="shared" si="4"/>
        <v>523</v>
      </c>
      <c r="M95" s="13">
        <f t="shared" si="4"/>
        <v>675</v>
      </c>
    </row>
    <row r="96" spans="1:13" x14ac:dyDescent="0.35">
      <c r="B96" s="13" t="s">
        <v>534</v>
      </c>
      <c r="C96" s="13">
        <v>0</v>
      </c>
      <c r="D96" s="13">
        <v>49</v>
      </c>
      <c r="E96" s="13">
        <v>233</v>
      </c>
      <c r="F96" s="13">
        <f t="shared" si="3"/>
        <v>282</v>
      </c>
      <c r="I96" s="13" t="s">
        <v>534</v>
      </c>
      <c r="J96" s="13">
        <f t="shared" si="5"/>
        <v>9</v>
      </c>
      <c r="K96" s="13">
        <f t="shared" si="4"/>
        <v>143</v>
      </c>
      <c r="L96" s="13">
        <f t="shared" si="4"/>
        <v>457</v>
      </c>
      <c r="M96" s="13">
        <f t="shared" si="4"/>
        <v>609</v>
      </c>
    </row>
    <row r="97" spans="1:13" x14ac:dyDescent="0.35">
      <c r="B97" s="13" t="s">
        <v>535</v>
      </c>
      <c r="C97" s="13">
        <v>8</v>
      </c>
      <c r="D97" s="13">
        <v>65</v>
      </c>
      <c r="E97" s="13">
        <v>248</v>
      </c>
      <c r="F97" s="13">
        <f t="shared" si="3"/>
        <v>321</v>
      </c>
      <c r="I97" s="13" t="s">
        <v>535</v>
      </c>
      <c r="J97" s="13">
        <f t="shared" si="5"/>
        <v>16</v>
      </c>
      <c r="K97" s="13">
        <f t="shared" si="4"/>
        <v>168</v>
      </c>
      <c r="L97" s="13">
        <f t="shared" si="4"/>
        <v>535</v>
      </c>
      <c r="M97" s="13">
        <f t="shared" si="4"/>
        <v>719</v>
      </c>
    </row>
    <row r="98" spans="1:13" x14ac:dyDescent="0.35">
      <c r="B98" s="13" t="s">
        <v>536</v>
      </c>
      <c r="C98" s="13">
        <v>15</v>
      </c>
      <c r="D98" s="13">
        <v>105</v>
      </c>
      <c r="E98" s="13">
        <v>281</v>
      </c>
      <c r="F98" s="13">
        <f t="shared" si="3"/>
        <v>401</v>
      </c>
      <c r="I98" s="13" t="s">
        <v>536</v>
      </c>
      <c r="J98" s="13">
        <f t="shared" si="5"/>
        <v>24</v>
      </c>
      <c r="K98" s="13">
        <f t="shared" si="4"/>
        <v>227</v>
      </c>
      <c r="L98" s="13">
        <f t="shared" si="4"/>
        <v>570</v>
      </c>
      <c r="M98" s="13">
        <f t="shared" si="4"/>
        <v>821</v>
      </c>
    </row>
    <row r="99" spans="1:13" x14ac:dyDescent="0.35">
      <c r="B99" s="13" t="s">
        <v>537</v>
      </c>
      <c r="C99" s="13">
        <v>26</v>
      </c>
      <c r="D99" s="13">
        <v>195</v>
      </c>
      <c r="E99" s="13">
        <v>435</v>
      </c>
      <c r="F99" s="13">
        <f t="shared" si="3"/>
        <v>656</v>
      </c>
      <c r="I99" s="13" t="s">
        <v>537</v>
      </c>
      <c r="J99" s="13">
        <f t="shared" si="5"/>
        <v>44</v>
      </c>
      <c r="K99" s="13">
        <f t="shared" si="4"/>
        <v>309</v>
      </c>
      <c r="L99" s="13">
        <f t="shared" si="4"/>
        <v>717</v>
      </c>
      <c r="M99" s="13">
        <f t="shared" si="4"/>
        <v>1070</v>
      </c>
    </row>
    <row r="100" spans="1:13" x14ac:dyDescent="0.35">
      <c r="B100" s="13" t="s">
        <v>538</v>
      </c>
      <c r="C100" s="13">
        <v>18</v>
      </c>
      <c r="D100" s="13">
        <v>176</v>
      </c>
      <c r="E100" s="13">
        <v>470</v>
      </c>
      <c r="F100" s="13">
        <f t="shared" si="3"/>
        <v>664</v>
      </c>
      <c r="I100" s="13" t="s">
        <v>538</v>
      </c>
      <c r="J100" s="13">
        <f t="shared" si="5"/>
        <v>27</v>
      </c>
      <c r="K100" s="13">
        <f t="shared" si="4"/>
        <v>301</v>
      </c>
      <c r="L100" s="13">
        <f t="shared" si="4"/>
        <v>859</v>
      </c>
      <c r="M100" s="13">
        <f t="shared" si="4"/>
        <v>1187</v>
      </c>
    </row>
    <row r="101" spans="1:13" x14ac:dyDescent="0.35">
      <c r="B101" s="13" t="s">
        <v>539</v>
      </c>
      <c r="C101" s="13">
        <v>6</v>
      </c>
      <c r="D101" s="13">
        <v>136</v>
      </c>
      <c r="E101" s="13">
        <v>394</v>
      </c>
      <c r="F101" s="13">
        <f t="shared" si="3"/>
        <v>536</v>
      </c>
      <c r="I101" s="13" t="s">
        <v>539</v>
      </c>
      <c r="J101" s="13">
        <f t="shared" si="5"/>
        <v>13</v>
      </c>
      <c r="K101" s="13">
        <f t="shared" si="4"/>
        <v>258</v>
      </c>
      <c r="L101" s="13">
        <f t="shared" si="4"/>
        <v>701</v>
      </c>
      <c r="M101" s="13">
        <f t="shared" si="4"/>
        <v>972</v>
      </c>
    </row>
    <row r="102" spans="1:13" x14ac:dyDescent="0.35">
      <c r="B102" s="13" t="s">
        <v>540</v>
      </c>
      <c r="C102" s="13">
        <v>6</v>
      </c>
      <c r="D102" s="13">
        <v>54</v>
      </c>
      <c r="E102" s="13">
        <v>223</v>
      </c>
      <c r="F102" s="13">
        <f t="shared" si="3"/>
        <v>283</v>
      </c>
      <c r="I102" s="13" t="s">
        <v>540</v>
      </c>
      <c r="J102" s="13">
        <f t="shared" si="5"/>
        <v>12</v>
      </c>
      <c r="K102" s="13">
        <f t="shared" si="4"/>
        <v>115</v>
      </c>
      <c r="L102" s="13">
        <f t="shared" si="4"/>
        <v>407</v>
      </c>
      <c r="M102" s="13">
        <f t="shared" si="4"/>
        <v>534</v>
      </c>
    </row>
    <row r="103" spans="1:13" x14ac:dyDescent="0.35">
      <c r="B103" s="13" t="s">
        <v>541</v>
      </c>
      <c r="C103" s="13">
        <v>2</v>
      </c>
      <c r="D103" s="13">
        <v>31</v>
      </c>
      <c r="E103" s="13">
        <v>144</v>
      </c>
      <c r="F103" s="13">
        <f t="shared" si="3"/>
        <v>177</v>
      </c>
      <c r="I103" s="13" t="s">
        <v>541</v>
      </c>
      <c r="J103" s="13">
        <f t="shared" si="5"/>
        <v>4</v>
      </c>
      <c r="K103" s="13">
        <f t="shared" si="4"/>
        <v>95</v>
      </c>
      <c r="L103" s="13">
        <f t="shared" si="4"/>
        <v>296</v>
      </c>
      <c r="M103" s="13">
        <f t="shared" si="4"/>
        <v>395</v>
      </c>
    </row>
    <row r="104" spans="1:13" x14ac:dyDescent="0.35">
      <c r="A104" s="13" t="s">
        <v>542</v>
      </c>
      <c r="B104" s="13" t="s">
        <v>532</v>
      </c>
      <c r="C104" s="13">
        <v>0</v>
      </c>
      <c r="D104" s="13">
        <v>19</v>
      </c>
      <c r="E104" s="13">
        <v>89</v>
      </c>
      <c r="F104" s="13">
        <f t="shared" si="3"/>
        <v>108</v>
      </c>
    </row>
    <row r="105" spans="1:13" x14ac:dyDescent="0.35">
      <c r="B105" s="13" t="s">
        <v>533</v>
      </c>
      <c r="C105" s="13">
        <v>2</v>
      </c>
      <c r="D105" s="13">
        <v>9</v>
      </c>
      <c r="E105" s="13">
        <v>112</v>
      </c>
      <c r="F105" s="13">
        <f t="shared" si="3"/>
        <v>123</v>
      </c>
    </row>
    <row r="106" spans="1:13" x14ac:dyDescent="0.35">
      <c r="B106" s="13" t="s">
        <v>534</v>
      </c>
      <c r="C106" s="13">
        <v>0</v>
      </c>
      <c r="D106" s="13">
        <v>16</v>
      </c>
      <c r="E106" s="13">
        <v>82</v>
      </c>
      <c r="F106" s="13">
        <f t="shared" si="3"/>
        <v>98</v>
      </c>
    </row>
    <row r="107" spans="1:13" x14ac:dyDescent="0.35">
      <c r="B107" s="13" t="s">
        <v>535</v>
      </c>
      <c r="C107" s="13">
        <v>3</v>
      </c>
      <c r="D107" s="13">
        <v>33</v>
      </c>
      <c r="E107" s="13">
        <v>119</v>
      </c>
      <c r="F107" s="13">
        <f t="shared" si="3"/>
        <v>155</v>
      </c>
    </row>
    <row r="108" spans="1:13" x14ac:dyDescent="0.35">
      <c r="B108" s="13" t="s">
        <v>536</v>
      </c>
      <c r="C108" s="13">
        <v>2</v>
      </c>
      <c r="D108" s="13">
        <v>40</v>
      </c>
      <c r="E108" s="13">
        <v>134</v>
      </c>
      <c r="F108" s="13">
        <f t="shared" si="3"/>
        <v>176</v>
      </c>
    </row>
    <row r="109" spans="1:13" x14ac:dyDescent="0.35">
      <c r="B109" s="13" t="s">
        <v>537</v>
      </c>
      <c r="C109" s="13">
        <v>8</v>
      </c>
      <c r="D109" s="13">
        <v>57</v>
      </c>
      <c r="E109" s="13">
        <v>162</v>
      </c>
      <c r="F109" s="13">
        <f t="shared" si="3"/>
        <v>227</v>
      </c>
    </row>
    <row r="110" spans="1:13" x14ac:dyDescent="0.35">
      <c r="B110" s="13" t="s">
        <v>538</v>
      </c>
      <c r="C110" s="13">
        <v>4</v>
      </c>
      <c r="D110" s="13">
        <v>64</v>
      </c>
      <c r="E110" s="13">
        <v>218</v>
      </c>
      <c r="F110" s="13">
        <f t="shared" si="3"/>
        <v>286</v>
      </c>
    </row>
    <row r="111" spans="1:13" x14ac:dyDescent="0.35">
      <c r="B111" s="13" t="s">
        <v>539</v>
      </c>
      <c r="C111" s="13">
        <v>3</v>
      </c>
      <c r="D111" s="13">
        <v>56</v>
      </c>
      <c r="E111" s="13">
        <v>161</v>
      </c>
      <c r="F111" s="13">
        <f t="shared" si="3"/>
        <v>220</v>
      </c>
    </row>
    <row r="112" spans="1:13" x14ac:dyDescent="0.35">
      <c r="B112" s="13" t="s">
        <v>540</v>
      </c>
      <c r="C112" s="13">
        <v>1</v>
      </c>
      <c r="D112" s="13">
        <v>23</v>
      </c>
      <c r="E112" s="13">
        <v>74</v>
      </c>
      <c r="F112" s="13">
        <f t="shared" si="3"/>
        <v>98</v>
      </c>
    </row>
    <row r="113" spans="1:6" x14ac:dyDescent="0.35">
      <c r="B113" s="13" t="s">
        <v>541</v>
      </c>
      <c r="C113" s="13">
        <v>0</v>
      </c>
      <c r="D113" s="13">
        <v>12</v>
      </c>
      <c r="E113" s="13">
        <v>49</v>
      </c>
      <c r="F113" s="13">
        <f t="shared" si="3"/>
        <v>61</v>
      </c>
    </row>
    <row r="114" spans="1:6" x14ac:dyDescent="0.35">
      <c r="A114" s="13" t="s">
        <v>543</v>
      </c>
      <c r="B114" s="13" t="s">
        <v>532</v>
      </c>
      <c r="C114" s="13">
        <v>0</v>
      </c>
      <c r="D114" s="13">
        <v>14</v>
      </c>
      <c r="E114" s="13">
        <v>29</v>
      </c>
      <c r="F114" s="13">
        <f t="shared" si="3"/>
        <v>43</v>
      </c>
    </row>
    <row r="115" spans="1:6" x14ac:dyDescent="0.35">
      <c r="B115" s="13" t="s">
        <v>533</v>
      </c>
      <c r="C115" s="13">
        <v>0</v>
      </c>
      <c r="D115" s="13">
        <v>12</v>
      </c>
      <c r="E115" s="13">
        <v>28</v>
      </c>
      <c r="F115" s="13">
        <f t="shared" si="3"/>
        <v>40</v>
      </c>
    </row>
    <row r="116" spans="1:6" x14ac:dyDescent="0.35">
      <c r="B116" s="13" t="s">
        <v>534</v>
      </c>
      <c r="C116" s="13">
        <v>1</v>
      </c>
      <c r="D116" s="13">
        <v>15</v>
      </c>
      <c r="E116" s="13">
        <v>31</v>
      </c>
      <c r="F116" s="13">
        <f t="shared" si="3"/>
        <v>47</v>
      </c>
    </row>
    <row r="117" spans="1:6" x14ac:dyDescent="0.35">
      <c r="B117" s="13" t="s">
        <v>535</v>
      </c>
      <c r="C117" s="13">
        <v>0</v>
      </c>
      <c r="D117" s="13">
        <v>17</v>
      </c>
      <c r="E117" s="13">
        <v>31</v>
      </c>
      <c r="F117" s="13">
        <f t="shared" si="3"/>
        <v>48</v>
      </c>
    </row>
    <row r="118" spans="1:6" x14ac:dyDescent="0.35">
      <c r="B118" s="13" t="s">
        <v>536</v>
      </c>
      <c r="C118" s="13">
        <v>0</v>
      </c>
      <c r="D118" s="13">
        <v>18</v>
      </c>
      <c r="E118" s="13">
        <v>34</v>
      </c>
      <c r="F118" s="13">
        <f t="shared" si="3"/>
        <v>52</v>
      </c>
    </row>
    <row r="119" spans="1:6" x14ac:dyDescent="0.35">
      <c r="B119" s="13" t="s">
        <v>537</v>
      </c>
      <c r="C119" s="13">
        <v>6</v>
      </c>
      <c r="D119" s="13">
        <v>9</v>
      </c>
      <c r="E119" s="13">
        <v>30</v>
      </c>
      <c r="F119" s="13">
        <f t="shared" si="3"/>
        <v>45</v>
      </c>
    </row>
    <row r="120" spans="1:6" x14ac:dyDescent="0.35">
      <c r="B120" s="13" t="s">
        <v>538</v>
      </c>
      <c r="C120" s="13">
        <v>2</v>
      </c>
      <c r="D120" s="13">
        <v>29</v>
      </c>
      <c r="E120" s="13">
        <v>43</v>
      </c>
      <c r="F120" s="13">
        <f t="shared" si="3"/>
        <v>74</v>
      </c>
    </row>
    <row r="121" spans="1:6" x14ac:dyDescent="0.35">
      <c r="B121" s="13" t="s">
        <v>539</v>
      </c>
      <c r="C121" s="13">
        <v>1</v>
      </c>
      <c r="D121" s="13">
        <v>11</v>
      </c>
      <c r="E121" s="13">
        <v>33</v>
      </c>
      <c r="F121" s="13">
        <f t="shared" si="3"/>
        <v>45</v>
      </c>
    </row>
    <row r="122" spans="1:6" x14ac:dyDescent="0.35">
      <c r="B122" s="13" t="s">
        <v>540</v>
      </c>
      <c r="C122" s="13">
        <v>0</v>
      </c>
      <c r="D122" s="13">
        <v>11</v>
      </c>
      <c r="E122" s="13">
        <v>37</v>
      </c>
      <c r="F122" s="13">
        <f t="shared" si="3"/>
        <v>48</v>
      </c>
    </row>
    <row r="123" spans="1:6" x14ac:dyDescent="0.35">
      <c r="B123" s="13" t="s">
        <v>541</v>
      </c>
      <c r="C123" s="13">
        <v>0</v>
      </c>
      <c r="D123" s="13">
        <v>20</v>
      </c>
      <c r="E123" s="13">
        <v>53</v>
      </c>
      <c r="F123" s="13">
        <f t="shared" si="3"/>
        <v>73</v>
      </c>
    </row>
    <row r="124" spans="1:6" x14ac:dyDescent="0.35">
      <c r="A124" s="13" t="s">
        <v>544</v>
      </c>
      <c r="B124" s="13" t="s">
        <v>532</v>
      </c>
      <c r="C124" s="13">
        <v>1</v>
      </c>
      <c r="D124" s="13">
        <v>51</v>
      </c>
      <c r="E124" s="13">
        <v>89</v>
      </c>
      <c r="F124" s="13">
        <f t="shared" si="3"/>
        <v>141</v>
      </c>
    </row>
    <row r="125" spans="1:6" x14ac:dyDescent="0.35">
      <c r="B125" s="13" t="s">
        <v>533</v>
      </c>
      <c r="C125" s="13">
        <v>5</v>
      </c>
      <c r="D125" s="13">
        <v>46</v>
      </c>
      <c r="E125" s="13">
        <v>66</v>
      </c>
      <c r="F125" s="13">
        <f t="shared" si="3"/>
        <v>117</v>
      </c>
    </row>
    <row r="126" spans="1:6" x14ac:dyDescent="0.35">
      <c r="B126" s="13" t="s">
        <v>534</v>
      </c>
      <c r="C126" s="13">
        <v>8</v>
      </c>
      <c r="D126" s="13">
        <v>42</v>
      </c>
      <c r="E126" s="13">
        <v>57</v>
      </c>
      <c r="F126" s="13">
        <f t="shared" si="3"/>
        <v>107</v>
      </c>
    </row>
    <row r="127" spans="1:6" x14ac:dyDescent="0.35">
      <c r="B127" s="13" t="s">
        <v>535</v>
      </c>
      <c r="C127" s="13">
        <v>5</v>
      </c>
      <c r="D127" s="13">
        <v>37</v>
      </c>
      <c r="E127" s="13">
        <v>69</v>
      </c>
      <c r="F127" s="13">
        <f t="shared" si="3"/>
        <v>111</v>
      </c>
    </row>
    <row r="128" spans="1:6" x14ac:dyDescent="0.35">
      <c r="B128" s="13" t="s">
        <v>536</v>
      </c>
      <c r="C128" s="13">
        <v>6</v>
      </c>
      <c r="D128" s="13">
        <v>50</v>
      </c>
      <c r="E128" s="13">
        <v>68</v>
      </c>
      <c r="F128" s="13">
        <f t="shared" si="3"/>
        <v>124</v>
      </c>
    </row>
    <row r="129" spans="1:6" x14ac:dyDescent="0.35">
      <c r="B129" s="13" t="s">
        <v>537</v>
      </c>
      <c r="C129" s="13">
        <v>4</v>
      </c>
      <c r="D129" s="13">
        <v>33</v>
      </c>
      <c r="E129" s="13">
        <v>42</v>
      </c>
      <c r="F129" s="13">
        <f t="shared" si="3"/>
        <v>79</v>
      </c>
    </row>
    <row r="130" spans="1:6" x14ac:dyDescent="0.35">
      <c r="B130" s="13" t="s">
        <v>538</v>
      </c>
      <c r="C130" s="13">
        <v>3</v>
      </c>
      <c r="D130" s="13">
        <v>19</v>
      </c>
      <c r="E130" s="13">
        <v>45</v>
      </c>
      <c r="F130" s="13">
        <f t="shared" si="3"/>
        <v>67</v>
      </c>
    </row>
    <row r="131" spans="1:6" x14ac:dyDescent="0.35">
      <c r="B131" s="13" t="s">
        <v>539</v>
      </c>
      <c r="C131" s="13">
        <v>3</v>
      </c>
      <c r="D131" s="13">
        <v>32</v>
      </c>
      <c r="E131" s="13">
        <v>36</v>
      </c>
      <c r="F131" s="13">
        <f t="shared" si="3"/>
        <v>71</v>
      </c>
    </row>
    <row r="132" spans="1:6" x14ac:dyDescent="0.35">
      <c r="B132" s="13" t="s">
        <v>540</v>
      </c>
      <c r="C132" s="13">
        <v>5</v>
      </c>
      <c r="D132" s="13">
        <v>17</v>
      </c>
      <c r="E132" s="13">
        <v>34</v>
      </c>
      <c r="F132" s="13">
        <f t="shared" si="3"/>
        <v>56</v>
      </c>
    </row>
    <row r="133" spans="1:6" x14ac:dyDescent="0.35">
      <c r="B133" s="13" t="s">
        <v>541</v>
      </c>
      <c r="C133" s="13">
        <v>2</v>
      </c>
      <c r="D133" s="13">
        <v>28</v>
      </c>
      <c r="E133" s="13">
        <v>25</v>
      </c>
      <c r="F133" s="13">
        <f t="shared" ref="F133:F173" si="6">C133+D133+E133</f>
        <v>55</v>
      </c>
    </row>
    <row r="134" spans="1:6" x14ac:dyDescent="0.35">
      <c r="A134" s="13" t="s">
        <v>545</v>
      </c>
      <c r="B134" s="13" t="s">
        <v>532</v>
      </c>
      <c r="C134" s="13">
        <v>0</v>
      </c>
      <c r="D134" s="13">
        <v>0</v>
      </c>
      <c r="E134" s="13">
        <v>0</v>
      </c>
      <c r="F134" s="13">
        <f t="shared" si="6"/>
        <v>0</v>
      </c>
    </row>
    <row r="135" spans="1:6" x14ac:dyDescent="0.35">
      <c r="B135" s="13" t="s">
        <v>533</v>
      </c>
      <c r="C135" s="13">
        <v>0</v>
      </c>
      <c r="D135" s="13">
        <v>0</v>
      </c>
      <c r="E135" s="13">
        <v>0</v>
      </c>
      <c r="F135" s="13">
        <f t="shared" si="6"/>
        <v>0</v>
      </c>
    </row>
    <row r="136" spans="1:6" x14ac:dyDescent="0.35">
      <c r="B136" s="13" t="s">
        <v>534</v>
      </c>
      <c r="C136" s="13">
        <v>0</v>
      </c>
      <c r="D136" s="13">
        <v>1</v>
      </c>
      <c r="E136" s="13">
        <v>0</v>
      </c>
      <c r="F136" s="13">
        <f t="shared" si="6"/>
        <v>1</v>
      </c>
    </row>
    <row r="137" spans="1:6" x14ac:dyDescent="0.35">
      <c r="B137" s="13" t="s">
        <v>535</v>
      </c>
      <c r="C137" s="13">
        <v>0</v>
      </c>
      <c r="D137" s="13">
        <v>0</v>
      </c>
      <c r="E137" s="13">
        <v>1</v>
      </c>
      <c r="F137" s="13">
        <f t="shared" si="6"/>
        <v>1</v>
      </c>
    </row>
    <row r="138" spans="1:6" x14ac:dyDescent="0.35">
      <c r="B138" s="13" t="s">
        <v>536</v>
      </c>
      <c r="C138" s="13">
        <v>0</v>
      </c>
      <c r="D138" s="13">
        <v>0</v>
      </c>
      <c r="E138" s="13">
        <v>1</v>
      </c>
      <c r="F138" s="13">
        <f t="shared" si="6"/>
        <v>1</v>
      </c>
    </row>
    <row r="139" spans="1:6" x14ac:dyDescent="0.35">
      <c r="B139" s="13" t="s">
        <v>537</v>
      </c>
      <c r="C139" s="13">
        <v>0</v>
      </c>
      <c r="D139" s="13">
        <v>0</v>
      </c>
      <c r="E139" s="13">
        <v>2</v>
      </c>
      <c r="F139" s="13">
        <f t="shared" si="6"/>
        <v>2</v>
      </c>
    </row>
    <row r="140" spans="1:6" x14ac:dyDescent="0.35">
      <c r="B140" s="13" t="s">
        <v>538</v>
      </c>
      <c r="C140" s="13">
        <v>0</v>
      </c>
      <c r="D140" s="13">
        <v>1</v>
      </c>
      <c r="E140" s="13">
        <v>2</v>
      </c>
      <c r="F140" s="13">
        <f t="shared" si="6"/>
        <v>3</v>
      </c>
    </row>
    <row r="141" spans="1:6" x14ac:dyDescent="0.35">
      <c r="B141" s="13" t="s">
        <v>539</v>
      </c>
      <c r="C141" s="13">
        <v>0</v>
      </c>
      <c r="D141" s="13">
        <v>0</v>
      </c>
      <c r="E141" s="13">
        <v>0</v>
      </c>
      <c r="F141" s="13">
        <f t="shared" si="6"/>
        <v>0</v>
      </c>
    </row>
    <row r="142" spans="1:6" x14ac:dyDescent="0.35">
      <c r="B142" s="13" t="s">
        <v>540</v>
      </c>
      <c r="C142" s="13">
        <v>0</v>
      </c>
      <c r="D142" s="13">
        <v>0</v>
      </c>
      <c r="E142" s="13">
        <v>0</v>
      </c>
      <c r="F142" s="13">
        <f t="shared" si="6"/>
        <v>0</v>
      </c>
    </row>
    <row r="143" spans="1:6" x14ac:dyDescent="0.35">
      <c r="B143" s="13" t="s">
        <v>541</v>
      </c>
      <c r="C143" s="13">
        <v>0</v>
      </c>
      <c r="D143" s="13">
        <v>0</v>
      </c>
      <c r="E143" s="13">
        <v>0</v>
      </c>
      <c r="F143" s="13">
        <f t="shared" si="6"/>
        <v>0</v>
      </c>
    </row>
    <row r="144" spans="1:6" x14ac:dyDescent="0.35">
      <c r="A144" s="13" t="s">
        <v>546</v>
      </c>
      <c r="B144" s="13" t="s">
        <v>532</v>
      </c>
      <c r="C144" s="13">
        <v>0</v>
      </c>
      <c r="D144" s="13">
        <v>4</v>
      </c>
      <c r="E144" s="13">
        <v>30</v>
      </c>
      <c r="F144" s="13">
        <f t="shared" si="6"/>
        <v>34</v>
      </c>
    </row>
    <row r="145" spans="1:6" x14ac:dyDescent="0.35">
      <c r="B145" s="13" t="s">
        <v>533</v>
      </c>
      <c r="C145" s="13">
        <v>0</v>
      </c>
      <c r="D145" s="13">
        <v>4</v>
      </c>
      <c r="E145" s="13">
        <v>25</v>
      </c>
      <c r="F145" s="13">
        <f t="shared" si="6"/>
        <v>29</v>
      </c>
    </row>
    <row r="146" spans="1:6" x14ac:dyDescent="0.35">
      <c r="B146" s="13" t="s">
        <v>534</v>
      </c>
      <c r="C146" s="13">
        <v>0</v>
      </c>
      <c r="D146" s="13">
        <v>2</v>
      </c>
      <c r="E146" s="13">
        <v>25</v>
      </c>
      <c r="F146" s="13">
        <f t="shared" si="6"/>
        <v>27</v>
      </c>
    </row>
    <row r="147" spans="1:6" x14ac:dyDescent="0.35">
      <c r="B147" s="13" t="s">
        <v>535</v>
      </c>
      <c r="C147" s="13">
        <v>0</v>
      </c>
      <c r="D147" s="13">
        <v>3</v>
      </c>
      <c r="E147" s="13">
        <v>33</v>
      </c>
      <c r="F147" s="13">
        <f t="shared" si="6"/>
        <v>36</v>
      </c>
    </row>
    <row r="148" spans="1:6" x14ac:dyDescent="0.35">
      <c r="B148" s="13" t="s">
        <v>536</v>
      </c>
      <c r="C148" s="13">
        <v>0</v>
      </c>
      <c r="D148" s="13">
        <v>5</v>
      </c>
      <c r="E148" s="13">
        <v>32</v>
      </c>
      <c r="F148" s="13">
        <f t="shared" si="6"/>
        <v>37</v>
      </c>
    </row>
    <row r="149" spans="1:6" x14ac:dyDescent="0.35">
      <c r="B149" s="13" t="s">
        <v>537</v>
      </c>
      <c r="C149" s="13">
        <v>0</v>
      </c>
      <c r="D149" s="13">
        <v>5</v>
      </c>
      <c r="E149" s="13">
        <v>28</v>
      </c>
      <c r="F149" s="13">
        <f t="shared" si="6"/>
        <v>33</v>
      </c>
    </row>
    <row r="150" spans="1:6" x14ac:dyDescent="0.35">
      <c r="B150" s="13" t="s">
        <v>538</v>
      </c>
      <c r="C150" s="13">
        <v>0</v>
      </c>
      <c r="D150" s="13">
        <v>5</v>
      </c>
      <c r="E150" s="13">
        <v>61</v>
      </c>
      <c r="F150" s="13">
        <f t="shared" si="6"/>
        <v>66</v>
      </c>
    </row>
    <row r="151" spans="1:6" x14ac:dyDescent="0.35">
      <c r="B151" s="13" t="s">
        <v>539</v>
      </c>
      <c r="C151" s="13">
        <v>0</v>
      </c>
      <c r="D151" s="13">
        <v>11</v>
      </c>
      <c r="E151" s="13">
        <v>55</v>
      </c>
      <c r="F151" s="13">
        <f t="shared" si="6"/>
        <v>66</v>
      </c>
    </row>
    <row r="152" spans="1:6" x14ac:dyDescent="0.35">
      <c r="B152" s="13" t="s">
        <v>540</v>
      </c>
      <c r="C152" s="13">
        <v>0</v>
      </c>
      <c r="D152" s="13">
        <v>0</v>
      </c>
      <c r="E152" s="13">
        <v>14</v>
      </c>
      <c r="F152" s="13">
        <f t="shared" si="6"/>
        <v>14</v>
      </c>
    </row>
    <row r="153" spans="1:6" x14ac:dyDescent="0.35">
      <c r="B153" s="13" t="s">
        <v>541</v>
      </c>
      <c r="C153" s="13">
        <v>0</v>
      </c>
      <c r="D153" s="13">
        <v>1</v>
      </c>
      <c r="E153" s="13">
        <v>12</v>
      </c>
      <c r="F153" s="13">
        <f t="shared" si="6"/>
        <v>13</v>
      </c>
    </row>
    <row r="154" spans="1:6" x14ac:dyDescent="0.35">
      <c r="A154" s="13" t="s">
        <v>547</v>
      </c>
      <c r="B154" s="13" t="s">
        <v>532</v>
      </c>
      <c r="C154" s="13">
        <v>0</v>
      </c>
      <c r="D154" s="13">
        <v>3</v>
      </c>
      <c r="E154" s="13">
        <v>7</v>
      </c>
      <c r="F154" s="13">
        <f t="shared" si="6"/>
        <v>10</v>
      </c>
    </row>
    <row r="155" spans="1:6" x14ac:dyDescent="0.35">
      <c r="B155" s="13" t="s">
        <v>533</v>
      </c>
      <c r="C155" s="13">
        <v>0</v>
      </c>
      <c r="D155" s="13">
        <v>4</v>
      </c>
      <c r="E155" s="13">
        <v>7</v>
      </c>
      <c r="F155" s="13">
        <f t="shared" si="6"/>
        <v>11</v>
      </c>
    </row>
    <row r="156" spans="1:6" x14ac:dyDescent="0.35">
      <c r="B156" s="13" t="s">
        <v>534</v>
      </c>
      <c r="C156" s="13">
        <v>0</v>
      </c>
      <c r="D156" s="13">
        <v>5</v>
      </c>
      <c r="E156" s="13">
        <v>6</v>
      </c>
      <c r="F156" s="13">
        <f t="shared" si="6"/>
        <v>11</v>
      </c>
    </row>
    <row r="157" spans="1:6" x14ac:dyDescent="0.35">
      <c r="B157" s="13" t="s">
        <v>535</v>
      </c>
      <c r="C157" s="13">
        <v>0</v>
      </c>
      <c r="D157" s="13">
        <v>1</v>
      </c>
      <c r="E157" s="13">
        <v>3</v>
      </c>
      <c r="F157" s="13">
        <f t="shared" si="6"/>
        <v>4</v>
      </c>
    </row>
    <row r="158" spans="1:6" x14ac:dyDescent="0.35">
      <c r="B158" s="13" t="s">
        <v>536</v>
      </c>
      <c r="C158" s="13">
        <v>0</v>
      </c>
      <c r="D158" s="13">
        <v>2</v>
      </c>
      <c r="E158" s="13">
        <v>3</v>
      </c>
      <c r="F158" s="13">
        <f t="shared" si="6"/>
        <v>5</v>
      </c>
    </row>
    <row r="159" spans="1:6" x14ac:dyDescent="0.35">
      <c r="B159" s="13" t="s">
        <v>537</v>
      </c>
      <c r="C159" s="13">
        <v>0</v>
      </c>
      <c r="D159" s="13">
        <v>1</v>
      </c>
      <c r="E159" s="13">
        <v>4</v>
      </c>
      <c r="F159" s="13">
        <f t="shared" si="6"/>
        <v>5</v>
      </c>
    </row>
    <row r="160" spans="1:6" x14ac:dyDescent="0.35">
      <c r="B160" s="13" t="s">
        <v>538</v>
      </c>
      <c r="C160" s="13">
        <v>0</v>
      </c>
      <c r="D160" s="13">
        <v>4</v>
      </c>
      <c r="E160" s="13">
        <v>4</v>
      </c>
      <c r="F160" s="13">
        <f t="shared" si="6"/>
        <v>8</v>
      </c>
    </row>
    <row r="161" spans="1:6" x14ac:dyDescent="0.35">
      <c r="B161" s="13" t="s">
        <v>539</v>
      </c>
      <c r="C161" s="13">
        <v>0</v>
      </c>
      <c r="D161" s="13">
        <v>4</v>
      </c>
      <c r="E161" s="13">
        <v>6</v>
      </c>
      <c r="F161" s="13">
        <f t="shared" si="6"/>
        <v>10</v>
      </c>
    </row>
    <row r="162" spans="1:6" x14ac:dyDescent="0.35">
      <c r="B162" s="13" t="s">
        <v>540</v>
      </c>
      <c r="C162" s="13">
        <v>0</v>
      </c>
      <c r="D162" s="13">
        <v>0</v>
      </c>
      <c r="E162" s="13">
        <v>7</v>
      </c>
      <c r="F162" s="13">
        <f t="shared" si="6"/>
        <v>7</v>
      </c>
    </row>
    <row r="163" spans="1:6" x14ac:dyDescent="0.35">
      <c r="B163" s="13" t="s">
        <v>541</v>
      </c>
      <c r="C163" s="13">
        <v>0</v>
      </c>
      <c r="D163" s="13">
        <v>1</v>
      </c>
      <c r="E163" s="13">
        <v>1</v>
      </c>
      <c r="F163" s="13">
        <f t="shared" si="6"/>
        <v>2</v>
      </c>
    </row>
    <row r="164" spans="1:6" x14ac:dyDescent="0.35">
      <c r="A164" s="13" t="s">
        <v>548</v>
      </c>
      <c r="B164" s="13" t="s">
        <v>532</v>
      </c>
      <c r="C164" s="13">
        <v>1</v>
      </c>
      <c r="D164" s="13">
        <v>22</v>
      </c>
      <c r="E164" s="13">
        <v>42</v>
      </c>
      <c r="F164" s="13">
        <f t="shared" si="6"/>
        <v>65</v>
      </c>
    </row>
    <row r="165" spans="1:6" x14ac:dyDescent="0.35">
      <c r="B165" s="13" t="s">
        <v>533</v>
      </c>
      <c r="C165" s="13">
        <v>0</v>
      </c>
      <c r="D165" s="13">
        <v>21</v>
      </c>
      <c r="E165" s="13">
        <v>35</v>
      </c>
      <c r="F165" s="13">
        <f t="shared" si="6"/>
        <v>56</v>
      </c>
    </row>
    <row r="166" spans="1:6" x14ac:dyDescent="0.35">
      <c r="B166" s="13" t="s">
        <v>534</v>
      </c>
      <c r="C166" s="13">
        <v>0</v>
      </c>
      <c r="D166" s="13">
        <v>13</v>
      </c>
      <c r="E166" s="13">
        <v>23</v>
      </c>
      <c r="F166" s="13">
        <f t="shared" si="6"/>
        <v>36</v>
      </c>
    </row>
    <row r="167" spans="1:6" x14ac:dyDescent="0.35">
      <c r="B167" s="13" t="s">
        <v>535</v>
      </c>
      <c r="C167" s="13">
        <v>0</v>
      </c>
      <c r="D167" s="13">
        <v>12</v>
      </c>
      <c r="E167" s="13">
        <v>31</v>
      </c>
      <c r="F167" s="13">
        <f t="shared" si="6"/>
        <v>43</v>
      </c>
    </row>
    <row r="168" spans="1:6" x14ac:dyDescent="0.35">
      <c r="B168" s="13" t="s">
        <v>536</v>
      </c>
      <c r="C168" s="13">
        <v>1</v>
      </c>
      <c r="D168" s="13">
        <v>7</v>
      </c>
      <c r="E168" s="13">
        <v>17</v>
      </c>
      <c r="F168" s="13">
        <f t="shared" si="6"/>
        <v>25</v>
      </c>
    </row>
    <row r="169" spans="1:6" x14ac:dyDescent="0.35">
      <c r="B169" s="13" t="s">
        <v>537</v>
      </c>
      <c r="C169" s="13">
        <v>0</v>
      </c>
      <c r="D169" s="13">
        <v>9</v>
      </c>
      <c r="E169" s="13">
        <v>14</v>
      </c>
      <c r="F169" s="13">
        <f t="shared" si="6"/>
        <v>23</v>
      </c>
    </row>
    <row r="170" spans="1:6" x14ac:dyDescent="0.35">
      <c r="B170" s="13" t="s">
        <v>538</v>
      </c>
      <c r="C170" s="13">
        <v>0</v>
      </c>
      <c r="D170" s="13">
        <v>3</v>
      </c>
      <c r="E170" s="13">
        <v>16</v>
      </c>
      <c r="F170" s="13">
        <f t="shared" si="6"/>
        <v>19</v>
      </c>
    </row>
    <row r="171" spans="1:6" x14ac:dyDescent="0.35">
      <c r="B171" s="13" t="s">
        <v>539</v>
      </c>
      <c r="C171" s="13">
        <v>0</v>
      </c>
      <c r="D171" s="13">
        <v>8</v>
      </c>
      <c r="E171" s="13">
        <v>16</v>
      </c>
      <c r="F171" s="13">
        <f t="shared" si="6"/>
        <v>24</v>
      </c>
    </row>
    <row r="172" spans="1:6" x14ac:dyDescent="0.35">
      <c r="B172" s="13" t="s">
        <v>540</v>
      </c>
      <c r="C172" s="13">
        <v>0</v>
      </c>
      <c r="D172" s="13">
        <v>10</v>
      </c>
      <c r="E172" s="13">
        <v>18</v>
      </c>
      <c r="F172" s="13">
        <f t="shared" si="6"/>
        <v>28</v>
      </c>
    </row>
    <row r="173" spans="1:6" x14ac:dyDescent="0.35">
      <c r="B173" s="13" t="s">
        <v>541</v>
      </c>
      <c r="C173" s="13">
        <v>0</v>
      </c>
      <c r="D173" s="13">
        <v>2</v>
      </c>
      <c r="E173" s="13">
        <v>12</v>
      </c>
      <c r="F173" s="13">
        <f t="shared" si="6"/>
        <v>14</v>
      </c>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6"/>
  <sheetViews>
    <sheetView workbookViewId="0">
      <selection activeCell="O13" sqref="O13"/>
    </sheetView>
  </sheetViews>
  <sheetFormatPr defaultRowHeight="15.5" x14ac:dyDescent="0.35"/>
  <cols>
    <col min="1" max="16384" width="8.7265625" style="13"/>
  </cols>
  <sheetData>
    <row r="1" spans="1:21" x14ac:dyDescent="0.35">
      <c r="A1" s="55" t="s">
        <v>1863</v>
      </c>
      <c r="B1" s="55"/>
      <c r="C1" s="55"/>
      <c r="D1" s="55"/>
      <c r="E1" s="55"/>
      <c r="F1" s="55"/>
      <c r="G1" s="55"/>
      <c r="H1" s="55"/>
      <c r="I1" s="55"/>
      <c r="J1" s="55"/>
      <c r="K1" s="55"/>
      <c r="L1" s="55"/>
      <c r="M1" s="55"/>
      <c r="N1" s="23"/>
      <c r="O1" s="23"/>
      <c r="P1" s="23"/>
      <c r="Q1" s="23"/>
      <c r="R1" s="23"/>
      <c r="S1" s="23"/>
      <c r="T1" s="23"/>
    </row>
    <row r="2" spans="1:21" x14ac:dyDescent="0.35">
      <c r="A2" s="13" t="s">
        <v>1832</v>
      </c>
    </row>
    <row r="3" spans="1:21" x14ac:dyDescent="0.35">
      <c r="A3" s="13" t="s">
        <v>1825</v>
      </c>
    </row>
    <row r="4" spans="1:21" x14ac:dyDescent="0.35">
      <c r="A4" s="77"/>
      <c r="B4" s="77"/>
      <c r="C4" s="77"/>
      <c r="D4" s="77"/>
      <c r="E4" s="77"/>
      <c r="F4" s="77"/>
      <c r="G4" s="77"/>
      <c r="H4" s="77"/>
      <c r="I4" s="77"/>
      <c r="J4" s="77"/>
      <c r="K4" s="77"/>
      <c r="M4" s="77"/>
      <c r="N4" s="77"/>
      <c r="O4" s="77"/>
      <c r="P4" s="77"/>
      <c r="Q4" s="77"/>
      <c r="R4" s="77"/>
      <c r="S4" s="77"/>
      <c r="T4" s="77"/>
      <c r="U4" s="77"/>
    </row>
    <row r="5" spans="1:21" x14ac:dyDescent="0.35">
      <c r="A5" s="24" t="s">
        <v>139</v>
      </c>
      <c r="B5" s="63"/>
      <c r="C5" s="63"/>
      <c r="D5" s="63"/>
      <c r="E5" s="63"/>
      <c r="F5" s="63"/>
      <c r="G5" s="63"/>
      <c r="H5" s="63"/>
      <c r="I5" s="63"/>
      <c r="J5" s="63"/>
      <c r="K5" s="63"/>
      <c r="M5" s="63"/>
      <c r="N5" s="63"/>
      <c r="O5" s="63"/>
      <c r="P5" s="63"/>
      <c r="Q5" s="63"/>
      <c r="R5" s="63"/>
      <c r="S5" s="63"/>
      <c r="T5" s="63"/>
      <c r="U5" s="63"/>
    </row>
    <row r="6" spans="1:21" x14ac:dyDescent="0.35">
      <c r="A6" s="24"/>
      <c r="B6" s="66"/>
      <c r="C6" s="66"/>
      <c r="D6" s="66"/>
      <c r="E6" s="66"/>
      <c r="F6" s="66"/>
      <c r="G6" s="66"/>
      <c r="H6" s="66"/>
      <c r="I6" s="66"/>
      <c r="J6" s="66"/>
      <c r="K6" s="66"/>
      <c r="M6" s="66"/>
      <c r="N6" s="66"/>
      <c r="O6" s="66"/>
      <c r="P6" s="66"/>
      <c r="Q6" s="66"/>
      <c r="R6" s="66"/>
      <c r="S6" s="66"/>
      <c r="T6" s="66"/>
      <c r="U6" s="66"/>
    </row>
    <row r="7" spans="1:21" x14ac:dyDescent="0.35">
      <c r="B7" s="13" t="s">
        <v>151</v>
      </c>
      <c r="C7" s="13" t="s">
        <v>150</v>
      </c>
      <c r="D7" s="13" t="s">
        <v>149</v>
      </c>
      <c r="E7" s="13" t="s">
        <v>148</v>
      </c>
      <c r="F7" s="13" t="s">
        <v>147</v>
      </c>
      <c r="G7" s="13" t="s">
        <v>146</v>
      </c>
      <c r="H7" s="13" t="s">
        <v>1025</v>
      </c>
      <c r="I7" s="13" t="s">
        <v>1030</v>
      </c>
      <c r="J7" s="13" t="s">
        <v>117</v>
      </c>
    </row>
    <row r="8" spans="1:21" x14ac:dyDescent="0.35">
      <c r="A8" s="13" t="s">
        <v>133</v>
      </c>
      <c r="B8" s="23">
        <v>0.5</v>
      </c>
      <c r="C8" s="23">
        <v>0.43</v>
      </c>
      <c r="D8" s="23">
        <v>0.04</v>
      </c>
      <c r="E8" s="23">
        <v>0.01</v>
      </c>
      <c r="F8" s="23">
        <v>0</v>
      </c>
      <c r="G8" s="23">
        <v>0.01</v>
      </c>
      <c r="H8" s="23">
        <v>0.93</v>
      </c>
      <c r="I8" s="23">
        <v>0.02</v>
      </c>
      <c r="J8" s="13">
        <v>3770</v>
      </c>
      <c r="K8" s="18"/>
      <c r="L8" s="23"/>
      <c r="N8" s="23"/>
      <c r="O8" s="23"/>
      <c r="P8" s="23"/>
      <c r="Q8" s="23"/>
      <c r="R8" s="23"/>
      <c r="S8" s="23"/>
      <c r="T8" s="23"/>
      <c r="U8" s="23"/>
    </row>
    <row r="9" spans="1:21" x14ac:dyDescent="0.35">
      <c r="A9" s="13" t="s">
        <v>131</v>
      </c>
      <c r="B9" s="23">
        <v>0.54</v>
      </c>
      <c r="C9" s="23">
        <v>0.4</v>
      </c>
      <c r="D9" s="23">
        <v>0.03</v>
      </c>
      <c r="E9" s="23">
        <v>0.01</v>
      </c>
      <c r="F9" s="23">
        <v>0</v>
      </c>
      <c r="G9" s="23">
        <v>0.01</v>
      </c>
      <c r="H9" s="23">
        <v>0.94</v>
      </c>
      <c r="I9" s="23">
        <v>0.01</v>
      </c>
      <c r="J9" s="13">
        <v>1620</v>
      </c>
      <c r="K9" s="18"/>
      <c r="L9" s="23"/>
      <c r="N9" s="23"/>
      <c r="O9" s="23"/>
      <c r="P9" s="23"/>
      <c r="Q9" s="23"/>
      <c r="R9" s="23"/>
      <c r="S9" s="23"/>
      <c r="T9" s="23"/>
      <c r="U9" s="23"/>
    </row>
    <row r="10" spans="1:21" x14ac:dyDescent="0.35">
      <c r="A10" s="13" t="s">
        <v>130</v>
      </c>
      <c r="B10" s="23">
        <v>0.47</v>
      </c>
      <c r="C10" s="23">
        <v>0.46</v>
      </c>
      <c r="D10" s="23">
        <v>0.04</v>
      </c>
      <c r="E10" s="23">
        <v>0.02</v>
      </c>
      <c r="F10" s="23">
        <v>0.01</v>
      </c>
      <c r="G10" s="23">
        <v>0</v>
      </c>
      <c r="H10" s="23">
        <v>0.93</v>
      </c>
      <c r="I10" s="23">
        <v>0.02</v>
      </c>
      <c r="J10" s="13">
        <v>2150</v>
      </c>
      <c r="K10" s="18"/>
      <c r="L10" s="23"/>
      <c r="N10" s="23"/>
      <c r="O10" s="23"/>
      <c r="P10" s="23"/>
      <c r="Q10" s="23"/>
      <c r="R10" s="23"/>
      <c r="S10" s="23"/>
      <c r="T10" s="23"/>
      <c r="U10" s="23"/>
    </row>
    <row r="11" spans="1:21" x14ac:dyDescent="0.35">
      <c r="A11" s="13" t="s">
        <v>44</v>
      </c>
      <c r="B11" s="23">
        <v>0.46</v>
      </c>
      <c r="C11" s="23">
        <v>0.44</v>
      </c>
      <c r="D11" s="23">
        <v>0.05</v>
      </c>
      <c r="E11" s="23">
        <v>0.02</v>
      </c>
      <c r="F11" s="23">
        <v>0</v>
      </c>
      <c r="G11" s="23">
        <v>0.03</v>
      </c>
      <c r="H11" s="23">
        <v>0.9</v>
      </c>
      <c r="I11" s="23">
        <v>0.02</v>
      </c>
      <c r="J11" s="13">
        <v>110</v>
      </c>
      <c r="K11" s="18"/>
      <c r="L11" s="23"/>
      <c r="N11" s="23"/>
      <c r="O11" s="23"/>
      <c r="P11" s="23"/>
      <c r="Q11" s="23"/>
      <c r="R11" s="23"/>
      <c r="S11" s="23"/>
      <c r="T11" s="23"/>
      <c r="U11" s="23"/>
    </row>
    <row r="12" spans="1:21" x14ac:dyDescent="0.35">
      <c r="A12" s="13" t="s">
        <v>43</v>
      </c>
      <c r="B12" s="23">
        <v>0.48</v>
      </c>
      <c r="C12" s="23">
        <v>0.45</v>
      </c>
      <c r="D12" s="23">
        <v>0.03</v>
      </c>
      <c r="E12" s="23">
        <v>0.01</v>
      </c>
      <c r="F12" s="23">
        <v>0.01</v>
      </c>
      <c r="G12" s="23">
        <v>0.01</v>
      </c>
      <c r="H12" s="23">
        <v>0.94</v>
      </c>
      <c r="I12" s="23">
        <v>0.02</v>
      </c>
      <c r="J12" s="13">
        <v>430</v>
      </c>
      <c r="K12" s="18"/>
      <c r="L12" s="23"/>
      <c r="N12" s="23"/>
      <c r="O12" s="23"/>
      <c r="P12" s="23"/>
      <c r="Q12" s="23"/>
      <c r="R12" s="23"/>
      <c r="S12" s="23"/>
      <c r="T12" s="23"/>
      <c r="U12" s="23"/>
    </row>
    <row r="13" spans="1:21" x14ac:dyDescent="0.35">
      <c r="A13" s="13" t="s">
        <v>42</v>
      </c>
      <c r="B13" s="23">
        <v>0.44</v>
      </c>
      <c r="C13" s="23">
        <v>0.47</v>
      </c>
      <c r="D13" s="23">
        <v>0.06</v>
      </c>
      <c r="E13" s="23">
        <v>0.01</v>
      </c>
      <c r="F13" s="23">
        <v>0</v>
      </c>
      <c r="G13" s="23">
        <v>0.01</v>
      </c>
      <c r="H13" s="23">
        <v>0.91</v>
      </c>
      <c r="I13" s="23">
        <v>0.02</v>
      </c>
      <c r="J13" s="13">
        <v>530</v>
      </c>
      <c r="K13" s="18"/>
      <c r="L13" s="23"/>
      <c r="N13" s="23"/>
      <c r="O13" s="23"/>
      <c r="P13" s="23"/>
      <c r="Q13" s="23"/>
      <c r="R13" s="23"/>
      <c r="S13" s="23"/>
      <c r="T13" s="23"/>
      <c r="U13" s="23"/>
    </row>
    <row r="14" spans="1:21" x14ac:dyDescent="0.35">
      <c r="A14" s="13" t="s">
        <v>41</v>
      </c>
      <c r="B14" s="23">
        <v>0.46</v>
      </c>
      <c r="C14" s="23">
        <v>0.46</v>
      </c>
      <c r="D14" s="23">
        <v>0.06</v>
      </c>
      <c r="E14" s="23">
        <v>0.02</v>
      </c>
      <c r="F14" s="23">
        <v>0</v>
      </c>
      <c r="G14" s="23">
        <v>0</v>
      </c>
      <c r="H14" s="23">
        <v>0.92</v>
      </c>
      <c r="I14" s="23">
        <v>0.02</v>
      </c>
      <c r="J14" s="13">
        <v>410</v>
      </c>
      <c r="K14" s="18"/>
      <c r="L14" s="23"/>
      <c r="N14" s="23"/>
      <c r="O14" s="23"/>
      <c r="P14" s="23"/>
      <c r="Q14" s="23"/>
      <c r="R14" s="23"/>
      <c r="S14" s="23"/>
      <c r="T14" s="23"/>
      <c r="U14" s="23"/>
    </row>
    <row r="15" spans="1:21" x14ac:dyDescent="0.35">
      <c r="A15" s="13" t="s">
        <v>40</v>
      </c>
      <c r="B15" s="23">
        <v>0.5</v>
      </c>
      <c r="C15" s="23">
        <v>0.41</v>
      </c>
      <c r="D15" s="23">
        <v>0.06</v>
      </c>
      <c r="E15" s="23">
        <v>0.02</v>
      </c>
      <c r="F15" s="23">
        <v>0.01</v>
      </c>
      <c r="G15" s="23">
        <v>0.01</v>
      </c>
      <c r="H15" s="23">
        <v>0.9</v>
      </c>
      <c r="I15" s="23">
        <v>0.03</v>
      </c>
      <c r="J15" s="13">
        <v>510</v>
      </c>
      <c r="K15" s="18"/>
      <c r="L15" s="23"/>
      <c r="N15" s="23"/>
      <c r="O15" s="23"/>
      <c r="P15" s="23"/>
      <c r="Q15" s="23"/>
      <c r="R15" s="23"/>
      <c r="S15" s="23"/>
      <c r="T15" s="23"/>
      <c r="U15" s="23"/>
    </row>
    <row r="16" spans="1:21" x14ac:dyDescent="0.35">
      <c r="A16" s="13" t="s">
        <v>39</v>
      </c>
      <c r="B16" s="23">
        <v>0.56999999999999995</v>
      </c>
      <c r="C16" s="23">
        <v>0.4</v>
      </c>
      <c r="D16" s="23">
        <v>0.02</v>
      </c>
      <c r="E16" s="23">
        <v>0.01</v>
      </c>
      <c r="F16" s="23">
        <v>0</v>
      </c>
      <c r="G16" s="23">
        <v>0</v>
      </c>
      <c r="H16" s="23">
        <v>0.97</v>
      </c>
      <c r="I16" s="23">
        <v>0.01</v>
      </c>
      <c r="J16" s="13">
        <v>790</v>
      </c>
      <c r="K16" s="18"/>
      <c r="L16" s="23"/>
      <c r="N16" s="23"/>
      <c r="O16" s="23"/>
      <c r="P16" s="23"/>
      <c r="Q16" s="23"/>
      <c r="R16" s="23"/>
      <c r="S16" s="23"/>
      <c r="T16" s="23"/>
      <c r="U16" s="23"/>
    </row>
    <row r="17" spans="1:21" x14ac:dyDescent="0.35">
      <c r="A17" s="13" t="s">
        <v>38</v>
      </c>
      <c r="B17" s="23">
        <v>0.56000000000000005</v>
      </c>
      <c r="C17" s="23">
        <v>0.42</v>
      </c>
      <c r="D17" s="23">
        <v>0.02</v>
      </c>
      <c r="E17" s="23">
        <v>0</v>
      </c>
      <c r="F17" s="23">
        <v>0</v>
      </c>
      <c r="G17" s="23">
        <v>0</v>
      </c>
      <c r="H17" s="23">
        <v>0.97</v>
      </c>
      <c r="I17" s="23">
        <v>0.01</v>
      </c>
      <c r="J17" s="13">
        <v>680</v>
      </c>
      <c r="K17" s="18"/>
      <c r="L17" s="23"/>
    </row>
    <row r="18" spans="1:21" x14ac:dyDescent="0.35">
      <c r="A18" s="13" t="s">
        <v>37</v>
      </c>
      <c r="B18" s="23">
        <v>0.56000000000000005</v>
      </c>
      <c r="C18" s="23">
        <v>0.4</v>
      </c>
      <c r="D18" s="23">
        <v>0.03</v>
      </c>
      <c r="E18" s="23">
        <v>0</v>
      </c>
      <c r="F18" s="23">
        <v>0.01</v>
      </c>
      <c r="G18" s="23">
        <v>0.01</v>
      </c>
      <c r="H18" s="23">
        <v>0.95</v>
      </c>
      <c r="I18" s="23">
        <v>0.01</v>
      </c>
      <c r="J18" s="13">
        <v>310</v>
      </c>
      <c r="K18" s="18"/>
      <c r="L18" s="23"/>
      <c r="N18" s="23"/>
      <c r="O18" s="23"/>
      <c r="P18" s="23"/>
      <c r="Q18" s="23"/>
      <c r="R18" s="23"/>
      <c r="S18" s="23"/>
      <c r="T18" s="23"/>
      <c r="U18" s="23"/>
    </row>
    <row r="19" spans="1:21" x14ac:dyDescent="0.35">
      <c r="A19" s="13" t="s">
        <v>57</v>
      </c>
      <c r="B19" s="23">
        <v>0.48</v>
      </c>
      <c r="C19" s="23">
        <v>0.45</v>
      </c>
      <c r="D19" s="23">
        <v>0.04</v>
      </c>
      <c r="E19" s="23">
        <v>0.02</v>
      </c>
      <c r="F19" s="23">
        <v>0.01</v>
      </c>
      <c r="G19" s="23">
        <v>0</v>
      </c>
      <c r="H19" s="23">
        <v>0.92</v>
      </c>
      <c r="I19" s="23">
        <v>0.03</v>
      </c>
      <c r="J19" s="13">
        <v>1170</v>
      </c>
      <c r="K19" s="18"/>
      <c r="L19" s="23"/>
      <c r="N19" s="23"/>
      <c r="O19" s="23"/>
      <c r="P19" s="23"/>
      <c r="Q19" s="23"/>
      <c r="R19" s="23"/>
      <c r="S19" s="23"/>
      <c r="T19" s="23"/>
      <c r="U19" s="23"/>
    </row>
    <row r="20" spans="1:21" x14ac:dyDescent="0.35">
      <c r="A20" s="13" t="s">
        <v>58</v>
      </c>
      <c r="B20" s="23">
        <v>0.51</v>
      </c>
      <c r="C20" s="23">
        <v>0.43</v>
      </c>
      <c r="D20" s="23">
        <v>0.04</v>
      </c>
      <c r="E20" s="23">
        <v>0.01</v>
      </c>
      <c r="F20" s="23">
        <v>0</v>
      </c>
      <c r="G20" s="23">
        <v>0.01</v>
      </c>
      <c r="H20" s="23">
        <v>0.94</v>
      </c>
      <c r="I20" s="23">
        <v>0.01</v>
      </c>
      <c r="J20" s="13">
        <v>2590</v>
      </c>
      <c r="K20" s="18"/>
      <c r="L20" s="23"/>
      <c r="N20" s="23"/>
      <c r="O20" s="23"/>
      <c r="P20" s="23"/>
      <c r="Q20" s="23"/>
      <c r="R20" s="23"/>
      <c r="S20" s="23"/>
      <c r="T20" s="23"/>
      <c r="U20" s="23"/>
    </row>
    <row r="21" spans="1:21" x14ac:dyDescent="0.35">
      <c r="A21" s="13" t="s">
        <v>127</v>
      </c>
      <c r="B21" s="23">
        <v>0.5</v>
      </c>
      <c r="C21" s="23">
        <v>0.44</v>
      </c>
      <c r="D21" s="23">
        <v>0.03</v>
      </c>
      <c r="E21" s="23">
        <v>0.02</v>
      </c>
      <c r="F21" s="23">
        <v>0</v>
      </c>
      <c r="G21" s="23">
        <v>0</v>
      </c>
      <c r="H21" s="23">
        <v>0.94</v>
      </c>
      <c r="I21" s="23">
        <v>0.02</v>
      </c>
      <c r="J21" s="13">
        <v>1670</v>
      </c>
      <c r="K21" s="18"/>
      <c r="L21" s="23"/>
      <c r="N21" s="23"/>
      <c r="O21" s="23"/>
      <c r="P21" s="23"/>
      <c r="Q21" s="23"/>
      <c r="R21" s="23"/>
      <c r="S21" s="23"/>
      <c r="T21" s="23"/>
      <c r="U21" s="23"/>
    </row>
    <row r="22" spans="1:21" x14ac:dyDescent="0.35">
      <c r="A22" s="13" t="s">
        <v>126</v>
      </c>
      <c r="B22" s="23">
        <v>0.51</v>
      </c>
      <c r="C22" s="23">
        <v>0.42</v>
      </c>
      <c r="D22" s="23">
        <v>0.04</v>
      </c>
      <c r="E22" s="23">
        <v>0.01</v>
      </c>
      <c r="F22" s="23">
        <v>0</v>
      </c>
      <c r="G22" s="23">
        <v>0.01</v>
      </c>
      <c r="H22" s="23">
        <v>0.93</v>
      </c>
      <c r="I22" s="23">
        <v>0.01</v>
      </c>
      <c r="J22" s="13">
        <v>1290</v>
      </c>
      <c r="K22" s="18"/>
      <c r="L22" s="23"/>
      <c r="N22" s="23"/>
      <c r="O22" s="23"/>
      <c r="P22" s="23"/>
      <c r="Q22" s="23"/>
      <c r="R22" s="23"/>
      <c r="S22" s="23"/>
      <c r="T22" s="23"/>
      <c r="U22" s="23"/>
    </row>
    <row r="23" spans="1:21" x14ac:dyDescent="0.35">
      <c r="A23" s="13" t="s">
        <v>125</v>
      </c>
      <c r="B23" s="23">
        <v>0.51</v>
      </c>
      <c r="C23" s="23">
        <v>0.42</v>
      </c>
      <c r="D23" s="23">
        <v>0.04</v>
      </c>
      <c r="E23" s="23">
        <v>0.01</v>
      </c>
      <c r="F23" s="23">
        <v>0</v>
      </c>
      <c r="G23" s="23">
        <v>0.01</v>
      </c>
      <c r="H23" s="23">
        <v>0.94</v>
      </c>
      <c r="I23" s="23">
        <v>0.01</v>
      </c>
      <c r="J23" s="13">
        <v>610</v>
      </c>
      <c r="K23" s="18"/>
      <c r="L23" s="23"/>
      <c r="N23" s="23"/>
      <c r="O23" s="23"/>
      <c r="P23" s="23"/>
      <c r="Q23" s="23"/>
      <c r="R23" s="23"/>
      <c r="S23" s="23"/>
      <c r="T23" s="23"/>
      <c r="U23" s="23"/>
    </row>
    <row r="24" spans="1:21" x14ac:dyDescent="0.35">
      <c r="A24" s="13" t="s">
        <v>123</v>
      </c>
      <c r="B24" s="23">
        <v>0.49</v>
      </c>
      <c r="C24" s="23">
        <v>0.44</v>
      </c>
      <c r="D24" s="23">
        <v>0.04</v>
      </c>
      <c r="E24" s="23">
        <v>0.01</v>
      </c>
      <c r="F24" s="23">
        <v>0</v>
      </c>
      <c r="G24" s="23">
        <v>0.01</v>
      </c>
      <c r="H24" s="23">
        <v>0.94</v>
      </c>
      <c r="I24" s="23">
        <v>0.02</v>
      </c>
      <c r="J24" s="13">
        <v>3330</v>
      </c>
      <c r="K24" s="18"/>
      <c r="L24" s="23"/>
      <c r="N24" s="23"/>
      <c r="O24" s="23"/>
      <c r="P24" s="23"/>
      <c r="Q24" s="23"/>
      <c r="R24" s="23"/>
      <c r="S24" s="23"/>
      <c r="T24" s="23"/>
      <c r="U24" s="23"/>
    </row>
    <row r="25" spans="1:21" x14ac:dyDescent="0.35">
      <c r="A25" s="13" t="s">
        <v>122</v>
      </c>
      <c r="B25" s="23">
        <v>0.6</v>
      </c>
      <c r="C25" s="23">
        <v>0.32</v>
      </c>
      <c r="D25" s="23">
        <v>0.05</v>
      </c>
      <c r="E25" s="23">
        <v>0.02</v>
      </c>
      <c r="F25" s="23">
        <v>0</v>
      </c>
      <c r="G25" s="23">
        <v>0</v>
      </c>
      <c r="H25" s="23">
        <v>0.92</v>
      </c>
      <c r="I25" s="23">
        <v>0.02</v>
      </c>
      <c r="J25" s="13">
        <v>440</v>
      </c>
      <c r="K25" s="18"/>
      <c r="L25" s="23"/>
      <c r="N25" s="23"/>
      <c r="O25" s="23"/>
      <c r="P25" s="23"/>
      <c r="Q25" s="23"/>
      <c r="R25" s="23"/>
      <c r="S25" s="23"/>
      <c r="T25" s="23"/>
      <c r="U25" s="23"/>
    </row>
    <row r="26" spans="1:21" x14ac:dyDescent="0.35">
      <c r="B26" s="23"/>
      <c r="C26" s="23"/>
      <c r="D26" s="23"/>
      <c r="E26" s="23"/>
      <c r="F26" s="23"/>
      <c r="G26" s="23"/>
      <c r="H26" s="23"/>
      <c r="I26" s="23"/>
      <c r="K26" s="18"/>
      <c r="L26" s="23"/>
      <c r="N26" s="23"/>
      <c r="O26" s="23"/>
      <c r="P26" s="23"/>
      <c r="Q26" s="23"/>
      <c r="R26" s="23"/>
      <c r="S26" s="23"/>
      <c r="T26" s="23"/>
      <c r="U26" s="23"/>
    </row>
    <row r="27" spans="1:21" x14ac:dyDescent="0.35">
      <c r="A27" s="24" t="s">
        <v>134</v>
      </c>
      <c r="B27" s="63"/>
      <c r="C27" s="63"/>
      <c r="D27" s="63"/>
      <c r="E27" s="63"/>
      <c r="F27" s="63"/>
      <c r="G27" s="63"/>
      <c r="H27" s="63"/>
      <c r="I27" s="63"/>
      <c r="J27" s="63"/>
      <c r="K27" s="23"/>
      <c r="L27" s="23"/>
      <c r="N27" s="23"/>
      <c r="O27" s="23"/>
      <c r="P27" s="23"/>
      <c r="Q27" s="23"/>
      <c r="R27" s="23"/>
      <c r="S27" s="23"/>
      <c r="T27" s="23"/>
      <c r="U27" s="23"/>
    </row>
    <row r="28" spans="1:21" x14ac:dyDescent="0.35">
      <c r="B28" s="66"/>
      <c r="C28" s="66"/>
      <c r="D28" s="66"/>
      <c r="E28" s="66"/>
      <c r="F28" s="66"/>
      <c r="G28" s="66"/>
      <c r="H28" s="66"/>
      <c r="I28" s="66"/>
      <c r="J28" s="66"/>
      <c r="K28" s="23"/>
      <c r="L28" s="23"/>
      <c r="N28" s="23"/>
      <c r="O28" s="23"/>
      <c r="P28" s="23"/>
      <c r="Q28" s="23"/>
      <c r="R28" s="23"/>
      <c r="S28" s="23"/>
      <c r="T28" s="23"/>
      <c r="U28" s="23"/>
    </row>
    <row r="29" spans="1:21" x14ac:dyDescent="0.35">
      <c r="B29" s="13" t="s">
        <v>151</v>
      </c>
      <c r="C29" s="13" t="s">
        <v>150</v>
      </c>
      <c r="D29" s="13" t="s">
        <v>149</v>
      </c>
      <c r="E29" s="13" t="s">
        <v>148</v>
      </c>
      <c r="F29" s="13" t="s">
        <v>147</v>
      </c>
      <c r="G29" s="13" t="s">
        <v>146</v>
      </c>
      <c r="H29" s="13" t="s">
        <v>1025</v>
      </c>
      <c r="I29" s="13" t="s">
        <v>144</v>
      </c>
      <c r="J29" s="13" t="s">
        <v>54</v>
      </c>
      <c r="K29" s="23"/>
      <c r="L29" s="23"/>
      <c r="N29" s="23"/>
      <c r="O29" s="23"/>
      <c r="P29" s="23"/>
      <c r="Q29" s="23"/>
      <c r="R29" s="23"/>
      <c r="S29" s="23"/>
      <c r="T29" s="23"/>
      <c r="U29" s="23"/>
    </row>
    <row r="30" spans="1:21" x14ac:dyDescent="0.35">
      <c r="A30" s="13" t="s">
        <v>133</v>
      </c>
      <c r="B30" s="23">
        <v>0.31</v>
      </c>
      <c r="C30" s="23">
        <v>0.37</v>
      </c>
      <c r="D30" s="23">
        <v>0.1</v>
      </c>
      <c r="E30" s="23">
        <v>0.05</v>
      </c>
      <c r="F30" s="23">
        <v>0.03</v>
      </c>
      <c r="G30" s="23">
        <v>0.12</v>
      </c>
      <c r="H30" s="23">
        <v>0.69</v>
      </c>
      <c r="I30" s="23">
        <v>0.09</v>
      </c>
      <c r="J30" s="18">
        <v>3770</v>
      </c>
      <c r="K30" s="23"/>
      <c r="L30" s="23"/>
      <c r="N30" s="23"/>
      <c r="O30" s="23"/>
      <c r="P30" s="23"/>
      <c r="Q30" s="23"/>
      <c r="R30" s="23"/>
      <c r="S30" s="23"/>
      <c r="T30" s="23"/>
      <c r="U30" s="23"/>
    </row>
    <row r="31" spans="1:21" x14ac:dyDescent="0.35">
      <c r="A31" s="13" t="s">
        <v>131</v>
      </c>
      <c r="B31" s="23">
        <v>0.39</v>
      </c>
      <c r="C31" s="23">
        <v>0.4</v>
      </c>
      <c r="D31" s="23">
        <v>0.08</v>
      </c>
      <c r="E31" s="23">
        <v>0.03</v>
      </c>
      <c r="F31" s="23">
        <v>0.02</v>
      </c>
      <c r="G31" s="23">
        <v>0.08</v>
      </c>
      <c r="H31" s="23">
        <v>0.79</v>
      </c>
      <c r="I31" s="23">
        <v>0.05</v>
      </c>
      <c r="J31" s="18">
        <v>1620</v>
      </c>
      <c r="K31" s="23"/>
      <c r="L31" s="23"/>
      <c r="N31" s="23"/>
      <c r="O31" s="23"/>
      <c r="P31" s="23"/>
      <c r="Q31" s="23"/>
      <c r="R31" s="23"/>
      <c r="S31" s="23"/>
      <c r="T31" s="23"/>
      <c r="U31" s="23"/>
    </row>
    <row r="32" spans="1:21" x14ac:dyDescent="0.35">
      <c r="A32" s="13" t="s">
        <v>130</v>
      </c>
      <c r="B32" s="23">
        <v>0.25</v>
      </c>
      <c r="C32" s="23">
        <v>0.35</v>
      </c>
      <c r="D32" s="23">
        <v>0.12</v>
      </c>
      <c r="E32" s="23">
        <v>7.0000000000000007E-2</v>
      </c>
      <c r="F32" s="23">
        <v>0.05</v>
      </c>
      <c r="G32" s="23">
        <v>0.16</v>
      </c>
      <c r="H32" s="23">
        <v>0.6</v>
      </c>
      <c r="I32" s="23">
        <v>0.12</v>
      </c>
      <c r="J32" s="18">
        <v>2150</v>
      </c>
      <c r="K32" s="23"/>
      <c r="L32" s="23"/>
      <c r="N32" s="23"/>
      <c r="O32" s="23"/>
      <c r="P32" s="23"/>
      <c r="Q32" s="23"/>
      <c r="R32" s="23"/>
      <c r="S32" s="23"/>
      <c r="T32" s="23"/>
      <c r="U32" s="23"/>
    </row>
    <row r="33" spans="1:21" x14ac:dyDescent="0.35">
      <c r="A33" s="13" t="s">
        <v>44</v>
      </c>
      <c r="B33" s="23">
        <v>0.32</v>
      </c>
      <c r="C33" s="23">
        <v>0.46</v>
      </c>
      <c r="D33" s="23">
        <v>0.1</v>
      </c>
      <c r="E33" s="23">
        <v>0.05</v>
      </c>
      <c r="F33" s="23">
        <v>0.04</v>
      </c>
      <c r="G33" s="23">
        <v>0.03</v>
      </c>
      <c r="H33" s="23">
        <v>0.78</v>
      </c>
      <c r="I33" s="23">
        <v>0.09</v>
      </c>
      <c r="J33" s="18">
        <v>110</v>
      </c>
      <c r="K33" s="23"/>
      <c r="L33" s="23"/>
      <c r="N33" s="23"/>
      <c r="O33" s="23"/>
      <c r="P33" s="23"/>
      <c r="Q33" s="23"/>
      <c r="R33" s="23"/>
      <c r="S33" s="23"/>
      <c r="T33" s="23"/>
      <c r="U33" s="23"/>
    </row>
    <row r="34" spans="1:21" x14ac:dyDescent="0.35">
      <c r="A34" s="13" t="s">
        <v>43</v>
      </c>
      <c r="B34" s="23">
        <v>0.31</v>
      </c>
      <c r="C34" s="23">
        <v>0.44</v>
      </c>
      <c r="D34" s="23">
        <v>0.11</v>
      </c>
      <c r="E34" s="23">
        <v>0.06</v>
      </c>
      <c r="F34" s="23">
        <v>0.03</v>
      </c>
      <c r="G34" s="23">
        <v>0.05</v>
      </c>
      <c r="H34" s="23">
        <v>0.75</v>
      </c>
      <c r="I34" s="23">
        <v>0.09</v>
      </c>
      <c r="J34" s="18">
        <v>430</v>
      </c>
      <c r="K34" s="23"/>
      <c r="L34" s="23"/>
      <c r="N34" s="23"/>
      <c r="O34" s="23"/>
      <c r="P34" s="23"/>
      <c r="Q34" s="23"/>
      <c r="R34" s="23"/>
      <c r="S34" s="23"/>
      <c r="T34" s="23"/>
      <c r="U34" s="23"/>
    </row>
    <row r="35" spans="1:21" x14ac:dyDescent="0.35">
      <c r="A35" s="13" t="s">
        <v>42</v>
      </c>
      <c r="B35" s="23">
        <v>0.33</v>
      </c>
      <c r="C35" s="23">
        <v>0.4</v>
      </c>
      <c r="D35" s="23">
        <v>0.11</v>
      </c>
      <c r="E35" s="23">
        <v>0.06</v>
      </c>
      <c r="F35" s="23">
        <v>0.02</v>
      </c>
      <c r="G35" s="23">
        <v>0.08</v>
      </c>
      <c r="H35" s="23">
        <v>0.73</v>
      </c>
      <c r="I35" s="23">
        <v>0.09</v>
      </c>
      <c r="J35" s="18">
        <v>530</v>
      </c>
      <c r="K35" s="23"/>
      <c r="L35" s="23"/>
      <c r="N35" s="23"/>
      <c r="O35" s="23"/>
      <c r="P35" s="23"/>
      <c r="Q35" s="23"/>
      <c r="R35" s="23"/>
      <c r="S35" s="23"/>
      <c r="T35" s="23"/>
      <c r="U35" s="23"/>
    </row>
    <row r="36" spans="1:21" x14ac:dyDescent="0.35">
      <c r="A36" s="13" t="s">
        <v>41</v>
      </c>
      <c r="B36" s="23">
        <v>0.3</v>
      </c>
      <c r="C36" s="23">
        <v>0.39</v>
      </c>
      <c r="D36" s="23">
        <v>0.11</v>
      </c>
      <c r="E36" s="23">
        <v>0.08</v>
      </c>
      <c r="F36" s="23">
        <v>0.03</v>
      </c>
      <c r="G36" s="23">
        <v>0.1</v>
      </c>
      <c r="H36" s="23">
        <v>0.69</v>
      </c>
      <c r="I36" s="23">
        <v>0.11</v>
      </c>
      <c r="J36" s="18">
        <v>410</v>
      </c>
      <c r="K36" s="23"/>
      <c r="L36" s="23"/>
      <c r="N36" s="23"/>
      <c r="O36" s="23"/>
      <c r="P36" s="23"/>
      <c r="Q36" s="23"/>
      <c r="R36" s="23"/>
      <c r="S36" s="23"/>
      <c r="T36" s="23"/>
      <c r="U36" s="23"/>
    </row>
    <row r="37" spans="1:21" x14ac:dyDescent="0.35">
      <c r="A37" s="13" t="s">
        <v>40</v>
      </c>
      <c r="B37" s="23">
        <v>0.31</v>
      </c>
      <c r="C37" s="23">
        <v>0.38</v>
      </c>
      <c r="D37" s="23">
        <v>0.09</v>
      </c>
      <c r="E37" s="23">
        <v>0.03</v>
      </c>
      <c r="F37" s="23">
        <v>0.05</v>
      </c>
      <c r="G37" s="23">
        <v>0.13</v>
      </c>
      <c r="H37" s="23">
        <v>0.69</v>
      </c>
      <c r="I37" s="23">
        <v>0.09</v>
      </c>
      <c r="J37" s="18">
        <v>510</v>
      </c>
      <c r="K37" s="23"/>
      <c r="L37" s="23"/>
      <c r="N37" s="23"/>
      <c r="O37" s="23"/>
      <c r="P37" s="23"/>
      <c r="Q37" s="23"/>
      <c r="R37" s="23"/>
      <c r="S37" s="23"/>
      <c r="T37" s="23"/>
      <c r="U37" s="23"/>
    </row>
    <row r="38" spans="1:21" x14ac:dyDescent="0.35">
      <c r="A38" s="13" t="s">
        <v>39</v>
      </c>
      <c r="B38" s="23">
        <v>0.37</v>
      </c>
      <c r="C38" s="23">
        <v>0.33</v>
      </c>
      <c r="D38" s="23">
        <v>0.08</v>
      </c>
      <c r="E38" s="23">
        <v>0.05</v>
      </c>
      <c r="F38" s="23">
        <v>0.03</v>
      </c>
      <c r="G38" s="23">
        <v>0.14000000000000001</v>
      </c>
      <c r="H38" s="23">
        <v>0.7</v>
      </c>
      <c r="I38" s="23">
        <v>0.08</v>
      </c>
      <c r="J38" s="18">
        <v>790</v>
      </c>
      <c r="K38" s="23"/>
      <c r="L38" s="23"/>
      <c r="N38" s="23"/>
      <c r="O38" s="23"/>
      <c r="P38" s="23"/>
      <c r="Q38" s="23"/>
      <c r="R38" s="23"/>
      <c r="S38" s="23"/>
      <c r="T38" s="23"/>
      <c r="U38" s="23"/>
    </row>
    <row r="39" spans="1:21" x14ac:dyDescent="0.35">
      <c r="A39" s="13" t="s">
        <v>38</v>
      </c>
      <c r="B39" s="23">
        <v>0.28000000000000003</v>
      </c>
      <c r="C39" s="23">
        <v>0.28999999999999998</v>
      </c>
      <c r="D39" s="23">
        <v>0.11</v>
      </c>
      <c r="E39" s="23">
        <v>0.05</v>
      </c>
      <c r="F39" s="23">
        <v>0.04</v>
      </c>
      <c r="G39" s="23">
        <v>0.23</v>
      </c>
      <c r="H39" s="23">
        <v>0.56999999999999995</v>
      </c>
      <c r="I39" s="23">
        <v>0.09</v>
      </c>
      <c r="J39" s="18">
        <v>680</v>
      </c>
      <c r="K39" s="23"/>
      <c r="N39" s="23"/>
      <c r="O39" s="23"/>
      <c r="P39" s="23"/>
      <c r="Q39" s="23"/>
      <c r="R39" s="23"/>
      <c r="S39" s="23"/>
      <c r="T39" s="23"/>
      <c r="U39" s="23"/>
    </row>
    <row r="40" spans="1:21" x14ac:dyDescent="0.35">
      <c r="A40" s="13" t="s">
        <v>37</v>
      </c>
      <c r="B40" s="23">
        <v>0.22</v>
      </c>
      <c r="C40" s="23">
        <v>0.27</v>
      </c>
      <c r="D40" s="23">
        <v>0.13</v>
      </c>
      <c r="E40" s="23">
        <v>0.03</v>
      </c>
      <c r="F40" s="23">
        <v>0.04</v>
      </c>
      <c r="G40" s="23">
        <v>0.31</v>
      </c>
      <c r="H40" s="23">
        <v>0.49</v>
      </c>
      <c r="I40" s="23">
        <v>7.0000000000000007E-2</v>
      </c>
      <c r="J40" s="18">
        <v>310</v>
      </c>
      <c r="K40" s="23"/>
      <c r="N40" s="23"/>
      <c r="O40" s="23"/>
      <c r="P40" s="23"/>
      <c r="Q40" s="23"/>
      <c r="R40" s="23"/>
      <c r="S40" s="23"/>
      <c r="T40" s="23"/>
      <c r="U40" s="23"/>
    </row>
    <row r="41" spans="1:21" x14ac:dyDescent="0.35">
      <c r="A41" s="13" t="s">
        <v>57</v>
      </c>
      <c r="B41" s="23">
        <v>0.27</v>
      </c>
      <c r="C41" s="23">
        <v>0.32</v>
      </c>
      <c r="D41" s="23">
        <v>0.11</v>
      </c>
      <c r="E41" s="23">
        <v>7.0000000000000007E-2</v>
      </c>
      <c r="F41" s="23">
        <v>7.0000000000000007E-2</v>
      </c>
      <c r="G41" s="23">
        <v>0.16</v>
      </c>
      <c r="H41" s="23">
        <v>0.57999999999999996</v>
      </c>
      <c r="I41" s="23">
        <v>0.14000000000000001</v>
      </c>
      <c r="J41" s="18">
        <v>1170</v>
      </c>
      <c r="K41" s="23"/>
      <c r="N41" s="23"/>
      <c r="O41" s="23"/>
      <c r="P41" s="23"/>
      <c r="Q41" s="23"/>
      <c r="R41" s="23"/>
      <c r="S41" s="23"/>
      <c r="T41" s="23"/>
      <c r="U41" s="23"/>
    </row>
    <row r="42" spans="1:21" x14ac:dyDescent="0.35">
      <c r="A42" s="13" t="s">
        <v>58</v>
      </c>
      <c r="B42" s="23">
        <v>0.33</v>
      </c>
      <c r="C42" s="23">
        <v>0.39</v>
      </c>
      <c r="D42" s="23">
        <v>0.1</v>
      </c>
      <c r="E42" s="23">
        <v>0.05</v>
      </c>
      <c r="F42" s="23">
        <v>0.02</v>
      </c>
      <c r="G42" s="23">
        <v>0.11</v>
      </c>
      <c r="H42" s="23">
        <v>0.72</v>
      </c>
      <c r="I42" s="23">
        <v>7.0000000000000007E-2</v>
      </c>
      <c r="J42" s="18">
        <v>2590</v>
      </c>
      <c r="K42" s="23"/>
      <c r="N42" s="23"/>
      <c r="O42" s="23"/>
      <c r="P42" s="23"/>
      <c r="Q42" s="23"/>
      <c r="R42" s="23"/>
      <c r="S42" s="23"/>
      <c r="T42" s="23"/>
      <c r="U42" s="23"/>
    </row>
    <row r="43" spans="1:21" x14ac:dyDescent="0.35">
      <c r="A43" s="13" t="s">
        <v>127</v>
      </c>
      <c r="B43" s="23">
        <v>0.28999999999999998</v>
      </c>
      <c r="C43" s="23">
        <v>0.35</v>
      </c>
      <c r="D43" s="23">
        <v>0.11</v>
      </c>
      <c r="E43" s="23">
        <v>0.06</v>
      </c>
      <c r="F43" s="23">
        <v>0.05</v>
      </c>
      <c r="G43" s="23">
        <v>0.14000000000000001</v>
      </c>
      <c r="H43" s="23">
        <v>0.64</v>
      </c>
      <c r="I43" s="23">
        <v>0.11</v>
      </c>
      <c r="J43" s="18">
        <v>1670</v>
      </c>
      <c r="K43" s="23"/>
      <c r="N43" s="23"/>
      <c r="O43" s="23"/>
      <c r="P43" s="23"/>
      <c r="Q43" s="23"/>
      <c r="R43" s="23"/>
      <c r="S43" s="23"/>
      <c r="T43" s="23"/>
      <c r="U43" s="23"/>
    </row>
    <row r="44" spans="1:21" x14ac:dyDescent="0.35">
      <c r="A44" s="13" t="s">
        <v>126</v>
      </c>
      <c r="B44" s="23">
        <v>0.31</v>
      </c>
      <c r="C44" s="23">
        <v>0.38</v>
      </c>
      <c r="D44" s="23">
        <v>0.09</v>
      </c>
      <c r="E44" s="23">
        <v>0.05</v>
      </c>
      <c r="F44" s="23">
        <v>0.03</v>
      </c>
      <c r="G44" s="23">
        <v>0.14000000000000001</v>
      </c>
      <c r="H44" s="23">
        <v>0.69</v>
      </c>
      <c r="I44" s="23">
        <v>0.08</v>
      </c>
      <c r="J44" s="18">
        <v>1290</v>
      </c>
      <c r="K44" s="23"/>
      <c r="N44" s="23"/>
      <c r="O44" s="23"/>
      <c r="P44" s="23"/>
      <c r="Q44" s="23"/>
      <c r="R44" s="23"/>
      <c r="S44" s="23"/>
      <c r="T44" s="23"/>
      <c r="U44" s="23"/>
    </row>
    <row r="45" spans="1:21" x14ac:dyDescent="0.35">
      <c r="A45" s="13" t="s">
        <v>125</v>
      </c>
      <c r="B45" s="23">
        <v>0.36</v>
      </c>
      <c r="C45" s="23">
        <v>0.4</v>
      </c>
      <c r="D45" s="23">
        <v>0.1</v>
      </c>
      <c r="E45" s="23">
        <v>0.05</v>
      </c>
      <c r="F45" s="23">
        <v>0.01</v>
      </c>
      <c r="G45" s="23">
        <v>0.08</v>
      </c>
      <c r="H45" s="23">
        <v>0.77</v>
      </c>
      <c r="I45" s="23">
        <v>0.06</v>
      </c>
      <c r="J45" s="18">
        <v>610</v>
      </c>
      <c r="K45" s="23"/>
      <c r="N45" s="23"/>
      <c r="O45" s="23"/>
      <c r="P45" s="23"/>
      <c r="Q45" s="23"/>
      <c r="R45" s="23"/>
      <c r="S45" s="23"/>
      <c r="T45" s="23"/>
      <c r="U45" s="23"/>
    </row>
    <row r="46" spans="1:21" x14ac:dyDescent="0.35">
      <c r="A46" s="13" t="s">
        <v>123</v>
      </c>
      <c r="B46" s="23">
        <v>0.31</v>
      </c>
      <c r="C46" s="23">
        <v>0.38</v>
      </c>
      <c r="D46" s="23">
        <v>0.1</v>
      </c>
      <c r="E46" s="23">
        <v>0.06</v>
      </c>
      <c r="F46" s="23">
        <v>0.03</v>
      </c>
      <c r="G46" s="23">
        <v>0.13</v>
      </c>
      <c r="H46" s="23">
        <v>0.68</v>
      </c>
      <c r="I46" s="23">
        <v>0.09</v>
      </c>
      <c r="J46" s="18">
        <v>3330</v>
      </c>
      <c r="K46" s="23"/>
      <c r="N46" s="23"/>
      <c r="O46" s="23"/>
      <c r="P46" s="23"/>
      <c r="Q46" s="23"/>
      <c r="R46" s="23"/>
      <c r="S46" s="23"/>
      <c r="T46" s="23"/>
      <c r="U46" s="23"/>
    </row>
    <row r="47" spans="1:21" x14ac:dyDescent="0.35">
      <c r="A47" s="13" t="s">
        <v>122</v>
      </c>
      <c r="B47" s="23">
        <v>0.4</v>
      </c>
      <c r="C47" s="23">
        <v>0.35</v>
      </c>
      <c r="D47" s="23">
        <v>0.1</v>
      </c>
      <c r="E47" s="23">
        <v>0.03</v>
      </c>
      <c r="F47" s="23">
        <v>0.03</v>
      </c>
      <c r="G47" s="23">
        <v>0.09</v>
      </c>
      <c r="H47" s="23">
        <v>0.74</v>
      </c>
      <c r="I47" s="23">
        <v>0.06</v>
      </c>
      <c r="J47" s="18">
        <v>440</v>
      </c>
      <c r="K47" s="23"/>
      <c r="N47" s="23"/>
      <c r="O47" s="23"/>
      <c r="P47" s="23"/>
      <c r="Q47" s="23"/>
      <c r="R47" s="23"/>
      <c r="S47" s="23"/>
      <c r="T47" s="23"/>
      <c r="U47" s="23"/>
    </row>
    <row r="48" spans="1:21" x14ac:dyDescent="0.35">
      <c r="B48" s="23"/>
      <c r="C48" s="23"/>
      <c r="D48" s="23"/>
      <c r="E48" s="23"/>
      <c r="F48" s="23"/>
      <c r="G48" s="23"/>
      <c r="H48" s="23"/>
      <c r="I48" s="23"/>
      <c r="J48" s="23"/>
      <c r="K48" s="23"/>
      <c r="N48" s="23"/>
      <c r="O48" s="23"/>
      <c r="P48" s="23"/>
      <c r="Q48" s="23"/>
      <c r="R48" s="23"/>
      <c r="S48" s="23"/>
      <c r="T48" s="23"/>
      <c r="U48" s="23"/>
    </row>
    <row r="49" spans="2:21" x14ac:dyDescent="0.35">
      <c r="B49" s="23"/>
      <c r="C49" s="23"/>
      <c r="D49" s="23"/>
      <c r="E49" s="23"/>
      <c r="F49" s="23"/>
      <c r="G49" s="23"/>
      <c r="H49" s="23"/>
      <c r="I49" s="23"/>
      <c r="J49" s="23"/>
      <c r="K49" s="23"/>
      <c r="N49" s="23"/>
      <c r="O49" s="23"/>
      <c r="P49" s="23"/>
      <c r="Q49" s="23"/>
      <c r="R49" s="23"/>
      <c r="S49" s="23"/>
      <c r="T49" s="23"/>
      <c r="U49" s="23"/>
    </row>
    <row r="50" spans="2:21" x14ac:dyDescent="0.35">
      <c r="B50" s="23"/>
      <c r="C50" s="23"/>
      <c r="D50" s="23"/>
      <c r="E50" s="23"/>
      <c r="F50" s="23"/>
      <c r="G50" s="23"/>
      <c r="H50" s="23"/>
      <c r="I50" s="23"/>
      <c r="J50" s="23"/>
      <c r="K50" s="23"/>
      <c r="N50" s="23"/>
      <c r="O50" s="23"/>
      <c r="P50" s="23"/>
      <c r="Q50" s="23"/>
      <c r="R50" s="23"/>
      <c r="S50" s="23"/>
      <c r="T50" s="23"/>
      <c r="U50" s="23"/>
    </row>
    <row r="51" spans="2:21" x14ac:dyDescent="0.35">
      <c r="B51" s="23"/>
      <c r="C51" s="23"/>
      <c r="D51" s="23"/>
      <c r="E51" s="23"/>
      <c r="F51" s="23"/>
      <c r="G51" s="23"/>
      <c r="H51" s="23"/>
      <c r="I51" s="23"/>
      <c r="J51" s="23"/>
      <c r="K51" s="23"/>
      <c r="N51" s="23"/>
      <c r="O51" s="23"/>
      <c r="P51" s="23"/>
      <c r="Q51" s="23"/>
      <c r="R51" s="23"/>
      <c r="S51" s="23"/>
      <c r="T51" s="23"/>
      <c r="U51" s="23"/>
    </row>
    <row r="52" spans="2:21" x14ac:dyDescent="0.35">
      <c r="B52" s="23"/>
      <c r="C52" s="23"/>
      <c r="D52" s="23"/>
      <c r="E52" s="23"/>
      <c r="F52" s="23"/>
      <c r="G52" s="23"/>
      <c r="H52" s="23"/>
      <c r="I52" s="23"/>
      <c r="J52" s="23"/>
      <c r="K52" s="23"/>
      <c r="N52" s="23"/>
      <c r="O52" s="23"/>
      <c r="P52" s="23"/>
      <c r="Q52" s="23"/>
      <c r="R52" s="23"/>
      <c r="S52" s="23"/>
      <c r="T52" s="23"/>
      <c r="U52" s="23"/>
    </row>
    <row r="53" spans="2:21" x14ac:dyDescent="0.35">
      <c r="B53" s="23"/>
      <c r="C53" s="23"/>
      <c r="D53" s="23"/>
      <c r="E53" s="23"/>
      <c r="F53" s="23"/>
      <c r="G53" s="23"/>
      <c r="H53" s="23"/>
      <c r="I53" s="23"/>
      <c r="J53" s="23"/>
      <c r="K53" s="23"/>
      <c r="N53" s="23"/>
      <c r="O53" s="23"/>
      <c r="P53" s="23"/>
      <c r="Q53" s="23"/>
      <c r="R53" s="23"/>
      <c r="S53" s="23"/>
      <c r="T53" s="23"/>
      <c r="U53" s="23"/>
    </row>
    <row r="54" spans="2:21" x14ac:dyDescent="0.35">
      <c r="B54" s="23"/>
      <c r="C54" s="23"/>
      <c r="D54" s="23"/>
      <c r="E54" s="23"/>
      <c r="F54" s="23"/>
      <c r="G54" s="23"/>
      <c r="H54" s="23"/>
      <c r="I54" s="23"/>
      <c r="J54" s="23"/>
      <c r="K54" s="23"/>
      <c r="N54" s="23"/>
      <c r="O54" s="23"/>
      <c r="P54" s="23"/>
      <c r="Q54" s="23"/>
      <c r="R54" s="23"/>
      <c r="S54" s="23"/>
      <c r="T54" s="23"/>
      <c r="U54" s="23"/>
    </row>
    <row r="55" spans="2:21" x14ac:dyDescent="0.35">
      <c r="B55" s="23"/>
      <c r="C55" s="23"/>
      <c r="D55" s="23"/>
      <c r="E55" s="23"/>
      <c r="F55" s="23"/>
      <c r="G55" s="23"/>
      <c r="H55" s="23"/>
      <c r="I55" s="23"/>
      <c r="J55" s="23"/>
      <c r="K55" s="23"/>
      <c r="N55" s="23"/>
      <c r="O55" s="23"/>
      <c r="P55" s="23"/>
      <c r="Q55" s="23"/>
      <c r="R55" s="23"/>
      <c r="S55" s="23"/>
      <c r="T55" s="23"/>
      <c r="U55" s="23"/>
    </row>
    <row r="56" spans="2:21" x14ac:dyDescent="0.35">
      <c r="B56" s="23"/>
      <c r="C56" s="23"/>
      <c r="D56" s="23"/>
      <c r="E56" s="23"/>
      <c r="F56" s="23"/>
      <c r="G56" s="23"/>
      <c r="H56" s="23"/>
      <c r="I56" s="23"/>
      <c r="J56" s="23"/>
      <c r="K56" s="23"/>
      <c r="N56" s="23"/>
      <c r="O56" s="23"/>
      <c r="P56" s="23"/>
      <c r="Q56" s="23"/>
      <c r="R56" s="23"/>
      <c r="S56" s="23"/>
      <c r="T56" s="23"/>
      <c r="U56" s="23"/>
    </row>
  </sheetData>
  <mergeCells count="2">
    <mergeCell ref="A4:K4"/>
    <mergeCell ref="M4:U4"/>
  </mergeCell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7"/>
  <sheetViews>
    <sheetView workbookViewId="0"/>
  </sheetViews>
  <sheetFormatPr defaultRowHeight="14.5" x14ac:dyDescent="0.35"/>
  <cols>
    <col min="1" max="1" width="32.1796875" customWidth="1"/>
    <col min="2" max="2" width="20" customWidth="1"/>
    <col min="3" max="3" width="15.7265625" customWidth="1"/>
    <col min="4" max="4" width="14.6328125" customWidth="1"/>
    <col min="5" max="5" width="25.453125" customWidth="1"/>
    <col min="6" max="6" width="15.36328125" customWidth="1"/>
    <col min="7" max="7" width="15.7265625" style="10" customWidth="1"/>
  </cols>
  <sheetData>
    <row r="1" spans="1:10" ht="15.5" x14ac:dyDescent="0.35">
      <c r="A1" s="19" t="s">
        <v>1885</v>
      </c>
      <c r="B1" s="19"/>
      <c r="C1" s="19"/>
      <c r="D1" s="14"/>
      <c r="E1" s="14"/>
      <c r="F1" s="14"/>
      <c r="G1" s="14"/>
      <c r="H1" s="14"/>
      <c r="I1" s="14"/>
      <c r="J1" s="14"/>
    </row>
    <row r="2" spans="1:10" s="14" customFormat="1" ht="15.5" x14ac:dyDescent="0.35">
      <c r="A2" s="27" t="s">
        <v>1884</v>
      </c>
    </row>
    <row r="3" spans="1:10" s="10" customFormat="1" ht="15.5" x14ac:dyDescent="0.35">
      <c r="A3" s="27" t="s">
        <v>1809</v>
      </c>
      <c r="B3" s="27"/>
      <c r="C3" s="4"/>
      <c r="D3" s="4"/>
      <c r="E3" s="4"/>
      <c r="F3" s="4"/>
      <c r="G3" s="4"/>
      <c r="H3" s="4"/>
      <c r="I3" s="4"/>
      <c r="J3" s="4"/>
    </row>
    <row r="4" spans="1:10" ht="15.5" x14ac:dyDescent="0.35">
      <c r="A4" s="24"/>
      <c r="B4" s="4"/>
      <c r="C4" s="3"/>
      <c r="D4" s="3"/>
      <c r="E4" s="3"/>
      <c r="F4" s="3"/>
      <c r="G4" s="3"/>
      <c r="H4" s="3"/>
      <c r="I4" s="3"/>
      <c r="J4" s="3"/>
    </row>
    <row r="5" spans="1:10" ht="62" x14ac:dyDescent="0.35">
      <c r="A5" s="24"/>
      <c r="B5" s="13"/>
      <c r="C5" s="21" t="s">
        <v>53</v>
      </c>
      <c r="D5" s="21" t="s">
        <v>52</v>
      </c>
      <c r="E5" s="21" t="s">
        <v>51</v>
      </c>
      <c r="F5" s="21" t="s">
        <v>50</v>
      </c>
      <c r="G5" s="21" t="s">
        <v>49</v>
      </c>
      <c r="H5" s="21" t="s">
        <v>1806</v>
      </c>
      <c r="I5" s="21" t="s">
        <v>48</v>
      </c>
    </row>
    <row r="6" spans="1:10" ht="15.5" x14ac:dyDescent="0.35">
      <c r="A6" s="24" t="s">
        <v>1823</v>
      </c>
      <c r="B6" s="22" t="s">
        <v>56</v>
      </c>
      <c r="C6" s="23">
        <v>2.4E-2</v>
      </c>
      <c r="D6" s="23">
        <v>2.5000000000000001E-2</v>
      </c>
      <c r="E6" s="23">
        <v>0.04</v>
      </c>
      <c r="F6" s="23">
        <v>0.20800000000000002</v>
      </c>
      <c r="G6" s="23">
        <v>0.70200000000000007</v>
      </c>
      <c r="H6" s="23">
        <f>100%-G6</f>
        <v>0.29799999999999993</v>
      </c>
      <c r="I6" s="13">
        <v>9780</v>
      </c>
    </row>
    <row r="7" spans="1:10" ht="15.5" x14ac:dyDescent="0.35">
      <c r="A7" s="24" t="s">
        <v>1824</v>
      </c>
      <c r="B7" s="22" t="s">
        <v>46</v>
      </c>
      <c r="C7" s="23">
        <v>0.03</v>
      </c>
      <c r="D7" s="23">
        <v>0.02</v>
      </c>
      <c r="E7" s="23">
        <v>0.04</v>
      </c>
      <c r="F7" s="23">
        <v>0.2</v>
      </c>
      <c r="G7" s="23">
        <v>0.71</v>
      </c>
      <c r="H7" s="23">
        <f t="shared" ref="H7:H60" si="0">100%-G7</f>
        <v>0.29000000000000004</v>
      </c>
      <c r="I7" s="13">
        <v>4360</v>
      </c>
    </row>
    <row r="8" spans="1:10" ht="15.5" x14ac:dyDescent="0.35">
      <c r="A8" s="24"/>
      <c r="B8" s="22" t="s">
        <v>45</v>
      </c>
      <c r="C8" s="23">
        <v>0.02</v>
      </c>
      <c r="D8" s="23">
        <v>0.03</v>
      </c>
      <c r="E8" s="23">
        <v>0.04</v>
      </c>
      <c r="F8" s="23">
        <v>0.22</v>
      </c>
      <c r="G8" s="23">
        <v>0.7</v>
      </c>
      <c r="H8" s="23">
        <f t="shared" si="0"/>
        <v>0.30000000000000004</v>
      </c>
      <c r="I8" s="13">
        <v>5410</v>
      </c>
    </row>
    <row r="9" spans="1:10" ht="15.5" x14ac:dyDescent="0.35">
      <c r="A9" s="24" t="s">
        <v>1816</v>
      </c>
      <c r="B9" s="22" t="s">
        <v>44</v>
      </c>
      <c r="C9" s="23">
        <v>0.05</v>
      </c>
      <c r="D9" s="23">
        <v>0.04</v>
      </c>
      <c r="E9" s="23">
        <v>0.06</v>
      </c>
      <c r="F9" s="23">
        <v>0.24</v>
      </c>
      <c r="G9" s="23">
        <v>0.61</v>
      </c>
      <c r="H9" s="23">
        <f t="shared" si="0"/>
        <v>0.39</v>
      </c>
      <c r="I9" s="13">
        <v>200</v>
      </c>
    </row>
    <row r="10" spans="1:10" ht="15.5" x14ac:dyDescent="0.35">
      <c r="A10" s="24"/>
      <c r="B10" s="22" t="s">
        <v>43</v>
      </c>
      <c r="C10" s="23">
        <v>0.04</v>
      </c>
      <c r="D10" s="23">
        <v>0.05</v>
      </c>
      <c r="E10" s="23">
        <v>0.05</v>
      </c>
      <c r="F10" s="23">
        <v>0.27</v>
      </c>
      <c r="G10" s="23">
        <v>0.59</v>
      </c>
      <c r="H10" s="23">
        <f t="shared" si="0"/>
        <v>0.41000000000000003</v>
      </c>
      <c r="I10" s="13">
        <v>1020</v>
      </c>
    </row>
    <row r="11" spans="1:10" ht="15.5" x14ac:dyDescent="0.35">
      <c r="A11" s="24"/>
      <c r="B11" s="22" t="s">
        <v>42</v>
      </c>
      <c r="C11" s="23">
        <v>0.04</v>
      </c>
      <c r="D11" s="23">
        <v>0.03</v>
      </c>
      <c r="E11" s="23">
        <v>0.04</v>
      </c>
      <c r="F11" s="23">
        <v>0.22</v>
      </c>
      <c r="G11" s="23">
        <v>0.66</v>
      </c>
      <c r="H11" s="23">
        <f t="shared" si="0"/>
        <v>0.33999999999999997</v>
      </c>
      <c r="I11" s="13">
        <v>1490</v>
      </c>
    </row>
    <row r="12" spans="1:10" ht="15.5" x14ac:dyDescent="0.35">
      <c r="A12" s="24"/>
      <c r="B12" s="22" t="s">
        <v>41</v>
      </c>
      <c r="C12" s="23">
        <v>0.02</v>
      </c>
      <c r="D12" s="23">
        <v>0.02</v>
      </c>
      <c r="E12" s="23">
        <v>0.03</v>
      </c>
      <c r="F12" s="23">
        <v>0.22</v>
      </c>
      <c r="G12" s="23">
        <v>0.7</v>
      </c>
      <c r="H12" s="23">
        <f t="shared" si="0"/>
        <v>0.30000000000000004</v>
      </c>
      <c r="I12" s="13">
        <v>1380</v>
      </c>
    </row>
    <row r="13" spans="1:10" ht="15.5" x14ac:dyDescent="0.35">
      <c r="A13" s="24"/>
      <c r="B13" s="22" t="s">
        <v>40</v>
      </c>
      <c r="C13" s="23">
        <v>0.02</v>
      </c>
      <c r="D13" s="23">
        <v>0.02</v>
      </c>
      <c r="E13" s="23">
        <v>0.05</v>
      </c>
      <c r="F13" s="23">
        <v>0.25</v>
      </c>
      <c r="G13" s="23">
        <v>0.67</v>
      </c>
      <c r="H13" s="23">
        <f t="shared" si="0"/>
        <v>0.32999999999999996</v>
      </c>
      <c r="I13" s="13">
        <v>1680</v>
      </c>
    </row>
    <row r="14" spans="1:10" ht="15.5" x14ac:dyDescent="0.35">
      <c r="A14" s="24"/>
      <c r="B14" s="22" t="s">
        <v>39</v>
      </c>
      <c r="C14" s="23">
        <v>0</v>
      </c>
      <c r="D14" s="23">
        <v>0.02</v>
      </c>
      <c r="E14" s="23">
        <v>0.04</v>
      </c>
      <c r="F14" s="23">
        <v>0.18</v>
      </c>
      <c r="G14" s="23">
        <v>0.76</v>
      </c>
      <c r="H14" s="23">
        <f t="shared" si="0"/>
        <v>0.24</v>
      </c>
      <c r="I14" s="13">
        <v>1690</v>
      </c>
    </row>
    <row r="15" spans="1:10" ht="15.5" x14ac:dyDescent="0.35">
      <c r="A15" s="24"/>
      <c r="B15" s="22" t="s">
        <v>38</v>
      </c>
      <c r="C15" s="23">
        <v>0</v>
      </c>
      <c r="D15" s="23">
        <v>0.01</v>
      </c>
      <c r="E15" s="23">
        <v>0.03</v>
      </c>
      <c r="F15" s="23">
        <v>0.12</v>
      </c>
      <c r="G15" s="23">
        <v>0.84</v>
      </c>
      <c r="H15" s="23">
        <f t="shared" si="0"/>
        <v>0.16000000000000003</v>
      </c>
      <c r="I15" s="13">
        <v>1510</v>
      </c>
    </row>
    <row r="16" spans="1:10" ht="15.5" x14ac:dyDescent="0.35">
      <c r="A16" s="24"/>
      <c r="B16" s="22" t="s">
        <v>37</v>
      </c>
      <c r="C16" s="23">
        <v>0</v>
      </c>
      <c r="D16" s="23">
        <v>0.01</v>
      </c>
      <c r="E16" s="23">
        <v>0.01</v>
      </c>
      <c r="F16" s="23">
        <v>7.0000000000000007E-2</v>
      </c>
      <c r="G16" s="23">
        <v>0.92</v>
      </c>
      <c r="H16" s="23">
        <f t="shared" si="0"/>
        <v>7.999999999999996E-2</v>
      </c>
      <c r="I16" s="13">
        <v>820</v>
      </c>
    </row>
    <row r="17" spans="1:9" ht="15.5" x14ac:dyDescent="0.35">
      <c r="A17" s="24" t="s">
        <v>1814</v>
      </c>
      <c r="B17" s="22" t="s">
        <v>36</v>
      </c>
      <c r="C17" s="23">
        <v>0.03</v>
      </c>
      <c r="D17" s="23">
        <v>0.02</v>
      </c>
      <c r="E17" s="23">
        <v>0.04</v>
      </c>
      <c r="F17" s="23">
        <v>0.21</v>
      </c>
      <c r="G17" s="23">
        <v>0.7</v>
      </c>
      <c r="H17" s="23">
        <f t="shared" si="0"/>
        <v>0.30000000000000004</v>
      </c>
      <c r="I17" s="13">
        <v>7640</v>
      </c>
    </row>
    <row r="18" spans="1:9" ht="15.5" x14ac:dyDescent="0.35">
      <c r="A18" s="24"/>
      <c r="B18" s="22" t="s">
        <v>35</v>
      </c>
      <c r="C18" s="23">
        <v>0.02</v>
      </c>
      <c r="D18" s="23">
        <v>0.02</v>
      </c>
      <c r="E18" s="23">
        <v>0.05</v>
      </c>
      <c r="F18" s="23">
        <v>0.23</v>
      </c>
      <c r="G18" s="23">
        <v>0.67</v>
      </c>
      <c r="H18" s="23">
        <f t="shared" si="0"/>
        <v>0.32999999999999996</v>
      </c>
      <c r="I18" s="13">
        <v>1280</v>
      </c>
    </row>
    <row r="19" spans="1:9" ht="15.5" x14ac:dyDescent="0.35">
      <c r="A19" s="24"/>
      <c r="B19" s="22" t="s">
        <v>34</v>
      </c>
      <c r="C19" s="23">
        <v>0.01</v>
      </c>
      <c r="D19" s="23">
        <v>0.02</v>
      </c>
      <c r="E19" s="23">
        <v>0.01</v>
      </c>
      <c r="F19" s="23">
        <v>0.11</v>
      </c>
      <c r="G19" s="23">
        <v>0.86</v>
      </c>
      <c r="H19" s="23">
        <f t="shared" si="0"/>
        <v>0.14000000000000001</v>
      </c>
      <c r="I19" s="13">
        <v>150</v>
      </c>
    </row>
    <row r="20" spans="1:9" ht="15.5" x14ac:dyDescent="0.35">
      <c r="A20" s="24"/>
      <c r="B20" s="22" t="s">
        <v>33</v>
      </c>
      <c r="C20" s="23">
        <v>0.02</v>
      </c>
      <c r="D20" s="23">
        <v>0.04</v>
      </c>
      <c r="E20" s="23">
        <v>0.05</v>
      </c>
      <c r="F20" s="23">
        <v>0.18</v>
      </c>
      <c r="G20" s="23">
        <v>0.71</v>
      </c>
      <c r="H20" s="23">
        <f t="shared" si="0"/>
        <v>0.29000000000000004</v>
      </c>
      <c r="I20" s="13">
        <v>400</v>
      </c>
    </row>
    <row r="21" spans="1:9" ht="15.5" x14ac:dyDescent="0.35">
      <c r="A21" s="24"/>
      <c r="B21" s="22" t="s">
        <v>32</v>
      </c>
      <c r="C21" s="23">
        <v>0.02</v>
      </c>
      <c r="D21" s="23">
        <v>0.04</v>
      </c>
      <c r="E21" s="23">
        <v>0.03</v>
      </c>
      <c r="F21" s="23">
        <v>0.14000000000000001</v>
      </c>
      <c r="G21" s="23">
        <v>0.77</v>
      </c>
      <c r="H21" s="23">
        <f t="shared" si="0"/>
        <v>0.22999999999999998</v>
      </c>
      <c r="I21" s="13">
        <v>190</v>
      </c>
    </row>
    <row r="22" spans="1:9" ht="15.5" x14ac:dyDescent="0.35">
      <c r="A22" s="24"/>
      <c r="B22" s="22" t="s">
        <v>31</v>
      </c>
      <c r="C22" s="23">
        <v>0.02</v>
      </c>
      <c r="D22" s="23">
        <v>0.03</v>
      </c>
      <c r="E22" s="23">
        <v>0.04</v>
      </c>
      <c r="F22" s="23">
        <v>0.2</v>
      </c>
      <c r="G22" s="23">
        <v>0.72</v>
      </c>
      <c r="H22" s="23">
        <f t="shared" si="0"/>
        <v>0.28000000000000003</v>
      </c>
      <c r="I22" s="13">
        <v>130</v>
      </c>
    </row>
    <row r="23" spans="1:9" s="11" customFormat="1" ht="15.5" x14ac:dyDescent="0.35">
      <c r="A23" s="24" t="s">
        <v>1815</v>
      </c>
      <c r="B23" s="22" t="s">
        <v>1035</v>
      </c>
      <c r="C23" s="23">
        <v>0.03</v>
      </c>
      <c r="D23" s="23">
        <v>0.03</v>
      </c>
      <c r="E23" s="23">
        <v>0.04</v>
      </c>
      <c r="F23" s="23">
        <v>0.22</v>
      </c>
      <c r="G23" s="23">
        <v>0.69</v>
      </c>
      <c r="H23" s="23">
        <f t="shared" si="0"/>
        <v>0.31000000000000005</v>
      </c>
      <c r="I23" s="13">
        <v>5140</v>
      </c>
    </row>
    <row r="24" spans="1:9" s="11" customFormat="1" ht="15.5" x14ac:dyDescent="0.35">
      <c r="A24" s="24"/>
      <c r="B24" s="22" t="s">
        <v>164</v>
      </c>
      <c r="C24" s="23">
        <v>0.02</v>
      </c>
      <c r="D24" s="23">
        <v>0.02</v>
      </c>
      <c r="E24" s="23">
        <v>0.05</v>
      </c>
      <c r="F24" s="23">
        <v>0.23</v>
      </c>
      <c r="G24" s="23">
        <v>0.67</v>
      </c>
      <c r="H24" s="23">
        <f t="shared" si="0"/>
        <v>0.32999999999999996</v>
      </c>
      <c r="I24" s="13">
        <v>2360</v>
      </c>
    </row>
    <row r="25" spans="1:9" s="11" customFormat="1" ht="15.5" x14ac:dyDescent="0.35">
      <c r="A25" s="24"/>
      <c r="B25" s="22" t="s">
        <v>163</v>
      </c>
      <c r="C25" s="23">
        <v>0.03</v>
      </c>
      <c r="D25" s="23">
        <v>0.02</v>
      </c>
      <c r="E25" s="23">
        <v>0.05</v>
      </c>
      <c r="F25" s="23">
        <v>0.22</v>
      </c>
      <c r="G25" s="23">
        <v>0.67</v>
      </c>
      <c r="H25" s="23">
        <f t="shared" si="0"/>
        <v>0.32999999999999996</v>
      </c>
      <c r="I25" s="13">
        <v>1180</v>
      </c>
    </row>
    <row r="26" spans="1:9" s="11" customFormat="1" ht="15.5" x14ac:dyDescent="0.35">
      <c r="A26" s="24"/>
      <c r="B26" s="22" t="s">
        <v>162</v>
      </c>
      <c r="C26" s="23">
        <v>0.01</v>
      </c>
      <c r="D26" s="23">
        <v>0.02</v>
      </c>
      <c r="E26" s="23">
        <v>0.05</v>
      </c>
      <c r="F26" s="23">
        <v>0.16</v>
      </c>
      <c r="G26" s="23">
        <v>0.75</v>
      </c>
      <c r="H26" s="23">
        <f t="shared" si="0"/>
        <v>0.25</v>
      </c>
      <c r="I26" s="13">
        <v>860</v>
      </c>
    </row>
    <row r="27" spans="1:9" s="11" customFormat="1" ht="15.5" x14ac:dyDescent="0.35">
      <c r="A27" s="24"/>
      <c r="B27" s="22" t="s">
        <v>161</v>
      </c>
      <c r="C27" s="23">
        <v>0</v>
      </c>
      <c r="D27" s="23">
        <v>0.04</v>
      </c>
      <c r="E27" s="23">
        <v>0.02</v>
      </c>
      <c r="F27" s="23">
        <v>0.1</v>
      </c>
      <c r="G27" s="23">
        <v>0.84</v>
      </c>
      <c r="H27" s="23">
        <f t="shared" si="0"/>
        <v>0.16000000000000003</v>
      </c>
      <c r="I27" s="13">
        <v>100</v>
      </c>
    </row>
    <row r="28" spans="1:9" s="11" customFormat="1" ht="15.5" x14ac:dyDescent="0.35">
      <c r="A28" s="24"/>
      <c r="B28" s="22" t="s">
        <v>1036</v>
      </c>
      <c r="C28" s="23">
        <v>0.01</v>
      </c>
      <c r="D28" s="23">
        <v>0.02</v>
      </c>
      <c r="E28" s="23">
        <v>0.02</v>
      </c>
      <c r="F28" s="23">
        <v>0.21</v>
      </c>
      <c r="G28" s="23">
        <v>0.74</v>
      </c>
      <c r="H28" s="23">
        <f t="shared" si="0"/>
        <v>0.26</v>
      </c>
      <c r="I28" s="13">
        <v>130</v>
      </c>
    </row>
    <row r="29" spans="1:9" s="11" customFormat="1" ht="15.5" x14ac:dyDescent="0.35">
      <c r="A29" s="24" t="s">
        <v>1817</v>
      </c>
      <c r="B29" s="22" t="s">
        <v>57</v>
      </c>
      <c r="C29" s="23">
        <v>0.01</v>
      </c>
      <c r="D29" s="23">
        <v>0.02</v>
      </c>
      <c r="E29" s="23">
        <v>0.03</v>
      </c>
      <c r="F29" s="23">
        <v>0.12</v>
      </c>
      <c r="G29" s="23">
        <v>0.83</v>
      </c>
      <c r="H29" s="23">
        <f t="shared" si="0"/>
        <v>0.17000000000000004</v>
      </c>
      <c r="I29" s="13">
        <v>2850</v>
      </c>
    </row>
    <row r="30" spans="1:9" s="11" customFormat="1" ht="15.5" x14ac:dyDescent="0.35">
      <c r="A30" s="24"/>
      <c r="B30" s="22" t="s">
        <v>58</v>
      </c>
      <c r="C30" s="23">
        <v>0.03</v>
      </c>
      <c r="D30" s="23">
        <v>0.03</v>
      </c>
      <c r="E30" s="23">
        <v>0.04</v>
      </c>
      <c r="F30" s="23">
        <v>0.24</v>
      </c>
      <c r="G30" s="23">
        <v>0.66</v>
      </c>
      <c r="H30" s="23">
        <f t="shared" si="0"/>
        <v>0.33999999999999997</v>
      </c>
      <c r="I30" s="13">
        <v>6880</v>
      </c>
    </row>
    <row r="31" spans="1:9" ht="15.5" x14ac:dyDescent="0.35">
      <c r="A31" s="24" t="s">
        <v>1818</v>
      </c>
      <c r="B31" s="22" t="s">
        <v>30</v>
      </c>
      <c r="C31" s="23">
        <v>0.02</v>
      </c>
      <c r="D31" s="23">
        <v>0.03</v>
      </c>
      <c r="E31" s="23">
        <v>0.05</v>
      </c>
      <c r="F31" s="23">
        <v>0.19</v>
      </c>
      <c r="G31" s="23">
        <v>0.72</v>
      </c>
      <c r="H31" s="23">
        <f t="shared" si="0"/>
        <v>0.28000000000000003</v>
      </c>
      <c r="I31" s="13">
        <v>630</v>
      </c>
    </row>
    <row r="32" spans="1:9" ht="15.5" x14ac:dyDescent="0.35">
      <c r="A32" s="24"/>
      <c r="B32" s="22" t="s">
        <v>29</v>
      </c>
      <c r="C32" s="23">
        <v>0.04</v>
      </c>
      <c r="D32" s="23">
        <v>0.03</v>
      </c>
      <c r="E32" s="23">
        <v>0.05</v>
      </c>
      <c r="F32" s="23">
        <v>0.26</v>
      </c>
      <c r="G32" s="23">
        <v>0.62</v>
      </c>
      <c r="H32" s="23">
        <f t="shared" si="0"/>
        <v>0.38</v>
      </c>
      <c r="I32" s="13">
        <v>3210</v>
      </c>
    </row>
    <row r="33" spans="1:9" ht="15.5" x14ac:dyDescent="0.35">
      <c r="A33" s="24"/>
      <c r="B33" s="22" t="s">
        <v>28</v>
      </c>
      <c r="C33" s="23">
        <v>0.02</v>
      </c>
      <c r="D33" s="23">
        <v>0.04</v>
      </c>
      <c r="E33" s="23">
        <v>0.04</v>
      </c>
      <c r="F33" s="23">
        <v>0.22</v>
      </c>
      <c r="G33" s="23">
        <v>0.68</v>
      </c>
      <c r="H33" s="23">
        <f t="shared" si="0"/>
        <v>0.31999999999999995</v>
      </c>
      <c r="I33" s="13">
        <v>1050</v>
      </c>
    </row>
    <row r="34" spans="1:9" ht="15.5" x14ac:dyDescent="0.35">
      <c r="A34" s="24"/>
      <c r="B34" s="22" t="s">
        <v>27</v>
      </c>
      <c r="C34" s="23">
        <v>0</v>
      </c>
      <c r="D34" s="23">
        <v>0.01</v>
      </c>
      <c r="E34" s="23">
        <v>0.03</v>
      </c>
      <c r="F34" s="23">
        <v>0.18</v>
      </c>
      <c r="G34" s="23">
        <v>0.78</v>
      </c>
      <c r="H34" s="23">
        <f t="shared" si="0"/>
        <v>0.21999999999999997</v>
      </c>
      <c r="I34" s="13">
        <v>360</v>
      </c>
    </row>
    <row r="35" spans="1:9" ht="15.5" x14ac:dyDescent="0.35">
      <c r="A35" s="24"/>
      <c r="B35" s="22" t="s">
        <v>26</v>
      </c>
      <c r="C35" s="23">
        <v>0</v>
      </c>
      <c r="D35" s="23">
        <v>0.01</v>
      </c>
      <c r="E35" s="23">
        <v>0.03</v>
      </c>
      <c r="F35" s="23">
        <v>0.15</v>
      </c>
      <c r="G35" s="23">
        <v>0.81</v>
      </c>
      <c r="H35" s="23">
        <f t="shared" si="0"/>
        <v>0.18999999999999995</v>
      </c>
      <c r="I35" s="13">
        <v>3280</v>
      </c>
    </row>
    <row r="36" spans="1:9" ht="15.5" x14ac:dyDescent="0.35">
      <c r="A36" s="24"/>
      <c r="B36" s="22" t="s">
        <v>25</v>
      </c>
      <c r="C36" s="23">
        <v>0.02</v>
      </c>
      <c r="D36" s="23">
        <v>0.04</v>
      </c>
      <c r="E36" s="23">
        <v>0.03</v>
      </c>
      <c r="F36" s="23">
        <v>0.18</v>
      </c>
      <c r="G36" s="23">
        <v>0.73</v>
      </c>
      <c r="H36" s="23">
        <f t="shared" si="0"/>
        <v>0.27</v>
      </c>
      <c r="I36" s="13">
        <v>290</v>
      </c>
    </row>
    <row r="37" spans="1:9" ht="15.5" x14ac:dyDescent="0.35">
      <c r="A37" s="24"/>
      <c r="B37" s="22" t="s">
        <v>24</v>
      </c>
      <c r="C37" s="23">
        <v>0.06</v>
      </c>
      <c r="D37" s="23">
        <v>0.05</v>
      </c>
      <c r="E37" s="23">
        <v>0.06</v>
      </c>
      <c r="F37" s="23">
        <v>0.28000000000000003</v>
      </c>
      <c r="G37" s="23">
        <v>0.56000000000000005</v>
      </c>
      <c r="H37" s="23">
        <f t="shared" si="0"/>
        <v>0.43999999999999995</v>
      </c>
      <c r="I37" s="13">
        <v>280</v>
      </c>
    </row>
    <row r="38" spans="1:9" ht="15.5" x14ac:dyDescent="0.35">
      <c r="A38" s="24"/>
      <c r="B38" s="22" t="s">
        <v>23</v>
      </c>
      <c r="C38" s="23">
        <v>0</v>
      </c>
      <c r="D38" s="23">
        <v>0.01</v>
      </c>
      <c r="E38" s="23">
        <v>0.01</v>
      </c>
      <c r="F38" s="23">
        <v>0.11</v>
      </c>
      <c r="G38" s="23">
        <v>0.87</v>
      </c>
      <c r="H38" s="23">
        <f t="shared" si="0"/>
        <v>0.13</v>
      </c>
      <c r="I38" s="13">
        <v>500</v>
      </c>
    </row>
    <row r="39" spans="1:9" ht="15.5" x14ac:dyDescent="0.35">
      <c r="A39" s="24" t="s">
        <v>1819</v>
      </c>
      <c r="B39" s="22" t="s">
        <v>22</v>
      </c>
      <c r="C39" s="23">
        <v>0.01</v>
      </c>
      <c r="D39" s="23">
        <v>0.02</v>
      </c>
      <c r="E39" s="23">
        <v>0.04</v>
      </c>
      <c r="F39" s="23">
        <v>0.15</v>
      </c>
      <c r="G39" s="23">
        <v>0.77</v>
      </c>
      <c r="H39" s="23">
        <f t="shared" si="0"/>
        <v>0.22999999999999998</v>
      </c>
      <c r="I39" s="13">
        <v>900</v>
      </c>
    </row>
    <row r="40" spans="1:9" ht="15.5" x14ac:dyDescent="0.35">
      <c r="A40" s="24"/>
      <c r="B40" s="22" t="s">
        <v>21</v>
      </c>
      <c r="C40" s="23">
        <v>0.02</v>
      </c>
      <c r="D40" s="23">
        <v>0.02</v>
      </c>
      <c r="E40" s="23">
        <v>0.03</v>
      </c>
      <c r="F40" s="23">
        <v>0.15</v>
      </c>
      <c r="G40" s="23">
        <v>0.78</v>
      </c>
      <c r="H40" s="23">
        <f t="shared" si="0"/>
        <v>0.21999999999999997</v>
      </c>
      <c r="I40" s="13">
        <v>1410</v>
      </c>
    </row>
    <row r="41" spans="1:9" ht="15.5" x14ac:dyDescent="0.35">
      <c r="A41" s="24"/>
      <c r="B41" s="22" t="s">
        <v>20</v>
      </c>
      <c r="C41" s="23">
        <v>0.01</v>
      </c>
      <c r="D41" s="23">
        <v>0.03</v>
      </c>
      <c r="E41" s="23">
        <v>0.04</v>
      </c>
      <c r="F41" s="23">
        <v>0.14000000000000001</v>
      </c>
      <c r="G41" s="23">
        <v>0.79</v>
      </c>
      <c r="H41" s="23">
        <f t="shared" si="0"/>
        <v>0.20999999999999996</v>
      </c>
      <c r="I41" s="13">
        <v>1470</v>
      </c>
    </row>
    <row r="42" spans="1:9" ht="15.5" x14ac:dyDescent="0.35">
      <c r="A42" s="24"/>
      <c r="B42" s="22" t="s">
        <v>19</v>
      </c>
      <c r="C42" s="23">
        <v>0.01</v>
      </c>
      <c r="D42" s="23">
        <v>0.03</v>
      </c>
      <c r="E42" s="23">
        <v>0.03</v>
      </c>
      <c r="F42" s="23">
        <v>0.18</v>
      </c>
      <c r="G42" s="23">
        <v>0.75</v>
      </c>
      <c r="H42" s="23">
        <f t="shared" si="0"/>
        <v>0.25</v>
      </c>
      <c r="I42" s="13">
        <v>1190</v>
      </c>
    </row>
    <row r="43" spans="1:9" ht="15.5" x14ac:dyDescent="0.35">
      <c r="A43" s="24"/>
      <c r="B43" s="22" t="s">
        <v>18</v>
      </c>
      <c r="C43" s="23">
        <v>0.03</v>
      </c>
      <c r="D43" s="23">
        <v>0.01</v>
      </c>
      <c r="E43" s="23">
        <v>0.04</v>
      </c>
      <c r="F43" s="23">
        <v>0.2</v>
      </c>
      <c r="G43" s="23">
        <v>0.72</v>
      </c>
      <c r="H43" s="23">
        <f t="shared" si="0"/>
        <v>0.28000000000000003</v>
      </c>
      <c r="I43" s="13">
        <v>910</v>
      </c>
    </row>
    <row r="44" spans="1:9" ht="15.5" x14ac:dyDescent="0.35">
      <c r="A44" s="24"/>
      <c r="B44" s="22" t="s">
        <v>17</v>
      </c>
      <c r="C44" s="23">
        <v>0.03</v>
      </c>
      <c r="D44" s="23">
        <v>0.03</v>
      </c>
      <c r="E44" s="23">
        <v>0.04</v>
      </c>
      <c r="F44" s="23">
        <v>0.23</v>
      </c>
      <c r="G44" s="23">
        <v>0.68</v>
      </c>
      <c r="H44" s="23">
        <f t="shared" si="0"/>
        <v>0.31999999999999995</v>
      </c>
      <c r="I44" s="13">
        <v>1380</v>
      </c>
    </row>
    <row r="45" spans="1:9" ht="15.5" x14ac:dyDescent="0.35">
      <c r="A45" s="24"/>
      <c r="B45" s="22" t="s">
        <v>16</v>
      </c>
      <c r="C45" s="23">
        <v>0.04</v>
      </c>
      <c r="D45" s="23">
        <v>0.02</v>
      </c>
      <c r="E45" s="23">
        <v>0.04</v>
      </c>
      <c r="F45" s="23">
        <v>0.26</v>
      </c>
      <c r="G45" s="23">
        <v>0.64</v>
      </c>
      <c r="H45" s="23">
        <f t="shared" si="0"/>
        <v>0.36</v>
      </c>
      <c r="I45" s="13">
        <v>910</v>
      </c>
    </row>
    <row r="46" spans="1:9" ht="15.5" x14ac:dyDescent="0.35">
      <c r="A46" s="24"/>
      <c r="B46" s="22" t="s">
        <v>15</v>
      </c>
      <c r="C46" s="23">
        <v>0.04</v>
      </c>
      <c r="D46" s="23">
        <v>0.04</v>
      </c>
      <c r="E46" s="23">
        <v>0.06</v>
      </c>
      <c r="F46" s="23">
        <v>0.3</v>
      </c>
      <c r="G46" s="23">
        <v>0.56999999999999995</v>
      </c>
      <c r="H46" s="23">
        <f t="shared" si="0"/>
        <v>0.43000000000000005</v>
      </c>
      <c r="I46" s="13">
        <v>1210</v>
      </c>
    </row>
    <row r="47" spans="1:9" ht="15.5" x14ac:dyDescent="0.35">
      <c r="A47" s="24" t="s">
        <v>1820</v>
      </c>
      <c r="B47" s="22" t="s">
        <v>14</v>
      </c>
      <c r="C47" s="23">
        <v>0.02</v>
      </c>
      <c r="D47" s="23">
        <v>0.03</v>
      </c>
      <c r="E47" s="23">
        <v>0.04</v>
      </c>
      <c r="F47" s="23">
        <v>0.2</v>
      </c>
      <c r="G47" s="23">
        <v>0.71</v>
      </c>
      <c r="H47" s="23">
        <f t="shared" si="0"/>
        <v>0.29000000000000004</v>
      </c>
      <c r="I47" s="13">
        <v>1750</v>
      </c>
    </row>
    <row r="48" spans="1:9" ht="15.5" x14ac:dyDescent="0.35">
      <c r="A48" s="24"/>
      <c r="B48" s="22">
        <v>2</v>
      </c>
      <c r="C48" s="23">
        <v>0.03</v>
      </c>
      <c r="D48" s="23">
        <v>0.03</v>
      </c>
      <c r="E48" s="23">
        <v>0.03</v>
      </c>
      <c r="F48" s="23">
        <v>0.18</v>
      </c>
      <c r="G48" s="23">
        <v>0.73</v>
      </c>
      <c r="H48" s="23">
        <f t="shared" si="0"/>
        <v>0.27</v>
      </c>
      <c r="I48" s="13">
        <v>1930</v>
      </c>
    </row>
    <row r="49" spans="1:9" ht="15.5" x14ac:dyDescent="0.35">
      <c r="A49" s="24"/>
      <c r="B49" s="22">
        <v>3</v>
      </c>
      <c r="C49" s="23">
        <v>0.03</v>
      </c>
      <c r="D49" s="23">
        <v>0.02</v>
      </c>
      <c r="E49" s="23">
        <v>0.04</v>
      </c>
      <c r="F49" s="23">
        <v>0.21</v>
      </c>
      <c r="G49" s="23">
        <v>0.72</v>
      </c>
      <c r="H49" s="23">
        <f t="shared" si="0"/>
        <v>0.28000000000000003</v>
      </c>
      <c r="I49" s="13">
        <v>2180</v>
      </c>
    </row>
    <row r="50" spans="1:9" ht="15.5" x14ac:dyDescent="0.35">
      <c r="A50" s="24"/>
      <c r="B50" s="22">
        <v>4</v>
      </c>
      <c r="C50" s="23">
        <v>0.02</v>
      </c>
      <c r="D50" s="23">
        <v>0.02</v>
      </c>
      <c r="E50" s="23">
        <v>0.04</v>
      </c>
      <c r="F50" s="23">
        <v>0.21</v>
      </c>
      <c r="G50" s="23">
        <v>0.71</v>
      </c>
      <c r="H50" s="23">
        <f t="shared" si="0"/>
        <v>0.29000000000000004</v>
      </c>
      <c r="I50" s="13">
        <v>2150</v>
      </c>
    </row>
    <row r="51" spans="1:9" ht="15.5" x14ac:dyDescent="0.35">
      <c r="A51" s="24"/>
      <c r="B51" s="22" t="s">
        <v>13</v>
      </c>
      <c r="C51" s="23">
        <v>0.02</v>
      </c>
      <c r="D51" s="23">
        <v>0.03</v>
      </c>
      <c r="E51" s="23">
        <v>0.05</v>
      </c>
      <c r="F51" s="23">
        <v>0.25</v>
      </c>
      <c r="G51" s="23">
        <v>0.64</v>
      </c>
      <c r="H51" s="23">
        <f t="shared" si="0"/>
        <v>0.36</v>
      </c>
      <c r="I51" s="13">
        <v>1780</v>
      </c>
    </row>
    <row r="52" spans="1:9" ht="15.5" x14ac:dyDescent="0.35">
      <c r="A52" s="24" t="s">
        <v>124</v>
      </c>
      <c r="B52" s="22" t="s">
        <v>12</v>
      </c>
      <c r="C52" s="23">
        <v>0.03</v>
      </c>
      <c r="D52" s="23">
        <v>0.04</v>
      </c>
      <c r="E52" s="23">
        <v>0.04</v>
      </c>
      <c r="F52" s="23">
        <v>0.2</v>
      </c>
      <c r="G52" s="23">
        <v>0.69</v>
      </c>
      <c r="H52" s="23">
        <f t="shared" si="0"/>
        <v>0.31000000000000005</v>
      </c>
      <c r="I52" s="13">
        <v>2920</v>
      </c>
    </row>
    <row r="53" spans="1:9" ht="15.5" x14ac:dyDescent="0.35">
      <c r="A53" s="24"/>
      <c r="B53" s="22" t="s">
        <v>11</v>
      </c>
      <c r="C53" s="23">
        <v>0.03</v>
      </c>
      <c r="D53" s="23">
        <v>0.02</v>
      </c>
      <c r="E53" s="23">
        <v>0.05</v>
      </c>
      <c r="F53" s="23">
        <v>0.25</v>
      </c>
      <c r="G53" s="23">
        <v>0.66</v>
      </c>
      <c r="H53" s="23">
        <f t="shared" si="0"/>
        <v>0.33999999999999997</v>
      </c>
      <c r="I53" s="13">
        <v>3350</v>
      </c>
    </row>
    <row r="54" spans="1:9" ht="15.5" x14ac:dyDescent="0.35">
      <c r="A54" s="24"/>
      <c r="B54" s="22" t="s">
        <v>10</v>
      </c>
      <c r="C54" s="23">
        <v>0.01</v>
      </c>
      <c r="D54" s="23">
        <v>0.02</v>
      </c>
      <c r="E54" s="23">
        <v>0.04</v>
      </c>
      <c r="F54" s="23">
        <v>0.23</v>
      </c>
      <c r="G54" s="23">
        <v>0.7</v>
      </c>
      <c r="H54" s="23">
        <f t="shared" si="0"/>
        <v>0.30000000000000004</v>
      </c>
      <c r="I54" s="13">
        <v>870</v>
      </c>
    </row>
    <row r="55" spans="1:9" ht="15.5" x14ac:dyDescent="0.35">
      <c r="A55" s="24"/>
      <c r="B55" s="22" t="s">
        <v>9</v>
      </c>
      <c r="C55" s="23">
        <v>0.01</v>
      </c>
      <c r="D55" s="23">
        <v>0.02</v>
      </c>
      <c r="E55" s="23">
        <v>0.01</v>
      </c>
      <c r="F55" s="23">
        <v>0.15</v>
      </c>
      <c r="G55" s="23">
        <v>0.82</v>
      </c>
      <c r="H55" s="23">
        <f t="shared" si="0"/>
        <v>0.18000000000000005</v>
      </c>
      <c r="I55" s="13">
        <v>570</v>
      </c>
    </row>
    <row r="56" spans="1:9" ht="15.5" x14ac:dyDescent="0.35">
      <c r="A56" s="24"/>
      <c r="B56" s="22" t="s">
        <v>8</v>
      </c>
      <c r="C56" s="23">
        <v>0.01</v>
      </c>
      <c r="D56" s="23">
        <v>0.02</v>
      </c>
      <c r="E56" s="23">
        <v>0.03</v>
      </c>
      <c r="F56" s="23">
        <v>0.18</v>
      </c>
      <c r="G56" s="23">
        <v>0.76</v>
      </c>
      <c r="H56" s="23">
        <f t="shared" si="0"/>
        <v>0.24</v>
      </c>
      <c r="I56" s="13">
        <v>1050</v>
      </c>
    </row>
    <row r="57" spans="1:9" ht="15.5" x14ac:dyDescent="0.35">
      <c r="A57" s="24"/>
      <c r="B57" s="22" t="s">
        <v>7</v>
      </c>
      <c r="C57" s="23">
        <v>0</v>
      </c>
      <c r="D57" s="23">
        <v>0</v>
      </c>
      <c r="E57" s="23">
        <v>0.01</v>
      </c>
      <c r="F57" s="23">
        <v>0.1</v>
      </c>
      <c r="G57" s="23">
        <v>0.88</v>
      </c>
      <c r="H57" s="23">
        <f t="shared" si="0"/>
        <v>0.12</v>
      </c>
      <c r="I57" s="13">
        <v>1020</v>
      </c>
    </row>
    <row r="58" spans="1:9" ht="15.5" x14ac:dyDescent="0.35">
      <c r="A58" s="68" t="s">
        <v>1821</v>
      </c>
      <c r="B58" s="22" t="s">
        <v>6</v>
      </c>
      <c r="C58" s="23">
        <v>0.02</v>
      </c>
      <c r="D58" s="23">
        <v>0.01</v>
      </c>
      <c r="E58" s="23">
        <v>0.04</v>
      </c>
      <c r="F58" s="23">
        <v>0.25</v>
      </c>
      <c r="G58" s="23">
        <v>0.68</v>
      </c>
      <c r="H58" s="23">
        <f t="shared" si="0"/>
        <v>0.31999999999999995</v>
      </c>
      <c r="I58" s="13">
        <v>3860</v>
      </c>
    </row>
    <row r="59" spans="1:9" ht="15.5" x14ac:dyDescent="0.35">
      <c r="A59" s="22"/>
      <c r="B59" s="22" t="s">
        <v>5</v>
      </c>
      <c r="C59" s="23">
        <v>0.02</v>
      </c>
      <c r="D59" s="23">
        <v>0.03</v>
      </c>
      <c r="E59" s="23">
        <v>0.05</v>
      </c>
      <c r="F59" s="23">
        <v>0.2</v>
      </c>
      <c r="G59" s="23">
        <v>0.71</v>
      </c>
      <c r="H59" s="23">
        <f t="shared" si="0"/>
        <v>0.29000000000000004</v>
      </c>
      <c r="I59" s="13">
        <v>1600</v>
      </c>
    </row>
    <row r="60" spans="1:9" ht="15.5" x14ac:dyDescent="0.35">
      <c r="A60" s="22"/>
      <c r="B60" s="22" t="s">
        <v>4</v>
      </c>
      <c r="C60" s="23">
        <v>0.04</v>
      </c>
      <c r="D60" s="23">
        <v>0.04</v>
      </c>
      <c r="E60" s="23">
        <v>0.04</v>
      </c>
      <c r="F60" s="23">
        <v>0.19</v>
      </c>
      <c r="G60" s="23">
        <v>0.68</v>
      </c>
      <c r="H60" s="23">
        <f t="shared" si="0"/>
        <v>0.31999999999999995</v>
      </c>
      <c r="I60" s="13">
        <v>670</v>
      </c>
    </row>
    <row r="61" spans="1:9" ht="15.5" x14ac:dyDescent="0.35">
      <c r="A61" s="22"/>
      <c r="B61" s="22" t="s">
        <v>3</v>
      </c>
      <c r="C61" s="23">
        <v>0.06</v>
      </c>
      <c r="D61" s="23">
        <v>0.03</v>
      </c>
      <c r="E61" s="23">
        <v>0.05</v>
      </c>
      <c r="F61" s="23">
        <v>0.2</v>
      </c>
      <c r="G61" s="23">
        <v>0.66</v>
      </c>
      <c r="H61" s="23">
        <f t="shared" ref="H61:H64" si="1">100%-G61</f>
        <v>0.33999999999999997</v>
      </c>
      <c r="I61" s="13">
        <v>250</v>
      </c>
    </row>
    <row r="62" spans="1:9" ht="15.5" x14ac:dyDescent="0.35">
      <c r="A62" s="68" t="s">
        <v>1978</v>
      </c>
      <c r="B62" s="22" t="s">
        <v>2</v>
      </c>
      <c r="C62" s="23">
        <v>0.04</v>
      </c>
      <c r="D62" s="23">
        <v>0.04</v>
      </c>
      <c r="E62" s="23">
        <v>0.05</v>
      </c>
      <c r="F62" s="23">
        <v>0.18</v>
      </c>
      <c r="G62" s="23">
        <v>0.69</v>
      </c>
      <c r="H62" s="23">
        <f t="shared" si="1"/>
        <v>0.31000000000000005</v>
      </c>
      <c r="I62" s="13">
        <v>440</v>
      </c>
    </row>
    <row r="63" spans="1:9" ht="15.5" x14ac:dyDescent="0.35">
      <c r="A63" s="22"/>
      <c r="B63" s="22" t="s">
        <v>1</v>
      </c>
      <c r="C63" s="23">
        <v>0.02</v>
      </c>
      <c r="D63" s="23">
        <v>0.02</v>
      </c>
      <c r="E63" s="23">
        <v>0.04</v>
      </c>
      <c r="F63" s="23">
        <v>0.23</v>
      </c>
      <c r="G63" s="23">
        <v>0.69</v>
      </c>
      <c r="H63" s="23">
        <f t="shared" si="1"/>
        <v>0.31000000000000005</v>
      </c>
      <c r="I63" s="13">
        <v>6820</v>
      </c>
    </row>
    <row r="64" spans="1:9" ht="15.5" x14ac:dyDescent="0.35">
      <c r="A64" s="22"/>
      <c r="B64" s="22" t="s">
        <v>0</v>
      </c>
      <c r="C64" s="23">
        <v>0.03</v>
      </c>
      <c r="D64" s="23">
        <v>0.04</v>
      </c>
      <c r="E64" s="23">
        <v>0.04</v>
      </c>
      <c r="F64" s="23">
        <v>0.17</v>
      </c>
      <c r="G64" s="23">
        <v>0.73</v>
      </c>
      <c r="H64" s="23">
        <f t="shared" si="1"/>
        <v>0.27</v>
      </c>
      <c r="I64" s="13">
        <v>2960</v>
      </c>
    </row>
    <row r="65" spans="1:2" ht="15.5" x14ac:dyDescent="0.35">
      <c r="A65" s="22"/>
      <c r="B65" s="22"/>
    </row>
    <row r="66" spans="1:2" ht="15.5" x14ac:dyDescent="0.35">
      <c r="A66" s="26" t="s">
        <v>1807</v>
      </c>
    </row>
    <row r="67" spans="1:2" ht="15.5" x14ac:dyDescent="0.35">
      <c r="A67" s="26" t="s">
        <v>1822</v>
      </c>
    </row>
  </sheetData>
  <pageMargins left="0.7" right="0.7" top="0.75" bottom="0.75" header="0.3" footer="0.3"/>
  <pageSetup paperSize="9" orientation="portrait" horizontalDpi="90" verticalDpi="9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5"/>
  <sheetViews>
    <sheetView zoomScale="85" zoomScaleNormal="85" workbookViewId="0"/>
  </sheetViews>
  <sheetFormatPr defaultRowHeight="15.5" x14ac:dyDescent="0.35"/>
  <cols>
    <col min="1" max="16384" width="8.7265625" style="13"/>
  </cols>
  <sheetData>
    <row r="1" spans="1:20" x14ac:dyDescent="0.35">
      <c r="A1" s="55" t="s">
        <v>1864</v>
      </c>
      <c r="B1" s="55"/>
      <c r="C1" s="55"/>
      <c r="D1" s="55"/>
      <c r="E1" s="55"/>
      <c r="F1" s="55"/>
      <c r="G1" s="55"/>
      <c r="H1" s="55"/>
      <c r="I1" s="55"/>
      <c r="J1" s="55"/>
      <c r="K1" s="55"/>
      <c r="L1" s="55"/>
      <c r="M1" s="23"/>
      <c r="N1" s="23"/>
      <c r="O1" s="23"/>
      <c r="P1" s="23"/>
      <c r="Q1" s="23"/>
    </row>
    <row r="2" spans="1:20" x14ac:dyDescent="0.35">
      <c r="A2" s="13" t="s">
        <v>1832</v>
      </c>
      <c r="B2" s="23"/>
      <c r="C2" s="23"/>
      <c r="D2" s="23"/>
      <c r="E2" s="23"/>
      <c r="F2" s="23"/>
      <c r="G2" s="23"/>
      <c r="H2" s="23"/>
      <c r="I2" s="23"/>
      <c r="J2" s="23"/>
      <c r="K2" s="23"/>
      <c r="L2" s="23"/>
      <c r="M2" s="23"/>
      <c r="N2" s="23"/>
      <c r="O2" s="23"/>
      <c r="P2" s="23"/>
      <c r="Q2" s="23"/>
    </row>
    <row r="3" spans="1:20" x14ac:dyDescent="0.35">
      <c r="A3" s="13" t="s">
        <v>1865</v>
      </c>
      <c r="B3" s="23"/>
      <c r="C3" s="23"/>
      <c r="D3" s="23"/>
      <c r="E3" s="23"/>
      <c r="F3" s="23"/>
      <c r="G3" s="23"/>
      <c r="H3" s="23"/>
      <c r="I3" s="23"/>
      <c r="J3" s="23"/>
      <c r="K3" s="23"/>
      <c r="L3" s="23"/>
      <c r="M3" s="23"/>
      <c r="N3" s="23"/>
      <c r="O3" s="23"/>
      <c r="P3" s="23"/>
      <c r="Q3" s="23"/>
    </row>
    <row r="4" spans="1:20" x14ac:dyDescent="0.35">
      <c r="B4" s="23"/>
      <c r="C4" s="23"/>
      <c r="D4" s="23"/>
      <c r="E4" s="23"/>
      <c r="F4" s="23"/>
      <c r="G4" s="23"/>
      <c r="H4" s="23"/>
      <c r="I4" s="23"/>
      <c r="J4" s="23"/>
      <c r="K4" s="23"/>
      <c r="L4" s="23"/>
      <c r="M4" s="23"/>
      <c r="N4" s="23"/>
      <c r="O4" s="23"/>
      <c r="P4" s="23"/>
      <c r="Q4" s="23"/>
    </row>
    <row r="5" spans="1:20" x14ac:dyDescent="0.35">
      <c r="A5" s="24" t="s">
        <v>157</v>
      </c>
      <c r="B5" s="15"/>
      <c r="C5" s="15"/>
      <c r="D5" s="15"/>
      <c r="E5" s="15"/>
      <c r="F5" s="15"/>
      <c r="G5" s="15"/>
      <c r="H5" s="15"/>
      <c r="I5" s="15"/>
      <c r="J5" s="15"/>
      <c r="L5" s="77"/>
      <c r="M5" s="77"/>
      <c r="N5" s="77"/>
      <c r="O5" s="77"/>
      <c r="P5" s="77"/>
      <c r="Q5" s="77"/>
      <c r="R5" s="77"/>
      <c r="S5" s="77"/>
      <c r="T5" s="77"/>
    </row>
    <row r="6" spans="1:20" x14ac:dyDescent="0.35">
      <c r="B6" s="15"/>
      <c r="C6" s="15"/>
      <c r="D6" s="15"/>
      <c r="E6" s="15"/>
      <c r="F6" s="15"/>
      <c r="G6" s="15"/>
      <c r="H6" s="15"/>
      <c r="I6" s="15"/>
      <c r="J6" s="15"/>
      <c r="L6" s="66"/>
      <c r="M6" s="66"/>
      <c r="N6" s="66"/>
      <c r="O6" s="66"/>
      <c r="P6" s="66"/>
      <c r="Q6" s="66"/>
      <c r="R6" s="66"/>
      <c r="S6" s="66"/>
      <c r="T6" s="66"/>
    </row>
    <row r="7" spans="1:20" x14ac:dyDescent="0.35">
      <c r="C7" s="13" t="s">
        <v>151</v>
      </c>
      <c r="D7" s="13" t="s">
        <v>150</v>
      </c>
      <c r="E7" s="13" t="s">
        <v>149</v>
      </c>
      <c r="F7" s="13" t="s">
        <v>148</v>
      </c>
      <c r="G7" s="13" t="s">
        <v>147</v>
      </c>
      <c r="H7" s="13" t="s">
        <v>146</v>
      </c>
      <c r="I7" s="13" t="s">
        <v>145</v>
      </c>
      <c r="J7" s="13" t="s">
        <v>144</v>
      </c>
      <c r="K7" s="13" t="s">
        <v>117</v>
      </c>
      <c r="M7" s="23"/>
    </row>
    <row r="8" spans="1:20" x14ac:dyDescent="0.35">
      <c r="A8" s="13" t="s">
        <v>133</v>
      </c>
      <c r="B8" s="23" t="s">
        <v>152</v>
      </c>
      <c r="C8" s="23">
        <v>0.5</v>
      </c>
      <c r="D8" s="23">
        <v>0.45</v>
      </c>
      <c r="E8" s="23">
        <v>0.03</v>
      </c>
      <c r="F8" s="23">
        <v>0.01</v>
      </c>
      <c r="G8" s="23">
        <v>0</v>
      </c>
      <c r="H8" s="23">
        <v>0.01</v>
      </c>
      <c r="I8" s="23">
        <v>0.95</v>
      </c>
      <c r="J8" s="23">
        <v>0.01</v>
      </c>
      <c r="K8" s="13">
        <v>2530</v>
      </c>
      <c r="L8" s="23"/>
      <c r="M8" s="23"/>
      <c r="N8" s="23"/>
      <c r="O8" s="23"/>
      <c r="P8" s="23"/>
      <c r="Q8" s="23"/>
      <c r="R8" s="23"/>
      <c r="S8" s="23"/>
    </row>
    <row r="9" spans="1:20" x14ac:dyDescent="0.35">
      <c r="A9" s="13" t="s">
        <v>132</v>
      </c>
      <c r="B9" s="23" t="s">
        <v>131</v>
      </c>
      <c r="C9" s="23">
        <v>0.53</v>
      </c>
      <c r="D9" s="23">
        <v>0.42</v>
      </c>
      <c r="E9" s="23">
        <v>0.03</v>
      </c>
      <c r="F9" s="23">
        <v>0</v>
      </c>
      <c r="G9" s="23">
        <v>0</v>
      </c>
      <c r="H9" s="23">
        <v>0.01</v>
      </c>
      <c r="I9" s="23">
        <v>0.95</v>
      </c>
      <c r="J9" s="23">
        <v>0.01</v>
      </c>
      <c r="K9" s="13">
        <v>1110</v>
      </c>
      <c r="L9" s="23"/>
      <c r="M9" s="23"/>
      <c r="N9" s="23"/>
      <c r="O9" s="23"/>
      <c r="P9" s="23"/>
      <c r="Q9" s="23"/>
      <c r="R9" s="23"/>
      <c r="S9" s="23"/>
    </row>
    <row r="10" spans="1:20" x14ac:dyDescent="0.35">
      <c r="B10" s="23" t="s">
        <v>130</v>
      </c>
      <c r="C10" s="23">
        <v>0.47</v>
      </c>
      <c r="D10" s="23">
        <v>0.47</v>
      </c>
      <c r="E10" s="23">
        <v>0.03</v>
      </c>
      <c r="F10" s="23">
        <v>0.01</v>
      </c>
      <c r="G10" s="23">
        <v>0</v>
      </c>
      <c r="H10" s="23">
        <v>0.01</v>
      </c>
      <c r="I10" s="23">
        <v>0.95</v>
      </c>
      <c r="J10" s="23">
        <v>0.01</v>
      </c>
      <c r="K10" s="13">
        <v>1420</v>
      </c>
      <c r="L10" s="23"/>
      <c r="M10" s="23"/>
      <c r="N10" s="23"/>
      <c r="O10" s="23"/>
      <c r="P10" s="23"/>
      <c r="Q10" s="23"/>
      <c r="R10" s="23"/>
      <c r="S10" s="23"/>
    </row>
    <row r="11" spans="1:20" x14ac:dyDescent="0.35">
      <c r="A11" s="13" t="s">
        <v>129</v>
      </c>
      <c r="B11" s="23" t="s">
        <v>44</v>
      </c>
      <c r="C11" s="23">
        <v>0.55000000000000004</v>
      </c>
      <c r="D11" s="23">
        <v>0.42</v>
      </c>
      <c r="E11" s="23">
        <v>0.01</v>
      </c>
      <c r="F11" s="23">
        <v>0</v>
      </c>
      <c r="G11" s="23">
        <v>0</v>
      </c>
      <c r="H11" s="23">
        <v>0.02</v>
      </c>
      <c r="I11" s="23">
        <v>0.97</v>
      </c>
      <c r="J11" s="23">
        <v>0</v>
      </c>
      <c r="K11" s="13">
        <v>80</v>
      </c>
      <c r="L11" s="23"/>
      <c r="M11" s="23"/>
      <c r="N11" s="23"/>
      <c r="O11" s="23"/>
      <c r="P11" s="23"/>
      <c r="Q11" s="23"/>
      <c r="R11" s="23"/>
      <c r="S11" s="23"/>
    </row>
    <row r="12" spans="1:20" x14ac:dyDescent="0.35">
      <c r="B12" s="23" t="s">
        <v>43</v>
      </c>
      <c r="C12" s="23">
        <v>0.51</v>
      </c>
      <c r="D12" s="23">
        <v>0.45</v>
      </c>
      <c r="E12" s="23">
        <v>0.03</v>
      </c>
      <c r="F12" s="23">
        <v>0</v>
      </c>
      <c r="G12" s="23">
        <v>0</v>
      </c>
      <c r="H12" s="23">
        <v>0</v>
      </c>
      <c r="I12" s="23">
        <v>0.96</v>
      </c>
      <c r="J12" s="23">
        <v>0.01</v>
      </c>
      <c r="K12" s="13">
        <v>380</v>
      </c>
      <c r="L12" s="23"/>
      <c r="M12" s="23"/>
      <c r="N12" s="23"/>
      <c r="O12" s="23"/>
      <c r="P12" s="23"/>
      <c r="Q12" s="23"/>
      <c r="R12" s="23"/>
      <c r="S12" s="23"/>
    </row>
    <row r="13" spans="1:20" x14ac:dyDescent="0.35">
      <c r="B13" s="23" t="s">
        <v>42</v>
      </c>
      <c r="C13" s="23">
        <v>0.47</v>
      </c>
      <c r="D13" s="23">
        <v>0.46</v>
      </c>
      <c r="E13" s="23">
        <v>0.04</v>
      </c>
      <c r="F13" s="23">
        <v>0.01</v>
      </c>
      <c r="G13" s="23">
        <v>0</v>
      </c>
      <c r="H13" s="23">
        <v>0.02</v>
      </c>
      <c r="I13" s="23">
        <v>0.93</v>
      </c>
      <c r="J13" s="23">
        <v>0.01</v>
      </c>
      <c r="K13" s="13">
        <v>490</v>
      </c>
      <c r="L13" s="23"/>
      <c r="M13" s="23"/>
      <c r="N13" s="23"/>
      <c r="O13" s="23"/>
      <c r="P13" s="23"/>
      <c r="Q13" s="23"/>
      <c r="R13" s="23"/>
      <c r="S13" s="23"/>
    </row>
    <row r="14" spans="1:20" x14ac:dyDescent="0.35">
      <c r="B14" s="23" t="s">
        <v>41</v>
      </c>
      <c r="C14" s="23">
        <v>0.48</v>
      </c>
      <c r="D14" s="23">
        <v>0.45</v>
      </c>
      <c r="E14" s="23">
        <v>0.04</v>
      </c>
      <c r="F14" s="23">
        <v>0.01</v>
      </c>
      <c r="G14" s="23">
        <v>0</v>
      </c>
      <c r="H14" s="23">
        <v>0.02</v>
      </c>
      <c r="I14" s="23">
        <v>0.93</v>
      </c>
      <c r="J14" s="23">
        <v>0.01</v>
      </c>
      <c r="K14" s="13">
        <v>390</v>
      </c>
      <c r="L14" s="23"/>
      <c r="M14" s="23"/>
      <c r="N14" s="23"/>
      <c r="O14" s="23"/>
      <c r="P14" s="23"/>
      <c r="Q14" s="23"/>
      <c r="R14" s="23"/>
      <c r="S14" s="23"/>
    </row>
    <row r="15" spans="1:20" x14ac:dyDescent="0.35">
      <c r="B15" s="23" t="s">
        <v>40</v>
      </c>
      <c r="C15" s="23">
        <v>0.5</v>
      </c>
      <c r="D15" s="23">
        <v>0.47</v>
      </c>
      <c r="E15" s="23">
        <v>0.02</v>
      </c>
      <c r="F15" s="23">
        <v>0.01</v>
      </c>
      <c r="G15" s="23">
        <v>0</v>
      </c>
      <c r="H15" s="23">
        <v>0.01</v>
      </c>
      <c r="I15" s="23">
        <v>0.97</v>
      </c>
      <c r="J15" s="23">
        <v>0.01</v>
      </c>
      <c r="K15" s="13">
        <v>520</v>
      </c>
      <c r="L15" s="23"/>
      <c r="M15" s="23"/>
      <c r="N15" s="23"/>
      <c r="O15" s="23"/>
      <c r="P15" s="23"/>
      <c r="Q15" s="23"/>
      <c r="R15" s="23"/>
      <c r="S15" s="23"/>
    </row>
    <row r="16" spans="1:20" x14ac:dyDescent="0.35">
      <c r="B16" s="23" t="s">
        <v>39</v>
      </c>
      <c r="C16" s="23">
        <v>0.52</v>
      </c>
      <c r="D16" s="23">
        <v>0.42</v>
      </c>
      <c r="E16" s="23">
        <v>0.04</v>
      </c>
      <c r="F16" s="23">
        <v>0.01</v>
      </c>
      <c r="G16" s="23">
        <v>0.01</v>
      </c>
      <c r="H16" s="23">
        <v>0.01</v>
      </c>
      <c r="I16" s="23">
        <v>0.94</v>
      </c>
      <c r="J16" s="23">
        <v>0.02</v>
      </c>
      <c r="K16" s="13">
        <v>390</v>
      </c>
      <c r="L16" s="23"/>
      <c r="M16" s="23"/>
      <c r="N16" s="23"/>
      <c r="O16" s="23"/>
      <c r="P16" s="23"/>
      <c r="Q16" s="23"/>
      <c r="R16" s="23"/>
      <c r="S16" s="23"/>
    </row>
    <row r="17" spans="1:19" x14ac:dyDescent="0.35">
      <c r="B17" s="23" t="s">
        <v>38</v>
      </c>
      <c r="C17" s="23">
        <v>0.55000000000000004</v>
      </c>
      <c r="D17" s="23">
        <v>0.42</v>
      </c>
      <c r="E17" s="23">
        <v>0.01</v>
      </c>
      <c r="F17" s="23">
        <v>0.01</v>
      </c>
      <c r="G17" s="23">
        <v>0</v>
      </c>
      <c r="H17" s="23">
        <v>0.01</v>
      </c>
      <c r="I17" s="23">
        <v>0.97</v>
      </c>
      <c r="J17" s="23">
        <v>0.01</v>
      </c>
      <c r="K17" s="13">
        <v>230</v>
      </c>
      <c r="L17" s="23"/>
      <c r="M17" s="23"/>
      <c r="N17" s="23"/>
      <c r="O17" s="23"/>
      <c r="P17" s="23"/>
      <c r="Q17" s="23"/>
      <c r="R17" s="23"/>
      <c r="S17" s="23"/>
    </row>
    <row r="18" spans="1:19" x14ac:dyDescent="0.35">
      <c r="B18" s="23" t="s">
        <v>37</v>
      </c>
      <c r="C18" s="23">
        <v>0.45</v>
      </c>
      <c r="D18" s="23">
        <v>0.51</v>
      </c>
      <c r="E18" s="23">
        <v>0.02</v>
      </c>
      <c r="F18" s="23">
        <v>0</v>
      </c>
      <c r="G18" s="23">
        <v>0</v>
      </c>
      <c r="H18" s="23">
        <v>0.02</v>
      </c>
      <c r="I18" s="23">
        <v>0.96</v>
      </c>
      <c r="J18" s="23">
        <v>0</v>
      </c>
      <c r="K18" s="13">
        <v>60</v>
      </c>
      <c r="L18" s="23"/>
      <c r="M18" s="23"/>
      <c r="N18" s="23"/>
      <c r="O18" s="23"/>
      <c r="P18" s="23"/>
      <c r="Q18" s="23"/>
      <c r="R18" s="23"/>
      <c r="S18" s="23"/>
    </row>
    <row r="19" spans="1:19" x14ac:dyDescent="0.35">
      <c r="A19" s="13" t="s">
        <v>1026</v>
      </c>
      <c r="B19" s="23" t="s">
        <v>57</v>
      </c>
      <c r="C19" s="23">
        <v>0.53</v>
      </c>
      <c r="D19" s="23">
        <v>0.39</v>
      </c>
      <c r="E19" s="23">
        <v>0.03</v>
      </c>
      <c r="F19" s="23">
        <v>0.01</v>
      </c>
      <c r="G19" s="23">
        <v>0.01</v>
      </c>
      <c r="H19" s="23">
        <v>0.03</v>
      </c>
      <c r="I19" s="23">
        <v>0.92</v>
      </c>
      <c r="J19" s="23">
        <v>0.02</v>
      </c>
      <c r="K19" s="13">
        <v>430</v>
      </c>
      <c r="L19" s="23"/>
      <c r="M19" s="23"/>
      <c r="N19" s="23"/>
      <c r="O19" s="23"/>
      <c r="P19" s="23"/>
      <c r="Q19" s="23"/>
      <c r="R19" s="23"/>
      <c r="S19" s="23"/>
    </row>
    <row r="20" spans="1:19" x14ac:dyDescent="0.35">
      <c r="B20" s="23" t="s">
        <v>58</v>
      </c>
      <c r="C20" s="23">
        <v>0.5</v>
      </c>
      <c r="D20" s="23">
        <v>0.46</v>
      </c>
      <c r="E20" s="23">
        <v>0.03</v>
      </c>
      <c r="F20" s="23">
        <v>0</v>
      </c>
      <c r="G20" s="23">
        <v>0</v>
      </c>
      <c r="H20" s="23">
        <v>0.01</v>
      </c>
      <c r="I20" s="23">
        <v>0.96</v>
      </c>
      <c r="J20" s="23">
        <v>0.01</v>
      </c>
      <c r="K20" s="13">
        <v>2100</v>
      </c>
      <c r="L20" s="23"/>
      <c r="M20" s="23"/>
      <c r="N20" s="23"/>
      <c r="O20" s="23"/>
      <c r="P20" s="23"/>
      <c r="Q20" s="23"/>
      <c r="R20" s="23"/>
      <c r="S20" s="23"/>
    </row>
    <row r="21" spans="1:19" x14ac:dyDescent="0.35">
      <c r="A21" s="13" t="s">
        <v>128</v>
      </c>
      <c r="B21" s="23" t="s">
        <v>127</v>
      </c>
      <c r="C21" s="23">
        <v>0.52</v>
      </c>
      <c r="D21" s="23">
        <v>0.42</v>
      </c>
      <c r="E21" s="23">
        <v>0.02</v>
      </c>
      <c r="F21" s="23">
        <v>0.01</v>
      </c>
      <c r="G21" s="23">
        <v>0</v>
      </c>
      <c r="H21" s="23">
        <v>0.02</v>
      </c>
      <c r="I21" s="23">
        <v>0.94</v>
      </c>
      <c r="J21" s="23">
        <v>0.02</v>
      </c>
      <c r="K21" s="13">
        <v>670</v>
      </c>
      <c r="L21" s="23"/>
      <c r="M21" s="23"/>
      <c r="N21" s="23"/>
      <c r="O21" s="23"/>
      <c r="P21" s="23"/>
      <c r="Q21" s="23"/>
      <c r="R21" s="23"/>
      <c r="S21" s="23"/>
    </row>
    <row r="22" spans="1:19" x14ac:dyDescent="0.35">
      <c r="B22" s="23" t="s">
        <v>126</v>
      </c>
      <c r="C22" s="23">
        <v>0.49</v>
      </c>
      <c r="D22" s="23">
        <v>0.46</v>
      </c>
      <c r="E22" s="23">
        <v>0.03</v>
      </c>
      <c r="F22" s="23">
        <v>0.01</v>
      </c>
      <c r="G22" s="23">
        <v>0</v>
      </c>
      <c r="H22" s="23">
        <v>0.01</v>
      </c>
      <c r="I22" s="23">
        <v>0.94</v>
      </c>
      <c r="J22" s="23">
        <v>0.01</v>
      </c>
      <c r="K22" s="13">
        <v>930</v>
      </c>
      <c r="L22" s="23"/>
      <c r="M22" s="23"/>
      <c r="N22" s="23"/>
      <c r="O22" s="23"/>
      <c r="P22" s="23"/>
      <c r="Q22" s="23"/>
      <c r="R22" s="23"/>
      <c r="S22" s="23"/>
    </row>
    <row r="23" spans="1:19" x14ac:dyDescent="0.35">
      <c r="B23" s="23" t="s">
        <v>125</v>
      </c>
      <c r="C23" s="23">
        <v>0.51</v>
      </c>
      <c r="D23" s="23">
        <v>0.45</v>
      </c>
      <c r="E23" s="23">
        <v>0.03</v>
      </c>
      <c r="F23" s="23">
        <v>0</v>
      </c>
      <c r="G23" s="23">
        <v>0</v>
      </c>
      <c r="H23" s="23">
        <v>0.01</v>
      </c>
      <c r="I23" s="23">
        <v>0.96</v>
      </c>
      <c r="J23" s="23">
        <v>0.01</v>
      </c>
      <c r="K23" s="13">
        <v>850</v>
      </c>
      <c r="L23" s="23"/>
      <c r="M23" s="23"/>
      <c r="N23" s="23"/>
      <c r="O23" s="23"/>
      <c r="P23" s="23"/>
      <c r="Q23" s="23"/>
      <c r="R23" s="23"/>
      <c r="S23" s="23"/>
    </row>
    <row r="24" spans="1:19" x14ac:dyDescent="0.35">
      <c r="A24" s="13" t="s">
        <v>124</v>
      </c>
      <c r="B24" s="23" t="s">
        <v>123</v>
      </c>
      <c r="C24" s="23">
        <v>0.5</v>
      </c>
      <c r="D24" s="23">
        <v>0.45</v>
      </c>
      <c r="E24" s="23">
        <v>0.03</v>
      </c>
      <c r="F24" s="23">
        <v>0.01</v>
      </c>
      <c r="G24" s="23">
        <v>0</v>
      </c>
      <c r="H24" s="23">
        <v>0.01</v>
      </c>
      <c r="I24" s="23">
        <v>0.95</v>
      </c>
      <c r="J24" s="23">
        <v>0.01</v>
      </c>
      <c r="K24" s="13">
        <v>2210</v>
      </c>
      <c r="L24" s="23"/>
      <c r="M24" s="23"/>
      <c r="N24" s="23"/>
      <c r="O24" s="23"/>
      <c r="P24" s="23"/>
      <c r="Q24" s="23"/>
      <c r="R24" s="23"/>
      <c r="S24" s="23"/>
    </row>
    <row r="25" spans="1:19" x14ac:dyDescent="0.35">
      <c r="B25" s="23" t="s">
        <v>122</v>
      </c>
      <c r="C25" s="23">
        <v>0.53</v>
      </c>
      <c r="D25" s="23">
        <v>0.43</v>
      </c>
      <c r="E25" s="23">
        <v>0.03</v>
      </c>
      <c r="F25" s="23">
        <v>0</v>
      </c>
      <c r="G25" s="23">
        <v>0</v>
      </c>
      <c r="H25" s="23">
        <v>0.01</v>
      </c>
      <c r="I25" s="23">
        <v>0.96</v>
      </c>
      <c r="J25" s="23">
        <v>0</v>
      </c>
      <c r="K25" s="13">
        <v>320</v>
      </c>
      <c r="L25" s="23"/>
      <c r="M25" s="23"/>
      <c r="N25" s="23"/>
      <c r="O25" s="23"/>
      <c r="P25" s="23"/>
      <c r="Q25" s="23"/>
      <c r="R25" s="23"/>
      <c r="S25" s="23"/>
    </row>
    <row r="26" spans="1:19" x14ac:dyDescent="0.35">
      <c r="B26" s="23"/>
      <c r="C26" s="23"/>
      <c r="D26" s="23"/>
      <c r="E26" s="23"/>
      <c r="F26" s="23"/>
      <c r="G26" s="23"/>
      <c r="H26" s="23"/>
      <c r="I26" s="23"/>
      <c r="J26" s="23"/>
      <c r="L26" s="23"/>
      <c r="M26" s="23"/>
      <c r="N26" s="23"/>
      <c r="O26" s="23"/>
      <c r="P26" s="23"/>
      <c r="Q26" s="23"/>
      <c r="R26" s="23"/>
      <c r="S26" s="23"/>
    </row>
    <row r="27" spans="1:19" x14ac:dyDescent="0.35">
      <c r="A27" s="24" t="s">
        <v>156</v>
      </c>
      <c r="B27" s="23"/>
      <c r="C27" s="23"/>
      <c r="D27" s="23"/>
      <c r="E27" s="23"/>
      <c r="F27" s="23"/>
      <c r="G27" s="23"/>
      <c r="H27" s="23"/>
      <c r="I27" s="23"/>
      <c r="L27" s="23"/>
      <c r="M27" s="23"/>
      <c r="N27" s="23"/>
      <c r="O27" s="23"/>
      <c r="P27" s="23"/>
      <c r="Q27" s="23"/>
      <c r="R27" s="23"/>
      <c r="S27" s="23"/>
    </row>
    <row r="28" spans="1:19" x14ac:dyDescent="0.35">
      <c r="A28" s="24"/>
      <c r="B28" s="23"/>
      <c r="C28" s="23"/>
      <c r="D28" s="23"/>
      <c r="E28" s="23"/>
      <c r="F28" s="23"/>
      <c r="G28" s="23"/>
      <c r="H28" s="23"/>
      <c r="I28" s="23"/>
      <c r="L28" s="23"/>
      <c r="M28" s="23"/>
      <c r="N28" s="23"/>
      <c r="O28" s="23"/>
      <c r="P28" s="23"/>
      <c r="Q28" s="23"/>
      <c r="R28" s="23"/>
      <c r="S28" s="23"/>
    </row>
    <row r="29" spans="1:19" x14ac:dyDescent="0.35">
      <c r="B29" s="23"/>
      <c r="C29" s="23" t="s">
        <v>151</v>
      </c>
      <c r="D29" s="23" t="s">
        <v>150</v>
      </c>
      <c r="E29" s="23" t="s">
        <v>149</v>
      </c>
      <c r="F29" s="23" t="s">
        <v>148</v>
      </c>
      <c r="G29" s="23" t="s">
        <v>147</v>
      </c>
      <c r="H29" s="23" t="s">
        <v>146</v>
      </c>
      <c r="I29" s="23" t="s">
        <v>145</v>
      </c>
      <c r="J29" s="13" t="s">
        <v>144</v>
      </c>
      <c r="K29" s="13" t="s">
        <v>117</v>
      </c>
      <c r="L29" s="23"/>
      <c r="M29" s="23"/>
      <c r="N29" s="23"/>
      <c r="O29" s="23"/>
      <c r="P29" s="23"/>
      <c r="Q29" s="23"/>
      <c r="R29" s="23"/>
      <c r="S29" s="23"/>
    </row>
    <row r="30" spans="1:19" x14ac:dyDescent="0.35">
      <c r="A30" s="13" t="s">
        <v>133</v>
      </c>
      <c r="B30" s="23" t="s">
        <v>152</v>
      </c>
      <c r="C30" s="23">
        <v>0.34</v>
      </c>
      <c r="D30" s="23">
        <v>0.42</v>
      </c>
      <c r="E30" s="23">
        <v>0.09</v>
      </c>
      <c r="F30" s="23">
        <v>7.0000000000000007E-2</v>
      </c>
      <c r="G30" s="23">
        <v>0.03</v>
      </c>
      <c r="H30" s="23">
        <v>0.05</v>
      </c>
      <c r="I30" s="23">
        <v>0.76</v>
      </c>
      <c r="J30" s="23">
        <v>0.1</v>
      </c>
      <c r="K30" s="13">
        <v>2530</v>
      </c>
      <c r="L30" s="23"/>
      <c r="M30" s="23"/>
      <c r="N30" s="23"/>
      <c r="O30" s="23"/>
      <c r="P30" s="23"/>
      <c r="Q30" s="23"/>
      <c r="R30" s="23"/>
      <c r="S30" s="23"/>
    </row>
    <row r="31" spans="1:19" x14ac:dyDescent="0.35">
      <c r="A31" s="13" t="s">
        <v>132</v>
      </c>
      <c r="B31" s="23" t="s">
        <v>131</v>
      </c>
      <c r="C31" s="23">
        <v>0.41</v>
      </c>
      <c r="D31" s="23">
        <v>0.42</v>
      </c>
      <c r="E31" s="23">
        <v>0.08</v>
      </c>
      <c r="F31" s="23">
        <v>0.04</v>
      </c>
      <c r="G31" s="23">
        <v>0.02</v>
      </c>
      <c r="H31" s="23">
        <v>0.03</v>
      </c>
      <c r="I31" s="23">
        <v>0.83</v>
      </c>
      <c r="J31" s="23">
        <v>0.05</v>
      </c>
      <c r="K31" s="13">
        <v>1110</v>
      </c>
      <c r="L31" s="23"/>
      <c r="M31" s="23"/>
      <c r="N31" s="23"/>
      <c r="O31" s="23"/>
      <c r="P31" s="23"/>
      <c r="Q31" s="23"/>
      <c r="R31" s="23"/>
      <c r="S31" s="23"/>
    </row>
    <row r="32" spans="1:19" x14ac:dyDescent="0.35">
      <c r="B32" s="23" t="s">
        <v>130</v>
      </c>
      <c r="C32" s="23">
        <v>0.27</v>
      </c>
      <c r="D32" s="23">
        <v>0.41</v>
      </c>
      <c r="E32" s="23">
        <v>0.11</v>
      </c>
      <c r="F32" s="23">
        <v>0.1</v>
      </c>
      <c r="G32" s="23">
        <v>0.04</v>
      </c>
      <c r="H32" s="23">
        <v>7.0000000000000007E-2</v>
      </c>
      <c r="I32" s="23">
        <v>0.68</v>
      </c>
      <c r="J32" s="23">
        <v>0.14000000000000001</v>
      </c>
      <c r="K32" s="13">
        <v>1420</v>
      </c>
      <c r="L32" s="23"/>
      <c r="M32" s="23"/>
      <c r="N32" s="23"/>
      <c r="O32" s="23"/>
      <c r="P32" s="23"/>
      <c r="Q32" s="23"/>
      <c r="R32" s="23"/>
      <c r="S32" s="23"/>
    </row>
    <row r="33" spans="1:19" x14ac:dyDescent="0.35">
      <c r="A33" s="13" t="s">
        <v>129</v>
      </c>
      <c r="B33" s="23" t="s">
        <v>44</v>
      </c>
      <c r="C33" s="23">
        <v>0.41</v>
      </c>
      <c r="D33" s="23">
        <v>0.44</v>
      </c>
      <c r="E33" s="23">
        <v>0.06</v>
      </c>
      <c r="F33" s="23">
        <v>0.05</v>
      </c>
      <c r="G33" s="23">
        <v>0</v>
      </c>
      <c r="H33" s="23">
        <v>0.04</v>
      </c>
      <c r="I33" s="23">
        <v>0.85</v>
      </c>
      <c r="J33" s="23">
        <v>0.05</v>
      </c>
      <c r="K33" s="13">
        <v>80</v>
      </c>
      <c r="L33" s="23"/>
      <c r="M33" s="23"/>
      <c r="N33" s="23"/>
      <c r="O33" s="23"/>
      <c r="P33" s="23"/>
      <c r="Q33" s="23"/>
      <c r="R33" s="23"/>
      <c r="S33" s="23"/>
    </row>
    <row r="34" spans="1:19" x14ac:dyDescent="0.35">
      <c r="B34" s="23" t="s">
        <v>43</v>
      </c>
      <c r="C34" s="23">
        <v>0.37</v>
      </c>
      <c r="D34" s="23">
        <v>0.46</v>
      </c>
      <c r="E34" s="23">
        <v>0.08</v>
      </c>
      <c r="F34" s="23">
        <v>0.05</v>
      </c>
      <c r="G34" s="23">
        <v>0.02</v>
      </c>
      <c r="H34" s="23">
        <v>0.02</v>
      </c>
      <c r="I34" s="23">
        <v>0.82</v>
      </c>
      <c r="J34" s="23">
        <v>0.08</v>
      </c>
      <c r="K34" s="13">
        <v>380</v>
      </c>
      <c r="L34" s="23"/>
      <c r="M34" s="23"/>
      <c r="N34" s="23"/>
      <c r="O34" s="23"/>
      <c r="P34" s="23"/>
      <c r="Q34" s="23"/>
      <c r="R34" s="23"/>
      <c r="S34" s="23"/>
    </row>
    <row r="35" spans="1:19" x14ac:dyDescent="0.35">
      <c r="B35" s="23" t="s">
        <v>42</v>
      </c>
      <c r="C35" s="23">
        <v>0.37</v>
      </c>
      <c r="D35" s="23">
        <v>0.44</v>
      </c>
      <c r="E35" s="23">
        <v>0.09</v>
      </c>
      <c r="F35" s="23">
        <v>0.05</v>
      </c>
      <c r="G35" s="23">
        <v>0.02</v>
      </c>
      <c r="H35" s="23">
        <v>0.04</v>
      </c>
      <c r="I35" s="23">
        <v>0.8</v>
      </c>
      <c r="J35" s="23">
        <v>7.0000000000000007E-2</v>
      </c>
      <c r="K35" s="13">
        <v>490</v>
      </c>
      <c r="L35" s="23"/>
      <c r="M35" s="23"/>
      <c r="N35" s="23"/>
      <c r="O35" s="23"/>
      <c r="P35" s="23"/>
      <c r="Q35" s="23"/>
      <c r="R35" s="23"/>
      <c r="S35" s="23"/>
    </row>
    <row r="36" spans="1:19" x14ac:dyDescent="0.35">
      <c r="B36" s="23" t="s">
        <v>41</v>
      </c>
      <c r="C36" s="23">
        <v>0.33</v>
      </c>
      <c r="D36" s="23">
        <v>0.42</v>
      </c>
      <c r="E36" s="23">
        <v>0.12</v>
      </c>
      <c r="F36" s="23">
        <v>0.08</v>
      </c>
      <c r="G36" s="23">
        <v>0.02</v>
      </c>
      <c r="H36" s="23">
        <v>0.03</v>
      </c>
      <c r="I36" s="23">
        <v>0.75</v>
      </c>
      <c r="J36" s="23">
        <v>0.1</v>
      </c>
      <c r="K36" s="13">
        <v>390</v>
      </c>
      <c r="L36" s="23"/>
      <c r="M36" s="23"/>
      <c r="N36" s="23"/>
      <c r="O36" s="23"/>
      <c r="P36" s="23"/>
      <c r="Q36" s="23"/>
      <c r="R36" s="23"/>
      <c r="S36" s="23"/>
    </row>
    <row r="37" spans="1:19" x14ac:dyDescent="0.35">
      <c r="B37" s="23" t="s">
        <v>40</v>
      </c>
      <c r="C37" s="23">
        <v>0.33</v>
      </c>
      <c r="D37" s="23">
        <v>0.41</v>
      </c>
      <c r="E37" s="23">
        <v>0.09</v>
      </c>
      <c r="F37" s="23">
        <v>0.1</v>
      </c>
      <c r="G37" s="23">
        <v>0.02</v>
      </c>
      <c r="H37" s="23">
        <v>0.05</v>
      </c>
      <c r="I37" s="23">
        <v>0.74</v>
      </c>
      <c r="J37" s="23">
        <v>0.13</v>
      </c>
      <c r="K37" s="13">
        <v>520</v>
      </c>
      <c r="L37" s="23"/>
      <c r="M37" s="23"/>
      <c r="N37" s="23"/>
      <c r="O37" s="23"/>
      <c r="P37" s="23"/>
      <c r="Q37" s="23"/>
      <c r="R37" s="23"/>
      <c r="S37" s="23"/>
    </row>
    <row r="38" spans="1:19" x14ac:dyDescent="0.35">
      <c r="B38" s="23" t="s">
        <v>39</v>
      </c>
      <c r="C38" s="23">
        <v>0.26</v>
      </c>
      <c r="D38" s="23">
        <v>0.37</v>
      </c>
      <c r="E38" s="23">
        <v>0.11</v>
      </c>
      <c r="F38" s="23">
        <v>0.11</v>
      </c>
      <c r="G38" s="23">
        <v>0.06</v>
      </c>
      <c r="H38" s="23">
        <v>0.1</v>
      </c>
      <c r="I38" s="23">
        <v>0.63</v>
      </c>
      <c r="J38" s="23">
        <v>0.16</v>
      </c>
      <c r="K38" s="13">
        <v>390</v>
      </c>
      <c r="L38" s="23"/>
      <c r="M38" s="23"/>
      <c r="N38" s="23"/>
      <c r="O38" s="23"/>
      <c r="P38" s="23"/>
      <c r="Q38" s="23"/>
      <c r="R38" s="23"/>
      <c r="S38" s="23"/>
    </row>
    <row r="39" spans="1:19" x14ac:dyDescent="0.35">
      <c r="B39" s="23" t="s">
        <v>38</v>
      </c>
      <c r="C39" s="23">
        <v>0.3</v>
      </c>
      <c r="D39" s="23">
        <v>0.35</v>
      </c>
      <c r="E39" s="23">
        <v>0.09</v>
      </c>
      <c r="F39" s="23">
        <v>7.0000000000000007E-2</v>
      </c>
      <c r="G39" s="23">
        <v>0.05</v>
      </c>
      <c r="H39" s="23">
        <v>0.15</v>
      </c>
      <c r="I39" s="23">
        <v>0.65</v>
      </c>
      <c r="J39" s="23">
        <v>0.11</v>
      </c>
      <c r="K39" s="13">
        <v>230</v>
      </c>
      <c r="L39" s="23"/>
      <c r="M39" s="23"/>
      <c r="N39" s="23"/>
      <c r="O39" s="23"/>
      <c r="P39" s="23"/>
      <c r="Q39" s="23"/>
      <c r="R39" s="23"/>
      <c r="S39" s="23"/>
    </row>
    <row r="40" spans="1:19" x14ac:dyDescent="0.35">
      <c r="B40" s="23" t="s">
        <v>37</v>
      </c>
      <c r="C40" s="23">
        <v>0.21</v>
      </c>
      <c r="D40" s="23">
        <v>0.31</v>
      </c>
      <c r="E40" s="23">
        <v>0.14000000000000001</v>
      </c>
      <c r="F40" s="23">
        <v>0.04</v>
      </c>
      <c r="G40" s="23">
        <v>0.04</v>
      </c>
      <c r="H40" s="23">
        <v>0.26</v>
      </c>
      <c r="I40" s="23">
        <v>0.52</v>
      </c>
      <c r="J40" s="23">
        <v>0.08</v>
      </c>
      <c r="K40" s="13">
        <v>60</v>
      </c>
      <c r="L40" s="23"/>
      <c r="M40" s="23"/>
      <c r="N40" s="23"/>
      <c r="O40" s="23"/>
      <c r="P40" s="23"/>
      <c r="Q40" s="23"/>
      <c r="R40" s="23"/>
      <c r="S40" s="23"/>
    </row>
    <row r="41" spans="1:19" x14ac:dyDescent="0.35">
      <c r="A41" s="13" t="s">
        <v>1026</v>
      </c>
      <c r="B41" s="23" t="s">
        <v>57</v>
      </c>
      <c r="C41" s="23">
        <v>0.33</v>
      </c>
      <c r="D41" s="23">
        <v>0.31</v>
      </c>
      <c r="E41" s="23">
        <v>0.09</v>
      </c>
      <c r="F41" s="23">
        <v>0.11</v>
      </c>
      <c r="G41" s="23">
        <v>0.04</v>
      </c>
      <c r="H41" s="23">
        <v>0.12</v>
      </c>
      <c r="I41" s="23">
        <v>0.64</v>
      </c>
      <c r="J41" s="23">
        <v>0.15</v>
      </c>
      <c r="K41" s="13">
        <v>430</v>
      </c>
      <c r="L41" s="23"/>
      <c r="M41" s="23"/>
      <c r="N41" s="23"/>
      <c r="O41" s="23"/>
      <c r="P41" s="23"/>
      <c r="Q41" s="23"/>
      <c r="R41" s="23"/>
      <c r="S41" s="23"/>
    </row>
    <row r="42" spans="1:19" x14ac:dyDescent="0.35">
      <c r="B42" s="23" t="s">
        <v>58</v>
      </c>
      <c r="C42" s="23">
        <v>0.34</v>
      </c>
      <c r="D42" s="23">
        <v>0.44</v>
      </c>
      <c r="E42" s="23">
        <v>0.09</v>
      </c>
      <c r="F42" s="23">
        <v>7.0000000000000007E-2</v>
      </c>
      <c r="G42" s="23">
        <v>0.02</v>
      </c>
      <c r="H42" s="23">
        <v>0.04</v>
      </c>
      <c r="I42" s="23">
        <v>0.78</v>
      </c>
      <c r="J42" s="23">
        <v>0.09</v>
      </c>
      <c r="K42" s="13">
        <v>2100</v>
      </c>
      <c r="L42" s="23"/>
      <c r="M42" s="23"/>
      <c r="N42" s="23"/>
      <c r="O42" s="23"/>
      <c r="P42" s="23"/>
      <c r="Q42" s="23"/>
      <c r="R42" s="23"/>
      <c r="S42" s="23"/>
    </row>
    <row r="43" spans="1:19" x14ac:dyDescent="0.35">
      <c r="A43" s="13" t="s">
        <v>128</v>
      </c>
      <c r="B43" s="23" t="s">
        <v>127</v>
      </c>
      <c r="C43" s="23">
        <v>0.33</v>
      </c>
      <c r="D43" s="23">
        <v>0.39</v>
      </c>
      <c r="E43" s="23">
        <v>0.08</v>
      </c>
      <c r="F43" s="23">
        <v>7.0000000000000007E-2</v>
      </c>
      <c r="G43" s="23">
        <v>0.04</v>
      </c>
      <c r="H43" s="23">
        <v>0.1</v>
      </c>
      <c r="I43" s="23">
        <v>0.72</v>
      </c>
      <c r="J43" s="23">
        <v>0.11</v>
      </c>
      <c r="K43" s="13">
        <v>670</v>
      </c>
      <c r="L43" s="23"/>
      <c r="M43" s="23"/>
      <c r="N43" s="23"/>
      <c r="O43" s="23"/>
      <c r="P43" s="23"/>
      <c r="Q43" s="23"/>
      <c r="R43" s="23"/>
      <c r="S43" s="23"/>
    </row>
    <row r="44" spans="1:19" x14ac:dyDescent="0.35">
      <c r="B44" s="23" t="s">
        <v>126</v>
      </c>
      <c r="C44" s="23">
        <v>0.33</v>
      </c>
      <c r="D44" s="23">
        <v>0.41</v>
      </c>
      <c r="E44" s="23">
        <v>0.09</v>
      </c>
      <c r="F44" s="23">
        <v>0.09</v>
      </c>
      <c r="G44" s="23">
        <v>0.03</v>
      </c>
      <c r="H44" s="23">
        <v>0.06</v>
      </c>
      <c r="I44" s="23">
        <v>0.73</v>
      </c>
      <c r="J44" s="23">
        <v>0.12</v>
      </c>
      <c r="K44" s="13">
        <v>930</v>
      </c>
      <c r="L44" s="23"/>
      <c r="M44" s="23"/>
      <c r="N44" s="23"/>
      <c r="O44" s="23"/>
      <c r="P44" s="23"/>
      <c r="Q44" s="23"/>
      <c r="R44" s="23"/>
      <c r="S44" s="23"/>
    </row>
    <row r="45" spans="1:19" x14ac:dyDescent="0.35">
      <c r="B45" s="23" t="s">
        <v>125</v>
      </c>
      <c r="C45" s="23">
        <v>0.36</v>
      </c>
      <c r="D45" s="23">
        <v>0.43</v>
      </c>
      <c r="E45" s="23">
        <v>0.1</v>
      </c>
      <c r="F45" s="23">
        <v>0.06</v>
      </c>
      <c r="G45" s="23">
        <v>0.02</v>
      </c>
      <c r="H45" s="23">
        <v>0.02</v>
      </c>
      <c r="I45" s="23">
        <v>0.79</v>
      </c>
      <c r="J45" s="23">
        <v>0.08</v>
      </c>
      <c r="K45" s="13">
        <v>850</v>
      </c>
      <c r="L45" s="23"/>
      <c r="M45" s="23"/>
      <c r="N45" s="23"/>
      <c r="O45" s="23"/>
      <c r="P45" s="23"/>
      <c r="Q45" s="23"/>
      <c r="R45" s="23"/>
      <c r="S45" s="23"/>
    </row>
    <row r="46" spans="1:19" x14ac:dyDescent="0.35">
      <c r="A46" s="13" t="s">
        <v>124</v>
      </c>
      <c r="B46" s="23" t="s">
        <v>123</v>
      </c>
      <c r="C46" s="23">
        <v>0.33</v>
      </c>
      <c r="D46" s="23">
        <v>0.42</v>
      </c>
      <c r="E46" s="23">
        <v>0.09</v>
      </c>
      <c r="F46" s="23">
        <v>7.0000000000000007E-2</v>
      </c>
      <c r="G46" s="23">
        <v>0.03</v>
      </c>
      <c r="H46" s="23">
        <v>0.05</v>
      </c>
      <c r="I46" s="23">
        <v>0.75</v>
      </c>
      <c r="J46" s="23">
        <v>0.1</v>
      </c>
      <c r="K46" s="13">
        <v>2210</v>
      </c>
      <c r="L46" s="23"/>
      <c r="M46" s="23"/>
      <c r="N46" s="23"/>
      <c r="O46" s="23"/>
      <c r="P46" s="23"/>
      <c r="Q46" s="23"/>
      <c r="R46" s="23"/>
      <c r="S46" s="23"/>
    </row>
    <row r="47" spans="1:19" x14ac:dyDescent="0.35">
      <c r="B47" s="23" t="s">
        <v>122</v>
      </c>
      <c r="C47" s="23">
        <v>0.41</v>
      </c>
      <c r="D47" s="23">
        <v>0.4</v>
      </c>
      <c r="E47" s="23">
        <v>7.0000000000000007E-2</v>
      </c>
      <c r="F47" s="23">
        <v>0.06</v>
      </c>
      <c r="G47" s="23">
        <v>0.01</v>
      </c>
      <c r="H47" s="23">
        <v>0.05</v>
      </c>
      <c r="I47" s="23">
        <v>0.8</v>
      </c>
      <c r="J47" s="23">
        <v>7.0000000000000007E-2</v>
      </c>
      <c r="K47" s="13">
        <v>320</v>
      </c>
      <c r="L47" s="23"/>
      <c r="M47" s="23"/>
      <c r="N47" s="23"/>
      <c r="O47" s="23"/>
      <c r="P47" s="23"/>
      <c r="Q47" s="23"/>
      <c r="R47" s="23"/>
      <c r="S47" s="23"/>
    </row>
    <row r="48" spans="1:19" x14ac:dyDescent="0.35">
      <c r="B48" s="23"/>
      <c r="C48" s="23"/>
      <c r="D48" s="23"/>
      <c r="E48" s="23"/>
      <c r="F48" s="23"/>
      <c r="G48" s="23"/>
      <c r="H48" s="23"/>
      <c r="I48" s="23"/>
      <c r="J48" s="23"/>
      <c r="K48" s="23"/>
      <c r="L48" s="23"/>
      <c r="M48" s="23"/>
      <c r="N48" s="23"/>
      <c r="O48" s="23"/>
      <c r="P48" s="23"/>
      <c r="Q48" s="23"/>
      <c r="R48" s="23"/>
      <c r="S48" s="23"/>
    </row>
    <row r="49" spans="2:19" x14ac:dyDescent="0.35">
      <c r="B49" s="23"/>
      <c r="C49" s="23"/>
      <c r="D49" s="23"/>
      <c r="E49" s="23"/>
      <c r="F49" s="23"/>
      <c r="G49" s="23"/>
      <c r="H49" s="23"/>
      <c r="I49" s="23"/>
      <c r="J49" s="23"/>
      <c r="K49" s="23"/>
      <c r="L49" s="23"/>
      <c r="M49" s="23"/>
      <c r="N49" s="23"/>
      <c r="O49" s="23"/>
      <c r="P49" s="23"/>
      <c r="Q49" s="23"/>
      <c r="R49" s="23"/>
      <c r="S49" s="23"/>
    </row>
    <row r="50" spans="2:19" x14ac:dyDescent="0.35">
      <c r="B50" s="23"/>
      <c r="C50" s="23"/>
      <c r="D50" s="23"/>
      <c r="E50" s="23"/>
      <c r="F50" s="23"/>
      <c r="G50" s="23"/>
      <c r="H50" s="23"/>
      <c r="I50" s="23"/>
      <c r="J50" s="23"/>
      <c r="K50" s="23"/>
      <c r="L50" s="23"/>
      <c r="M50" s="23"/>
      <c r="N50" s="23"/>
      <c r="O50" s="23"/>
      <c r="P50" s="23"/>
      <c r="Q50" s="23"/>
      <c r="R50" s="23"/>
      <c r="S50" s="23"/>
    </row>
    <row r="51" spans="2:19" x14ac:dyDescent="0.35">
      <c r="B51" s="23"/>
      <c r="C51" s="23"/>
      <c r="D51" s="23"/>
      <c r="E51" s="23"/>
      <c r="F51" s="23"/>
      <c r="G51" s="23"/>
      <c r="H51" s="23"/>
      <c r="I51" s="23"/>
      <c r="J51" s="23"/>
      <c r="K51" s="23"/>
      <c r="L51" s="23"/>
      <c r="M51" s="23"/>
      <c r="N51" s="23"/>
      <c r="O51" s="23"/>
      <c r="P51" s="23"/>
      <c r="Q51" s="23"/>
      <c r="R51" s="23"/>
      <c r="S51" s="23"/>
    </row>
    <row r="52" spans="2:19" x14ac:dyDescent="0.35">
      <c r="B52" s="23"/>
      <c r="C52" s="23"/>
      <c r="D52" s="23"/>
      <c r="E52" s="23"/>
      <c r="F52" s="23"/>
      <c r="G52" s="23"/>
      <c r="H52" s="23"/>
      <c r="I52" s="23"/>
      <c r="J52" s="23"/>
      <c r="K52" s="23"/>
      <c r="L52" s="23"/>
      <c r="M52" s="23"/>
      <c r="N52" s="23"/>
      <c r="O52" s="23"/>
      <c r="P52" s="23"/>
      <c r="Q52" s="23"/>
      <c r="R52" s="23"/>
      <c r="S52" s="23"/>
    </row>
    <row r="53" spans="2:19" x14ac:dyDescent="0.35">
      <c r="B53" s="23"/>
      <c r="C53" s="23"/>
      <c r="D53" s="23"/>
      <c r="E53" s="23"/>
      <c r="F53" s="23"/>
      <c r="G53" s="23"/>
      <c r="H53" s="23"/>
      <c r="I53" s="23"/>
      <c r="J53" s="23"/>
      <c r="K53" s="23"/>
      <c r="L53" s="23"/>
      <c r="M53" s="23"/>
      <c r="N53" s="23"/>
      <c r="O53" s="23"/>
      <c r="P53" s="23"/>
      <c r="Q53" s="23"/>
      <c r="R53" s="23"/>
      <c r="S53" s="23"/>
    </row>
    <row r="54" spans="2:19" x14ac:dyDescent="0.35">
      <c r="B54" s="23"/>
      <c r="C54" s="23"/>
      <c r="D54" s="23"/>
      <c r="E54" s="23"/>
      <c r="F54" s="23"/>
      <c r="G54" s="23"/>
      <c r="H54" s="23"/>
      <c r="I54" s="23"/>
      <c r="J54" s="23"/>
      <c r="K54" s="23"/>
      <c r="L54" s="23"/>
      <c r="M54" s="23"/>
      <c r="N54" s="23"/>
      <c r="O54" s="23"/>
      <c r="P54" s="23"/>
      <c r="Q54" s="23"/>
      <c r="R54" s="23"/>
      <c r="S54" s="23"/>
    </row>
    <row r="55" spans="2:19" x14ac:dyDescent="0.35">
      <c r="B55" s="23"/>
      <c r="C55" s="23"/>
      <c r="D55" s="23"/>
      <c r="E55" s="23"/>
      <c r="F55" s="23"/>
      <c r="G55" s="23"/>
      <c r="H55" s="23"/>
      <c r="I55" s="23"/>
      <c r="J55" s="23"/>
      <c r="K55" s="23"/>
      <c r="L55" s="23"/>
      <c r="M55" s="23"/>
      <c r="N55" s="23"/>
      <c r="O55" s="23"/>
      <c r="P55" s="23"/>
      <c r="Q55" s="23"/>
      <c r="R55" s="23"/>
      <c r="S55" s="23"/>
    </row>
    <row r="56" spans="2:19" x14ac:dyDescent="0.35">
      <c r="B56" s="23"/>
      <c r="C56" s="23"/>
      <c r="D56" s="23"/>
      <c r="E56" s="23"/>
      <c r="F56" s="23"/>
      <c r="G56" s="23"/>
      <c r="H56" s="23"/>
      <c r="I56" s="23"/>
      <c r="J56" s="23"/>
      <c r="K56" s="23"/>
      <c r="L56" s="23"/>
      <c r="M56" s="23"/>
      <c r="N56" s="23"/>
      <c r="O56" s="23"/>
      <c r="P56" s="23"/>
      <c r="Q56" s="23"/>
      <c r="R56" s="23"/>
      <c r="S56" s="23"/>
    </row>
    <row r="57" spans="2:19" x14ac:dyDescent="0.35">
      <c r="B57" s="23"/>
      <c r="C57" s="23"/>
      <c r="D57" s="23"/>
      <c r="E57" s="23"/>
      <c r="F57" s="23"/>
      <c r="G57" s="23"/>
      <c r="H57" s="23"/>
      <c r="I57" s="23"/>
      <c r="J57" s="23"/>
      <c r="K57" s="23"/>
      <c r="L57" s="23"/>
      <c r="M57" s="23"/>
      <c r="N57" s="23"/>
      <c r="O57" s="23"/>
      <c r="P57" s="23"/>
      <c r="Q57" s="23"/>
      <c r="R57" s="23"/>
      <c r="S57" s="23"/>
    </row>
    <row r="58" spans="2:19" x14ac:dyDescent="0.35">
      <c r="B58" s="23"/>
      <c r="C58" s="23"/>
      <c r="D58" s="23"/>
      <c r="E58" s="23"/>
      <c r="F58" s="23"/>
      <c r="G58" s="23"/>
      <c r="H58" s="23"/>
      <c r="I58" s="23"/>
      <c r="J58" s="23"/>
      <c r="K58" s="23"/>
      <c r="L58" s="23"/>
      <c r="M58" s="23"/>
      <c r="N58" s="23"/>
      <c r="O58" s="23"/>
      <c r="P58" s="23"/>
      <c r="Q58" s="23"/>
      <c r="R58" s="23"/>
      <c r="S58" s="23"/>
    </row>
    <row r="59" spans="2:19" x14ac:dyDescent="0.35">
      <c r="B59" s="23"/>
      <c r="C59" s="23"/>
      <c r="D59" s="23"/>
      <c r="E59" s="23"/>
      <c r="F59" s="23"/>
      <c r="G59" s="23"/>
      <c r="H59" s="23"/>
      <c r="I59" s="23"/>
      <c r="J59" s="23"/>
      <c r="K59" s="23"/>
      <c r="L59" s="23"/>
      <c r="M59" s="23"/>
      <c r="N59" s="23"/>
      <c r="O59" s="23"/>
      <c r="P59" s="23"/>
      <c r="Q59" s="23"/>
      <c r="R59" s="23"/>
      <c r="S59" s="23"/>
    </row>
    <row r="60" spans="2:19" x14ac:dyDescent="0.35">
      <c r="B60" s="23"/>
      <c r="C60" s="23"/>
      <c r="D60" s="23"/>
      <c r="E60" s="23"/>
      <c r="F60" s="23"/>
      <c r="G60" s="23"/>
      <c r="H60" s="23"/>
      <c r="I60" s="23"/>
      <c r="J60" s="23"/>
      <c r="K60" s="23"/>
      <c r="L60" s="23"/>
      <c r="M60" s="23"/>
      <c r="N60" s="23"/>
      <c r="O60" s="23"/>
      <c r="P60" s="23"/>
      <c r="Q60" s="23"/>
      <c r="R60" s="23"/>
      <c r="S60" s="23"/>
    </row>
    <row r="61" spans="2:19" x14ac:dyDescent="0.35">
      <c r="B61" s="23"/>
      <c r="C61" s="23"/>
      <c r="D61" s="23"/>
      <c r="E61" s="23"/>
      <c r="F61" s="23"/>
      <c r="G61" s="23"/>
      <c r="H61" s="23"/>
      <c r="I61" s="23"/>
      <c r="J61" s="23"/>
      <c r="K61" s="23"/>
      <c r="L61" s="23"/>
      <c r="M61" s="23"/>
      <c r="N61" s="23"/>
      <c r="O61" s="23"/>
      <c r="P61" s="23"/>
      <c r="Q61" s="23"/>
      <c r="R61" s="23"/>
      <c r="S61" s="23"/>
    </row>
    <row r="62" spans="2:19" x14ac:dyDescent="0.35">
      <c r="B62" s="23"/>
      <c r="C62" s="23"/>
      <c r="D62" s="23"/>
      <c r="E62" s="23"/>
      <c r="F62" s="23"/>
      <c r="G62" s="23"/>
      <c r="H62" s="23"/>
      <c r="I62" s="23"/>
      <c r="J62" s="23"/>
      <c r="K62" s="23"/>
      <c r="L62" s="23"/>
      <c r="M62" s="23"/>
      <c r="N62" s="23"/>
    </row>
    <row r="63" spans="2:19" x14ac:dyDescent="0.35">
      <c r="B63" s="23"/>
      <c r="C63" s="23"/>
      <c r="D63" s="23"/>
      <c r="E63" s="23"/>
      <c r="F63" s="23"/>
      <c r="G63" s="23"/>
      <c r="H63" s="23"/>
      <c r="I63" s="23"/>
      <c r="J63" s="23"/>
      <c r="K63" s="23"/>
      <c r="L63" s="23"/>
      <c r="M63" s="23"/>
      <c r="N63" s="23"/>
    </row>
    <row r="64" spans="2:19" x14ac:dyDescent="0.35">
      <c r="B64" s="23"/>
      <c r="C64" s="23"/>
      <c r="D64" s="23"/>
      <c r="E64" s="23"/>
      <c r="F64" s="23"/>
      <c r="G64" s="23"/>
      <c r="H64" s="23"/>
      <c r="I64" s="23"/>
      <c r="J64" s="23"/>
      <c r="K64" s="23"/>
      <c r="L64" s="23"/>
      <c r="M64" s="23"/>
      <c r="N64" s="23"/>
    </row>
    <row r="65" spans="2:14" x14ac:dyDescent="0.35">
      <c r="B65" s="23"/>
      <c r="C65" s="23"/>
      <c r="D65" s="23"/>
      <c r="E65" s="23"/>
      <c r="F65" s="23"/>
      <c r="G65" s="23"/>
      <c r="H65" s="23"/>
      <c r="I65" s="23"/>
      <c r="J65" s="23"/>
      <c r="K65" s="23"/>
      <c r="L65" s="23"/>
      <c r="M65" s="23"/>
      <c r="N65" s="23"/>
    </row>
    <row r="66" spans="2:14" x14ac:dyDescent="0.35">
      <c r="B66" s="23"/>
      <c r="C66" s="23"/>
      <c r="D66" s="23"/>
      <c r="E66" s="23"/>
      <c r="F66" s="23"/>
      <c r="G66" s="23"/>
      <c r="H66" s="23"/>
      <c r="I66" s="23"/>
      <c r="J66" s="23"/>
      <c r="K66" s="23"/>
      <c r="L66" s="23"/>
      <c r="M66" s="23"/>
      <c r="N66" s="23"/>
    </row>
    <row r="67" spans="2:14" x14ac:dyDescent="0.35">
      <c r="B67" s="23"/>
      <c r="C67" s="23"/>
      <c r="D67" s="23"/>
      <c r="E67" s="23"/>
      <c r="F67" s="23"/>
      <c r="G67" s="23"/>
      <c r="H67" s="23"/>
      <c r="I67" s="23"/>
      <c r="J67" s="23"/>
      <c r="K67" s="23"/>
      <c r="L67" s="23"/>
      <c r="M67" s="23"/>
      <c r="N67" s="23"/>
    </row>
    <row r="68" spans="2:14" x14ac:dyDescent="0.35">
      <c r="B68" s="23"/>
      <c r="C68" s="23"/>
      <c r="D68" s="23"/>
      <c r="E68" s="23"/>
      <c r="F68" s="23"/>
      <c r="G68" s="23"/>
      <c r="H68" s="23"/>
      <c r="I68" s="23"/>
      <c r="J68" s="23"/>
      <c r="K68" s="23"/>
      <c r="L68" s="23"/>
      <c r="M68" s="23"/>
      <c r="N68" s="23"/>
    </row>
    <row r="69" spans="2:14" x14ac:dyDescent="0.35">
      <c r="B69" s="23"/>
      <c r="C69" s="23"/>
      <c r="D69" s="23"/>
      <c r="E69" s="23"/>
      <c r="F69" s="23"/>
      <c r="G69" s="23"/>
      <c r="H69" s="23"/>
      <c r="I69" s="23"/>
      <c r="J69" s="23"/>
      <c r="K69" s="23"/>
      <c r="L69" s="23"/>
      <c r="M69" s="23"/>
      <c r="N69" s="23"/>
    </row>
    <row r="70" spans="2:14" x14ac:dyDescent="0.35">
      <c r="B70" s="23"/>
      <c r="C70" s="23"/>
      <c r="D70" s="23"/>
      <c r="E70" s="23"/>
      <c r="F70" s="23"/>
      <c r="G70" s="23"/>
      <c r="H70" s="23"/>
      <c r="I70" s="23"/>
      <c r="J70" s="23"/>
      <c r="K70" s="23"/>
      <c r="L70" s="23"/>
      <c r="M70" s="23"/>
      <c r="N70" s="23"/>
    </row>
    <row r="71" spans="2:14" x14ac:dyDescent="0.35">
      <c r="B71" s="23"/>
      <c r="C71" s="23"/>
      <c r="D71" s="23"/>
      <c r="E71" s="23"/>
      <c r="F71" s="23"/>
      <c r="G71" s="23"/>
      <c r="H71" s="23"/>
      <c r="I71" s="23"/>
      <c r="J71" s="23"/>
      <c r="K71" s="23"/>
      <c r="L71" s="23"/>
      <c r="M71" s="23"/>
      <c r="N71" s="23"/>
    </row>
    <row r="72" spans="2:14" x14ac:dyDescent="0.35">
      <c r="B72" s="23"/>
      <c r="C72" s="23"/>
      <c r="D72" s="23"/>
      <c r="E72" s="23"/>
      <c r="F72" s="23"/>
      <c r="G72" s="23"/>
      <c r="H72" s="23"/>
      <c r="I72" s="23"/>
      <c r="J72" s="23"/>
      <c r="K72" s="23"/>
      <c r="L72" s="23"/>
      <c r="M72" s="23"/>
      <c r="N72" s="23"/>
    </row>
    <row r="73" spans="2:14" x14ac:dyDescent="0.35">
      <c r="B73" s="23"/>
      <c r="C73" s="23"/>
      <c r="D73" s="23"/>
      <c r="E73" s="23"/>
      <c r="F73" s="23"/>
      <c r="G73" s="23"/>
      <c r="H73" s="23"/>
      <c r="I73" s="23"/>
      <c r="J73" s="23"/>
      <c r="K73" s="23"/>
      <c r="L73" s="23"/>
      <c r="M73" s="23"/>
      <c r="N73" s="23"/>
    </row>
    <row r="74" spans="2:14" x14ac:dyDescent="0.35">
      <c r="B74" s="23"/>
      <c r="C74" s="23"/>
      <c r="D74" s="23"/>
      <c r="E74" s="23"/>
      <c r="F74" s="23"/>
      <c r="G74" s="23"/>
      <c r="H74" s="23"/>
      <c r="I74" s="23"/>
      <c r="J74" s="23"/>
      <c r="K74" s="23"/>
      <c r="L74" s="23"/>
      <c r="M74" s="23"/>
      <c r="N74" s="23"/>
    </row>
    <row r="75" spans="2:14" x14ac:dyDescent="0.35">
      <c r="B75" s="23"/>
      <c r="C75" s="23"/>
      <c r="D75" s="23"/>
      <c r="E75" s="23"/>
      <c r="F75" s="23"/>
      <c r="G75" s="23"/>
      <c r="H75" s="23"/>
      <c r="I75" s="23"/>
      <c r="J75" s="23"/>
      <c r="K75" s="23"/>
      <c r="L75" s="23"/>
      <c r="M75" s="23"/>
      <c r="N75" s="23"/>
    </row>
  </sheetData>
  <mergeCells count="1">
    <mergeCell ref="L5:T5"/>
  </mergeCells>
  <pageMargins left="0.7" right="0.7" top="0.75" bottom="0.75" header="0.3" footer="0.3"/>
  <pageSetup paperSize="9" orientation="portrait" horizontalDpi="90" verticalDpi="9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heetViews>
  <sheetFormatPr defaultRowHeight="15.5" x14ac:dyDescent="0.35"/>
  <cols>
    <col min="1" max="1" width="8.7265625" style="13" customWidth="1"/>
    <col min="2" max="2" width="53" style="13" customWidth="1"/>
    <col min="3" max="3" width="26.81640625" style="13" customWidth="1"/>
    <col min="4" max="16384" width="8.7265625" style="13"/>
  </cols>
  <sheetData>
    <row r="1" spans="1:6" x14ac:dyDescent="0.35">
      <c r="A1" s="55" t="s">
        <v>1926</v>
      </c>
      <c r="B1" s="55"/>
    </row>
    <row r="2" spans="1:6" x14ac:dyDescent="0.35">
      <c r="A2" s="13" t="s">
        <v>1832</v>
      </c>
    </row>
    <row r="3" spans="1:6" x14ac:dyDescent="0.35">
      <c r="A3" s="13" t="s">
        <v>1866</v>
      </c>
    </row>
    <row r="5" spans="1:6" x14ac:dyDescent="0.35">
      <c r="A5" s="24" t="s">
        <v>527</v>
      </c>
    </row>
    <row r="6" spans="1:6" x14ac:dyDescent="0.35">
      <c r="B6" s="13">
        <v>2012</v>
      </c>
      <c r="C6" s="13">
        <v>2013</v>
      </c>
      <c r="D6" s="13">
        <v>2014</v>
      </c>
      <c r="E6" s="13">
        <v>2016</v>
      </c>
      <c r="F6" s="13">
        <v>2019</v>
      </c>
    </row>
    <row r="7" spans="1:6" x14ac:dyDescent="0.35">
      <c r="A7" s="13" t="s">
        <v>526</v>
      </c>
      <c r="B7" s="23">
        <v>0.01</v>
      </c>
      <c r="C7" s="23">
        <v>0.01</v>
      </c>
      <c r="D7" s="23">
        <v>0.01</v>
      </c>
      <c r="E7" s="23">
        <v>0.01</v>
      </c>
      <c r="F7" s="23">
        <v>0.01</v>
      </c>
    </row>
    <row r="9" spans="1:6" x14ac:dyDescent="0.35">
      <c r="A9" s="24" t="s">
        <v>528</v>
      </c>
    </row>
    <row r="11" spans="1:6" x14ac:dyDescent="0.35">
      <c r="B11" s="13" t="s">
        <v>192</v>
      </c>
      <c r="C11" s="13" t="s">
        <v>196</v>
      </c>
      <c r="D11" s="13" t="s">
        <v>305</v>
      </c>
    </row>
    <row r="12" spans="1:6" x14ac:dyDescent="0.35">
      <c r="A12" s="13" t="s">
        <v>47</v>
      </c>
      <c r="B12" s="23">
        <v>0.13</v>
      </c>
      <c r="C12" s="23">
        <v>0.21</v>
      </c>
      <c r="D12" s="13">
        <v>1570</v>
      </c>
    </row>
    <row r="13" spans="1:6" ht="14" customHeight="1" x14ac:dyDescent="0.35">
      <c r="A13" s="13" t="s">
        <v>46</v>
      </c>
      <c r="B13" s="23">
        <v>0.08</v>
      </c>
      <c r="C13" s="23">
        <v>0.17</v>
      </c>
      <c r="D13" s="13">
        <v>720</v>
      </c>
    </row>
    <row r="14" spans="1:6" ht="14" customHeight="1" x14ac:dyDescent="0.35">
      <c r="A14" s="13" t="s">
        <v>45</v>
      </c>
      <c r="B14" s="23">
        <v>0.16</v>
      </c>
      <c r="C14" s="23">
        <v>0.24</v>
      </c>
      <c r="D14" s="13">
        <v>850</v>
      </c>
    </row>
    <row r="15" spans="1:6" ht="14" customHeight="1" x14ac:dyDescent="0.35">
      <c r="A15" s="13" t="s">
        <v>44</v>
      </c>
      <c r="B15" s="23">
        <v>0.11</v>
      </c>
      <c r="C15" s="23">
        <v>0.22</v>
      </c>
      <c r="D15" s="13">
        <v>80</v>
      </c>
    </row>
    <row r="16" spans="1:6" ht="14" customHeight="1" x14ac:dyDescent="0.35">
      <c r="A16" s="13" t="s">
        <v>43</v>
      </c>
      <c r="B16" s="23">
        <v>7.0000000000000007E-2</v>
      </c>
      <c r="C16" s="23">
        <v>0.22</v>
      </c>
      <c r="D16" s="13">
        <v>200</v>
      </c>
    </row>
    <row r="17" spans="1:4" ht="14" customHeight="1" x14ac:dyDescent="0.35">
      <c r="A17" s="13" t="s">
        <v>42</v>
      </c>
      <c r="B17" s="23">
        <v>0.08</v>
      </c>
      <c r="C17" s="23">
        <v>0.18</v>
      </c>
      <c r="D17" s="13">
        <v>360</v>
      </c>
    </row>
    <row r="18" spans="1:4" ht="14" customHeight="1" x14ac:dyDescent="0.35">
      <c r="A18" s="13" t="s">
        <v>41</v>
      </c>
      <c r="B18" s="23">
        <v>0.16</v>
      </c>
      <c r="C18" s="23">
        <v>0.23</v>
      </c>
      <c r="D18" s="13">
        <v>430</v>
      </c>
    </row>
    <row r="19" spans="1:4" ht="14" customHeight="1" x14ac:dyDescent="0.35">
      <c r="A19" s="13" t="s">
        <v>40</v>
      </c>
      <c r="B19" s="23">
        <v>0.16</v>
      </c>
      <c r="C19" s="23">
        <v>0.18</v>
      </c>
      <c r="D19" s="13">
        <v>400</v>
      </c>
    </row>
    <row r="20" spans="1:4" ht="14" customHeight="1" x14ac:dyDescent="0.35">
      <c r="A20" s="13" t="s">
        <v>168</v>
      </c>
      <c r="B20" s="23">
        <v>0.14000000000000001</v>
      </c>
      <c r="C20" s="23">
        <v>0.32</v>
      </c>
      <c r="D20" s="13">
        <v>110</v>
      </c>
    </row>
    <row r="21" spans="1:4" x14ac:dyDescent="0.35">
      <c r="A21" s="13" t="s">
        <v>127</v>
      </c>
      <c r="B21" s="23">
        <v>0.09</v>
      </c>
      <c r="C21" s="23">
        <v>0.18</v>
      </c>
      <c r="D21" s="13">
        <v>180</v>
      </c>
    </row>
    <row r="22" spans="1:4" x14ac:dyDescent="0.35">
      <c r="A22" s="13" t="s">
        <v>126</v>
      </c>
      <c r="B22" s="23">
        <v>0.12</v>
      </c>
      <c r="C22" s="23">
        <v>0.2</v>
      </c>
      <c r="D22" s="13">
        <v>590</v>
      </c>
    </row>
    <row r="23" spans="1:4" x14ac:dyDescent="0.35">
      <c r="A23" s="13" t="s">
        <v>186</v>
      </c>
      <c r="B23" s="23">
        <v>0.13</v>
      </c>
      <c r="C23" s="23">
        <v>0.23</v>
      </c>
      <c r="D23" s="13">
        <v>790</v>
      </c>
    </row>
    <row r="24" spans="1:4" x14ac:dyDescent="0.35">
      <c r="A24" s="13" t="s">
        <v>185</v>
      </c>
      <c r="B24" s="23">
        <v>0.12</v>
      </c>
      <c r="C24" s="23">
        <v>0.23</v>
      </c>
      <c r="D24" s="13">
        <v>1250</v>
      </c>
    </row>
    <row r="25" spans="1:4" x14ac:dyDescent="0.35">
      <c r="A25" s="13" t="s">
        <v>174</v>
      </c>
      <c r="B25" s="23">
        <v>0.11</v>
      </c>
      <c r="C25" s="23">
        <v>0.13</v>
      </c>
      <c r="D25" s="13">
        <v>320</v>
      </c>
    </row>
  </sheetData>
  <pageMargins left="0.7" right="0.7" top="0.75" bottom="0.75" header="0.3" footer="0.3"/>
  <pageSetup paperSize="9" orientation="portrait" horizontalDpi="90" verticalDpi="9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39"/>
  <sheetViews>
    <sheetView zoomScale="70" zoomScaleNormal="70" workbookViewId="0"/>
  </sheetViews>
  <sheetFormatPr defaultRowHeight="15.5" x14ac:dyDescent="0.35"/>
  <cols>
    <col min="1" max="3" width="8.7265625" style="13"/>
    <col min="4" max="4" width="29.6328125" style="13" customWidth="1"/>
    <col min="5" max="5" width="9.08984375" style="13" customWidth="1"/>
    <col min="6" max="27" width="8.7265625" style="13" customWidth="1"/>
    <col min="28" max="16384" width="8.7265625" style="13"/>
  </cols>
  <sheetData>
    <row r="1" spans="1:28" x14ac:dyDescent="0.35">
      <c r="A1" s="55" t="s">
        <v>1908</v>
      </c>
      <c r="B1" s="55"/>
      <c r="C1" s="55"/>
      <c r="D1" s="55"/>
      <c r="E1" s="55"/>
      <c r="F1" s="55"/>
      <c r="G1" s="55"/>
    </row>
    <row r="2" spans="1:28" x14ac:dyDescent="0.35">
      <c r="A2" s="13" t="s">
        <v>1964</v>
      </c>
    </row>
    <row r="3" spans="1:28" x14ac:dyDescent="0.35">
      <c r="A3" s="13" t="s">
        <v>2061</v>
      </c>
    </row>
    <row r="5" spans="1:28" x14ac:dyDescent="0.35">
      <c r="A5" s="24" t="s">
        <v>376</v>
      </c>
    </row>
    <row r="6" spans="1:28" x14ac:dyDescent="0.35">
      <c r="E6" s="13">
        <v>1990</v>
      </c>
      <c r="F6" s="13">
        <v>1995</v>
      </c>
      <c r="G6" s="13">
        <v>1998</v>
      </c>
      <c r="H6" s="13">
        <v>1999</v>
      </c>
      <c r="I6" s="13">
        <v>2000</v>
      </c>
      <c r="J6" s="13">
        <v>2001</v>
      </c>
      <c r="K6" s="13">
        <v>2002</v>
      </c>
      <c r="L6" s="13">
        <v>2003</v>
      </c>
      <c r="M6" s="13">
        <v>2004</v>
      </c>
      <c r="N6" s="13">
        <v>2005</v>
      </c>
      <c r="O6" s="13">
        <v>2006</v>
      </c>
      <c r="P6" s="13">
        <v>2007</v>
      </c>
      <c r="Q6" s="13">
        <v>2008</v>
      </c>
      <c r="R6" s="13">
        <v>2009</v>
      </c>
      <c r="S6" s="13">
        <v>2010</v>
      </c>
      <c r="T6" s="13">
        <v>2011</v>
      </c>
      <c r="U6" s="13">
        <v>2012</v>
      </c>
      <c r="V6" s="13">
        <v>2013</v>
      </c>
      <c r="W6" s="13">
        <v>2014</v>
      </c>
      <c r="X6" s="13">
        <v>2015</v>
      </c>
      <c r="Y6" s="13">
        <v>2016</v>
      </c>
      <c r="Z6" s="13">
        <v>2017</v>
      </c>
      <c r="AA6" s="13">
        <v>2018</v>
      </c>
      <c r="AB6" s="13">
        <v>2019</v>
      </c>
    </row>
    <row r="7" spans="1:28" x14ac:dyDescent="0.35">
      <c r="AB7" s="13" t="s">
        <v>377</v>
      </c>
    </row>
    <row r="8" spans="1:28" x14ac:dyDescent="0.35">
      <c r="B8" s="13" t="s">
        <v>378</v>
      </c>
      <c r="E8" s="39">
        <v>105.56837065702939</v>
      </c>
      <c r="F8" s="39">
        <v>85.885187786063341</v>
      </c>
      <c r="G8" s="39">
        <v>72.247608699189882</v>
      </c>
      <c r="H8" s="39">
        <v>67.294919485180628</v>
      </c>
      <c r="I8" s="39">
        <v>61.23320332530519</v>
      </c>
      <c r="J8" s="39">
        <v>58.284070536945421</v>
      </c>
      <c r="K8" s="39">
        <v>55.477528476872479</v>
      </c>
      <c r="L8" s="39">
        <v>52.893019657727493</v>
      </c>
      <c r="M8" s="39">
        <v>50.497970117739285</v>
      </c>
      <c r="N8" s="39">
        <v>48.397044579373684</v>
      </c>
      <c r="O8" s="39">
        <v>47.47550187143473</v>
      </c>
      <c r="P8" s="39">
        <v>46.149976034216294</v>
      </c>
      <c r="Q8" s="39">
        <v>43.546891854415207</v>
      </c>
      <c r="R8" s="39">
        <v>35.83742157687481</v>
      </c>
      <c r="S8" s="39">
        <v>33.873320278900131</v>
      </c>
      <c r="T8" s="39">
        <v>31.829980766055108</v>
      </c>
      <c r="U8" s="39">
        <v>30.656527274801821</v>
      </c>
      <c r="V8" s="39">
        <v>29.693136836447962</v>
      </c>
      <c r="W8" s="39">
        <v>28.795829653167754</v>
      </c>
      <c r="X8" s="39">
        <v>27.725891282019095</v>
      </c>
      <c r="Y8" s="39">
        <v>26.568726939737424</v>
      </c>
      <c r="Z8" s="39">
        <v>25.998726900667453</v>
      </c>
      <c r="AA8" s="39">
        <v>24.598694562878663</v>
      </c>
      <c r="AB8" s="39">
        <v>23.613880432241551</v>
      </c>
    </row>
    <row r="9" spans="1:28" x14ac:dyDescent="0.35">
      <c r="B9" s="13" t="s">
        <v>379</v>
      </c>
      <c r="C9" s="13" t="s">
        <v>380</v>
      </c>
      <c r="E9" s="39">
        <v>6.424511734741019</v>
      </c>
      <c r="F9" s="39">
        <v>6.2560454317115699</v>
      </c>
      <c r="G9" s="39">
        <v>5.9958329897687417</v>
      </c>
      <c r="H9" s="39">
        <v>5.9133325475205476</v>
      </c>
      <c r="I9" s="39">
        <v>5.5392146367716606</v>
      </c>
      <c r="J9" s="39">
        <v>5.4167072800617397</v>
      </c>
      <c r="K9" s="39">
        <v>5.3801294591775637</v>
      </c>
      <c r="L9" s="39">
        <v>5.3740273496820006</v>
      </c>
      <c r="M9" s="39">
        <v>4.8470323578676888</v>
      </c>
      <c r="N9" s="39">
        <v>4.6925149876696377</v>
      </c>
      <c r="O9" s="39">
        <v>4.6957387761580538</v>
      </c>
      <c r="P9" s="39">
        <v>4.7548097533157341</v>
      </c>
      <c r="Q9" s="39">
        <v>4.3466524567317277</v>
      </c>
      <c r="R9" s="39">
        <v>4.1610693531401797</v>
      </c>
      <c r="S9" s="39">
        <v>4.0591732346433931</v>
      </c>
      <c r="T9" s="39">
        <v>3.5893018921287512</v>
      </c>
      <c r="U9" s="39">
        <v>3.2380018449586849</v>
      </c>
      <c r="V9" s="39">
        <v>3.0886524806161311</v>
      </c>
      <c r="W9" s="39">
        <v>2.7492184546100678</v>
      </c>
      <c r="X9" s="39">
        <v>2.2931559394880132</v>
      </c>
      <c r="Y9" s="39">
        <v>1.8215274593823034</v>
      </c>
      <c r="Z9" s="39">
        <v>1.6760008265491935</v>
      </c>
      <c r="AA9" s="39">
        <v>1.2143867079031325</v>
      </c>
      <c r="AB9" s="39">
        <v>1.2196713532954648</v>
      </c>
    </row>
    <row r="10" spans="1:28" x14ac:dyDescent="0.35">
      <c r="C10" s="13" t="s">
        <v>381</v>
      </c>
      <c r="E10" s="39">
        <v>70.544828121126699</v>
      </c>
      <c r="F10" s="39">
        <v>53.936308399337534</v>
      </c>
      <c r="G10" s="39">
        <v>41.514190276833915</v>
      </c>
      <c r="H10" s="39">
        <v>37.402587643021803</v>
      </c>
      <c r="I10" s="39">
        <v>32.846611157526006</v>
      </c>
      <c r="J10" s="39">
        <v>30.705339056728402</v>
      </c>
      <c r="K10" s="39">
        <v>28.693603856976356</v>
      </c>
      <c r="L10" s="39">
        <v>26.132581466207888</v>
      </c>
      <c r="M10" s="39">
        <v>24.293740494920698</v>
      </c>
      <c r="N10" s="39">
        <v>22.613123697503084</v>
      </c>
      <c r="O10" s="39">
        <v>21.7067790289247</v>
      </c>
      <c r="P10" s="39">
        <v>20.030949562031324</v>
      </c>
      <c r="Q10" s="39">
        <v>19.372848962874365</v>
      </c>
      <c r="R10" s="39">
        <v>14.866454346633681</v>
      </c>
      <c r="S10" s="39">
        <v>13.758745805137655</v>
      </c>
      <c r="T10" s="39">
        <v>13.18660527099472</v>
      </c>
      <c r="U10" s="39">
        <v>12.890484423973049</v>
      </c>
      <c r="V10" s="39">
        <v>12.620682884194828</v>
      </c>
      <c r="W10" s="39">
        <v>12.555432388628567</v>
      </c>
      <c r="X10" s="39">
        <v>12.394889465779681</v>
      </c>
      <c r="Y10" s="39">
        <v>12.156667585018516</v>
      </c>
      <c r="Z10" s="39">
        <v>11.92769865755961</v>
      </c>
      <c r="AA10" s="39">
        <v>11.783899474888511</v>
      </c>
      <c r="AB10" s="39">
        <v>11.439523390816504</v>
      </c>
    </row>
    <row r="11" spans="1:28" x14ac:dyDescent="0.35">
      <c r="C11" s="13" t="s">
        <v>379</v>
      </c>
      <c r="D11" s="13" t="s">
        <v>382</v>
      </c>
      <c r="E11" s="39">
        <v>0.89817926372905577</v>
      </c>
      <c r="F11" s="39">
        <v>2.7311839565171012</v>
      </c>
      <c r="G11" s="39">
        <v>3.582621562726727</v>
      </c>
      <c r="H11" s="39">
        <v>3.9419603350359571</v>
      </c>
      <c r="I11" s="39">
        <v>4.1701212118937239</v>
      </c>
      <c r="J11" s="39">
        <v>4.5557138107933639</v>
      </c>
      <c r="K11" s="39">
        <v>5.1837440445043654</v>
      </c>
      <c r="L11" s="39">
        <v>5.7488318031801793</v>
      </c>
      <c r="M11" s="39">
        <v>6.4402524609461977</v>
      </c>
      <c r="N11" s="39">
        <v>7.0812881593855739</v>
      </c>
      <c r="O11" s="39">
        <v>7.5895291483648597</v>
      </c>
      <c r="P11" s="39">
        <v>7.8735958518740459</v>
      </c>
      <c r="Q11" s="39">
        <v>8.500326728063202</v>
      </c>
      <c r="R11" s="39">
        <v>8.6065827569782769</v>
      </c>
      <c r="S11" s="39">
        <v>8.6735741129673372</v>
      </c>
      <c r="T11" s="39">
        <v>8.9938703549003165</v>
      </c>
      <c r="U11" s="39">
        <v>9.5187685514513376</v>
      </c>
      <c r="V11" s="39">
        <v>9.9582978467505416</v>
      </c>
      <c r="W11" s="39">
        <v>10.327892005796393</v>
      </c>
      <c r="X11" s="39">
        <v>10.515416288315418</v>
      </c>
      <c r="Y11" s="39">
        <v>10.544957850807526</v>
      </c>
      <c r="Z11" s="39">
        <v>10.482484567033003</v>
      </c>
      <c r="AA11" s="39">
        <v>10.455129610304404</v>
      </c>
      <c r="AB11" s="39">
        <v>10.119237200354803</v>
      </c>
    </row>
    <row r="12" spans="1:28" x14ac:dyDescent="0.35">
      <c r="D12" s="13" t="s">
        <v>383</v>
      </c>
      <c r="E12" s="39">
        <v>69.646648857397651</v>
      </c>
      <c r="F12" s="39">
        <v>51.205124442820441</v>
      </c>
      <c r="G12" s="39">
        <v>37.931568714107186</v>
      </c>
      <c r="H12" s="39">
        <v>33.460627307985838</v>
      </c>
      <c r="I12" s="39">
        <v>28.67648994563228</v>
      </c>
      <c r="J12" s="39">
        <v>26.149625245935042</v>
      </c>
      <c r="K12" s="39">
        <v>23.509859812471987</v>
      </c>
      <c r="L12" s="39">
        <v>20.383749663027707</v>
      </c>
      <c r="M12" s="39">
        <v>17.8534880339745</v>
      </c>
      <c r="N12" s="39">
        <v>15.531835538117509</v>
      </c>
      <c r="O12" s="39">
        <v>14.117249880559841</v>
      </c>
      <c r="P12" s="39">
        <v>12.157353710157279</v>
      </c>
      <c r="Q12" s="39">
        <v>10.872522234811161</v>
      </c>
      <c r="R12" s="39">
        <v>6.2598715896554031</v>
      </c>
      <c r="S12" s="39">
        <v>5.0851716921703183</v>
      </c>
      <c r="T12" s="39">
        <v>4.1927349160944036</v>
      </c>
      <c r="U12" s="39">
        <v>3.3717158725217109</v>
      </c>
      <c r="V12" s="39">
        <v>2.6623850374442868</v>
      </c>
      <c r="W12" s="39">
        <v>2.2275403828321751</v>
      </c>
      <c r="X12" s="39">
        <v>1.8794731774642632</v>
      </c>
      <c r="Y12" s="39">
        <v>1.6117097342109901</v>
      </c>
      <c r="Z12" s="39">
        <v>1.445214090526606</v>
      </c>
      <c r="AA12" s="39">
        <v>1.3287698645841066</v>
      </c>
      <c r="AB12" s="39">
        <v>1.3202861904617016</v>
      </c>
    </row>
    <row r="13" spans="1:28" x14ac:dyDescent="0.35">
      <c r="C13" s="13" t="s">
        <v>384</v>
      </c>
      <c r="E13" s="39">
        <v>19.392824919166792</v>
      </c>
      <c r="F13" s="39">
        <v>17.316141071124328</v>
      </c>
      <c r="G13" s="39">
        <v>16.468195090852848</v>
      </c>
      <c r="H13" s="39">
        <v>16.184198783138218</v>
      </c>
      <c r="I13" s="39">
        <v>15.621647595723864</v>
      </c>
      <c r="J13" s="39">
        <v>15.203584769866703</v>
      </c>
      <c r="K13" s="39">
        <v>14.755121343088357</v>
      </c>
      <c r="L13" s="39">
        <v>14.882463380242896</v>
      </c>
      <c r="M13" s="39">
        <v>14.997157135485788</v>
      </c>
      <c r="N13" s="39">
        <v>14.849319299078559</v>
      </c>
      <c r="O13" s="39">
        <v>14.89512826823186</v>
      </c>
      <c r="P13" s="39">
        <v>15.164351933165321</v>
      </c>
      <c r="Q13" s="39">
        <v>13.879241586478987</v>
      </c>
      <c r="R13" s="39">
        <v>11.1879476690609</v>
      </c>
      <c r="S13" s="39">
        <v>10.490031816538094</v>
      </c>
      <c r="T13" s="39">
        <v>9.305468362376768</v>
      </c>
      <c r="U13" s="39">
        <v>8.3420492332188907</v>
      </c>
      <c r="V13" s="39">
        <v>7.1305729724416986</v>
      </c>
      <c r="W13" s="39">
        <v>5.9116351267613423</v>
      </c>
      <c r="X13" s="39">
        <v>4.6986929070744141</v>
      </c>
      <c r="Y13" s="39">
        <v>3.6129168232067062</v>
      </c>
      <c r="Z13" s="39">
        <v>2.8375016796003303</v>
      </c>
      <c r="AA13" s="39">
        <v>2.4367329954540304</v>
      </c>
      <c r="AB13" s="39">
        <v>2.0498985261027172</v>
      </c>
    </row>
    <row r="14" spans="1:28" x14ac:dyDescent="0.35">
      <c r="C14" s="13" t="s">
        <v>385</v>
      </c>
      <c r="E14" s="39">
        <v>9.1075313408766903</v>
      </c>
      <c r="F14" s="39">
        <v>8.3022031325516394</v>
      </c>
      <c r="G14" s="39">
        <v>8.1919339794080184</v>
      </c>
      <c r="H14" s="39">
        <v>7.708939705949664</v>
      </c>
      <c r="I14" s="39">
        <v>7.1362828696724883</v>
      </c>
      <c r="J14" s="39">
        <v>6.8652435910004224</v>
      </c>
      <c r="K14" s="39">
        <v>6.5443289104389937</v>
      </c>
      <c r="L14" s="39">
        <v>6.3875023277925695</v>
      </c>
      <c r="M14" s="39">
        <v>6.2516736788815637</v>
      </c>
      <c r="N14" s="39">
        <v>6.1391117600065721</v>
      </c>
      <c r="O14" s="39">
        <v>6.0823599745242527</v>
      </c>
      <c r="P14" s="39">
        <v>6.1066794384009304</v>
      </c>
      <c r="Q14" s="39">
        <v>5.8631635403960862</v>
      </c>
      <c r="R14" s="39">
        <v>5.5408798632787892</v>
      </c>
      <c r="S14" s="39">
        <v>5.4956300213089317</v>
      </c>
      <c r="T14" s="39">
        <v>5.6815933527330245</v>
      </c>
      <c r="U14" s="39">
        <v>6.1242424053714011</v>
      </c>
      <c r="V14" s="39">
        <v>6.7953961752980616</v>
      </c>
      <c r="W14" s="39">
        <v>7.5236201359349364</v>
      </c>
      <c r="X14" s="39">
        <v>8.2885806871788095</v>
      </c>
      <c r="Y14" s="39">
        <v>8.9328567083212569</v>
      </c>
      <c r="Z14" s="39">
        <v>9.5163896485404873</v>
      </c>
      <c r="AA14" s="39">
        <v>9.1271819225168702</v>
      </c>
      <c r="AB14" s="39">
        <v>8.8719002003759595</v>
      </c>
    </row>
    <row r="15" spans="1:28" x14ac:dyDescent="0.35">
      <c r="C15" s="13" t="s">
        <v>379</v>
      </c>
      <c r="D15" s="13" t="s">
        <v>382</v>
      </c>
      <c r="E15" s="39">
        <v>1.7343253189269383</v>
      </c>
      <c r="F15" s="39">
        <v>3.0755129065223032</v>
      </c>
      <c r="G15" s="39">
        <v>4.078703226786657</v>
      </c>
      <c r="H15" s="39">
        <v>4.4118008579989336</v>
      </c>
      <c r="I15" s="39">
        <v>4.572218270787082</v>
      </c>
      <c r="J15" s="39">
        <v>4.8093748067420528</v>
      </c>
      <c r="K15" s="39">
        <v>4.9395961428288118</v>
      </c>
      <c r="L15" s="39">
        <v>5.1682850806005902</v>
      </c>
      <c r="M15" s="39">
        <v>5.3356377226768217</v>
      </c>
      <c r="N15" s="39">
        <v>5.4720849509817322</v>
      </c>
      <c r="O15" s="39">
        <v>5.4932974633059448</v>
      </c>
      <c r="P15" s="39">
        <v>5.6334663805834486</v>
      </c>
      <c r="Q15" s="39">
        <v>5.494959778892424</v>
      </c>
      <c r="R15" s="39">
        <v>5.3142692530373896</v>
      </c>
      <c r="S15" s="39">
        <v>5.3332973511098967</v>
      </c>
      <c r="T15" s="39">
        <v>5.5605104184708045</v>
      </c>
      <c r="U15" s="39">
        <v>6.0331380630792024</v>
      </c>
      <c r="V15" s="39">
        <v>6.7253529680001227</v>
      </c>
      <c r="W15" s="39">
        <v>7.4685200246752173</v>
      </c>
      <c r="X15" s="39">
        <v>8.2456863710858599</v>
      </c>
      <c r="Y15" s="39">
        <v>8.8983005102765489</v>
      </c>
      <c r="Z15" s="39">
        <v>9.4877677348211797</v>
      </c>
      <c r="AA15" s="39">
        <v>9.1039608469599695</v>
      </c>
      <c r="AB15" s="39">
        <v>8.8522203561510935</v>
      </c>
    </row>
    <row r="16" spans="1:28" x14ac:dyDescent="0.35">
      <c r="D16" s="13" t="s">
        <v>383</v>
      </c>
      <c r="E16" s="39">
        <v>7.3732060219497528</v>
      </c>
      <c r="F16" s="39">
        <v>5.226690226029338</v>
      </c>
      <c r="G16" s="39">
        <v>4.1132307526213605</v>
      </c>
      <c r="H16" s="39">
        <v>3.29713884795073</v>
      </c>
      <c r="I16" s="39">
        <v>2.5640645988854063</v>
      </c>
      <c r="J16" s="39">
        <v>2.0558687842583692</v>
      </c>
      <c r="K16" s="39">
        <v>1.6047327676101815</v>
      </c>
      <c r="L16" s="39">
        <v>1.2192172471919793</v>
      </c>
      <c r="M16" s="39">
        <v>0.91603595620474276</v>
      </c>
      <c r="N16" s="39">
        <v>0.66702680902484002</v>
      </c>
      <c r="O16" s="39">
        <v>0.58906251121830799</v>
      </c>
      <c r="P16" s="39">
        <v>0.47321305781748191</v>
      </c>
      <c r="Q16" s="39">
        <v>0.36820376150366219</v>
      </c>
      <c r="R16" s="39">
        <v>0.22661061024139953</v>
      </c>
      <c r="S16" s="39">
        <v>0.1623326701990353</v>
      </c>
      <c r="T16" s="39">
        <v>0.1210829342622198</v>
      </c>
      <c r="U16" s="39">
        <v>9.1104342292198701E-2</v>
      </c>
      <c r="V16" s="39">
        <v>7.0043207297939017E-2</v>
      </c>
      <c r="W16" s="39">
        <v>5.5100111259719108E-2</v>
      </c>
      <c r="X16" s="39">
        <v>4.2894316092949906E-2</v>
      </c>
      <c r="Y16" s="39">
        <v>3.4556198044708566E-2</v>
      </c>
      <c r="Z16" s="39">
        <v>2.8621913719307099E-2</v>
      </c>
      <c r="AA16" s="39">
        <v>2.3221075556901248E-2</v>
      </c>
      <c r="AB16" s="39">
        <v>1.967984422486603E-2</v>
      </c>
    </row>
    <row r="17" spans="1:28" x14ac:dyDescent="0.35">
      <c r="C17" s="13" t="s">
        <v>386</v>
      </c>
      <c r="E17" s="39">
        <v>9.8674541118216899E-2</v>
      </c>
      <c r="F17" s="39">
        <v>7.448975133825525E-2</v>
      </c>
      <c r="G17" s="39">
        <v>7.7456362326366546E-2</v>
      </c>
      <c r="H17" s="39">
        <v>8.5860805550390287E-2</v>
      </c>
      <c r="I17" s="39">
        <v>8.944706561117842E-2</v>
      </c>
      <c r="J17" s="39">
        <v>9.3195839288153101E-2</v>
      </c>
      <c r="K17" s="39">
        <v>0.10434490719121728</v>
      </c>
      <c r="L17" s="39">
        <v>0.116445133802143</v>
      </c>
      <c r="M17" s="39">
        <v>0.10836645058355496</v>
      </c>
      <c r="N17" s="39">
        <v>0.10297483511583271</v>
      </c>
      <c r="O17" s="39">
        <v>9.5495823595859716E-2</v>
      </c>
      <c r="P17" s="39">
        <v>9.3185347302979782E-2</v>
      </c>
      <c r="Q17" s="39">
        <v>8.498530793404778E-2</v>
      </c>
      <c r="R17" s="39">
        <v>8.107034476125774E-2</v>
      </c>
      <c r="S17" s="39">
        <v>6.9739401272055648E-2</v>
      </c>
      <c r="T17" s="39">
        <v>6.7011887821847291E-2</v>
      </c>
      <c r="U17" s="39">
        <v>6.1749367279792078E-2</v>
      </c>
      <c r="V17" s="39">
        <v>5.7832323897237234E-2</v>
      </c>
      <c r="W17" s="39">
        <v>5.5923547232830682E-2</v>
      </c>
      <c r="X17" s="39">
        <v>5.057228249817327E-2</v>
      </c>
      <c r="Y17" s="39">
        <v>4.4758363808638589E-2</v>
      </c>
      <c r="Z17" s="39">
        <v>4.1136088417831257E-2</v>
      </c>
      <c r="AA17" s="39">
        <v>3.6493462116120867E-2</v>
      </c>
      <c r="AB17" s="39">
        <v>3.2886961650903941E-2</v>
      </c>
    </row>
    <row r="18" spans="1:28" x14ac:dyDescent="0.35">
      <c r="B18" s="13" t="s">
        <v>387</v>
      </c>
      <c r="E18" s="39">
        <v>1.462066065865117</v>
      </c>
      <c r="F18" s="39">
        <v>1.362418566010513</v>
      </c>
      <c r="G18" s="39">
        <v>1.506958017613401</v>
      </c>
      <c r="H18" s="39">
        <v>1.5082966822980479</v>
      </c>
      <c r="I18" s="39">
        <v>1.5333598081577171</v>
      </c>
      <c r="J18" s="39">
        <v>1.3416855397196989</v>
      </c>
      <c r="K18" s="39">
        <v>1.2682325077777861</v>
      </c>
      <c r="L18" s="39">
        <v>1.240213056467323</v>
      </c>
      <c r="M18" s="39">
        <v>1.2567610135764651</v>
      </c>
      <c r="N18" s="39">
        <v>1.1937400167878429</v>
      </c>
      <c r="O18" s="39">
        <v>1.2831806135721777</v>
      </c>
      <c r="P18" s="39">
        <v>1.2642870053055957</v>
      </c>
      <c r="Q18" s="39">
        <v>1.2913049812575206</v>
      </c>
      <c r="R18" s="39">
        <v>1.3115808094825154</v>
      </c>
      <c r="S18" s="39">
        <v>1.3082824480408237</v>
      </c>
      <c r="T18" s="39">
        <v>1.3792434740461088</v>
      </c>
      <c r="U18" s="39">
        <v>1.3830114944695318</v>
      </c>
      <c r="V18" s="39">
        <v>1.4014666605619384</v>
      </c>
      <c r="W18" s="39">
        <v>1.3886242641551121</v>
      </c>
      <c r="X18" s="39">
        <v>1.3805092837686692</v>
      </c>
      <c r="Y18" s="39">
        <v>1.3737791019292045</v>
      </c>
      <c r="Z18" s="39">
        <v>1.3661854901505126</v>
      </c>
      <c r="AA18" s="39">
        <v>1.3938852882404547</v>
      </c>
      <c r="AB18" s="39">
        <v>1.2378658310274977</v>
      </c>
    </row>
    <row r="19" spans="1:28" x14ac:dyDescent="0.35">
      <c r="B19" s="13" t="s">
        <v>250</v>
      </c>
      <c r="E19" s="39">
        <v>0.67243820543515198</v>
      </c>
      <c r="F19" s="39">
        <v>0.72152672248748906</v>
      </c>
      <c r="G19" s="39">
        <v>0.89721268756999784</v>
      </c>
      <c r="H19" s="39">
        <v>0.96721381232528703</v>
      </c>
      <c r="I19" s="39">
        <v>0.92323461665044348</v>
      </c>
      <c r="J19" s="39">
        <v>0.96920294861175704</v>
      </c>
      <c r="K19" s="39">
        <v>0.94333014174755792</v>
      </c>
      <c r="L19" s="39">
        <v>0.98956866218513695</v>
      </c>
      <c r="M19" s="39">
        <v>1.0510148407459989</v>
      </c>
      <c r="N19" s="39">
        <v>1.1801803768904677</v>
      </c>
      <c r="O19" s="39">
        <v>1.1632397913156136</v>
      </c>
      <c r="P19" s="39">
        <v>1.1820719929542438</v>
      </c>
      <c r="Q19" s="39">
        <v>1.1055701565689331</v>
      </c>
      <c r="R19" s="39">
        <v>1.0017315068988457</v>
      </c>
      <c r="S19" s="39">
        <v>0.94964378435303398</v>
      </c>
      <c r="T19" s="39">
        <v>0.97652324447756444</v>
      </c>
      <c r="U19" s="39">
        <v>0.96286763179216561</v>
      </c>
      <c r="V19" s="39">
        <v>1.0035221952899405</v>
      </c>
      <c r="W19" s="39">
        <v>1.0272818686204694</v>
      </c>
      <c r="X19" s="39">
        <v>1.0557173528794366</v>
      </c>
      <c r="Y19" s="39">
        <v>1.0269925817492698</v>
      </c>
      <c r="Z19" s="39">
        <v>1.0915098919714099</v>
      </c>
      <c r="AA19" s="39">
        <v>1.0690768881872972</v>
      </c>
      <c r="AB19" s="39">
        <v>1.0477223494430343</v>
      </c>
    </row>
    <row r="20" spans="1:28" x14ac:dyDescent="0.35">
      <c r="B20" s="13" t="s">
        <v>388</v>
      </c>
      <c r="E20" s="39">
        <v>38.69314496508062</v>
      </c>
      <c r="F20" s="39">
        <v>45.42821449587062</v>
      </c>
      <c r="G20" s="39">
        <v>42.267016416554114</v>
      </c>
      <c r="H20" s="39">
        <v>41.977796055808525</v>
      </c>
      <c r="I20" s="39">
        <v>38.392493440483769</v>
      </c>
      <c r="J20" s="39">
        <v>34.352130658830148</v>
      </c>
      <c r="K20" s="39">
        <v>36.707671275998365</v>
      </c>
      <c r="L20" s="39">
        <v>35.572234900556495</v>
      </c>
      <c r="M20" s="39">
        <v>34.959083828679425</v>
      </c>
      <c r="N20" s="39">
        <v>36.142049722018086</v>
      </c>
      <c r="O20" s="39">
        <v>31.298936334624059</v>
      </c>
      <c r="P20" s="39">
        <v>32.302611886157948</v>
      </c>
      <c r="Q20" s="39">
        <v>30.523726749308615</v>
      </c>
      <c r="R20" s="39">
        <v>28.763834465434115</v>
      </c>
      <c r="S20" s="39">
        <v>27.157487289598173</v>
      </c>
      <c r="T20" s="39">
        <v>24.018073877263596</v>
      </c>
      <c r="U20" s="39">
        <v>23.455094785311019</v>
      </c>
      <c r="V20" s="39">
        <v>22.125245864952422</v>
      </c>
      <c r="W20" s="39">
        <v>22.814147501773952</v>
      </c>
      <c r="X20" s="39">
        <v>22.552176663501939</v>
      </c>
      <c r="Y20" s="39">
        <v>22.743462747520585</v>
      </c>
      <c r="Z20" s="39">
        <v>25.073217486490307</v>
      </c>
      <c r="AA20" s="39">
        <v>21.674416669151661</v>
      </c>
      <c r="AB20" s="39">
        <v>20.553766616780166</v>
      </c>
    </row>
    <row r="21" spans="1:28" x14ac:dyDescent="0.35">
      <c r="B21" s="13" t="s">
        <v>389</v>
      </c>
      <c r="E21" s="39">
        <v>4.1122904193568477</v>
      </c>
      <c r="F21" s="39">
        <v>3.4501379322261738</v>
      </c>
      <c r="G21" s="39">
        <v>2.8575109656238689</v>
      </c>
      <c r="H21" s="39">
        <v>2.8816609453229929</v>
      </c>
      <c r="I21" s="39">
        <v>2.7300839283845102</v>
      </c>
      <c r="J21" s="39">
        <v>2.6755699594660065</v>
      </c>
      <c r="K21" s="39">
        <v>2.5966802165617029</v>
      </c>
      <c r="L21" s="39">
        <v>2.71435327637059</v>
      </c>
      <c r="M21" s="39">
        <v>2.8315761877994188</v>
      </c>
      <c r="N21" s="39">
        <v>2.6401159884691472</v>
      </c>
      <c r="O21" s="39">
        <v>2.7606046913459137</v>
      </c>
      <c r="P21" s="39">
        <v>2.969678216310808</v>
      </c>
      <c r="Q21" s="39">
        <v>2.779656539071464</v>
      </c>
      <c r="R21" s="39">
        <v>2.6508916798728386</v>
      </c>
      <c r="S21" s="39">
        <v>2.5330354979020111</v>
      </c>
      <c r="T21" s="39">
        <v>2.3699342620722099</v>
      </c>
      <c r="U21" s="39">
        <v>2.1724813670696159</v>
      </c>
      <c r="V21" s="39">
        <v>1.9949053408988138</v>
      </c>
      <c r="W21" s="39">
        <v>1.739753841428382</v>
      </c>
      <c r="X21" s="39">
        <v>1.412804049486267</v>
      </c>
      <c r="Y21" s="39">
        <v>1.30531332759073</v>
      </c>
      <c r="Z21" s="39">
        <v>1.3039476456731571</v>
      </c>
      <c r="AA21" s="39">
        <v>1.3147553941679919</v>
      </c>
      <c r="AB21" s="39">
        <v>1.3722305781029001</v>
      </c>
    </row>
    <row r="22" spans="1:28" x14ac:dyDescent="0.35">
      <c r="B22" s="13" t="s">
        <v>390</v>
      </c>
      <c r="E22" s="39">
        <v>150.50831031276721</v>
      </c>
      <c r="F22" s="39">
        <v>136.84748550265815</v>
      </c>
      <c r="G22" s="39">
        <v>119.77630678655123</v>
      </c>
      <c r="H22" s="39">
        <v>114.62988698093548</v>
      </c>
      <c r="I22" s="39">
        <v>104.81237511898165</v>
      </c>
      <c r="J22" s="39">
        <v>97.622659643573087</v>
      </c>
      <c r="K22" s="39">
        <v>96.993442618957886</v>
      </c>
      <c r="L22" s="39">
        <v>93.409389553307022</v>
      </c>
      <c r="M22" s="39">
        <v>90.59640598854061</v>
      </c>
      <c r="N22" s="39">
        <v>89.553130683539223</v>
      </c>
      <c r="O22" s="39">
        <v>83.981463302292497</v>
      </c>
      <c r="P22" s="39">
        <v>83.868625134944892</v>
      </c>
      <c r="Q22" s="39">
        <v>79.247150280621739</v>
      </c>
      <c r="R22" s="39">
        <v>69.565460038563117</v>
      </c>
      <c r="S22" s="39">
        <v>65.82176929879418</v>
      </c>
      <c r="T22" s="39">
        <v>60.573755623914593</v>
      </c>
      <c r="U22" s="39">
        <v>58.629982553444151</v>
      </c>
      <c r="V22" s="39">
        <v>56.218276898151075</v>
      </c>
      <c r="W22" s="39">
        <v>55.765637129145674</v>
      </c>
      <c r="X22" s="39">
        <v>54.1270986316554</v>
      </c>
      <c r="Y22" s="39">
        <v>53.018274698527215</v>
      </c>
      <c r="Z22" s="39">
        <v>54.833587414952845</v>
      </c>
      <c r="AA22" s="39">
        <v>50.050828802626071</v>
      </c>
      <c r="AB22" s="39">
        <v>47.825465807595151</v>
      </c>
    </row>
    <row r="23" spans="1:28" x14ac:dyDescent="0.35">
      <c r="A23" s="13" t="s">
        <v>391</v>
      </c>
      <c r="E23" s="39">
        <v>187.0401014000837</v>
      </c>
      <c r="F23" s="39">
        <v>144.16799378784825</v>
      </c>
      <c r="G23" s="39">
        <v>126.97634578080024</v>
      </c>
      <c r="H23" s="39">
        <v>119.04787125743823</v>
      </c>
      <c r="I23" s="39">
        <v>122.0291445572761</v>
      </c>
      <c r="J23" s="39">
        <v>119.26401065713449</v>
      </c>
      <c r="K23" s="39">
        <v>108.12631034707613</v>
      </c>
      <c r="L23" s="39">
        <v>101.60494594109616</v>
      </c>
      <c r="M23" s="39">
        <v>99.86894601036515</v>
      </c>
      <c r="N23" s="39">
        <v>91.106869316460774</v>
      </c>
      <c r="O23" s="39">
        <v>99.848536697707516</v>
      </c>
      <c r="P23" s="39">
        <v>90.741374865055121</v>
      </c>
      <c r="Q23" s="39">
        <v>79.802849719378273</v>
      </c>
      <c r="R23" s="39">
        <v>70.564539961436878</v>
      </c>
      <c r="S23" s="39">
        <v>72.478230701205831</v>
      </c>
      <c r="T23" s="39">
        <v>61.986244376085409</v>
      </c>
      <c r="U23" s="39">
        <v>62.680017446555851</v>
      </c>
      <c r="V23" s="39">
        <v>59.921723101848926</v>
      </c>
      <c r="W23" s="39">
        <v>56.254362870854322</v>
      </c>
      <c r="X23" s="39">
        <v>53.712901368344603</v>
      </c>
      <c r="Y23" s="39">
        <v>43.211725301472789</v>
      </c>
      <c r="Z23" s="39">
        <v>40.936412585047151</v>
      </c>
      <c r="AA23" s="39">
        <v>39.719171197373925</v>
      </c>
      <c r="AB23" s="39">
        <v>36.714534192404855</v>
      </c>
    </row>
    <row r="24" spans="1:28" x14ac:dyDescent="0.35">
      <c r="A24" s="13" t="s">
        <v>392</v>
      </c>
      <c r="E24" s="39">
        <v>337.54841171285091</v>
      </c>
      <c r="F24" s="39">
        <v>281.01547929050639</v>
      </c>
      <c r="G24" s="39">
        <v>246.75265256735148</v>
      </c>
      <c r="H24" s="39">
        <v>233.67775823837371</v>
      </c>
      <c r="I24" s="39">
        <v>226.84151967625775</v>
      </c>
      <c r="J24" s="39">
        <v>216.88667030070758</v>
      </c>
      <c r="K24" s="39">
        <v>205.11975296603401</v>
      </c>
      <c r="L24" s="39">
        <v>195.01433549440318</v>
      </c>
      <c r="M24" s="39">
        <v>190.46535199890576</v>
      </c>
      <c r="N24" s="39">
        <v>180.66</v>
      </c>
      <c r="O24" s="39">
        <v>183.83</v>
      </c>
      <c r="P24" s="39">
        <v>174.61</v>
      </c>
      <c r="Q24" s="39">
        <v>159.05000000000001</v>
      </c>
      <c r="R24" s="39">
        <v>140.13</v>
      </c>
      <c r="S24" s="39">
        <v>138.30000000000001</v>
      </c>
      <c r="T24" s="39">
        <v>122.56</v>
      </c>
      <c r="U24" s="39">
        <v>121.31</v>
      </c>
      <c r="V24" s="39">
        <v>116.14</v>
      </c>
      <c r="W24" s="39">
        <v>112.02</v>
      </c>
      <c r="X24" s="39">
        <v>107.84</v>
      </c>
      <c r="Y24" s="39">
        <v>96.23</v>
      </c>
      <c r="Z24" s="39">
        <v>95.77</v>
      </c>
      <c r="AA24" s="39">
        <v>89.77</v>
      </c>
      <c r="AB24" s="39">
        <v>84.54</v>
      </c>
    </row>
    <row r="26" spans="1:28" x14ac:dyDescent="0.35">
      <c r="A26" s="13" t="s">
        <v>393</v>
      </c>
      <c r="E26" s="23">
        <v>0.44588659016059345</v>
      </c>
      <c r="F26" s="23">
        <v>0.48697490205224186</v>
      </c>
      <c r="G26" s="23">
        <v>0.48541041216915842</v>
      </c>
      <c r="H26" s="23">
        <v>0.49054684470227589</v>
      </c>
      <c r="I26" s="23">
        <v>0.46205110629027313</v>
      </c>
      <c r="J26" s="23">
        <v>0.45010908004729788</v>
      </c>
      <c r="K26" s="23">
        <v>0.4728625167319655</v>
      </c>
      <c r="L26" s="23">
        <v>0.47898729760811776</v>
      </c>
      <c r="M26" s="23">
        <v>0.47565819734531611</v>
      </c>
      <c r="N26" s="23">
        <v>0.49569982665525975</v>
      </c>
      <c r="O26" s="23">
        <v>0.45684307948807318</v>
      </c>
      <c r="P26" s="23">
        <v>0.48031971327498357</v>
      </c>
      <c r="Q26" s="23">
        <v>0.49825306683823789</v>
      </c>
      <c r="R26" s="23">
        <v>0.49643516761980389</v>
      </c>
      <c r="S26" s="23">
        <v>0.4759347020881719</v>
      </c>
      <c r="T26" s="23">
        <v>0.49423756220556947</v>
      </c>
      <c r="U26" s="23">
        <v>0.48330708559429686</v>
      </c>
      <c r="V26" s="23">
        <v>0.48405611243457097</v>
      </c>
      <c r="W26" s="23">
        <v>0.49781857819269482</v>
      </c>
      <c r="X26" s="23">
        <v>0.50192042499680456</v>
      </c>
      <c r="Y26" s="23">
        <v>0.55095370153306877</v>
      </c>
      <c r="Z26" s="23">
        <v>0.57255494846980104</v>
      </c>
      <c r="AA26" s="23">
        <v>0.55754515765429513</v>
      </c>
      <c r="AB26" s="23">
        <v>0.56571405024361421</v>
      </c>
    </row>
    <row r="27" spans="1:28" x14ac:dyDescent="0.35">
      <c r="E27" s="23"/>
      <c r="F27" s="23"/>
      <c r="G27" s="23"/>
      <c r="H27" s="23"/>
      <c r="I27" s="23"/>
      <c r="J27" s="23"/>
      <c r="K27" s="23"/>
      <c r="L27" s="23"/>
      <c r="M27" s="23"/>
      <c r="N27" s="23"/>
      <c r="O27" s="23"/>
      <c r="P27" s="23"/>
      <c r="Q27" s="23"/>
      <c r="R27" s="23"/>
      <c r="S27" s="23"/>
      <c r="T27" s="23"/>
      <c r="U27" s="23"/>
      <c r="V27" s="23"/>
      <c r="W27" s="23"/>
      <c r="X27" s="23"/>
      <c r="Y27" s="23"/>
      <c r="Z27" s="23"/>
      <c r="AA27" s="23"/>
      <c r="AB27" s="23"/>
    </row>
    <row r="28" spans="1:28" x14ac:dyDescent="0.35">
      <c r="B28" s="13" t="s">
        <v>394</v>
      </c>
      <c r="E28" s="23">
        <f>(E8/E22)</f>
        <v>0.70141223722232116</v>
      </c>
      <c r="F28" s="23">
        <f>(F8/F22)</f>
        <v>0.62759785077961916</v>
      </c>
      <c r="G28" s="23">
        <f t="shared" ref="G28:AB28" si="0">(G8/G22)</f>
        <v>0.60318781433075552</v>
      </c>
      <c r="H28" s="23">
        <f t="shared" si="0"/>
        <v>0.58706259996900023</v>
      </c>
      <c r="I28" s="23">
        <f t="shared" si="0"/>
        <v>0.5842173050252325</v>
      </c>
      <c r="J28" s="23">
        <f t="shared" si="0"/>
        <v>0.59703424133028637</v>
      </c>
      <c r="K28" s="23">
        <f t="shared" si="0"/>
        <v>0.57197194963805831</v>
      </c>
      <c r="L28" s="23">
        <f t="shared" si="0"/>
        <v>0.56624949494549925</v>
      </c>
      <c r="M28" s="23">
        <f t="shared" si="0"/>
        <v>0.5573948499030601</v>
      </c>
      <c r="N28" s="23">
        <f t="shared" si="0"/>
        <v>0.5404282821825408</v>
      </c>
      <c r="O28" s="23">
        <f t="shared" si="0"/>
        <v>0.56530929570190946</v>
      </c>
      <c r="P28" s="23">
        <f t="shared" si="0"/>
        <v>0.55026508375403593</v>
      </c>
      <c r="Q28" s="23">
        <f t="shared" si="0"/>
        <v>0.5495073538948908</v>
      </c>
      <c r="R28" s="23">
        <f t="shared" si="0"/>
        <v>0.51516113825752885</v>
      </c>
      <c r="S28" s="23">
        <f t="shared" si="0"/>
        <v>0.5146218438026805</v>
      </c>
      <c r="T28" s="23">
        <f t="shared" si="0"/>
        <v>0.52547477761951078</v>
      </c>
      <c r="U28" s="23">
        <f t="shared" si="0"/>
        <v>0.52288139855502891</v>
      </c>
      <c r="V28" s="23">
        <f t="shared" si="0"/>
        <v>0.52817586156619678</v>
      </c>
      <c r="W28" s="23">
        <f t="shared" si="0"/>
        <v>0.51637228830508131</v>
      </c>
      <c r="X28" s="23">
        <f t="shared" si="0"/>
        <v>0.51223679049746873</v>
      </c>
      <c r="Y28" s="23">
        <f t="shared" si="0"/>
        <v>0.50112394435338858</v>
      </c>
      <c r="Z28" s="23">
        <f t="shared" si="0"/>
        <v>0.47413871910152883</v>
      </c>
      <c r="AA28" s="23">
        <f t="shared" si="0"/>
        <v>0.49147427028397211</v>
      </c>
      <c r="AB28" s="23">
        <f t="shared" si="0"/>
        <v>0.49375118534635237</v>
      </c>
    </row>
    <row r="29" spans="1:28" x14ac:dyDescent="0.35">
      <c r="B29" s="13" t="s">
        <v>395</v>
      </c>
      <c r="E29" s="23">
        <f>E20/E22</f>
        <v>0.25708311311630205</v>
      </c>
      <c r="F29" s="23">
        <f t="shared" ref="F29:AA29" si="1">F20/F22</f>
        <v>0.33196236181473876</v>
      </c>
      <c r="G29" s="23">
        <f t="shared" si="1"/>
        <v>0.3528829494791198</v>
      </c>
      <c r="H29" s="23">
        <f t="shared" si="1"/>
        <v>0.36620289142211232</v>
      </c>
      <c r="I29" s="23">
        <f t="shared" si="1"/>
        <v>0.36629733270428333</v>
      </c>
      <c r="J29" s="23">
        <f t="shared" si="1"/>
        <v>0.35188685479633613</v>
      </c>
      <c r="K29" s="23">
        <f t="shared" si="1"/>
        <v>0.37845518506035225</v>
      </c>
      <c r="L29" s="23">
        <f t="shared" si="1"/>
        <v>0.38082076192411124</v>
      </c>
      <c r="M29" s="23">
        <f t="shared" si="1"/>
        <v>0.38587715977498427</v>
      </c>
      <c r="N29" s="23">
        <f t="shared" si="1"/>
        <v>0.40358220249983245</v>
      </c>
      <c r="O29" s="23">
        <f t="shared" si="1"/>
        <v>0.37268862798881086</v>
      </c>
      <c r="P29" s="23">
        <f t="shared" si="1"/>
        <v>0.38515728419516759</v>
      </c>
      <c r="Q29" s="23">
        <f t="shared" si="1"/>
        <v>0.38517128554428998</v>
      </c>
      <c r="R29" s="23">
        <f t="shared" si="1"/>
        <v>0.41347867820451539</v>
      </c>
      <c r="S29" s="23">
        <f t="shared" si="1"/>
        <v>0.41259126849535604</v>
      </c>
      <c r="T29" s="23">
        <f t="shared" si="1"/>
        <v>0.39650957134612985</v>
      </c>
      <c r="U29" s="23">
        <f t="shared" si="1"/>
        <v>0.40005290405690519</v>
      </c>
      <c r="V29" s="23">
        <f t="shared" si="1"/>
        <v>0.39355965863265518</v>
      </c>
      <c r="W29" s="23">
        <f t="shared" si="1"/>
        <v>0.40910762749718921</v>
      </c>
      <c r="X29" s="23">
        <f t="shared" si="1"/>
        <v>0.41665223582319716</v>
      </c>
      <c r="Y29" s="23">
        <f t="shared" si="1"/>
        <v>0.42897402597207435</v>
      </c>
      <c r="Z29" s="23">
        <f t="shared" si="1"/>
        <v>0.45726020617160945</v>
      </c>
      <c r="AA29" s="23">
        <f t="shared" si="1"/>
        <v>0.43304810704781865</v>
      </c>
      <c r="AB29" s="23">
        <f>AB20/AB22</f>
        <v>0.42976615637094384</v>
      </c>
    </row>
    <row r="30" spans="1:28" x14ac:dyDescent="0.35">
      <c r="B30" s="13" t="s">
        <v>396</v>
      </c>
      <c r="E30" s="23">
        <f>E19/E22</f>
        <v>4.4677812410343094E-3</v>
      </c>
      <c r="F30" s="23">
        <f>F19/F22</f>
        <v>5.2724879805955511E-3</v>
      </c>
      <c r="G30" s="23">
        <f t="shared" ref="G30:AB30" si="2">G19/G22</f>
        <v>7.4907359530536049E-3</v>
      </c>
      <c r="H30" s="23">
        <f t="shared" si="2"/>
        <v>8.4377105988610798E-3</v>
      </c>
      <c r="I30" s="23">
        <f t="shared" si="2"/>
        <v>8.8084504869048105E-3</v>
      </c>
      <c r="J30" s="23">
        <f t="shared" si="2"/>
        <v>9.9280530990487493E-3</v>
      </c>
      <c r="K30" s="23">
        <f t="shared" si="2"/>
        <v>9.7257104838876906E-3</v>
      </c>
      <c r="L30" s="23">
        <f t="shared" si="2"/>
        <v>1.0593888547150909E-2</v>
      </c>
      <c r="M30" s="23">
        <f t="shared" si="2"/>
        <v>1.1601065508922507E-2</v>
      </c>
      <c r="N30" s="23">
        <f t="shared" si="2"/>
        <v>1.3178549626153906E-2</v>
      </c>
      <c r="O30" s="23">
        <f t="shared" si="2"/>
        <v>1.3851149355763367E-2</v>
      </c>
      <c r="P30" s="23">
        <f t="shared" si="2"/>
        <v>1.409432897048552E-2</v>
      </c>
      <c r="Q30" s="23">
        <f t="shared" si="2"/>
        <v>1.395091372565453E-2</v>
      </c>
      <c r="R30" s="23">
        <f t="shared" si="2"/>
        <v>1.4399840184245788E-2</v>
      </c>
      <c r="S30" s="23">
        <f t="shared" si="2"/>
        <v>1.4427503156929434E-2</v>
      </c>
      <c r="T30" s="23">
        <f t="shared" si="2"/>
        <v>1.6121226666883964E-2</v>
      </c>
      <c r="U30" s="23">
        <f t="shared" si="2"/>
        <v>1.6422785575869202E-2</v>
      </c>
      <c r="V30" s="23">
        <f t="shared" si="2"/>
        <v>1.7850461640935577E-2</v>
      </c>
      <c r="W30" s="23">
        <f t="shared" si="2"/>
        <v>1.8421413642982748E-2</v>
      </c>
      <c r="X30" s="23">
        <f t="shared" si="2"/>
        <v>1.9504414231839438E-2</v>
      </c>
      <c r="Y30" s="23">
        <f t="shared" si="2"/>
        <v>1.9370539452461633E-2</v>
      </c>
      <c r="Z30" s="23">
        <f t="shared" si="2"/>
        <v>1.9905863238737515E-2</v>
      </c>
      <c r="AA30" s="23">
        <f t="shared" si="2"/>
        <v>2.1359823878305182E-2</v>
      </c>
      <c r="AB30" s="23">
        <f t="shared" si="2"/>
        <v>2.1907206375324961E-2</v>
      </c>
    </row>
    <row r="31" spans="1:28" x14ac:dyDescent="0.35">
      <c r="B31" s="13" t="s">
        <v>397</v>
      </c>
      <c r="E31" s="23">
        <f>E21/E22</f>
        <v>2.7322680128500608E-2</v>
      </c>
      <c r="F31" s="23">
        <f t="shared" ref="F31:AB31" si="3">F21/F22</f>
        <v>2.5211555181692817E-2</v>
      </c>
      <c r="G31" s="23">
        <f t="shared" si="3"/>
        <v>2.385706357365092E-2</v>
      </c>
      <c r="H31" s="23">
        <f t="shared" si="3"/>
        <v>2.5138827414200038E-2</v>
      </c>
      <c r="I31" s="23">
        <f t="shared" si="3"/>
        <v>2.6047343410406969E-2</v>
      </c>
      <c r="J31" s="23">
        <f t="shared" si="3"/>
        <v>2.740726353117906E-2</v>
      </c>
      <c r="K31" s="23">
        <f t="shared" si="3"/>
        <v>2.6771708957303963E-2</v>
      </c>
      <c r="L31" s="23">
        <f t="shared" si="3"/>
        <v>2.9058676963321321E-2</v>
      </c>
      <c r="M31" s="23">
        <f t="shared" si="3"/>
        <v>3.125484015511145E-2</v>
      </c>
      <c r="N31" s="23">
        <f t="shared" si="3"/>
        <v>2.9481001594447075E-2</v>
      </c>
      <c r="O31" s="23">
        <f t="shared" si="3"/>
        <v>3.2871595502082129E-2</v>
      </c>
      <c r="P31" s="23">
        <f t="shared" si="3"/>
        <v>3.5408690812954023E-2</v>
      </c>
      <c r="Q31" s="23">
        <f t="shared" si="3"/>
        <v>3.5075791737979652E-2</v>
      </c>
      <c r="R31" s="23">
        <f t="shared" si="3"/>
        <v>3.8106434980855954E-2</v>
      </c>
      <c r="S31" s="23">
        <f t="shared" si="3"/>
        <v>3.8483248397706241E-2</v>
      </c>
      <c r="T31" s="23">
        <f t="shared" si="3"/>
        <v>3.9124770086676891E-2</v>
      </c>
      <c r="U31" s="23">
        <f t="shared" si="3"/>
        <v>3.7054102226438339E-2</v>
      </c>
      <c r="V31" s="23">
        <f t="shared" si="3"/>
        <v>3.5484996178607939E-2</v>
      </c>
      <c r="W31" s="23">
        <f t="shared" si="3"/>
        <v>3.1197596423032832E-2</v>
      </c>
      <c r="X31" s="23">
        <f t="shared" si="3"/>
        <v>2.610160317479146E-2</v>
      </c>
      <c r="Y31" s="23">
        <f t="shared" si="3"/>
        <v>2.4620064213952818E-2</v>
      </c>
      <c r="Z31" s="23">
        <f t="shared" si="3"/>
        <v>2.3780090035064479E-2</v>
      </c>
      <c r="AA31" s="23">
        <f t="shared" si="3"/>
        <v>2.6268404052861741E-2</v>
      </c>
      <c r="AB31" s="23">
        <f t="shared" si="3"/>
        <v>2.8692466553770113E-2</v>
      </c>
    </row>
    <row r="32" spans="1:28" x14ac:dyDescent="0.35">
      <c r="B32" s="13" t="s">
        <v>398</v>
      </c>
      <c r="E32" s="23">
        <f>E18/E22</f>
        <v>9.7141882918414107E-3</v>
      </c>
      <c r="F32" s="23">
        <f t="shared" ref="F32:AB32" si="4">F18/F22</f>
        <v>9.9557442433536661E-3</v>
      </c>
      <c r="G32" s="23">
        <f t="shared" si="4"/>
        <v>1.2581436663420363E-2</v>
      </c>
      <c r="H32" s="23">
        <f t="shared" si="4"/>
        <v>1.315797059582636E-2</v>
      </c>
      <c r="I32" s="23">
        <f t="shared" si="4"/>
        <v>1.4629568373172223E-2</v>
      </c>
      <c r="J32" s="23">
        <f t="shared" si="4"/>
        <v>1.3743587243149115E-2</v>
      </c>
      <c r="K32" s="23">
        <f t="shared" si="4"/>
        <v>1.3075445860397817E-2</v>
      </c>
      <c r="L32" s="23">
        <f t="shared" si="4"/>
        <v>1.3277177619917495E-2</v>
      </c>
      <c r="M32" s="23">
        <f t="shared" si="4"/>
        <v>1.3872084657921536E-2</v>
      </c>
      <c r="N32" s="23">
        <f t="shared" si="4"/>
        <v>1.3329964097025861E-2</v>
      </c>
      <c r="O32" s="23">
        <f t="shared" si="4"/>
        <v>1.5279331451434116E-2</v>
      </c>
      <c r="P32" s="23">
        <f t="shared" si="4"/>
        <v>1.5074612267356877E-2</v>
      </c>
      <c r="Q32" s="23">
        <f t="shared" si="4"/>
        <v>1.6294655097185022E-2</v>
      </c>
      <c r="R32" s="23">
        <f t="shared" si="4"/>
        <v>1.8853908372854142E-2</v>
      </c>
      <c r="S32" s="23">
        <f t="shared" si="4"/>
        <v>1.9876136147327639E-2</v>
      </c>
      <c r="T32" s="23">
        <f t="shared" si="4"/>
        <v>2.2769654280798496E-2</v>
      </c>
      <c r="U32" s="23">
        <f t="shared" si="4"/>
        <v>2.3588809585758409E-2</v>
      </c>
      <c r="V32" s="23">
        <f t="shared" si="4"/>
        <v>2.4929021981604533E-2</v>
      </c>
      <c r="W32" s="23">
        <f t="shared" si="4"/>
        <v>2.4901074131713875E-2</v>
      </c>
      <c r="X32" s="23">
        <f t="shared" si="4"/>
        <v>2.5504956272703293E-2</v>
      </c>
      <c r="Y32" s="23">
        <f t="shared" si="4"/>
        <v>2.5911426008122563E-2</v>
      </c>
      <c r="Z32" s="23">
        <f t="shared" si="4"/>
        <v>2.4915121453059637E-2</v>
      </c>
      <c r="AA32" s="23">
        <f t="shared" si="4"/>
        <v>2.7849394737042201E-2</v>
      </c>
      <c r="AB32" s="23">
        <f t="shared" si="4"/>
        <v>2.5882985353608674E-2</v>
      </c>
    </row>
    <row r="33" spans="1:28" x14ac:dyDescent="0.35">
      <c r="E33" s="23"/>
      <c r="F33" s="23"/>
      <c r="G33" s="23"/>
      <c r="H33" s="23"/>
      <c r="I33" s="23"/>
      <c r="J33" s="23"/>
      <c r="K33" s="23"/>
      <c r="L33" s="23"/>
      <c r="M33" s="23"/>
      <c r="N33" s="23"/>
      <c r="O33" s="23"/>
      <c r="P33" s="23"/>
      <c r="Q33" s="23"/>
      <c r="R33" s="23"/>
      <c r="S33" s="23"/>
      <c r="T33" s="23"/>
      <c r="U33" s="23"/>
      <c r="V33" s="23"/>
      <c r="W33" s="23"/>
      <c r="X33" s="23"/>
      <c r="Y33" s="23"/>
      <c r="Z33" s="23"/>
      <c r="AA33" s="23"/>
      <c r="AB33" s="23"/>
    </row>
    <row r="34" spans="1:28" x14ac:dyDescent="0.35">
      <c r="B34" s="13" t="s">
        <v>399</v>
      </c>
      <c r="E34" s="23">
        <f>E9/E8</f>
        <v>6.0856407035142925E-2</v>
      </c>
      <c r="F34" s="23">
        <f t="shared" ref="F34:AB34" si="5">F9/F8</f>
        <v>7.2841960214316992E-2</v>
      </c>
      <c r="G34" s="23">
        <f t="shared" si="5"/>
        <v>8.2990054587591816E-2</v>
      </c>
      <c r="H34" s="23">
        <f t="shared" si="5"/>
        <v>8.7871901664474894E-2</v>
      </c>
      <c r="I34" s="23">
        <f t="shared" si="5"/>
        <v>9.0460964574141892E-2</v>
      </c>
      <c r="J34" s="23">
        <f t="shared" si="5"/>
        <v>9.2936324284834712E-2</v>
      </c>
      <c r="K34" s="23">
        <f t="shared" si="5"/>
        <v>9.6978535397813134E-2</v>
      </c>
      <c r="L34" s="23">
        <f t="shared" si="5"/>
        <v>0.10160182542909277</v>
      </c>
      <c r="M34" s="23">
        <f t="shared" si="5"/>
        <v>9.5984696940619979E-2</v>
      </c>
      <c r="N34" s="23">
        <f t="shared" si="5"/>
        <v>9.6958709533878001E-2</v>
      </c>
      <c r="O34" s="23">
        <f t="shared" si="5"/>
        <v>9.8908670599718432E-2</v>
      </c>
      <c r="P34" s="23">
        <f t="shared" si="5"/>
        <v>0.10302951728058203</v>
      </c>
      <c r="Q34" s="23">
        <f t="shared" si="5"/>
        <v>9.9815446559615301E-2</v>
      </c>
      <c r="R34" s="23">
        <f t="shared" si="5"/>
        <v>0.1161096186625557</v>
      </c>
      <c r="S34" s="23">
        <f t="shared" si="5"/>
        <v>0.11983393423560765</v>
      </c>
      <c r="T34" s="23">
        <f t="shared" si="5"/>
        <v>0.11276481498715012</v>
      </c>
      <c r="U34" s="23">
        <f t="shared" si="5"/>
        <v>0.10562193871254835</v>
      </c>
      <c r="V34" s="23">
        <f t="shared" si="5"/>
        <v>0.10401907005072121</v>
      </c>
      <c r="W34" s="23">
        <f t="shared" si="5"/>
        <v>9.5472798933842612E-2</v>
      </c>
      <c r="X34" s="23">
        <f t="shared" si="5"/>
        <v>8.2708105436999232E-2</v>
      </c>
      <c r="Y34" s="23">
        <f t="shared" si="5"/>
        <v>6.8559079383586963E-2</v>
      </c>
      <c r="Z34" s="23">
        <f t="shared" si="5"/>
        <v>6.4464726790378582E-2</v>
      </c>
      <c r="AA34" s="23">
        <f t="shared" si="5"/>
        <v>4.9367933115269304E-2</v>
      </c>
      <c r="AB34" s="23">
        <f t="shared" si="5"/>
        <v>5.1650611037657709E-2</v>
      </c>
    </row>
    <row r="35" spans="1:28" x14ac:dyDescent="0.35">
      <c r="B35" s="13" t="s">
        <v>400</v>
      </c>
      <c r="E35" s="23">
        <f>E11/E8</f>
        <v>8.5080337807529622E-3</v>
      </c>
      <c r="F35" s="23">
        <f t="shared" ref="F35:AA35" si="6">F11/F8</f>
        <v>3.1800407345215033E-2</v>
      </c>
      <c r="G35" s="23">
        <f t="shared" si="6"/>
        <v>4.9588098862113607E-2</v>
      </c>
      <c r="H35" s="23">
        <f t="shared" si="6"/>
        <v>5.8577383927237436E-2</v>
      </c>
      <c r="I35" s="23">
        <f t="shared" si="6"/>
        <v>6.8102287409980769E-2</v>
      </c>
      <c r="J35" s="23">
        <f t="shared" si="6"/>
        <v>7.8163960904301694E-2</v>
      </c>
      <c r="K35" s="23">
        <f t="shared" si="6"/>
        <v>9.3438626175738337E-2</v>
      </c>
      <c r="L35" s="23">
        <f t="shared" si="6"/>
        <v>0.10868791081282678</v>
      </c>
      <c r="M35" s="23">
        <f t="shared" si="6"/>
        <v>0.12753487805411451</v>
      </c>
      <c r="N35" s="23">
        <f t="shared" si="6"/>
        <v>0.14631654103944078</v>
      </c>
      <c r="O35" s="23">
        <f t="shared" si="6"/>
        <v>0.15986200986179278</v>
      </c>
      <c r="P35" s="23">
        <f t="shared" si="6"/>
        <v>0.17060888278764094</v>
      </c>
      <c r="Q35" s="23">
        <f t="shared" si="6"/>
        <v>0.19519939003870276</v>
      </c>
      <c r="R35" s="23">
        <f t="shared" si="6"/>
        <v>0.24015630528876936</v>
      </c>
      <c r="S35" s="23">
        <f t="shared" si="6"/>
        <v>0.25605916519409383</v>
      </c>
      <c r="T35" s="23">
        <f t="shared" si="6"/>
        <v>0.2825597169223481</v>
      </c>
      <c r="U35" s="23">
        <f t="shared" si="6"/>
        <v>0.31049728712342783</v>
      </c>
      <c r="V35" s="23">
        <f t="shared" si="6"/>
        <v>0.33537372294485412</v>
      </c>
      <c r="W35" s="23">
        <f t="shared" si="6"/>
        <v>0.35865929650893907</v>
      </c>
      <c r="X35" s="23">
        <f t="shared" si="6"/>
        <v>0.37926341776918521</v>
      </c>
      <c r="Y35" s="23">
        <f t="shared" si="6"/>
        <v>0.39689360633369286</v>
      </c>
      <c r="Z35" s="23">
        <f t="shared" si="6"/>
        <v>0.40319222579948294</v>
      </c>
      <c r="AA35" s="23">
        <f t="shared" si="6"/>
        <v>0.42502782347165713</v>
      </c>
      <c r="AB35" s="23">
        <f>AB11/AB8</f>
        <v>0.42852919618151181</v>
      </c>
    </row>
    <row r="36" spans="1:28" x14ac:dyDescent="0.35">
      <c r="B36" s="13" t="s">
        <v>401</v>
      </c>
      <c r="E36" s="23">
        <f>E12/E8</f>
        <v>0.65973026223607956</v>
      </c>
      <c r="F36" s="23">
        <f t="shared" ref="F36:AA36" si="7">F12/F8</f>
        <v>0.5962043719386213</v>
      </c>
      <c r="G36" s="23">
        <f t="shared" si="7"/>
        <v>0.52502178822331758</v>
      </c>
      <c r="H36" s="23">
        <f t="shared" si="7"/>
        <v>0.49722367697244041</v>
      </c>
      <c r="I36" s="23">
        <f t="shared" si="7"/>
        <v>0.46831601791738137</v>
      </c>
      <c r="J36" s="23">
        <f t="shared" si="7"/>
        <v>0.4486581840463455</v>
      </c>
      <c r="K36" s="23">
        <f t="shared" si="7"/>
        <v>0.42377265999282571</v>
      </c>
      <c r="L36" s="23">
        <f t="shared" si="7"/>
        <v>0.3853769324370519</v>
      </c>
      <c r="M36" s="23">
        <f t="shared" si="7"/>
        <v>0.35354862764479317</v>
      </c>
      <c r="N36" s="23">
        <f t="shared" si="7"/>
        <v>0.32092528940779608</v>
      </c>
      <c r="O36" s="23">
        <f t="shared" si="7"/>
        <v>0.2973586233756903</v>
      </c>
      <c r="P36" s="23">
        <f t="shared" si="7"/>
        <v>0.26343141979409984</v>
      </c>
      <c r="Q36" s="23">
        <f t="shared" si="7"/>
        <v>0.24967389799391157</v>
      </c>
      <c r="R36" s="23">
        <f t="shared" si="7"/>
        <v>0.17467416220855511</v>
      </c>
      <c r="S36" s="23">
        <f t="shared" si="7"/>
        <v>0.1501232134996196</v>
      </c>
      <c r="T36" s="23">
        <f t="shared" si="7"/>
        <v>0.13172282279748407</v>
      </c>
      <c r="U36" s="23">
        <f t="shared" si="7"/>
        <v>0.10998362085496546</v>
      </c>
      <c r="V36" s="23">
        <f t="shared" si="7"/>
        <v>8.9663313516146995E-2</v>
      </c>
      <c r="W36" s="23">
        <f t="shared" si="7"/>
        <v>7.7356353668633721E-2</v>
      </c>
      <c r="X36" s="23">
        <f t="shared" si="7"/>
        <v>6.778765588982695E-2</v>
      </c>
      <c r="Y36" s="23">
        <f t="shared" si="7"/>
        <v>6.066191044330551E-2</v>
      </c>
      <c r="Z36" s="23">
        <f t="shared" si="7"/>
        <v>5.5587879208404765E-2</v>
      </c>
      <c r="AA36" s="23">
        <f t="shared" si="7"/>
        <v>5.4017901689357259E-2</v>
      </c>
      <c r="AB36" s="23">
        <f>AB12/AB8</f>
        <v>5.5911445569065805E-2</v>
      </c>
    </row>
    <row r="37" spans="1:28" x14ac:dyDescent="0.35">
      <c r="B37" s="13" t="s">
        <v>402</v>
      </c>
      <c r="E37" s="23">
        <f>E13/E8</f>
        <v>0.18369919700826129</v>
      </c>
      <c r="F37" s="23">
        <f t="shared" ref="F37:AB37" si="8">F13/F8</f>
        <v>0.20161964498765678</v>
      </c>
      <c r="G37" s="23">
        <f t="shared" si="8"/>
        <v>0.22794104036605309</v>
      </c>
      <c r="H37" s="23">
        <f t="shared" si="8"/>
        <v>0.24049659182224337</v>
      </c>
      <c r="I37" s="23">
        <f t="shared" si="8"/>
        <v>0.25511726885710834</v>
      </c>
      <c r="J37" s="23">
        <f t="shared" si="8"/>
        <v>0.26085317359962656</v>
      </c>
      <c r="K37" s="23">
        <f t="shared" si="8"/>
        <v>0.26596572969611443</v>
      </c>
      <c r="L37" s="23">
        <f t="shared" si="8"/>
        <v>0.28136913862259738</v>
      </c>
      <c r="M37" s="23">
        <f t="shared" si="8"/>
        <v>0.29698534615389383</v>
      </c>
      <c r="N37" s="23">
        <f t="shared" si="8"/>
        <v>0.30682285309229779</v>
      </c>
      <c r="O37" s="23">
        <f t="shared" si="8"/>
        <v>0.31374346096579181</v>
      </c>
      <c r="P37" s="23">
        <f t="shared" si="8"/>
        <v>0.32858851155030372</v>
      </c>
      <c r="Q37" s="23">
        <f t="shared" si="8"/>
        <v>0.3187194537989001</v>
      </c>
      <c r="R37" s="23">
        <f t="shared" si="8"/>
        <v>0.31218617793307613</v>
      </c>
      <c r="S37" s="23">
        <f t="shared" si="8"/>
        <v>0.30968419187039042</v>
      </c>
      <c r="T37" s="23">
        <f t="shared" si="8"/>
        <v>0.29234916699354491</v>
      </c>
      <c r="U37" s="23">
        <f t="shared" si="8"/>
        <v>0.27211331402417688</v>
      </c>
      <c r="V37" s="23">
        <f t="shared" si="8"/>
        <v>0.24014212481885738</v>
      </c>
      <c r="W37" s="23">
        <f t="shared" si="8"/>
        <v>0.20529483602188967</v>
      </c>
      <c r="X37" s="23">
        <f t="shared" si="8"/>
        <v>0.16946949907870515</v>
      </c>
      <c r="Y37" s="23">
        <f t="shared" si="8"/>
        <v>0.13598381403073775</v>
      </c>
      <c r="Z37" s="23">
        <f t="shared" si="8"/>
        <v>0.10914002406508161</v>
      </c>
      <c r="AA37" s="23">
        <f t="shared" si="8"/>
        <v>9.9059443549953635E-2</v>
      </c>
      <c r="AB37" s="23">
        <f t="shared" si="8"/>
        <v>8.6809049956222309E-2</v>
      </c>
    </row>
    <row r="38" spans="1:28" x14ac:dyDescent="0.35">
      <c r="B38" s="13" t="s">
        <v>403</v>
      </c>
      <c r="E38" s="23">
        <f>E15/E8</f>
        <v>1.6428455873032426E-2</v>
      </c>
      <c r="F38" s="23">
        <f t="shared" ref="F38:AA38" si="9">F15/F8</f>
        <v>3.5809584700254554E-2</v>
      </c>
      <c r="G38" s="23">
        <f t="shared" si="9"/>
        <v>5.645450832523391E-2</v>
      </c>
      <c r="H38" s="23">
        <f t="shared" si="9"/>
        <v>6.5559196619151605E-2</v>
      </c>
      <c r="I38" s="23">
        <f t="shared" si="9"/>
        <v>7.4668938133072821E-2</v>
      </c>
      <c r="J38" s="23">
        <f t="shared" si="9"/>
        <v>8.2516110533039394E-2</v>
      </c>
      <c r="K38" s="23">
        <f t="shared" si="9"/>
        <v>8.9037783016740465E-2</v>
      </c>
      <c r="L38" s="23">
        <f t="shared" si="9"/>
        <v>9.771204431217459E-2</v>
      </c>
      <c r="M38" s="23">
        <f t="shared" si="9"/>
        <v>0.10566043962235387</v>
      </c>
      <c r="N38" s="23">
        <f t="shared" si="9"/>
        <v>0.11306651053882488</v>
      </c>
      <c r="O38" s="23">
        <f t="shared" si="9"/>
        <v>0.11570804408096581</v>
      </c>
      <c r="P38" s="23">
        <f t="shared" si="9"/>
        <v>0.12206867402069095</v>
      </c>
      <c r="Q38" s="23">
        <f t="shared" si="9"/>
        <v>0.12618489046848683</v>
      </c>
      <c r="R38" s="23">
        <f t="shared" si="9"/>
        <v>0.14828827017138377</v>
      </c>
      <c r="S38" s="23">
        <f t="shared" si="9"/>
        <v>0.15744831942063961</v>
      </c>
      <c r="T38" s="23">
        <f t="shared" si="9"/>
        <v>0.17469411808130206</v>
      </c>
      <c r="U38" s="23">
        <f t="shared" si="9"/>
        <v>0.19679783065442474</v>
      </c>
      <c r="V38" s="23">
        <f t="shared" si="9"/>
        <v>0.22649520005393414</v>
      </c>
      <c r="W38" s="23">
        <f t="shared" si="9"/>
        <v>0.25936116842716578</v>
      </c>
      <c r="X38" s="23">
        <f t="shared" si="9"/>
        <v>0.2974002273619743</v>
      </c>
      <c r="Y38" s="23">
        <f t="shared" si="9"/>
        <v>0.33491632965551832</v>
      </c>
      <c r="Z38" s="23">
        <f t="shared" si="9"/>
        <v>0.36493201267395925</v>
      </c>
      <c r="AA38" s="23">
        <f t="shared" si="9"/>
        <v>0.37009934912149983</v>
      </c>
      <c r="AB38" s="23">
        <f>AB15/AB8</f>
        <v>0.37487359951499488</v>
      </c>
    </row>
    <row r="39" spans="1:28" x14ac:dyDescent="0.35">
      <c r="B39" s="13" t="s">
        <v>404</v>
      </c>
      <c r="E39" s="23">
        <f>E16/E8</f>
        <v>6.98429461027094E-2</v>
      </c>
      <c r="F39" s="23">
        <f t="shared" ref="F39:AB39" si="10">F16/F8</f>
        <v>6.0856713023074709E-2</v>
      </c>
      <c r="G39" s="23">
        <f t="shared" si="10"/>
        <v>5.693241377368221E-2</v>
      </c>
      <c r="H39" s="23">
        <f t="shared" si="10"/>
        <v>4.8995360618223349E-2</v>
      </c>
      <c r="I39" s="23">
        <f t="shared" si="10"/>
        <v>4.1873762266913493E-2</v>
      </c>
      <c r="J39" s="23">
        <f t="shared" si="10"/>
        <v>3.527325331464596E-2</v>
      </c>
      <c r="K39" s="23">
        <f t="shared" si="10"/>
        <v>2.8925815761225986E-2</v>
      </c>
      <c r="L39" s="23">
        <f t="shared" si="10"/>
        <v>2.3050626624866101E-2</v>
      </c>
      <c r="M39" s="23">
        <f t="shared" si="10"/>
        <v>1.8140055017438237E-2</v>
      </c>
      <c r="N39" s="23">
        <f t="shared" si="10"/>
        <v>1.3782387226783675E-2</v>
      </c>
      <c r="O39" s="23">
        <f t="shared" si="10"/>
        <v>1.2407715305748832E-2</v>
      </c>
      <c r="P39" s="23">
        <f t="shared" si="10"/>
        <v>1.0253809394540845E-2</v>
      </c>
      <c r="Q39" s="23">
        <f t="shared" si="10"/>
        <v>8.4553396539672927E-3</v>
      </c>
      <c r="R39" s="23">
        <f t="shared" si="10"/>
        <v>6.3232956019254171E-3</v>
      </c>
      <c r="S39" s="23">
        <f t="shared" si="10"/>
        <v>4.7923459779687779E-3</v>
      </c>
      <c r="T39" s="23">
        <f t="shared" si="10"/>
        <v>3.8040530137972302E-3</v>
      </c>
      <c r="U39" s="23">
        <f t="shared" si="10"/>
        <v>2.9717763357717968E-3</v>
      </c>
      <c r="V39" s="23">
        <f t="shared" si="10"/>
        <v>2.3589022501644837E-3</v>
      </c>
      <c r="W39" s="23">
        <f t="shared" si="10"/>
        <v>1.9134753859629701E-3</v>
      </c>
      <c r="X39" s="23">
        <f t="shared" si="10"/>
        <v>1.5470852012165214E-3</v>
      </c>
      <c r="Y39" s="23">
        <f t="shared" si="10"/>
        <v>1.3006343180494925E-3</v>
      </c>
      <c r="Z39" s="23">
        <f t="shared" si="10"/>
        <v>1.1008967411620567E-3</v>
      </c>
      <c r="AA39" s="23">
        <f t="shared" si="10"/>
        <v>9.4399625547380271E-4</v>
      </c>
      <c r="AB39" s="23">
        <f t="shared" si="10"/>
        <v>8.3340153607265122E-4</v>
      </c>
    </row>
    <row r="40" spans="1:28" x14ac:dyDescent="0.35">
      <c r="B40" s="13" t="s">
        <v>405</v>
      </c>
      <c r="E40" s="23">
        <f>E17/E8</f>
        <v>9.3469796402173176E-4</v>
      </c>
      <c r="F40" s="23">
        <f t="shared" ref="F40:AB40" si="11">F17/F8</f>
        <v>8.6731779086058843E-4</v>
      </c>
      <c r="G40" s="23">
        <f t="shared" si="11"/>
        <v>1.0720958620078877E-3</v>
      </c>
      <c r="H40" s="23">
        <f t="shared" si="11"/>
        <v>1.2758883762287309E-3</v>
      </c>
      <c r="I40" s="23">
        <f t="shared" si="11"/>
        <v>1.4607608414014426E-3</v>
      </c>
      <c r="J40" s="23">
        <f t="shared" si="11"/>
        <v>1.5989933172062445E-3</v>
      </c>
      <c r="K40" s="23">
        <f t="shared" si="11"/>
        <v>1.8808499595420274E-3</v>
      </c>
      <c r="L40" s="23">
        <f t="shared" si="11"/>
        <v>2.2015217613905081E-3</v>
      </c>
      <c r="M40" s="23">
        <f t="shared" si="11"/>
        <v>2.145956566786577E-3</v>
      </c>
      <c r="N40" s="23">
        <f t="shared" si="11"/>
        <v>2.1277091609787986E-3</v>
      </c>
      <c r="O40" s="23">
        <f t="shared" si="11"/>
        <v>2.0114758102919195E-3</v>
      </c>
      <c r="P40" s="23">
        <f t="shared" si="11"/>
        <v>2.0191851721416011E-3</v>
      </c>
      <c r="Q40" s="23">
        <f t="shared" si="11"/>
        <v>1.9515814864162605E-3</v>
      </c>
      <c r="R40" s="23">
        <f t="shared" si="11"/>
        <v>2.2621701337344775E-3</v>
      </c>
      <c r="S40" s="23">
        <f t="shared" si="11"/>
        <v>2.0588298016801349E-3</v>
      </c>
      <c r="T40" s="23">
        <f t="shared" si="11"/>
        <v>2.1053072043735483E-3</v>
      </c>
      <c r="U40" s="23">
        <f t="shared" si="11"/>
        <v>2.0142322946848277E-3</v>
      </c>
      <c r="V40" s="23">
        <f t="shared" si="11"/>
        <v>1.9476663653214558E-3</v>
      </c>
      <c r="W40" s="23">
        <f t="shared" si="11"/>
        <v>1.9420710535658651E-3</v>
      </c>
      <c r="X40" s="23">
        <f t="shared" si="11"/>
        <v>1.8240092620925266E-3</v>
      </c>
      <c r="Y40" s="23">
        <f t="shared" si="11"/>
        <v>1.6846258351090168E-3</v>
      </c>
      <c r="Z40" s="23">
        <f t="shared" si="11"/>
        <v>1.5822347215307374E-3</v>
      </c>
      <c r="AA40" s="23">
        <f t="shared" si="11"/>
        <v>1.483552796789157E-3</v>
      </c>
      <c r="AB40" s="23">
        <f t="shared" si="11"/>
        <v>1.3926962044747738E-3</v>
      </c>
    </row>
    <row r="41" spans="1:28" x14ac:dyDescent="0.35">
      <c r="E41" s="23"/>
      <c r="F41" s="23"/>
      <c r="G41" s="23"/>
      <c r="H41" s="23"/>
      <c r="I41" s="23"/>
      <c r="J41" s="23"/>
      <c r="K41" s="23"/>
      <c r="L41" s="23"/>
      <c r="M41" s="23"/>
      <c r="N41" s="23"/>
      <c r="O41" s="23"/>
      <c r="P41" s="23"/>
      <c r="Q41" s="23"/>
      <c r="R41" s="23"/>
      <c r="S41" s="23"/>
      <c r="T41" s="23"/>
      <c r="U41" s="23"/>
      <c r="V41" s="23"/>
      <c r="W41" s="23"/>
      <c r="X41" s="23"/>
      <c r="Y41" s="23"/>
      <c r="Z41" s="23"/>
      <c r="AA41" s="23"/>
      <c r="AB41" s="23"/>
    </row>
    <row r="42" spans="1:28" ht="16.5" customHeight="1" x14ac:dyDescent="0.35">
      <c r="A42" s="24" t="s">
        <v>406</v>
      </c>
      <c r="E42" s="23"/>
      <c r="F42" s="23"/>
      <c r="G42" s="23"/>
      <c r="H42" s="23"/>
      <c r="I42" s="23"/>
      <c r="J42" s="23"/>
      <c r="K42" s="23"/>
      <c r="L42" s="23"/>
      <c r="M42" s="23"/>
      <c r="N42" s="23"/>
      <c r="O42" s="23"/>
      <c r="P42" s="23"/>
      <c r="Q42" s="23"/>
      <c r="R42" s="23"/>
      <c r="S42" s="23"/>
      <c r="T42" s="23"/>
      <c r="U42" s="23"/>
      <c r="V42" s="23"/>
      <c r="W42" s="23"/>
      <c r="X42" s="23"/>
      <c r="Y42" s="23"/>
      <c r="Z42" s="23"/>
      <c r="AA42" s="23"/>
      <c r="AB42" s="23"/>
    </row>
    <row r="43" spans="1:28" ht="19.5" customHeight="1" x14ac:dyDescent="0.35">
      <c r="E43" s="13">
        <v>1990</v>
      </c>
      <c r="F43" s="13">
        <v>1995</v>
      </c>
      <c r="G43" s="13">
        <v>1998</v>
      </c>
      <c r="H43" s="13">
        <v>1999</v>
      </c>
      <c r="I43" s="13">
        <v>2000</v>
      </c>
      <c r="J43" s="13">
        <v>2001</v>
      </c>
      <c r="K43" s="13">
        <v>2002</v>
      </c>
      <c r="L43" s="13">
        <v>2003</v>
      </c>
      <c r="M43" s="13">
        <v>2004</v>
      </c>
      <c r="N43" s="13">
        <v>2005</v>
      </c>
      <c r="O43" s="13">
        <v>2006</v>
      </c>
      <c r="P43" s="13">
        <v>2007</v>
      </c>
      <c r="Q43" s="13">
        <v>2008</v>
      </c>
      <c r="R43" s="13">
        <v>2009</v>
      </c>
      <c r="S43" s="13">
        <v>2010</v>
      </c>
      <c r="T43" s="13">
        <v>2011</v>
      </c>
      <c r="U43" s="13">
        <v>2012</v>
      </c>
      <c r="V43" s="13">
        <v>2013</v>
      </c>
      <c r="W43" s="13">
        <v>2014</v>
      </c>
      <c r="X43" s="13">
        <v>2015</v>
      </c>
      <c r="Y43" s="13">
        <v>2016</v>
      </c>
      <c r="Z43" s="13">
        <v>2017</v>
      </c>
      <c r="AA43" s="13">
        <v>2018</v>
      </c>
      <c r="AB43" s="13">
        <v>2019</v>
      </c>
    </row>
    <row r="44" spans="1:28" x14ac:dyDescent="0.35">
      <c r="AB44" s="13" t="s">
        <v>377</v>
      </c>
    </row>
    <row r="45" spans="1:28" x14ac:dyDescent="0.35">
      <c r="B45" s="13" t="s">
        <v>407</v>
      </c>
      <c r="E45" s="48">
        <v>3.0069846979189565</v>
      </c>
      <c r="F45" s="48">
        <v>3.4486591300781493</v>
      </c>
      <c r="G45" s="48">
        <v>3.3318317262993218</v>
      </c>
      <c r="H45" s="48">
        <v>3.2704350891849958</v>
      </c>
      <c r="I45" s="48">
        <v>2.8879088159220525</v>
      </c>
      <c r="J45" s="48">
        <v>2.8191068932795895</v>
      </c>
      <c r="K45" s="48">
        <v>2.7431410987464409</v>
      </c>
      <c r="L45" s="48">
        <v>2.6993978112000976</v>
      </c>
      <c r="M45" s="48">
        <v>2.6440600407048751</v>
      </c>
      <c r="N45" s="48">
        <v>2.5852874993521047</v>
      </c>
      <c r="O45" s="48">
        <v>2.5573718294468324</v>
      </c>
      <c r="P45" s="48">
        <v>2.5056732712608452</v>
      </c>
      <c r="Q45" s="48">
        <v>2.404885308873522</v>
      </c>
      <c r="R45" s="48">
        <v>2.3055444256370174</v>
      </c>
      <c r="S45" s="48">
        <v>2.2411021038979961</v>
      </c>
      <c r="T45" s="48">
        <v>2.0809191908925473</v>
      </c>
      <c r="U45" s="48">
        <v>2.004169224705374</v>
      </c>
      <c r="V45" s="48">
        <v>1.916681693646584</v>
      </c>
      <c r="W45" s="48">
        <v>1.846085610724113</v>
      </c>
      <c r="X45" s="48">
        <v>1.7931210779077216</v>
      </c>
      <c r="Y45" s="48">
        <v>1.7441318507599055</v>
      </c>
      <c r="Z45" s="48">
        <v>1.7499995082264468</v>
      </c>
      <c r="AA45" s="48">
        <v>1.7049353044741458</v>
      </c>
      <c r="AB45" s="48">
        <v>1.6878524943511286</v>
      </c>
    </row>
    <row r="46" spans="1:28" x14ac:dyDescent="0.35">
      <c r="B46" s="13" t="s">
        <v>408</v>
      </c>
      <c r="C46" s="13" t="s">
        <v>409</v>
      </c>
      <c r="D46" s="13" t="s">
        <v>380</v>
      </c>
      <c r="E46" s="48">
        <v>0.28655909006923158</v>
      </c>
      <c r="F46" s="48">
        <v>0.27851731915147437</v>
      </c>
      <c r="G46" s="48">
        <v>0.21452905841536624</v>
      </c>
      <c r="H46" s="48">
        <v>0.189373282177695</v>
      </c>
      <c r="I46" s="48">
        <v>0.15037711055854375</v>
      </c>
      <c r="J46" s="48">
        <v>0.13449259920841031</v>
      </c>
      <c r="K46" s="48">
        <v>0.12335731844399203</v>
      </c>
      <c r="L46" s="48">
        <v>0.11434130810054695</v>
      </c>
      <c r="M46" s="48">
        <v>9.5018749584034071E-2</v>
      </c>
      <c r="N46" s="48">
        <v>8.6342776217606054E-2</v>
      </c>
      <c r="O46" s="48">
        <v>8.2562796363430585E-2</v>
      </c>
      <c r="P46" s="48">
        <v>7.7980354577169675E-2</v>
      </c>
      <c r="Q46" s="48">
        <v>6.4471076641946429E-2</v>
      </c>
      <c r="R46" s="48">
        <v>5.916825274779302E-2</v>
      </c>
      <c r="S46" s="48">
        <v>5.5619905172455866E-2</v>
      </c>
      <c r="T46" s="48">
        <v>4.7541202940249397E-2</v>
      </c>
      <c r="U46" s="48">
        <v>4.2191394896078954E-2</v>
      </c>
      <c r="V46" s="48">
        <v>3.9794012613017876E-2</v>
      </c>
      <c r="W46" s="48">
        <v>3.4840019812115951E-2</v>
      </c>
      <c r="X46" s="48">
        <v>2.849862727118482E-2</v>
      </c>
      <c r="Y46" s="48">
        <v>2.2952305669419498E-2</v>
      </c>
      <c r="Z46" s="48">
        <v>2.0067883422046139E-2</v>
      </c>
      <c r="AA46" s="48">
        <v>1.417435276559946E-2</v>
      </c>
      <c r="AB46" s="48">
        <v>1.3407878388546561E-2</v>
      </c>
    </row>
    <row r="47" spans="1:28" x14ac:dyDescent="0.35">
      <c r="C47" s="13" t="s">
        <v>410</v>
      </c>
      <c r="D47" s="13" t="s">
        <v>381</v>
      </c>
      <c r="E47" s="48">
        <v>0.48925663084203697</v>
      </c>
      <c r="F47" s="48">
        <v>0.75069633885162634</v>
      </c>
      <c r="G47" s="48">
        <v>0.72589223012972059</v>
      </c>
      <c r="H47" s="48">
        <v>0.71968581001711851</v>
      </c>
      <c r="I47" s="48">
        <v>0.5898254566614487</v>
      </c>
      <c r="J47" s="48">
        <v>0.56886216247309362</v>
      </c>
      <c r="K47" s="48">
        <v>0.54526871247186892</v>
      </c>
      <c r="L47" s="48">
        <v>0.52493765580095131</v>
      </c>
      <c r="M47" s="48">
        <v>0.51136858080650094</v>
      </c>
      <c r="N47" s="48">
        <v>0.49929836332096</v>
      </c>
      <c r="O47" s="48">
        <v>0.4941246586837344</v>
      </c>
      <c r="P47" s="48">
        <v>0.47675014788912851</v>
      </c>
      <c r="Q47" s="48">
        <v>0.48821490469500856</v>
      </c>
      <c r="R47" s="48">
        <v>0.48274445639346658</v>
      </c>
      <c r="S47" s="48">
        <v>0.45148455358958389</v>
      </c>
      <c r="T47" s="48">
        <v>0.38031482581592946</v>
      </c>
      <c r="U47" s="48">
        <v>0.36365816082190749</v>
      </c>
      <c r="V47" s="48">
        <v>0.33036206291560399</v>
      </c>
      <c r="W47" s="48">
        <v>0.2941954728051922</v>
      </c>
      <c r="X47" s="48">
        <v>0.27602517141461047</v>
      </c>
      <c r="Y47" s="48">
        <v>0.2471371367528582</v>
      </c>
      <c r="Z47" s="48">
        <v>0.22540613119238362</v>
      </c>
      <c r="AA47" s="48">
        <v>0.21970483481981923</v>
      </c>
      <c r="AB47" s="48">
        <v>0.21304108683919201</v>
      </c>
    </row>
    <row r="48" spans="1:28" x14ac:dyDescent="0.35">
      <c r="C48" s="13" t="s">
        <v>411</v>
      </c>
      <c r="D48" s="13" t="s">
        <v>384</v>
      </c>
      <c r="E48" s="48">
        <v>0.74522440364737785</v>
      </c>
      <c r="F48" s="48">
        <v>0.64945062400052811</v>
      </c>
      <c r="G48" s="48">
        <v>0.54072226526760248</v>
      </c>
      <c r="H48" s="48">
        <v>0.49781539851067724</v>
      </c>
      <c r="I48" s="48">
        <v>0.42939955198990198</v>
      </c>
      <c r="J48" s="48">
        <v>0.3942253434902529</v>
      </c>
      <c r="K48" s="48">
        <v>0.36196665697180069</v>
      </c>
      <c r="L48" s="48">
        <v>0.34535103765154213</v>
      </c>
      <c r="M48" s="48">
        <v>0.33078076748976371</v>
      </c>
      <c r="N48" s="48">
        <v>0.31252892089654677</v>
      </c>
      <c r="O48" s="48">
        <v>0.29871691451392735</v>
      </c>
      <c r="P48" s="48">
        <v>0.27668742691578702</v>
      </c>
      <c r="Q48" s="48">
        <v>0.22926746803342049</v>
      </c>
      <c r="R48" s="48">
        <v>0.18592885717383592</v>
      </c>
      <c r="S48" s="48">
        <v>0.17153341653803045</v>
      </c>
      <c r="T48" s="48">
        <v>0.15039303716060343</v>
      </c>
      <c r="U48" s="48">
        <v>0.13340066143392024</v>
      </c>
      <c r="V48" s="48">
        <v>0.11408480286267386</v>
      </c>
      <c r="W48" s="48">
        <v>9.4675053772568199E-2</v>
      </c>
      <c r="X48" s="48">
        <v>7.5437038877205903E-2</v>
      </c>
      <c r="Y48" s="48">
        <v>5.745072378882863E-2</v>
      </c>
      <c r="Z48" s="48">
        <v>4.4219496957942389E-2</v>
      </c>
      <c r="AA48" s="48">
        <v>3.8611920494177478E-2</v>
      </c>
      <c r="AB48" s="48">
        <v>3.3018847653312249E-2</v>
      </c>
    </row>
    <row r="49" spans="1:28" x14ac:dyDescent="0.35">
      <c r="D49" s="13" t="s">
        <v>385</v>
      </c>
      <c r="E49" s="48">
        <v>0.48815077401934492</v>
      </c>
      <c r="F49" s="48">
        <v>0.73481203812550722</v>
      </c>
      <c r="G49" s="48">
        <v>0.74784510529673387</v>
      </c>
      <c r="H49" s="48">
        <v>0.74445671251300782</v>
      </c>
      <c r="I49" s="48">
        <v>0.60722774310805017</v>
      </c>
      <c r="J49" s="48">
        <v>0.60286889586869574</v>
      </c>
      <c r="K49" s="48">
        <v>0.55867027959303928</v>
      </c>
      <c r="L49" s="48">
        <v>0.54032566141618144</v>
      </c>
      <c r="M49" s="48">
        <v>0.51468026264852784</v>
      </c>
      <c r="N49" s="48">
        <v>0.4925259277010231</v>
      </c>
      <c r="O49" s="48">
        <v>0.45264024699525779</v>
      </c>
      <c r="P49" s="48">
        <v>0.42485077348860961</v>
      </c>
      <c r="Q49" s="48">
        <v>0.38329840876573607</v>
      </c>
      <c r="R49" s="48">
        <v>0.3587655033153952</v>
      </c>
      <c r="S49" s="48">
        <v>0.35934288568232781</v>
      </c>
      <c r="T49" s="48">
        <v>0.31125905622090266</v>
      </c>
      <c r="U49" s="48">
        <v>0.2787392211208391</v>
      </c>
      <c r="V49" s="48">
        <v>0.2383282541378518</v>
      </c>
      <c r="W49" s="48">
        <v>0.205322500359711</v>
      </c>
      <c r="X49" s="48">
        <v>0.18166837901264532</v>
      </c>
      <c r="Y49" s="48">
        <v>0.1581659396402256</v>
      </c>
      <c r="Z49" s="48">
        <v>0.136655252760019</v>
      </c>
      <c r="AA49" s="48">
        <v>0.11661356409386409</v>
      </c>
      <c r="AB49" s="48">
        <v>9.95529893668404E-2</v>
      </c>
    </row>
    <row r="50" spans="1:28" x14ac:dyDescent="0.35">
      <c r="D50" s="13" t="s">
        <v>386</v>
      </c>
      <c r="E50" s="48">
        <v>9.2141473115142456E-3</v>
      </c>
      <c r="F50" s="48">
        <v>5.8959631374544417E-3</v>
      </c>
      <c r="G50" s="48">
        <v>5.9833637278366054E-3</v>
      </c>
      <c r="H50" s="48">
        <v>6.6268504195873858E-3</v>
      </c>
      <c r="I50" s="48">
        <v>6.4488795614262191E-3</v>
      </c>
      <c r="J50" s="48">
        <v>6.4825981979048141E-3</v>
      </c>
      <c r="K50" s="48">
        <v>6.9063585278049773E-3</v>
      </c>
      <c r="L50" s="48">
        <v>7.6202824368688622E-3</v>
      </c>
      <c r="M50" s="48">
        <v>6.7015298056867251E-3</v>
      </c>
      <c r="N50" s="48">
        <v>6.1752903681774997E-3</v>
      </c>
      <c r="O50" s="48">
        <v>5.3714763300027994E-3</v>
      </c>
      <c r="P50" s="48">
        <v>5.2955227093763298E-3</v>
      </c>
      <c r="Q50" s="48">
        <v>4.6443655729855897E-3</v>
      </c>
      <c r="R50" s="48">
        <v>4.4427232099984604E-3</v>
      </c>
      <c r="S50" s="48">
        <v>3.7703745976403096E-3</v>
      </c>
      <c r="T50" s="48">
        <v>3.60811589502643E-3</v>
      </c>
      <c r="U50" s="48">
        <v>3.3426237342463199E-3</v>
      </c>
      <c r="V50" s="48">
        <v>3.0845303186032699E-3</v>
      </c>
      <c r="W50" s="48">
        <v>2.9830013216689101E-3</v>
      </c>
      <c r="X50" s="48">
        <v>2.7238509149996298E-3</v>
      </c>
      <c r="Y50" s="48">
        <v>2.46535356271499E-3</v>
      </c>
      <c r="Z50" s="48">
        <v>2.4208164447845799E-3</v>
      </c>
      <c r="AA50" s="48">
        <v>2.2428216152915901E-3</v>
      </c>
      <c r="AB50" s="48">
        <v>2.1287755009723004E-3</v>
      </c>
    </row>
    <row r="51" spans="1:28" x14ac:dyDescent="0.35">
      <c r="C51" s="13" t="s">
        <v>412</v>
      </c>
      <c r="E51" s="48">
        <v>0.34557412123634729</v>
      </c>
      <c r="F51" s="48">
        <v>0.35895811599881922</v>
      </c>
      <c r="G51" s="48">
        <v>0.38337614007931681</v>
      </c>
      <c r="H51" s="48">
        <v>0.38869205036019894</v>
      </c>
      <c r="I51" s="48">
        <v>0.38681292874718676</v>
      </c>
      <c r="J51" s="48">
        <v>0.38957268919708166</v>
      </c>
      <c r="K51" s="48">
        <v>0.40153617135322783</v>
      </c>
      <c r="L51" s="48">
        <v>0.40879666062547115</v>
      </c>
      <c r="M51" s="48">
        <v>0.41557193703794393</v>
      </c>
      <c r="N51" s="48">
        <v>0.41644494688909617</v>
      </c>
      <c r="O51" s="48">
        <v>0.42971302896218594</v>
      </c>
      <c r="P51" s="48">
        <v>0.43696444047457733</v>
      </c>
      <c r="Q51" s="48">
        <v>0.4337705246133664</v>
      </c>
      <c r="R51" s="48">
        <v>0.42597318566558007</v>
      </c>
      <c r="S51" s="48">
        <v>0.42084484676347722</v>
      </c>
      <c r="T51" s="48">
        <v>0.41671566317061404</v>
      </c>
      <c r="U51" s="48">
        <v>0.41671551917480582</v>
      </c>
      <c r="V51" s="48">
        <v>0.42046936975371063</v>
      </c>
      <c r="W51" s="48">
        <v>0.42768042417886182</v>
      </c>
      <c r="X51" s="48">
        <v>0.43264236841928755</v>
      </c>
      <c r="Y51" s="48">
        <v>0.44190878791628813</v>
      </c>
      <c r="Z51" s="48">
        <v>0.45402678345799252</v>
      </c>
      <c r="AA51" s="48">
        <v>0.45272624354688162</v>
      </c>
      <c r="AB51" s="48">
        <v>0.4576891961461565</v>
      </c>
    </row>
    <row r="52" spans="1:28" x14ac:dyDescent="0.35">
      <c r="C52" s="13" t="s">
        <v>413</v>
      </c>
      <c r="E52" s="48">
        <v>0.64300553079310385</v>
      </c>
      <c r="F52" s="48">
        <v>0.67032873081274003</v>
      </c>
      <c r="G52" s="48">
        <v>0.71348356338274499</v>
      </c>
      <c r="H52" s="48">
        <v>0.72378498518671075</v>
      </c>
      <c r="I52" s="48">
        <v>0.71781714529549512</v>
      </c>
      <c r="J52" s="48">
        <v>0.72260260484415006</v>
      </c>
      <c r="K52" s="48">
        <v>0.74543560138470721</v>
      </c>
      <c r="L52" s="48">
        <v>0.75802520516853578</v>
      </c>
      <c r="M52" s="48">
        <v>0.76993821333241752</v>
      </c>
      <c r="N52" s="48">
        <v>0.7719712739586938</v>
      </c>
      <c r="O52" s="48">
        <v>0.7942427075982943</v>
      </c>
      <c r="P52" s="48">
        <v>0.80714460520619591</v>
      </c>
      <c r="Q52" s="48">
        <v>0.80121856055106044</v>
      </c>
      <c r="R52" s="48">
        <v>0.78852144713094785</v>
      </c>
      <c r="S52" s="48">
        <v>0.77850612155448051</v>
      </c>
      <c r="T52" s="48">
        <v>0.7710872896892228</v>
      </c>
      <c r="U52" s="48">
        <v>0.76612164352357603</v>
      </c>
      <c r="V52" s="48">
        <v>0.77055866104512238</v>
      </c>
      <c r="W52" s="48">
        <v>0.78638913847399483</v>
      </c>
      <c r="X52" s="48">
        <v>0.79612564199778724</v>
      </c>
      <c r="Y52" s="48">
        <v>0.81405160342956995</v>
      </c>
      <c r="Z52" s="48">
        <v>0.86720314399127807</v>
      </c>
      <c r="AA52" s="48">
        <v>0.86086156713851225</v>
      </c>
      <c r="AB52" s="48">
        <v>0.86901372045610881</v>
      </c>
    </row>
    <row r="53" spans="1:28" x14ac:dyDescent="0.35">
      <c r="B53" s="13" t="s">
        <v>387</v>
      </c>
      <c r="E53" s="48">
        <v>8.5333322326126892E-2</v>
      </c>
      <c r="F53" s="48">
        <v>9.1330475940575709E-2</v>
      </c>
      <c r="G53" s="48">
        <v>0.1013594227390229</v>
      </c>
      <c r="H53" s="48">
        <v>0.1032211855808301</v>
      </c>
      <c r="I53" s="48">
        <v>0.10455808743323036</v>
      </c>
      <c r="J53" s="48">
        <v>9.6531273624989214E-2</v>
      </c>
      <c r="K53" s="48">
        <v>8.6450698157442329E-2</v>
      </c>
      <c r="L53" s="48">
        <v>8.2387995095498184E-2</v>
      </c>
      <c r="M53" s="48">
        <v>7.7881146653726099E-2</v>
      </c>
      <c r="N53" s="48">
        <v>7.9651100338698433E-2</v>
      </c>
      <c r="O53" s="48">
        <v>8.3650814728255862E-2</v>
      </c>
      <c r="P53" s="48">
        <v>7.9459333070300356E-2</v>
      </c>
      <c r="Q53" s="48">
        <v>8.1589480127958788E-2</v>
      </c>
      <c r="R53" s="48">
        <v>4.1270641035361516E-2</v>
      </c>
      <c r="S53" s="48">
        <v>4.1109473174729412E-2</v>
      </c>
      <c r="T53" s="48">
        <v>4.115009144813344E-2</v>
      </c>
      <c r="U53" s="48">
        <v>4.1464059482616472E-2</v>
      </c>
      <c r="V53" s="48">
        <v>4.0850525637846524E-2</v>
      </c>
      <c r="W53" s="48">
        <v>4.1070036717325002E-2</v>
      </c>
      <c r="X53" s="48">
        <v>4.0215159531256213E-2</v>
      </c>
      <c r="Y53" s="48">
        <v>4.0776016866441479E-2</v>
      </c>
      <c r="Z53" s="48">
        <v>4.0550243397037951E-2</v>
      </c>
      <c r="AA53" s="48">
        <v>4.2734027623333948E-2</v>
      </c>
      <c r="AB53" s="48">
        <v>4.1074394180888908E-2</v>
      </c>
    </row>
    <row r="54" spans="1:28" x14ac:dyDescent="0.35">
      <c r="B54" s="13" t="s">
        <v>414</v>
      </c>
      <c r="E54" s="48">
        <v>1.4093427032130641E-2</v>
      </c>
      <c r="F54" s="48">
        <v>1.1366764322064325E-2</v>
      </c>
      <c r="G54" s="48">
        <v>1.37408415691543E-2</v>
      </c>
      <c r="H54" s="48">
        <v>1.4373160331721905E-2</v>
      </c>
      <c r="I54" s="48">
        <v>1.4262930252366243E-2</v>
      </c>
      <c r="J54" s="48">
        <v>1.3810803771378753E-2</v>
      </c>
      <c r="K54" s="48">
        <v>1.348683331277771E-2</v>
      </c>
      <c r="L54" s="48">
        <v>1.3459835924055998E-2</v>
      </c>
      <c r="M54" s="48">
        <v>1.3148968642102379E-2</v>
      </c>
      <c r="N54" s="48">
        <v>1.275155235548352E-2</v>
      </c>
      <c r="O54" s="48">
        <v>1.242100388746754E-2</v>
      </c>
      <c r="P54" s="48">
        <v>1.1939469500050839E-2</v>
      </c>
      <c r="Q54" s="48">
        <v>1.120064503152832E-2</v>
      </c>
      <c r="R54" s="48">
        <v>9.8227663863194592E-3</v>
      </c>
      <c r="S54" s="48">
        <v>9.343320777915911E-3</v>
      </c>
      <c r="T54" s="48">
        <v>9.6531061888558301E-3</v>
      </c>
      <c r="U54" s="48">
        <v>9.5099473207412612E-3</v>
      </c>
      <c r="V54" s="48">
        <v>9.5301549895868802E-3</v>
      </c>
      <c r="W54" s="48">
        <v>9.4466114587802401E-3</v>
      </c>
      <c r="X54" s="48">
        <v>9.405599164453559E-3</v>
      </c>
      <c r="Y54" s="48">
        <v>9.3341081808902496E-3</v>
      </c>
      <c r="Z54" s="48">
        <v>1.0107084994868129E-2</v>
      </c>
      <c r="AA54" s="48">
        <v>9.6885871178972287E-3</v>
      </c>
      <c r="AB54" s="48">
        <v>9.1602990016325311E-3</v>
      </c>
    </row>
    <row r="55" spans="1:28" x14ac:dyDescent="0.35">
      <c r="B55" s="13" t="s">
        <v>415</v>
      </c>
      <c r="E55" s="48">
        <v>3.7586714620554025</v>
      </c>
      <c r="F55" s="48">
        <v>3.4305308390660016</v>
      </c>
      <c r="G55" s="48">
        <v>3.1118804330636514</v>
      </c>
      <c r="H55" s="48">
        <v>3.0480519466455394</v>
      </c>
      <c r="I55" s="48">
        <v>2.708896844063422</v>
      </c>
      <c r="J55" s="48">
        <v>2.4045164508516721</v>
      </c>
      <c r="K55" s="48">
        <v>2.5938609472150458</v>
      </c>
      <c r="L55" s="48">
        <v>2.4856140612766691</v>
      </c>
      <c r="M55" s="48">
        <v>2.3905005829460158</v>
      </c>
      <c r="N55" s="48">
        <v>2.4840909839682626</v>
      </c>
      <c r="O55" s="48">
        <v>2.1685764075782439</v>
      </c>
      <c r="P55" s="48">
        <v>1.7249155566116232</v>
      </c>
      <c r="Q55" s="48">
        <v>1.4671493840908094</v>
      </c>
      <c r="R55" s="48">
        <v>1.3170410641949044</v>
      </c>
      <c r="S55" s="48">
        <v>1.1166750030753159</v>
      </c>
      <c r="T55" s="48">
        <v>0.89332498710806241</v>
      </c>
      <c r="U55" s="48">
        <v>0.8186042907944916</v>
      </c>
      <c r="V55" s="48">
        <v>0.72723537952817685</v>
      </c>
      <c r="W55" s="48">
        <v>0.71357432969893175</v>
      </c>
      <c r="X55" s="48">
        <v>0.6925812968553986</v>
      </c>
      <c r="Y55" s="48">
        <v>0.71636937194176575</v>
      </c>
      <c r="Z55" s="48">
        <v>0.73116965338803297</v>
      </c>
      <c r="AA55" s="48">
        <v>0.71114506943406175</v>
      </c>
      <c r="AB55" s="48">
        <v>0.69201718114747601</v>
      </c>
    </row>
    <row r="56" spans="1:28" x14ac:dyDescent="0.35">
      <c r="B56" s="13" t="s">
        <v>416</v>
      </c>
      <c r="E56" s="48">
        <v>0.17148724716103825</v>
      </c>
      <c r="F56" s="48">
        <v>0.14938996180963787</v>
      </c>
      <c r="G56" s="48">
        <v>0.13860756482740025</v>
      </c>
      <c r="H56" s="48">
        <v>0.13777914113501175</v>
      </c>
      <c r="I56" s="48">
        <v>0.1337770487696103</v>
      </c>
      <c r="J56" s="48">
        <v>0.13499111733183736</v>
      </c>
      <c r="K56" s="48">
        <v>0.13300073366168447</v>
      </c>
      <c r="L56" s="48">
        <v>0.13414856092105315</v>
      </c>
      <c r="M56" s="48">
        <v>0.13685768994424732</v>
      </c>
      <c r="N56" s="48">
        <v>0.13016174449752133</v>
      </c>
      <c r="O56" s="48">
        <v>0.13350560987062732</v>
      </c>
      <c r="P56" s="48">
        <v>0.1315041201006128</v>
      </c>
      <c r="Q56" s="48">
        <v>0.1190397561491949</v>
      </c>
      <c r="R56" s="48">
        <v>0.10775300209103629</v>
      </c>
      <c r="S56" s="48">
        <v>9.9139754944017708E-2</v>
      </c>
      <c r="T56" s="48">
        <v>9.1720689582595299E-2</v>
      </c>
      <c r="U56" s="48">
        <v>8.1931275710099019E-2</v>
      </c>
      <c r="V56" s="48">
        <v>7.1453666923905645E-2</v>
      </c>
      <c r="W56" s="48">
        <v>6.0685282615521523E-2</v>
      </c>
      <c r="X56" s="48">
        <v>4.5080057039940863E-2</v>
      </c>
      <c r="Y56" s="48">
        <v>3.9405300130167201E-2</v>
      </c>
      <c r="Z56" s="48">
        <v>3.4936645657106413E-2</v>
      </c>
      <c r="AA56" s="48">
        <v>3.2653959326323569E-2</v>
      </c>
      <c r="AB56" s="48">
        <v>3.117396268792794E-2</v>
      </c>
    </row>
    <row r="57" spans="1:28" x14ac:dyDescent="0.35">
      <c r="B57" s="13" t="s">
        <v>390</v>
      </c>
      <c r="E57" s="48">
        <v>7.0365701564936547</v>
      </c>
      <c r="F57" s="48">
        <v>7.1312771712164285</v>
      </c>
      <c r="G57" s="48">
        <v>6.6974199884985506</v>
      </c>
      <c r="H57" s="48">
        <v>6.5738605228780989</v>
      </c>
      <c r="I57" s="48">
        <v>5.8494037264406815</v>
      </c>
      <c r="J57" s="48">
        <v>5.4689565388594676</v>
      </c>
      <c r="K57" s="48">
        <v>5.5699403110933909</v>
      </c>
      <c r="L57" s="48">
        <v>5.4150082644173736</v>
      </c>
      <c r="M57" s="48">
        <v>5.2624484288909663</v>
      </c>
      <c r="N57" s="48">
        <v>5.2919428805120701</v>
      </c>
      <c r="O57" s="48">
        <v>4.955525665511427</v>
      </c>
      <c r="P57" s="48">
        <v>4.4534917505434324</v>
      </c>
      <c r="Q57" s="48">
        <v>4.0838645742730133</v>
      </c>
      <c r="R57" s="48">
        <v>3.7814318993446392</v>
      </c>
      <c r="S57" s="48">
        <v>3.507369655869975</v>
      </c>
      <c r="T57" s="48">
        <v>3.1167680652201946</v>
      </c>
      <c r="U57" s="48">
        <v>2.9556787980133228</v>
      </c>
      <c r="V57" s="48">
        <v>2.7657514207261</v>
      </c>
      <c r="W57" s="48">
        <v>2.6708618712146714</v>
      </c>
      <c r="X57" s="48">
        <v>2.5804031904987705</v>
      </c>
      <c r="Y57" s="48">
        <v>2.5500166478791702</v>
      </c>
      <c r="Z57" s="48">
        <v>2.5667631356634923</v>
      </c>
      <c r="AA57" s="48">
        <v>2.5011569479757623</v>
      </c>
      <c r="AB57" s="48">
        <v>2.4612783313690541</v>
      </c>
    </row>
    <row r="58" spans="1:28" x14ac:dyDescent="0.35">
      <c r="A58" s="13" t="s">
        <v>391</v>
      </c>
      <c r="E58" s="48">
        <v>35.011005580642966</v>
      </c>
      <c r="F58" s="48">
        <v>24.266350061609621</v>
      </c>
      <c r="G58" s="48">
        <v>21.120537736204511</v>
      </c>
      <c r="H58" s="48">
        <v>20.253329208370417</v>
      </c>
      <c r="I58" s="48">
        <v>19.649671602989518</v>
      </c>
      <c r="J58" s="48">
        <v>20.965884814606113</v>
      </c>
      <c r="K58" s="48">
        <v>17.399002085435175</v>
      </c>
      <c r="L58" s="48">
        <v>17.119572363182105</v>
      </c>
      <c r="M58" s="48">
        <v>16.648836220114799</v>
      </c>
      <c r="N58" s="48">
        <v>14.974233521768216</v>
      </c>
      <c r="O58" s="48">
        <v>15.060143696863719</v>
      </c>
      <c r="P58" s="48">
        <v>14.547634845039813</v>
      </c>
      <c r="Q58" s="48">
        <v>12.986161325146968</v>
      </c>
      <c r="R58" s="48">
        <v>12.100998398013004</v>
      </c>
      <c r="S58" s="48">
        <v>13.871517722151594</v>
      </c>
      <c r="T58" s="48">
        <v>12.424798982438453</v>
      </c>
      <c r="U58" s="48">
        <v>11.750948684920285</v>
      </c>
      <c r="V58" s="48">
        <v>12.165122168664844</v>
      </c>
      <c r="W58" s="48">
        <v>11.84112985225266</v>
      </c>
      <c r="X58" s="48">
        <v>11.403522869824014</v>
      </c>
      <c r="Y58" s="48">
        <v>11.614355773224755</v>
      </c>
      <c r="Z58" s="48">
        <v>11.972212854026219</v>
      </c>
      <c r="AA58" s="48">
        <v>11.773664232920463</v>
      </c>
      <c r="AB58" s="48">
        <v>11.7563878422791</v>
      </c>
    </row>
    <row r="59" spans="1:28" x14ac:dyDescent="0.35">
      <c r="A59" s="13" t="s">
        <v>392</v>
      </c>
      <c r="E59" s="48">
        <v>42.047575737136619</v>
      </c>
      <c r="F59" s="48">
        <v>31.39762723282605</v>
      </c>
      <c r="G59" s="48">
        <v>27.81795772470306</v>
      </c>
      <c r="H59" s="48">
        <v>26.827189731248517</v>
      </c>
      <c r="I59" s="48">
        <v>25.499075329430198</v>
      </c>
      <c r="J59" s="48">
        <v>26.434841353465583</v>
      </c>
      <c r="K59" s="48">
        <v>22.968942396528565</v>
      </c>
      <c r="L59" s="48">
        <v>22.534580627599478</v>
      </c>
      <c r="M59" s="48">
        <v>21.911284649005765</v>
      </c>
      <c r="N59" s="48">
        <v>20.266176402280287</v>
      </c>
      <c r="O59" s="48">
        <v>20.015669362375146</v>
      </c>
      <c r="P59" s="48">
        <v>19.001126595583244</v>
      </c>
      <c r="Q59" s="48">
        <v>17.070025899419981</v>
      </c>
      <c r="R59" s="48">
        <v>15.882430297357644</v>
      </c>
      <c r="S59" s="48">
        <v>17.37888737802157</v>
      </c>
      <c r="T59" s="48">
        <v>15.541567047658647</v>
      </c>
      <c r="U59" s="48">
        <v>14.706627482933609</v>
      </c>
      <c r="V59" s="48">
        <v>14.930873589390943</v>
      </c>
      <c r="W59" s="48">
        <v>14.511991723467332</v>
      </c>
      <c r="X59" s="48">
        <v>13.983926060322785</v>
      </c>
      <c r="Y59" s="48">
        <v>14.164372421103925</v>
      </c>
      <c r="Z59" s="48">
        <v>14.538975989689712</v>
      </c>
      <c r="AA59" s="48">
        <v>14.274821180896225</v>
      </c>
      <c r="AB59" s="48">
        <v>14.217666173648155</v>
      </c>
    </row>
    <row r="60" spans="1:28" x14ac:dyDescent="0.35">
      <c r="A60" s="13" t="s">
        <v>417</v>
      </c>
      <c r="E60" s="23">
        <v>0.16734782048989622</v>
      </c>
      <c r="F60" s="23">
        <v>0.22712790104599739</v>
      </c>
      <c r="G60" s="23">
        <v>0.24075886715979405</v>
      </c>
      <c r="H60" s="23">
        <v>0.24504469490596012</v>
      </c>
      <c r="I60" s="23">
        <v>0.22939669971834198</v>
      </c>
      <c r="J60" s="23">
        <v>0.20688440931923704</v>
      </c>
      <c r="K60" s="23">
        <v>0.24249877138162049</v>
      </c>
      <c r="L60" s="23">
        <v>0.2402977163810753</v>
      </c>
      <c r="M60" s="23">
        <v>0.24017069346638023</v>
      </c>
      <c r="N60" s="23">
        <v>0.26112191937284418</v>
      </c>
      <c r="O60" s="23">
        <v>0.24758231042858228</v>
      </c>
      <c r="P60" s="23">
        <v>0.23438040519021822</v>
      </c>
      <c r="Q60" s="23">
        <v>0.23924184991493058</v>
      </c>
      <c r="R60" s="23">
        <v>0.23808899699523664</v>
      </c>
      <c r="S60" s="23">
        <v>0.20181784826487881</v>
      </c>
      <c r="T60" s="23">
        <v>0.20054400278057796</v>
      </c>
      <c r="U60" s="23">
        <v>0.20097597504548595</v>
      </c>
      <c r="V60" s="23">
        <v>0.1852370796770586</v>
      </c>
      <c r="W60" s="23">
        <v>0.18404516224300366</v>
      </c>
      <c r="X60" s="23">
        <v>0.18452637545190281</v>
      </c>
      <c r="Y60" s="23">
        <v>0.18003033047054195</v>
      </c>
      <c r="Z60" s="23">
        <v>0.17654359822065238</v>
      </c>
      <c r="AA60" s="23">
        <v>0.17521459052131752</v>
      </c>
      <c r="AB60" s="23">
        <v>0.17311408928217276</v>
      </c>
    </row>
    <row r="61" spans="1:28" x14ac:dyDescent="0.35">
      <c r="E61" s="23"/>
      <c r="F61" s="23"/>
      <c r="G61" s="23"/>
      <c r="H61" s="23"/>
      <c r="I61" s="23"/>
      <c r="J61" s="23"/>
      <c r="K61" s="23"/>
      <c r="L61" s="23"/>
      <c r="M61" s="23"/>
      <c r="N61" s="23"/>
      <c r="O61" s="23"/>
      <c r="P61" s="23"/>
      <c r="Q61" s="23"/>
      <c r="R61" s="23"/>
      <c r="S61" s="23"/>
      <c r="T61" s="23"/>
      <c r="U61" s="23"/>
      <c r="V61" s="23"/>
      <c r="W61" s="23"/>
      <c r="X61" s="23"/>
      <c r="Y61" s="23"/>
      <c r="Z61" s="23"/>
      <c r="AA61" s="23"/>
      <c r="AB61" s="23"/>
    </row>
    <row r="62" spans="1:28" x14ac:dyDescent="0.35">
      <c r="B62" s="13" t="s">
        <v>394</v>
      </c>
      <c r="E62" s="23">
        <f>E45/E57</f>
        <v>0.42733670396847812</v>
      </c>
      <c r="F62" s="23">
        <f t="shared" ref="F62:AB62" si="12">F45/F57</f>
        <v>0.48359628258424414</v>
      </c>
      <c r="G62" s="23">
        <f t="shared" si="12"/>
        <v>0.49747988509322416</v>
      </c>
      <c r="H62" s="23">
        <f t="shared" si="12"/>
        <v>0.49749079369775984</v>
      </c>
      <c r="I62" s="23">
        <f t="shared" si="12"/>
        <v>0.49370994907874544</v>
      </c>
      <c r="J62" s="23">
        <f t="shared" si="12"/>
        <v>0.51547436393917745</v>
      </c>
      <c r="K62" s="23">
        <f t="shared" si="12"/>
        <v>0.49249021453300934</v>
      </c>
      <c r="L62" s="23">
        <f t="shared" si="12"/>
        <v>0.49850299009479693</v>
      </c>
      <c r="M62" s="23">
        <f t="shared" si="12"/>
        <v>0.50243913578115518</v>
      </c>
      <c r="N62" s="23">
        <f t="shared" si="12"/>
        <v>0.48853276721345518</v>
      </c>
      <c r="O62" s="23">
        <f t="shared" si="12"/>
        <v>0.51606469264101829</v>
      </c>
      <c r="P62" s="23">
        <f t="shared" si="12"/>
        <v>0.56263116934147084</v>
      </c>
      <c r="Q62" s="23">
        <f t="shared" si="12"/>
        <v>0.58887489169535601</v>
      </c>
      <c r="R62" s="23">
        <f t="shared" si="12"/>
        <v>0.60970142713308995</v>
      </c>
      <c r="S62" s="23">
        <f t="shared" si="12"/>
        <v>0.63896946252792641</v>
      </c>
      <c r="T62" s="23">
        <f t="shared" si="12"/>
        <v>0.66765288508740339</v>
      </c>
      <c r="U62" s="23">
        <f t="shared" si="12"/>
        <v>0.67807409453709522</v>
      </c>
      <c r="V62" s="23">
        <f t="shared" si="12"/>
        <v>0.69300577025226384</v>
      </c>
      <c r="W62" s="23">
        <f t="shared" si="12"/>
        <v>0.69119471531657251</v>
      </c>
      <c r="X62" s="23">
        <f t="shared" si="12"/>
        <v>0.69489957403173341</v>
      </c>
      <c r="Y62" s="23">
        <f t="shared" si="12"/>
        <v>0.68396880946267036</v>
      </c>
      <c r="Z62" s="23">
        <f t="shared" si="12"/>
        <v>0.68179236483154604</v>
      </c>
      <c r="AA62" s="23">
        <f t="shared" si="12"/>
        <v>0.6816586643449084</v>
      </c>
      <c r="AB62" s="23">
        <f t="shared" si="12"/>
        <v>0.68576254576307205</v>
      </c>
    </row>
    <row r="63" spans="1:28" x14ac:dyDescent="0.35">
      <c r="B63" s="13" t="s">
        <v>395</v>
      </c>
      <c r="E63" s="23">
        <f>E55/E57</f>
        <v>0.53416243687796339</v>
      </c>
      <c r="F63" s="23">
        <f t="shared" ref="F63:AB63" si="13">F55/F57</f>
        <v>0.4810542006293711</v>
      </c>
      <c r="G63" s="23">
        <f t="shared" si="13"/>
        <v>0.46463868749573267</v>
      </c>
      <c r="H63" s="23">
        <f t="shared" si="13"/>
        <v>0.46366239990000169</v>
      </c>
      <c r="I63" s="23">
        <f t="shared" si="13"/>
        <v>0.46310649268720688</v>
      </c>
      <c r="J63" s="23">
        <f t="shared" si="13"/>
        <v>0.43966640322819711</v>
      </c>
      <c r="K63" s="23">
        <f t="shared" si="13"/>
        <v>0.46568918199158682</v>
      </c>
      <c r="L63" s="23">
        <f t="shared" si="13"/>
        <v>0.45902313346591134</v>
      </c>
      <c r="M63" s="23">
        <f t="shared" si="13"/>
        <v>0.45425634383837588</v>
      </c>
      <c r="N63" s="23">
        <f t="shared" si="13"/>
        <v>0.46941001444216113</v>
      </c>
      <c r="O63" s="23">
        <f t="shared" si="13"/>
        <v>0.43760774415330156</v>
      </c>
      <c r="P63" s="23">
        <f t="shared" si="13"/>
        <v>0.38731755962074976</v>
      </c>
      <c r="Q63" s="23">
        <f t="shared" si="13"/>
        <v>0.35925515095024502</v>
      </c>
      <c r="R63" s="23">
        <f t="shared" si="13"/>
        <v>0.34829162583178108</v>
      </c>
      <c r="S63" s="23">
        <f t="shared" si="13"/>
        <v>0.31837961567764478</v>
      </c>
      <c r="T63" s="23">
        <f t="shared" si="13"/>
        <v>0.28661901316194038</v>
      </c>
      <c r="U63" s="23">
        <f t="shared" si="13"/>
        <v>0.27695982775419353</v>
      </c>
      <c r="V63" s="23">
        <f t="shared" si="13"/>
        <v>0.26294314596691187</v>
      </c>
      <c r="W63" s="23">
        <f t="shared" si="13"/>
        <v>0.26717006124109588</v>
      </c>
      <c r="X63" s="23">
        <f t="shared" si="13"/>
        <v>0.26840041874290521</v>
      </c>
      <c r="Y63" s="23">
        <f t="shared" si="13"/>
        <v>0.28092733141078308</v>
      </c>
      <c r="Z63" s="23">
        <f t="shared" si="13"/>
        <v>0.28486058695050964</v>
      </c>
      <c r="AA63" s="23">
        <f t="shared" si="13"/>
        <v>0.28432644741050977</v>
      </c>
      <c r="AB63" s="23">
        <f t="shared" si="13"/>
        <v>0.28116169241312522</v>
      </c>
    </row>
    <row r="64" spans="1:28" x14ac:dyDescent="0.35">
      <c r="B64" s="13" t="s">
        <v>396</v>
      </c>
      <c r="E64" s="23">
        <f>E54/E57</f>
        <v>2.0028830408412271E-3</v>
      </c>
      <c r="F64" s="23">
        <f t="shared" ref="F64:AB64" si="14">F54/F57</f>
        <v>1.5939310798272369E-3</v>
      </c>
      <c r="G64" s="23">
        <f t="shared" si="14"/>
        <v>2.0516619224643798E-3</v>
      </c>
      <c r="H64" s="23">
        <f t="shared" si="14"/>
        <v>2.1864109044755328E-3</v>
      </c>
      <c r="I64" s="23">
        <f t="shared" si="14"/>
        <v>2.4383562700407294E-3</v>
      </c>
      <c r="J64" s="23">
        <f t="shared" si="14"/>
        <v>2.5253087445926111E-3</v>
      </c>
      <c r="K64" s="23">
        <f t="shared" si="14"/>
        <v>2.4213604741717991E-3</v>
      </c>
      <c r="L64" s="23">
        <f t="shared" si="14"/>
        <v>2.4856538100785715E-3</v>
      </c>
      <c r="M64" s="23">
        <f t="shared" si="14"/>
        <v>2.49864085506553E-3</v>
      </c>
      <c r="N64" s="23">
        <f t="shared" si="14"/>
        <v>2.409616400517465E-3</v>
      </c>
      <c r="O64" s="23">
        <f t="shared" si="14"/>
        <v>2.5064957233322392E-3</v>
      </c>
      <c r="P64" s="23">
        <f t="shared" si="14"/>
        <v>2.6809232325610433E-3</v>
      </c>
      <c r="Q64" s="23">
        <f t="shared" si="14"/>
        <v>2.7426582904067518E-3</v>
      </c>
      <c r="R64" s="23">
        <f t="shared" si="14"/>
        <v>2.5976314390381708E-3</v>
      </c>
      <c r="S64" s="23">
        <f t="shared" si="14"/>
        <v>2.6639110486340726E-3</v>
      </c>
      <c r="T64" s="23">
        <f t="shared" si="14"/>
        <v>3.0971525589517531E-3</v>
      </c>
      <c r="U64" s="23">
        <f t="shared" si="14"/>
        <v>3.2175171832383915E-3</v>
      </c>
      <c r="V64" s="23">
        <f t="shared" si="14"/>
        <v>3.4457742363140152E-3</v>
      </c>
      <c r="W64" s="23">
        <f t="shared" si="14"/>
        <v>3.5369150163067214E-3</v>
      </c>
      <c r="X64" s="23">
        <f t="shared" si="14"/>
        <v>3.6450114459188583E-3</v>
      </c>
      <c r="Y64" s="23">
        <f t="shared" si="14"/>
        <v>3.6604106834570503E-3</v>
      </c>
      <c r="Z64" s="23">
        <f t="shared" si="14"/>
        <v>3.9376773238000828E-3</v>
      </c>
      <c r="AA64" s="23">
        <f t="shared" si="14"/>
        <v>3.8736422061551963E-3</v>
      </c>
      <c r="AB64" s="23">
        <f t="shared" si="14"/>
        <v>3.7217647776296939E-3</v>
      </c>
    </row>
    <row r="65" spans="1:28" x14ac:dyDescent="0.35">
      <c r="B65" s="13" t="s">
        <v>397</v>
      </c>
      <c r="E65" s="23">
        <f>E56/E57</f>
        <v>2.4370857299387871E-2</v>
      </c>
      <c r="F65" s="23">
        <f t="shared" ref="F65:AB65" si="15">F56/F57</f>
        <v>2.0948556369763911E-2</v>
      </c>
      <c r="G65" s="23">
        <f t="shared" si="15"/>
        <v>2.0695665654151957E-2</v>
      </c>
      <c r="H65" s="23">
        <f t="shared" si="15"/>
        <v>2.0958634679807707E-2</v>
      </c>
      <c r="I65" s="23">
        <f t="shared" si="15"/>
        <v>2.2870202678079231E-2</v>
      </c>
      <c r="J65" s="23">
        <f t="shared" si="15"/>
        <v>2.468315781496214E-2</v>
      </c>
      <c r="K65" s="23">
        <f t="shared" si="15"/>
        <v>2.3878305014650353E-2</v>
      </c>
      <c r="L65" s="23">
        <f t="shared" si="15"/>
        <v>2.4773472979267342E-2</v>
      </c>
      <c r="M65" s="23">
        <f t="shared" si="15"/>
        <v>2.6006466722390164E-2</v>
      </c>
      <c r="N65" s="23">
        <f t="shared" si="15"/>
        <v>2.4596211152779174E-2</v>
      </c>
      <c r="O65" s="23">
        <f t="shared" si="15"/>
        <v>2.6940756416574646E-2</v>
      </c>
      <c r="P65" s="23">
        <f t="shared" si="15"/>
        <v>2.952831788328027E-2</v>
      </c>
      <c r="Q65" s="23">
        <f t="shared" si="15"/>
        <v>2.9148801088827902E-2</v>
      </c>
      <c r="R65" s="23">
        <f t="shared" si="15"/>
        <v>2.8495290926622528E-2</v>
      </c>
      <c r="S65" s="23">
        <f t="shared" si="15"/>
        <v>2.8266126662211451E-2</v>
      </c>
      <c r="T65" s="23">
        <f t="shared" si="15"/>
        <v>2.9428140837972613E-2</v>
      </c>
      <c r="U65" s="23">
        <f t="shared" si="15"/>
        <v>2.7719952440424047E-2</v>
      </c>
      <c r="V65" s="23">
        <f t="shared" si="15"/>
        <v>2.5835173178776392E-2</v>
      </c>
      <c r="W65" s="23">
        <f t="shared" si="15"/>
        <v>2.2721235893761398E-2</v>
      </c>
      <c r="X65" s="23">
        <f t="shared" si="15"/>
        <v>1.7470160169514928E-2</v>
      </c>
      <c r="Y65" s="23">
        <f t="shared" si="15"/>
        <v>1.5452957988701875E-2</v>
      </c>
      <c r="Z65" s="23">
        <f t="shared" si="15"/>
        <v>1.3611168545973178E-2</v>
      </c>
      <c r="AA65" s="23">
        <f t="shared" si="15"/>
        <v>1.3055541897421146E-2</v>
      </c>
      <c r="AB65" s="23">
        <f t="shared" si="15"/>
        <v>1.2665760832740859E-2</v>
      </c>
    </row>
    <row r="66" spans="1:28" x14ac:dyDescent="0.35">
      <c r="B66" s="13" t="s">
        <v>398</v>
      </c>
      <c r="E66" s="23">
        <f>E53/E57</f>
        <v>1.2127118813329471E-2</v>
      </c>
      <c r="F66" s="23">
        <f t="shared" ref="F66:AB66" si="16">F53/F57</f>
        <v>1.280702933679366E-2</v>
      </c>
      <c r="G66" s="23">
        <f t="shared" si="16"/>
        <v>1.5134099834426836E-2</v>
      </c>
      <c r="H66" s="23">
        <f t="shared" si="16"/>
        <v>1.5701760817955244E-2</v>
      </c>
      <c r="I66" s="23">
        <f t="shared" si="16"/>
        <v>1.787499928592776E-2</v>
      </c>
      <c r="J66" s="23">
        <f t="shared" si="16"/>
        <v>1.7650766273070526E-2</v>
      </c>
      <c r="K66" s="23">
        <f t="shared" si="16"/>
        <v>1.552093798658174E-2</v>
      </c>
      <c r="L66" s="23">
        <f t="shared" si="16"/>
        <v>1.5214749649945862E-2</v>
      </c>
      <c r="M66" s="23">
        <f t="shared" si="16"/>
        <v>1.4799412803013282E-2</v>
      </c>
      <c r="N66" s="23">
        <f t="shared" si="16"/>
        <v>1.5051390791087122E-2</v>
      </c>
      <c r="O66" s="23">
        <f t="shared" si="16"/>
        <v>1.6880311065773243E-2</v>
      </c>
      <c r="P66" s="23">
        <f t="shared" si="16"/>
        <v>1.7842029921938087E-2</v>
      </c>
      <c r="Q66" s="23">
        <f t="shared" si="16"/>
        <v>1.9978497975164343E-2</v>
      </c>
      <c r="R66" s="23">
        <f t="shared" si="16"/>
        <v>1.0914024669468236E-2</v>
      </c>
      <c r="S66" s="23">
        <f t="shared" si="16"/>
        <v>1.1720884083583296E-2</v>
      </c>
      <c r="T66" s="23">
        <f t="shared" si="16"/>
        <v>1.3202808353731721E-2</v>
      </c>
      <c r="U66" s="23">
        <f t="shared" si="16"/>
        <v>1.4028608085048615E-2</v>
      </c>
      <c r="V66" s="23">
        <f t="shared" si="16"/>
        <v>1.4770136365733811E-2</v>
      </c>
      <c r="W66" s="23">
        <f t="shared" si="16"/>
        <v>1.5377072532263494E-2</v>
      </c>
      <c r="X66" s="23">
        <f t="shared" si="16"/>
        <v>1.5584835609927671E-2</v>
      </c>
      <c r="Y66" s="23">
        <f t="shared" si="16"/>
        <v>1.5990490454387656E-2</v>
      </c>
      <c r="Z66" s="23">
        <f t="shared" si="16"/>
        <v>1.579820234817108E-2</v>
      </c>
      <c r="AA66" s="23">
        <f t="shared" si="16"/>
        <v>1.7085704141005416E-2</v>
      </c>
      <c r="AB66" s="23">
        <f t="shared" si="16"/>
        <v>1.6688236213432153E-2</v>
      </c>
    </row>
    <row r="67" spans="1:28" x14ac:dyDescent="0.35">
      <c r="E67" s="23"/>
      <c r="F67" s="23"/>
      <c r="G67" s="23"/>
      <c r="H67" s="23"/>
      <c r="I67" s="23"/>
      <c r="J67" s="23"/>
      <c r="K67" s="23"/>
      <c r="L67" s="23"/>
      <c r="M67" s="23"/>
      <c r="N67" s="23"/>
      <c r="O67" s="23"/>
      <c r="P67" s="23"/>
      <c r="Q67" s="23"/>
      <c r="R67" s="23"/>
      <c r="S67" s="23"/>
      <c r="T67" s="23"/>
      <c r="U67" s="23"/>
      <c r="V67" s="23"/>
      <c r="W67" s="23"/>
      <c r="X67" s="23"/>
      <c r="Y67" s="23"/>
      <c r="Z67" s="23"/>
      <c r="AA67" s="23"/>
      <c r="AB67" s="23"/>
    </row>
    <row r="68" spans="1:28" x14ac:dyDescent="0.35">
      <c r="B68" s="13" t="s">
        <v>399</v>
      </c>
      <c r="E68" s="23">
        <f>E46/E45</f>
        <v>9.5297821191957011E-2</v>
      </c>
      <c r="F68" s="23">
        <f t="shared" ref="F68:AB68" si="17">F46/F45</f>
        <v>8.0761046147568363E-2</v>
      </c>
      <c r="G68" s="23">
        <f t="shared" si="17"/>
        <v>6.4387723041957001E-2</v>
      </c>
      <c r="H68" s="23">
        <f t="shared" si="17"/>
        <v>5.7904614222105688E-2</v>
      </c>
      <c r="I68" s="23">
        <f t="shared" si="17"/>
        <v>5.2071280689148521E-2</v>
      </c>
      <c r="J68" s="23">
        <f t="shared" si="17"/>
        <v>4.7707520253674814E-2</v>
      </c>
      <c r="K68" s="23">
        <f t="shared" si="17"/>
        <v>4.4969366869376054E-2</v>
      </c>
      <c r="L68" s="23">
        <f t="shared" si="17"/>
        <v>4.2358079874752923E-2</v>
      </c>
      <c r="M68" s="23">
        <f t="shared" si="17"/>
        <v>3.5936683782227273E-2</v>
      </c>
      <c r="N68" s="23">
        <f t="shared" si="17"/>
        <v>3.3397746378011843E-2</v>
      </c>
      <c r="O68" s="23">
        <f t="shared" si="17"/>
        <v>3.228423626660859E-2</v>
      </c>
      <c r="P68" s="23">
        <f t="shared" si="17"/>
        <v>3.1121517506522412E-2</v>
      </c>
      <c r="Q68" s="23">
        <f t="shared" si="17"/>
        <v>2.6808378929365856E-2</v>
      </c>
      <c r="R68" s="23">
        <f t="shared" si="17"/>
        <v>2.566346242989655E-2</v>
      </c>
      <c r="S68" s="23">
        <f t="shared" si="17"/>
        <v>2.4818104037167693E-2</v>
      </c>
      <c r="T68" s="23">
        <f t="shared" si="17"/>
        <v>2.2846251381755021E-2</v>
      </c>
      <c r="U68" s="23">
        <f t="shared" si="17"/>
        <v>2.105181257948982E-2</v>
      </c>
      <c r="V68" s="23">
        <f t="shared" si="17"/>
        <v>2.0761930760296327E-2</v>
      </c>
      <c r="W68" s="23">
        <f t="shared" si="17"/>
        <v>1.8872374937395357E-2</v>
      </c>
      <c r="X68" s="23">
        <f t="shared" si="17"/>
        <v>1.5893308947345624E-2</v>
      </c>
      <c r="Y68" s="23">
        <f t="shared" si="17"/>
        <v>1.3159730819329597E-2</v>
      </c>
      <c r="Z68" s="23">
        <f t="shared" si="17"/>
        <v>1.1467365177938891E-2</v>
      </c>
      <c r="AA68" s="23">
        <f t="shared" si="17"/>
        <v>8.3137188422356383E-3</v>
      </c>
      <c r="AB68" s="23">
        <f t="shared" si="17"/>
        <v>7.9437500808985286E-3</v>
      </c>
    </row>
    <row r="69" spans="1:28" x14ac:dyDescent="0.35">
      <c r="B69" s="13" t="s">
        <v>418</v>
      </c>
      <c r="E69" s="23">
        <f>E47/E45</f>
        <v>0.16270672450732349</v>
      </c>
      <c r="F69" s="23">
        <f t="shared" ref="F69:AB69" si="18">F47/F45</f>
        <v>0.21767774388146474</v>
      </c>
      <c r="G69" s="23">
        <f t="shared" si="18"/>
        <v>0.21786581369040864</v>
      </c>
      <c r="H69" s="23">
        <f t="shared" si="18"/>
        <v>0.22005812388603829</v>
      </c>
      <c r="I69" s="23">
        <f t="shared" si="18"/>
        <v>0.20423963991159777</v>
      </c>
      <c r="J69" s="23">
        <f t="shared" si="18"/>
        <v>0.20178807828436457</v>
      </c>
      <c r="K69" s="23">
        <f t="shared" si="18"/>
        <v>0.19877530642555918</v>
      </c>
      <c r="L69" s="23">
        <f t="shared" si="18"/>
        <v>0.19446472602997877</v>
      </c>
      <c r="M69" s="23">
        <f t="shared" si="18"/>
        <v>0.19340278697687066</v>
      </c>
      <c r="N69" s="23">
        <f t="shared" si="18"/>
        <v>0.19313069182676529</v>
      </c>
      <c r="O69" s="23">
        <f t="shared" si="18"/>
        <v>0.19321580577143338</v>
      </c>
      <c r="P69" s="23">
        <f t="shared" si="18"/>
        <v>0.19026828172582519</v>
      </c>
      <c r="Q69" s="23">
        <f t="shared" si="18"/>
        <v>0.20300964162141039</v>
      </c>
      <c r="R69" s="23">
        <f t="shared" si="18"/>
        <v>0.20938414850110088</v>
      </c>
      <c r="S69" s="23">
        <f t="shared" si="18"/>
        <v>0.20145648554088957</v>
      </c>
      <c r="T69" s="23">
        <f t="shared" si="18"/>
        <v>0.1827628999148232</v>
      </c>
      <c r="U69" s="23">
        <f t="shared" si="18"/>
        <v>0.1814508257781314</v>
      </c>
      <c r="V69" s="23">
        <f t="shared" si="18"/>
        <v>0.17236146409217976</v>
      </c>
      <c r="W69" s="23">
        <f t="shared" si="18"/>
        <v>0.15936177125057394</v>
      </c>
      <c r="X69" s="23">
        <f t="shared" si="18"/>
        <v>0.15393560134638906</v>
      </c>
      <c r="Y69" s="23">
        <f t="shared" si="18"/>
        <v>0.14169636122703816</v>
      </c>
      <c r="Z69" s="23">
        <f t="shared" si="18"/>
        <v>0.12880353973403316</v>
      </c>
      <c r="AA69" s="23">
        <f t="shared" si="18"/>
        <v>0.12886403034957561</v>
      </c>
      <c r="AB69" s="23">
        <f t="shared" si="18"/>
        <v>0.1262202044030469</v>
      </c>
    </row>
    <row r="70" spans="1:28" x14ac:dyDescent="0.35">
      <c r="B70" s="13" t="s">
        <v>402</v>
      </c>
      <c r="E70" s="23">
        <f>E48/E45</f>
        <v>0.24783112603237561</v>
      </c>
      <c r="F70" s="23">
        <f t="shared" ref="F70:AB70" si="19">F48/F45</f>
        <v>0.18831974964884715</v>
      </c>
      <c r="G70" s="23">
        <f t="shared" si="19"/>
        <v>0.16228978822654552</v>
      </c>
      <c r="H70" s="23">
        <f t="shared" si="19"/>
        <v>0.1522168717418986</v>
      </c>
      <c r="I70" s="23">
        <f t="shared" si="19"/>
        <v>0.14868875001262918</v>
      </c>
      <c r="J70" s="23">
        <f t="shared" si="19"/>
        <v>0.13984050921589336</v>
      </c>
      <c r="K70" s="23">
        <f t="shared" si="19"/>
        <v>0.13195334980661841</v>
      </c>
      <c r="L70" s="23">
        <f t="shared" si="19"/>
        <v>0.12793632573111038</v>
      </c>
      <c r="M70" s="23">
        <f t="shared" si="19"/>
        <v>0.12510334954480892</v>
      </c>
      <c r="N70" s="23">
        <f t="shared" si="19"/>
        <v>0.12088749161355138</v>
      </c>
      <c r="O70" s="23">
        <f t="shared" si="19"/>
        <v>0.1168062113902853</v>
      </c>
      <c r="P70" s="23">
        <f t="shared" si="19"/>
        <v>0.11042438377313214</v>
      </c>
      <c r="Q70" s="23">
        <f t="shared" si="19"/>
        <v>9.5334054887138128E-2</v>
      </c>
      <c r="R70" s="23">
        <f t="shared" si="19"/>
        <v>8.0644230970506728E-2</v>
      </c>
      <c r="S70" s="23">
        <f t="shared" si="19"/>
        <v>7.6539759718969855E-2</v>
      </c>
      <c r="T70" s="23">
        <f t="shared" si="19"/>
        <v>7.2272406261050859E-2</v>
      </c>
      <c r="U70" s="23">
        <f t="shared" si="19"/>
        <v>6.6561575634178805E-2</v>
      </c>
      <c r="V70" s="23">
        <f t="shared" si="19"/>
        <v>5.9522039178879903E-2</v>
      </c>
      <c r="W70" s="23">
        <f t="shared" si="19"/>
        <v>5.1284216302099138E-2</v>
      </c>
      <c r="X70" s="23">
        <f t="shared" si="19"/>
        <v>4.2070242666060548E-2</v>
      </c>
      <c r="Y70" s="23">
        <f t="shared" si="19"/>
        <v>3.2939438474102613E-2</v>
      </c>
      <c r="Z70" s="23">
        <f t="shared" si="19"/>
        <v>2.5268291076696956E-2</v>
      </c>
      <c r="AA70" s="23">
        <f t="shared" si="19"/>
        <v>2.2647147016576431E-2</v>
      </c>
      <c r="AB70" s="23">
        <f t="shared" si="19"/>
        <v>1.9562638183027885E-2</v>
      </c>
    </row>
    <row r="71" spans="1:28" x14ac:dyDescent="0.35">
      <c r="B71" s="13" t="s">
        <v>419</v>
      </c>
      <c r="E71" s="23">
        <f>E49/E45</f>
        <v>0.1623389618035567</v>
      </c>
      <c r="F71" s="23">
        <f t="shared" ref="F71:AB71" si="20">F49/F45</f>
        <v>0.21307180861010633</v>
      </c>
      <c r="G71" s="23">
        <f t="shared" si="20"/>
        <v>0.22445464439087032</v>
      </c>
      <c r="H71" s="23">
        <f t="shared" si="20"/>
        <v>0.22763231564352165</v>
      </c>
      <c r="I71" s="23">
        <f t="shared" si="20"/>
        <v>0.21026555262416563</v>
      </c>
      <c r="J71" s="23">
        <f t="shared" si="20"/>
        <v>0.2138510239912727</v>
      </c>
      <c r="K71" s="23">
        <f t="shared" si="20"/>
        <v>0.2036607886660807</v>
      </c>
      <c r="L71" s="23">
        <f t="shared" si="20"/>
        <v>0.20016525877523905</v>
      </c>
      <c r="M71" s="23">
        <f t="shared" si="20"/>
        <v>0.19465528570649257</v>
      </c>
      <c r="N71" s="23">
        <f t="shared" si="20"/>
        <v>0.19051108544966636</v>
      </c>
      <c r="O71" s="23">
        <f t="shared" si="20"/>
        <v>0.1769943039894849</v>
      </c>
      <c r="P71" s="23">
        <f t="shared" si="20"/>
        <v>0.16955553557660227</v>
      </c>
      <c r="Q71" s="23">
        <f t="shared" si="20"/>
        <v>0.15938323850682001</v>
      </c>
      <c r="R71" s="23">
        <f t="shared" si="20"/>
        <v>0.15560988516465865</v>
      </c>
      <c r="S71" s="23">
        <f t="shared" si="20"/>
        <v>0.16034204111330544</v>
      </c>
      <c r="T71" s="23">
        <f t="shared" si="20"/>
        <v>0.14957767585746445</v>
      </c>
      <c r="U71" s="23">
        <f t="shared" si="20"/>
        <v>0.13907968333453258</v>
      </c>
      <c r="V71" s="23">
        <f t="shared" si="20"/>
        <v>0.12434420119306311</v>
      </c>
      <c r="W71" s="23">
        <f t="shared" si="20"/>
        <v>0.11122046516530446</v>
      </c>
      <c r="X71" s="23">
        <f t="shared" si="20"/>
        <v>0.10131406141554175</v>
      </c>
      <c r="Y71" s="23">
        <f t="shared" si="20"/>
        <v>9.0684623167287412E-2</v>
      </c>
      <c r="Z71" s="23">
        <f t="shared" si="20"/>
        <v>7.8088737806854311E-2</v>
      </c>
      <c r="AA71" s="23">
        <f t="shared" si="20"/>
        <v>6.8397647575156095E-2</v>
      </c>
      <c r="AB71" s="23">
        <f t="shared" si="20"/>
        <v>5.8982043573133539E-2</v>
      </c>
    </row>
    <row r="72" spans="1:28" x14ac:dyDescent="0.35">
      <c r="B72" s="13" t="s">
        <v>405</v>
      </c>
      <c r="E72" s="23">
        <f>E50/E45</f>
        <v>3.0642481546018772E-3</v>
      </c>
      <c r="F72" s="23">
        <f t="shared" ref="F72:AB72" si="21">F50/F45</f>
        <v>1.7096392873484237E-3</v>
      </c>
      <c r="G72" s="23">
        <f t="shared" si="21"/>
        <v>1.7958181022792381E-3</v>
      </c>
      <c r="H72" s="23">
        <f t="shared" si="21"/>
        <v>2.0262901537173822E-3</v>
      </c>
      <c r="I72" s="23">
        <f t="shared" si="21"/>
        <v>2.2330620433274376E-3</v>
      </c>
      <c r="J72" s="23">
        <f t="shared" si="21"/>
        <v>2.2995219561764563E-3</v>
      </c>
      <c r="K72" s="23">
        <f t="shared" si="21"/>
        <v>2.5176825687023689E-3</v>
      </c>
      <c r="L72" s="23">
        <f t="shared" si="21"/>
        <v>2.8229564406000015E-3</v>
      </c>
      <c r="M72" s="23">
        <f t="shared" si="21"/>
        <v>2.5345603740148715E-3</v>
      </c>
      <c r="N72" s="23">
        <f t="shared" si="21"/>
        <v>2.3886281002500035E-3</v>
      </c>
      <c r="O72" s="23">
        <f t="shared" si="21"/>
        <v>2.1003892621921415E-3</v>
      </c>
      <c r="P72" s="23">
        <f t="shared" si="21"/>
        <v>2.1134130974353425E-3</v>
      </c>
      <c r="Q72" s="23">
        <f t="shared" si="21"/>
        <v>1.9312212336483805E-3</v>
      </c>
      <c r="R72" s="23">
        <f t="shared" si="21"/>
        <v>1.9269735861936145E-3</v>
      </c>
      <c r="S72" s="23">
        <f t="shared" si="21"/>
        <v>1.6823751988284772E-3</v>
      </c>
      <c r="T72" s="23">
        <f t="shared" si="21"/>
        <v>1.7339048584000217E-3</v>
      </c>
      <c r="U72" s="23">
        <f t="shared" si="21"/>
        <v>1.6678350775183206E-3</v>
      </c>
      <c r="V72" s="23">
        <f t="shared" si="21"/>
        <v>1.6093075489935914E-3</v>
      </c>
      <c r="W72" s="23">
        <f t="shared" si="21"/>
        <v>1.6158521058505248E-3</v>
      </c>
      <c r="X72" s="23">
        <f t="shared" si="21"/>
        <v>1.5190557673762429E-3</v>
      </c>
      <c r="Y72" s="23">
        <f t="shared" si="21"/>
        <v>1.4135132969682615E-3</v>
      </c>
      <c r="Z72" s="23">
        <f t="shared" si="21"/>
        <v>1.3833240714667279E-3</v>
      </c>
      <c r="AA72" s="23">
        <f t="shared" si="21"/>
        <v>1.3154878131773715E-3</v>
      </c>
      <c r="AB72" s="23">
        <f t="shared" si="21"/>
        <v>1.2612331398015196E-3</v>
      </c>
    </row>
    <row r="73" spans="1:28" x14ac:dyDescent="0.35">
      <c r="B73" s="13" t="s">
        <v>420</v>
      </c>
      <c r="E73" s="23">
        <f>E51/E45</f>
        <v>0.11492380439298834</v>
      </c>
      <c r="F73" s="23">
        <f t="shared" ref="F73:AB73" si="22">F51/F45</f>
        <v>0.10408628468615422</v>
      </c>
      <c r="G73" s="23">
        <f t="shared" si="22"/>
        <v>0.11506467660212065</v>
      </c>
      <c r="H73" s="23">
        <f t="shared" si="22"/>
        <v>0.11885025684978888</v>
      </c>
      <c r="I73" s="23">
        <f t="shared" si="22"/>
        <v>0.13394222373454162</v>
      </c>
      <c r="J73" s="23">
        <f t="shared" si="22"/>
        <v>0.13819010911781171</v>
      </c>
      <c r="K73" s="23">
        <f t="shared" si="22"/>
        <v>0.14637824191279172</v>
      </c>
      <c r="L73" s="23">
        <f t="shared" si="22"/>
        <v>0.1514399466908245</v>
      </c>
      <c r="M73" s="23">
        <f t="shared" si="22"/>
        <v>0.15717189876185919</v>
      </c>
      <c r="N73" s="23">
        <f t="shared" si="22"/>
        <v>0.16108264438421679</v>
      </c>
      <c r="O73" s="23">
        <f t="shared" si="22"/>
        <v>0.16802915556285541</v>
      </c>
      <c r="P73" s="23">
        <f t="shared" si="22"/>
        <v>0.17439003140848389</v>
      </c>
      <c r="Q73" s="23">
        <f t="shared" si="22"/>
        <v>0.18037056611924246</v>
      </c>
      <c r="R73" s="23">
        <f t="shared" si="22"/>
        <v>0.18476034594210194</v>
      </c>
      <c r="S73" s="23">
        <f t="shared" si="22"/>
        <v>0.18778477162262841</v>
      </c>
      <c r="T73" s="23">
        <f t="shared" si="22"/>
        <v>0.200255572150246</v>
      </c>
      <c r="U73" s="23">
        <f t="shared" si="22"/>
        <v>0.2079243179857059</v>
      </c>
      <c r="V73" s="23">
        <f t="shared" si="22"/>
        <v>0.21937360342485787</v>
      </c>
      <c r="W73" s="23">
        <f t="shared" si="22"/>
        <v>0.2316687924408378</v>
      </c>
      <c r="X73" s="23">
        <f t="shared" si="22"/>
        <v>0.24127894861629215</v>
      </c>
      <c r="Y73" s="23">
        <f t="shared" si="22"/>
        <v>0.25336891114267063</v>
      </c>
      <c r="Z73" s="23">
        <f t="shared" si="22"/>
        <v>0.25944394916895158</v>
      </c>
      <c r="AA73" s="23">
        <f t="shared" si="22"/>
        <v>0.26553866434627926</v>
      </c>
      <c r="AB73" s="23">
        <f t="shared" si="22"/>
        <v>0.27116658456704107</v>
      </c>
    </row>
    <row r="74" spans="1:28" x14ac:dyDescent="0.35">
      <c r="B74" s="13" t="s">
        <v>421</v>
      </c>
      <c r="E74" s="23">
        <f>E52/E45</f>
        <v>0.21383731391719704</v>
      </c>
      <c r="F74" s="23">
        <f t="shared" ref="F74:AB74" si="23">F52/F45</f>
        <v>0.19437372773851089</v>
      </c>
      <c r="G74" s="23">
        <f t="shared" si="23"/>
        <v>0.21414153594581858</v>
      </c>
      <c r="H74" s="23">
        <f t="shared" si="23"/>
        <v>0.22131152750292946</v>
      </c>
      <c r="I74" s="23">
        <f t="shared" si="23"/>
        <v>0.2485594909845899</v>
      </c>
      <c r="J74" s="23">
        <f t="shared" si="23"/>
        <v>0.25632323718080624</v>
      </c>
      <c r="K74" s="23">
        <f t="shared" si="23"/>
        <v>0.27174526375087155</v>
      </c>
      <c r="L74" s="23">
        <f t="shared" si="23"/>
        <v>0.28081270645749434</v>
      </c>
      <c r="M74" s="23">
        <f t="shared" si="23"/>
        <v>0.29119543485372634</v>
      </c>
      <c r="N74" s="23">
        <f t="shared" si="23"/>
        <v>0.29860171224753784</v>
      </c>
      <c r="O74" s="23">
        <f t="shared" si="23"/>
        <v>0.31056989775714056</v>
      </c>
      <c r="P74" s="23">
        <f t="shared" si="23"/>
        <v>0.32212683691199845</v>
      </c>
      <c r="Q74" s="23">
        <f t="shared" si="23"/>
        <v>0.33316289870237559</v>
      </c>
      <c r="R74" s="23">
        <f t="shared" si="23"/>
        <v>0.3420109534055415</v>
      </c>
      <c r="S74" s="23">
        <f t="shared" si="23"/>
        <v>0.34737646276821049</v>
      </c>
      <c r="T74" s="23">
        <f t="shared" si="23"/>
        <v>0.37055128957626088</v>
      </c>
      <c r="U74" s="23">
        <f t="shared" si="23"/>
        <v>0.38226394961044319</v>
      </c>
      <c r="V74" s="23">
        <f t="shared" si="23"/>
        <v>0.40202745380172933</v>
      </c>
      <c r="W74" s="23">
        <f>W52/W45</f>
        <v>0.42597652779793871</v>
      </c>
      <c r="X74" s="23">
        <f t="shared" si="23"/>
        <v>0.44398878124099428</v>
      </c>
      <c r="Y74" s="23">
        <f t="shared" si="23"/>
        <v>0.46673742187260303</v>
      </c>
      <c r="Z74" s="23">
        <f t="shared" si="23"/>
        <v>0.49554479296405812</v>
      </c>
      <c r="AA74" s="23">
        <f t="shared" si="23"/>
        <v>0.50492330405699959</v>
      </c>
      <c r="AB74" s="23">
        <f t="shared" si="23"/>
        <v>0.51486354605305074</v>
      </c>
    </row>
    <row r="75" spans="1:28" x14ac:dyDescent="0.35">
      <c r="E75" s="23"/>
      <c r="F75" s="23"/>
      <c r="G75" s="23"/>
      <c r="H75" s="23"/>
      <c r="I75" s="23"/>
      <c r="J75" s="23"/>
      <c r="K75" s="23"/>
      <c r="L75" s="23"/>
      <c r="M75" s="23"/>
      <c r="N75" s="23"/>
      <c r="O75" s="23"/>
      <c r="P75" s="23"/>
      <c r="Q75" s="23"/>
      <c r="R75" s="23"/>
      <c r="S75" s="23"/>
      <c r="T75" s="23"/>
      <c r="U75" s="23"/>
      <c r="V75" s="23"/>
      <c r="W75" s="23"/>
      <c r="X75" s="23"/>
      <c r="Y75" s="23"/>
      <c r="Z75" s="23"/>
      <c r="AA75" s="23"/>
      <c r="AB75" s="23"/>
    </row>
    <row r="76" spans="1:28" x14ac:dyDescent="0.35">
      <c r="A76" s="24" t="s">
        <v>422</v>
      </c>
    </row>
    <row r="77" spans="1:28" x14ac:dyDescent="0.35">
      <c r="E77" s="13">
        <v>1990</v>
      </c>
      <c r="F77" s="13">
        <v>1995</v>
      </c>
      <c r="G77" s="13">
        <v>1998</v>
      </c>
      <c r="H77" s="13">
        <v>1999</v>
      </c>
      <c r="I77" s="13">
        <v>2000</v>
      </c>
      <c r="J77" s="13">
        <v>2001</v>
      </c>
      <c r="K77" s="13">
        <v>2002</v>
      </c>
      <c r="L77" s="13">
        <v>2003</v>
      </c>
      <c r="M77" s="13">
        <v>2004</v>
      </c>
      <c r="N77" s="13">
        <v>2005</v>
      </c>
      <c r="O77" s="13">
        <v>2006</v>
      </c>
      <c r="P77" s="13">
        <v>2007</v>
      </c>
      <c r="Q77" s="13">
        <v>2008</v>
      </c>
      <c r="R77" s="13">
        <v>2009</v>
      </c>
      <c r="S77" s="13">
        <v>2010</v>
      </c>
      <c r="T77" s="13">
        <v>2011</v>
      </c>
      <c r="U77" s="13">
        <v>2012</v>
      </c>
      <c r="V77" s="13">
        <v>2013</v>
      </c>
      <c r="W77" s="13">
        <v>2014</v>
      </c>
      <c r="X77" s="13">
        <v>2015</v>
      </c>
      <c r="Y77" s="13">
        <v>2016</v>
      </c>
      <c r="Z77" s="13">
        <v>2017</v>
      </c>
      <c r="AA77" s="13">
        <v>2018</v>
      </c>
      <c r="AB77" s="13">
        <v>2019</v>
      </c>
    </row>
    <row r="78" spans="1:28" x14ac:dyDescent="0.35">
      <c r="AB78" s="13" t="s">
        <v>377</v>
      </c>
    </row>
    <row r="79" spans="1:28" x14ac:dyDescent="0.35">
      <c r="B79" s="13" t="s">
        <v>423</v>
      </c>
      <c r="E79" s="48">
        <v>2.5570632644089892</v>
      </c>
      <c r="F79" s="48">
        <v>2.9809110099758458</v>
      </c>
      <c r="G79" s="48">
        <v>2.8340669248359016</v>
      </c>
      <c r="H79" s="48">
        <v>2.7655703384049048</v>
      </c>
      <c r="I79" s="48">
        <v>2.3867710179684005</v>
      </c>
      <c r="J79" s="48">
        <v>2.3146911158451342</v>
      </c>
      <c r="K79" s="48">
        <v>2.22296686218592</v>
      </c>
      <c r="L79" s="48">
        <v>2.1701919481164271</v>
      </c>
      <c r="M79" s="48">
        <v>2.1066185192370366</v>
      </c>
      <c r="N79" s="48">
        <v>2.0465872179166626</v>
      </c>
      <c r="O79" s="48">
        <v>2.0028867052831285</v>
      </c>
      <c r="P79" s="48">
        <v>1.9421960205087045</v>
      </c>
      <c r="Q79" s="48">
        <v>1.8457755618980336</v>
      </c>
      <c r="R79" s="48">
        <v>1.7557798079961171</v>
      </c>
      <c r="S79" s="48">
        <v>1.6982172492603589</v>
      </c>
      <c r="T79" s="48">
        <v>1.5435779665229161</v>
      </c>
      <c r="U79" s="48">
        <v>1.4697703456354794</v>
      </c>
      <c r="V79" s="48">
        <v>1.3788568143913791</v>
      </c>
      <c r="W79" s="48">
        <v>1.2980028171704405</v>
      </c>
      <c r="X79" s="48">
        <v>1.2386950805604779</v>
      </c>
      <c r="Y79" s="48">
        <v>1.1778904564609554</v>
      </c>
      <c r="Z79" s="48">
        <v>1.1523978009882943</v>
      </c>
      <c r="AA79" s="48">
        <v>1.1115096717166195</v>
      </c>
      <c r="AB79" s="48">
        <v>1.0885079561640763</v>
      </c>
    </row>
    <row r="80" spans="1:28" x14ac:dyDescent="0.35">
      <c r="B80" s="13" t="s">
        <v>408</v>
      </c>
      <c r="C80" s="13" t="s">
        <v>409</v>
      </c>
      <c r="D80" s="13" t="s">
        <v>380</v>
      </c>
      <c r="E80" s="48">
        <v>0.28655909006923169</v>
      </c>
      <c r="F80" s="48">
        <v>0.27851731915147426</v>
      </c>
      <c r="G80" s="48">
        <v>0.21452905841536524</v>
      </c>
      <c r="H80" s="48">
        <v>0.18937328217769481</v>
      </c>
      <c r="I80" s="48">
        <v>0.15037711055854355</v>
      </c>
      <c r="J80" s="48">
        <v>0.13449259920841039</v>
      </c>
      <c r="K80" s="48">
        <v>0.12335731844399211</v>
      </c>
      <c r="L80" s="48">
        <v>0.11434130810054693</v>
      </c>
      <c r="M80" s="48">
        <v>9.5018749584033974E-2</v>
      </c>
      <c r="N80" s="48">
        <v>8.6342776217606054E-2</v>
      </c>
      <c r="O80" s="48">
        <v>8.2562796363430585E-2</v>
      </c>
      <c r="P80" s="48">
        <v>7.7980354577169675E-2</v>
      </c>
      <c r="Q80" s="48">
        <v>6.4471076641946429E-2</v>
      </c>
      <c r="R80" s="48">
        <v>5.916825274779302E-2</v>
      </c>
      <c r="S80" s="48">
        <v>5.5619905172455866E-2</v>
      </c>
      <c r="T80" s="48">
        <v>4.7541202940249397E-2</v>
      </c>
      <c r="U80" s="48">
        <v>4.2191394896078954E-2</v>
      </c>
      <c r="V80" s="48">
        <v>3.9794012613017876E-2</v>
      </c>
      <c r="W80" s="48">
        <v>3.4840019812115951E-2</v>
      </c>
      <c r="X80" s="48">
        <v>2.849862727118482E-2</v>
      </c>
      <c r="Y80" s="48">
        <v>2.2952305669419498E-2</v>
      </c>
      <c r="Z80" s="48">
        <v>2.0067883422046139E-2</v>
      </c>
      <c r="AA80" s="48">
        <v>1.417435276559946E-2</v>
      </c>
      <c r="AB80" s="48">
        <v>1.3407878388546561E-2</v>
      </c>
    </row>
    <row r="81" spans="1:28" x14ac:dyDescent="0.35">
      <c r="C81" s="13" t="s">
        <v>410</v>
      </c>
      <c r="D81" s="13" t="s">
        <v>381</v>
      </c>
      <c r="E81" s="48">
        <v>0.4892566308420373</v>
      </c>
      <c r="F81" s="48">
        <v>0.75069633885162657</v>
      </c>
      <c r="G81" s="48">
        <v>0.72589223012972059</v>
      </c>
      <c r="H81" s="48">
        <v>0.71968581001711751</v>
      </c>
      <c r="I81" s="48">
        <v>0.5898254566614487</v>
      </c>
      <c r="J81" s="48">
        <v>0.5688621624730934</v>
      </c>
      <c r="K81" s="48">
        <v>0.54526871247186892</v>
      </c>
      <c r="L81" s="48">
        <v>0.52493765580095131</v>
      </c>
      <c r="M81" s="48">
        <v>0.51136858080650083</v>
      </c>
      <c r="N81" s="48">
        <v>0.49929836332095912</v>
      </c>
      <c r="O81" s="48">
        <v>0.49412465868373451</v>
      </c>
      <c r="P81" s="48">
        <v>0.47675014788912973</v>
      </c>
      <c r="Q81" s="48">
        <v>0.48821490469500933</v>
      </c>
      <c r="R81" s="48">
        <v>0.48274445639346636</v>
      </c>
      <c r="S81" s="48">
        <v>0.451484553589583</v>
      </c>
      <c r="T81" s="48">
        <v>0.38031482581592924</v>
      </c>
      <c r="U81" s="48">
        <v>0.36365816082190738</v>
      </c>
      <c r="V81" s="48">
        <v>0.33036206291560422</v>
      </c>
      <c r="W81" s="48">
        <v>0.2941954728051922</v>
      </c>
      <c r="X81" s="48">
        <v>0.27602517141461058</v>
      </c>
      <c r="Y81" s="48">
        <v>0.24713713675285831</v>
      </c>
      <c r="Z81" s="48">
        <v>0.22540613119238384</v>
      </c>
      <c r="AA81" s="48">
        <v>0.21970483481981928</v>
      </c>
      <c r="AB81" s="48">
        <v>0.21304108683919221</v>
      </c>
    </row>
    <row r="82" spans="1:28" x14ac:dyDescent="0.35">
      <c r="C82" s="13" t="s">
        <v>411</v>
      </c>
      <c r="D82" s="13" t="s">
        <v>384</v>
      </c>
      <c r="E82" s="48">
        <v>0.74522440364737863</v>
      </c>
      <c r="F82" s="48">
        <v>0.649450624000528</v>
      </c>
      <c r="G82" s="48">
        <v>0.54072226526760248</v>
      </c>
      <c r="H82" s="48">
        <v>0.49781539851067813</v>
      </c>
      <c r="I82" s="48">
        <v>0.42939955198990215</v>
      </c>
      <c r="J82" s="48">
        <v>0.39422534349025279</v>
      </c>
      <c r="K82" s="48">
        <v>0.3619666569718003</v>
      </c>
      <c r="L82" s="48">
        <v>0.3453510376515419</v>
      </c>
      <c r="M82" s="48">
        <v>0.33078076748976359</v>
      </c>
      <c r="N82" s="48">
        <v>0.31252892089654688</v>
      </c>
      <c r="O82" s="48">
        <v>0.29871691451392718</v>
      </c>
      <c r="P82" s="48">
        <v>0.27668742691578707</v>
      </c>
      <c r="Q82" s="48">
        <v>0.22926746803342049</v>
      </c>
      <c r="R82" s="48">
        <v>0.18592885717383603</v>
      </c>
      <c r="S82" s="48">
        <v>0.17153341653803036</v>
      </c>
      <c r="T82" s="48">
        <v>0.15039303716060343</v>
      </c>
      <c r="U82" s="48">
        <v>0.13340066143392024</v>
      </c>
      <c r="V82" s="48">
        <v>0.11408480286267385</v>
      </c>
      <c r="W82" s="48">
        <v>9.467505377256831E-2</v>
      </c>
      <c r="X82" s="48">
        <v>7.5437038877205723E-2</v>
      </c>
      <c r="Y82" s="48">
        <v>5.7450723788828637E-2</v>
      </c>
      <c r="Z82" s="48">
        <v>4.4219496957942396E-2</v>
      </c>
      <c r="AA82" s="48">
        <v>3.8611920494177464E-2</v>
      </c>
      <c r="AB82" s="48">
        <v>3.3018847653312353E-2</v>
      </c>
    </row>
    <row r="83" spans="1:28" x14ac:dyDescent="0.35">
      <c r="D83" s="13" t="s">
        <v>385</v>
      </c>
      <c r="E83" s="48">
        <v>0.48815077401934492</v>
      </c>
      <c r="F83" s="48">
        <v>0.73481203812550722</v>
      </c>
      <c r="G83" s="48">
        <v>0.74784510529673387</v>
      </c>
      <c r="H83" s="48">
        <v>0.74445671251300782</v>
      </c>
      <c r="I83" s="48">
        <v>0.60722774310804917</v>
      </c>
      <c r="J83" s="48">
        <v>0.60286889586869585</v>
      </c>
      <c r="K83" s="48">
        <v>0.55867027959303917</v>
      </c>
      <c r="L83" s="48">
        <v>0.54032566141618121</v>
      </c>
      <c r="M83" s="48">
        <v>0.51468026264852795</v>
      </c>
      <c r="N83" s="48">
        <v>0.49252592770102299</v>
      </c>
      <c r="O83" s="48">
        <v>0.45264024699525751</v>
      </c>
      <c r="P83" s="48">
        <v>0.42485077348861078</v>
      </c>
      <c r="Q83" s="48">
        <v>0.38329840876573607</v>
      </c>
      <c r="R83" s="48">
        <v>0.35876550331539409</v>
      </c>
      <c r="S83" s="48">
        <v>0.35934288568232742</v>
      </c>
      <c r="T83" s="48">
        <v>0.31125905622090289</v>
      </c>
      <c r="U83" s="48">
        <v>0.2787392211208391</v>
      </c>
      <c r="V83" s="48">
        <v>0.23832825413785302</v>
      </c>
      <c r="W83" s="48">
        <v>0.205322500359711</v>
      </c>
      <c r="X83" s="48">
        <v>0.1816683790126454</v>
      </c>
      <c r="Y83" s="48">
        <v>0.1581659396402256</v>
      </c>
      <c r="Z83" s="48">
        <v>0.1366552527600188</v>
      </c>
      <c r="AA83" s="48">
        <v>0.1166135640938642</v>
      </c>
      <c r="AB83" s="48">
        <v>9.9552989366840303E-2</v>
      </c>
    </row>
    <row r="84" spans="1:28" x14ac:dyDescent="0.35">
      <c r="D84" s="13" t="s">
        <v>386</v>
      </c>
      <c r="E84" s="48">
        <v>9.2141473115142387E-3</v>
      </c>
      <c r="F84" s="48">
        <v>5.8959631374544564E-3</v>
      </c>
      <c r="G84" s="48">
        <v>5.9833637278365968E-3</v>
      </c>
      <c r="H84" s="48">
        <v>6.6268504195873762E-3</v>
      </c>
      <c r="I84" s="48">
        <v>6.4488795614262278E-3</v>
      </c>
      <c r="J84" s="48">
        <v>6.4825981979048227E-3</v>
      </c>
      <c r="K84" s="48">
        <v>6.9063585278049669E-3</v>
      </c>
      <c r="L84" s="48">
        <v>7.6202824368688821E-3</v>
      </c>
      <c r="M84" s="48">
        <v>6.7015298056867147E-3</v>
      </c>
      <c r="N84" s="48">
        <v>6.1752903681774997E-3</v>
      </c>
      <c r="O84" s="48">
        <v>5.3714763300027994E-3</v>
      </c>
      <c r="P84" s="48">
        <v>5.2955227093763203E-3</v>
      </c>
      <c r="Q84" s="48">
        <v>4.6443655729855897E-3</v>
      </c>
      <c r="R84" s="48">
        <v>4.4427232099984604E-3</v>
      </c>
      <c r="S84" s="48">
        <v>3.7703745976403096E-3</v>
      </c>
      <c r="T84" s="48">
        <v>3.60811589502643E-3</v>
      </c>
      <c r="U84" s="48">
        <v>3.3426237342463199E-3</v>
      </c>
      <c r="V84" s="48">
        <v>3.0845303186032699E-3</v>
      </c>
      <c r="W84" s="48">
        <v>2.9830013216689101E-3</v>
      </c>
      <c r="X84" s="48">
        <v>2.7238509149996298E-3</v>
      </c>
      <c r="Y84" s="48">
        <v>2.46535356271499E-3</v>
      </c>
      <c r="Z84" s="48">
        <v>2.4208164447845799E-3</v>
      </c>
      <c r="AA84" s="48">
        <v>2.2428216152915901E-3</v>
      </c>
      <c r="AB84" s="48">
        <v>2.1287755009723004E-3</v>
      </c>
    </row>
    <row r="85" spans="1:28" x14ac:dyDescent="0.35">
      <c r="C85" s="13" t="s">
        <v>412</v>
      </c>
      <c r="E85" s="48">
        <v>0.18661002546762742</v>
      </c>
      <c r="F85" s="48">
        <v>0.19383738263936232</v>
      </c>
      <c r="G85" s="48">
        <v>0.20702311564283107</v>
      </c>
      <c r="H85" s="48">
        <v>0.20989370719450753</v>
      </c>
      <c r="I85" s="48">
        <v>0.20887898152348061</v>
      </c>
      <c r="J85" s="48">
        <v>0.21036925216642399</v>
      </c>
      <c r="K85" s="48">
        <v>0.21682953253074322</v>
      </c>
      <c r="L85" s="48">
        <v>0.22075019673775431</v>
      </c>
      <c r="M85" s="48">
        <v>0.22440884600048952</v>
      </c>
      <c r="N85" s="48">
        <v>0.22488027132011243</v>
      </c>
      <c r="O85" s="48">
        <v>0.23204503563958059</v>
      </c>
      <c r="P85" s="48">
        <v>0.23596079785627172</v>
      </c>
      <c r="Q85" s="48">
        <v>0.23423608329121764</v>
      </c>
      <c r="R85" s="48">
        <v>0.23002552025941328</v>
      </c>
      <c r="S85" s="48">
        <v>0.22725621725227774</v>
      </c>
      <c r="T85" s="48">
        <v>0.22502645811213159</v>
      </c>
      <c r="U85" s="48">
        <v>0.22502638035439504</v>
      </c>
      <c r="V85" s="48">
        <v>0.22705345966700347</v>
      </c>
      <c r="W85" s="48">
        <v>0.23094742905658514</v>
      </c>
      <c r="X85" s="48">
        <v>0.23362687894641554</v>
      </c>
      <c r="Y85" s="48">
        <v>0.23863074547479587</v>
      </c>
      <c r="Z85" s="48">
        <v>0.245174463067316</v>
      </c>
      <c r="AA85" s="48">
        <v>0.24447217151531575</v>
      </c>
      <c r="AB85" s="48">
        <v>0.24715216591892447</v>
      </c>
    </row>
    <row r="86" spans="1:28" x14ac:dyDescent="0.35">
      <c r="C86" s="13" t="s">
        <v>413</v>
      </c>
      <c r="E86" s="48">
        <v>0.35204819305185459</v>
      </c>
      <c r="F86" s="48">
        <v>0.36770134406989319</v>
      </c>
      <c r="G86" s="48">
        <v>0.39207178635581158</v>
      </c>
      <c r="H86" s="48">
        <v>0.39771857757231155</v>
      </c>
      <c r="I86" s="48">
        <v>0.39461329456555017</v>
      </c>
      <c r="J86" s="48">
        <v>0.39739026444035236</v>
      </c>
      <c r="K86" s="48">
        <v>0.40996800364667146</v>
      </c>
      <c r="L86" s="48">
        <v>0.41686580597258283</v>
      </c>
      <c r="M86" s="48">
        <v>0.42365978290203382</v>
      </c>
      <c r="N86" s="48">
        <v>0.42483566809223811</v>
      </c>
      <c r="O86" s="48">
        <v>0.4374255767571954</v>
      </c>
      <c r="P86" s="48">
        <v>0.44467099707235935</v>
      </c>
      <c r="Q86" s="48">
        <v>0.441643254897718</v>
      </c>
      <c r="R86" s="48">
        <v>0.43470449489621615</v>
      </c>
      <c r="S86" s="48">
        <v>0.42920989642804369</v>
      </c>
      <c r="T86" s="48">
        <v>0.42543527037807383</v>
      </c>
      <c r="U86" s="48">
        <v>0.42341190327409267</v>
      </c>
      <c r="V86" s="48">
        <v>0.42614969187662427</v>
      </c>
      <c r="W86" s="48">
        <v>0.43503934004259842</v>
      </c>
      <c r="X86" s="48">
        <v>0.44071513412341606</v>
      </c>
      <c r="Y86" s="48">
        <v>0.45108825157211291</v>
      </c>
      <c r="Z86" s="48">
        <v>0.47845375714380273</v>
      </c>
      <c r="AA86" s="48">
        <v>0.47569000641255249</v>
      </c>
      <c r="AB86" s="48">
        <v>0.48020621249628759</v>
      </c>
    </row>
    <row r="87" spans="1:28" x14ac:dyDescent="0.35">
      <c r="B87" s="13" t="s">
        <v>387</v>
      </c>
      <c r="E87" s="48">
        <v>8.1066656209820703E-2</v>
      </c>
      <c r="F87" s="48">
        <v>8.6763952143546874E-2</v>
      </c>
      <c r="G87" s="48">
        <v>9.6291451602071892E-2</v>
      </c>
      <c r="H87" s="48">
        <v>9.8060126301788647E-2</v>
      </c>
      <c r="I87" s="48">
        <v>9.933018306156878E-2</v>
      </c>
      <c r="J87" s="48">
        <v>9.1704709943739957E-2</v>
      </c>
      <c r="K87" s="48">
        <v>8.2128163249570313E-2</v>
      </c>
      <c r="L87" s="48">
        <v>7.8268595340723252E-2</v>
      </c>
      <c r="M87" s="48">
        <v>7.3987089321039742E-2</v>
      </c>
      <c r="N87" s="48">
        <v>7.481335214510007E-2</v>
      </c>
      <c r="O87" s="48">
        <v>7.5448866061525011E-2</v>
      </c>
      <c r="P87" s="48">
        <v>7.1466958486467322E-2</v>
      </c>
      <c r="Q87" s="48">
        <v>7.349059819124279E-2</v>
      </c>
      <c r="R87" s="48">
        <v>3.5187701053275379E-2</v>
      </c>
      <c r="S87" s="48">
        <v>3.5034591585674832E-2</v>
      </c>
      <c r="T87" s="48">
        <v>3.5823610957930768E-2</v>
      </c>
      <c r="U87" s="48">
        <v>3.5946565989473822E-2</v>
      </c>
      <c r="V87" s="48">
        <v>3.5876824742940398E-2</v>
      </c>
      <c r="W87" s="48">
        <v>3.6237157057302724E-2</v>
      </c>
      <c r="X87" s="48">
        <v>3.5425023730537297E-2</v>
      </c>
      <c r="Y87" s="48">
        <v>3.5530241610631591E-2</v>
      </c>
      <c r="Z87" s="48">
        <v>3.5315756814698243E-2</v>
      </c>
      <c r="AA87" s="48">
        <v>3.7390351829679411E-2</v>
      </c>
      <c r="AB87" s="48">
        <v>3.5813700059356676E-2</v>
      </c>
    </row>
    <row r="88" spans="1:28" x14ac:dyDescent="0.35">
      <c r="B88" s="13" t="s">
        <v>414</v>
      </c>
      <c r="E88" s="48">
        <v>1.409342703213062E-2</v>
      </c>
      <c r="F88" s="48">
        <v>1.1366764322064314E-2</v>
      </c>
      <c r="G88" s="48">
        <v>1.37408415691543E-2</v>
      </c>
      <c r="H88" s="48">
        <v>1.4373160331721924E-2</v>
      </c>
      <c r="I88" s="48">
        <v>1.4262930252366243E-2</v>
      </c>
      <c r="J88" s="48">
        <v>1.3810803771378753E-2</v>
      </c>
      <c r="K88" s="48">
        <v>1.3486833312777701E-2</v>
      </c>
      <c r="L88" s="48">
        <v>1.3459835924055997E-2</v>
      </c>
      <c r="M88" s="48">
        <v>1.3148968642102379E-2</v>
      </c>
      <c r="N88" s="48">
        <v>1.275155235548352E-2</v>
      </c>
      <c r="O88" s="48">
        <v>1.242100388746754E-2</v>
      </c>
      <c r="P88" s="48">
        <v>1.1939469500050849E-2</v>
      </c>
      <c r="Q88" s="48">
        <v>1.120064503152831E-2</v>
      </c>
      <c r="R88" s="48">
        <v>9.82276638631948E-3</v>
      </c>
      <c r="S88" s="48">
        <v>9.3433207779159092E-3</v>
      </c>
      <c r="T88" s="48">
        <v>9.6531061888558405E-3</v>
      </c>
      <c r="U88" s="48">
        <v>9.5099473207412594E-3</v>
      </c>
      <c r="V88" s="48">
        <v>9.5301549895868906E-3</v>
      </c>
      <c r="W88" s="48">
        <v>9.4466114587802505E-3</v>
      </c>
      <c r="X88" s="48">
        <v>9.4055991644535417E-3</v>
      </c>
      <c r="Y88" s="48">
        <v>9.3341081808902496E-3</v>
      </c>
      <c r="Z88" s="48">
        <v>1.0107084994868129E-2</v>
      </c>
      <c r="AA88" s="48">
        <v>9.6885871178972113E-3</v>
      </c>
      <c r="AB88" s="48">
        <v>9.1602990016325311E-3</v>
      </c>
    </row>
    <row r="89" spans="1:28" x14ac:dyDescent="0.35">
      <c r="B89" s="13" t="s">
        <v>415</v>
      </c>
      <c r="E89" s="48">
        <v>3.5621646323558092</v>
      </c>
      <c r="F89" s="48">
        <v>3.2515483262381148</v>
      </c>
      <c r="G89" s="48">
        <v>2.9497552134994782</v>
      </c>
      <c r="H89" s="48">
        <v>2.8893298515349377</v>
      </c>
      <c r="I89" s="48">
        <v>2.568053015366111</v>
      </c>
      <c r="J89" s="48">
        <v>2.279712648265356</v>
      </c>
      <c r="K89" s="48">
        <v>2.4592162548057472</v>
      </c>
      <c r="L89" s="48">
        <v>2.3567422708786587</v>
      </c>
      <c r="M89" s="48">
        <v>2.2667054242900884</v>
      </c>
      <c r="N89" s="48">
        <v>2.3554560086272955</v>
      </c>
      <c r="O89" s="48">
        <v>2.0566348560031553</v>
      </c>
      <c r="P89" s="48">
        <v>1.6364011276077193</v>
      </c>
      <c r="Q89" s="48">
        <v>1.3922877674504071</v>
      </c>
      <c r="R89" s="48">
        <v>1.2501774599493396</v>
      </c>
      <c r="S89" s="48">
        <v>1.0604228576594881</v>
      </c>
      <c r="T89" s="48">
        <v>0.84886911269740184</v>
      </c>
      <c r="U89" s="48">
        <v>0.7780609111493173</v>
      </c>
      <c r="V89" s="48">
        <v>0.69164220143704458</v>
      </c>
      <c r="W89" s="48">
        <v>0.67879811164435777</v>
      </c>
      <c r="X89" s="48">
        <v>0.65901245949698861</v>
      </c>
      <c r="Y89" s="48">
        <v>0.68169038415336125</v>
      </c>
      <c r="Z89" s="48">
        <v>0.69588016303493649</v>
      </c>
      <c r="AA89" s="48">
        <v>0.67701121071647163</v>
      </c>
      <c r="AB89" s="48">
        <v>0.65896803909998902</v>
      </c>
    </row>
    <row r="90" spans="1:28" x14ac:dyDescent="0.35">
      <c r="B90" s="13" t="s">
        <v>424</v>
      </c>
      <c r="E90" s="48">
        <v>0.16712477388497826</v>
      </c>
      <c r="F90" s="48">
        <v>0.14603050406582091</v>
      </c>
      <c r="G90" s="48">
        <v>0.13628782660736785</v>
      </c>
      <c r="H90" s="48">
        <v>0.13536523591314015</v>
      </c>
      <c r="I90" s="48">
        <v>0.13152518004312672</v>
      </c>
      <c r="J90" s="48">
        <v>0.13287846535263195</v>
      </c>
      <c r="K90" s="48">
        <v>0.13104899105837908</v>
      </c>
      <c r="L90" s="48">
        <v>0.13197118372171118</v>
      </c>
      <c r="M90" s="48">
        <v>0.13442602129185299</v>
      </c>
      <c r="N90" s="48">
        <v>0.12813535624712444</v>
      </c>
      <c r="O90" s="48">
        <v>0.1314936419754309</v>
      </c>
      <c r="P90" s="48">
        <v>0.1294273483250718</v>
      </c>
      <c r="Q90" s="48">
        <v>0.1170948183977614</v>
      </c>
      <c r="R90" s="48">
        <v>0.1058511009824567</v>
      </c>
      <c r="S90" s="48">
        <v>9.7335361019305816E-2</v>
      </c>
      <c r="T90" s="48">
        <v>9.0122826143620383E-2</v>
      </c>
      <c r="U90" s="48">
        <v>8.0525692093708315E-2</v>
      </c>
      <c r="V90" s="48">
        <v>7.0202233078682244E-2</v>
      </c>
      <c r="W90" s="48">
        <v>5.9645944801668127E-2</v>
      </c>
      <c r="X90" s="48">
        <v>4.4481503218186273E-2</v>
      </c>
      <c r="Y90" s="48">
        <v>3.8836190794039688E-2</v>
      </c>
      <c r="Z90" s="48">
        <v>3.433137364318211E-2</v>
      </c>
      <c r="AA90" s="48">
        <v>3.2017584840096772E-2</v>
      </c>
      <c r="AB90" s="48">
        <v>3.047224015903955E-2</v>
      </c>
    </row>
    <row r="91" spans="1:28" x14ac:dyDescent="0.35">
      <c r="B91" s="13" t="s">
        <v>390</v>
      </c>
      <c r="E91" s="48">
        <v>6.3815127538917285</v>
      </c>
      <c r="F91" s="48">
        <v>6.4766205567453925</v>
      </c>
      <c r="G91" s="48">
        <v>6.0301422581139743</v>
      </c>
      <c r="H91" s="48">
        <v>5.9026987124864938</v>
      </c>
      <c r="I91" s="48">
        <v>5.1999423266915734</v>
      </c>
      <c r="J91" s="48">
        <v>4.832797743178241</v>
      </c>
      <c r="K91" s="48">
        <v>4.9088471046123949</v>
      </c>
      <c r="L91" s="48">
        <v>4.7506338339815759</v>
      </c>
      <c r="M91" s="48">
        <v>4.59488602278212</v>
      </c>
      <c r="N91" s="48">
        <v>4.6177434872916656</v>
      </c>
      <c r="O91" s="48">
        <v>4.2788850732107067</v>
      </c>
      <c r="P91" s="48">
        <v>3.7914309244280133</v>
      </c>
      <c r="Q91" s="48">
        <v>3.4398493909689729</v>
      </c>
      <c r="R91" s="48">
        <v>3.156818836367508</v>
      </c>
      <c r="S91" s="48">
        <v>2.9003533803027435</v>
      </c>
      <c r="T91" s="48">
        <v>2.528046622510725</v>
      </c>
      <c r="U91" s="48">
        <v>2.3738134621887199</v>
      </c>
      <c r="V91" s="48">
        <v>2.1861082286396334</v>
      </c>
      <c r="W91" s="48">
        <v>2.0821306421325496</v>
      </c>
      <c r="X91" s="48">
        <v>1.9870196661706436</v>
      </c>
      <c r="Y91" s="48">
        <v>1.9432813811998781</v>
      </c>
      <c r="Z91" s="48">
        <v>1.9280321794759792</v>
      </c>
      <c r="AA91" s="48">
        <v>1.8676174062207644</v>
      </c>
      <c r="AB91" s="48">
        <v>1.8229222344840941</v>
      </c>
    </row>
    <row r="92" spans="1:28" x14ac:dyDescent="0.35">
      <c r="A92" s="13" t="s">
        <v>391</v>
      </c>
      <c r="E92" s="48">
        <v>21.079764914577581</v>
      </c>
      <c r="F92" s="48">
        <v>13.98940228095487</v>
      </c>
      <c r="G92" s="48">
        <v>12.244719312385156</v>
      </c>
      <c r="H92" s="48">
        <v>11.775349719379101</v>
      </c>
      <c r="I92" s="48">
        <v>10.800985280866975</v>
      </c>
      <c r="J92" s="48">
        <v>11.310912417864522</v>
      </c>
      <c r="K92" s="48">
        <v>9.164173811111926</v>
      </c>
      <c r="L92" s="48">
        <v>8.5406602229087216</v>
      </c>
      <c r="M92" s="48">
        <v>8.5786145542556618</v>
      </c>
      <c r="N92" s="48">
        <v>8.2166557193870435</v>
      </c>
      <c r="O92" s="48">
        <v>8.3552444391299545</v>
      </c>
      <c r="P92" s="48">
        <v>8.1960824413997653</v>
      </c>
      <c r="Q92" s="48">
        <v>7.5361007616509532</v>
      </c>
      <c r="R92" s="48">
        <v>7.1072781684389454</v>
      </c>
      <c r="S92" s="48">
        <v>7.9929776827471706</v>
      </c>
      <c r="T92" s="48">
        <v>7.0797146370117066</v>
      </c>
      <c r="U92" s="48">
        <v>7.1172663444696767</v>
      </c>
      <c r="V92" s="48">
        <v>7.0663213164141228</v>
      </c>
      <c r="W92" s="48">
        <v>6.7380645021280703</v>
      </c>
      <c r="X92" s="48">
        <v>6.67584484572264</v>
      </c>
      <c r="Y92" s="48">
        <v>6.6575869009658248</v>
      </c>
      <c r="Z92" s="48">
        <v>6.6353766783565433</v>
      </c>
      <c r="AA92" s="48">
        <v>6.7660627132072779</v>
      </c>
      <c r="AB92" s="48">
        <v>6.7383371326502761</v>
      </c>
    </row>
    <row r="93" spans="1:28" x14ac:dyDescent="0.35">
      <c r="A93" s="13" t="s">
        <v>392</v>
      </c>
      <c r="E93" s="48">
        <v>27.461277668469311</v>
      </c>
      <c r="F93" s="48">
        <v>20.466022837700262</v>
      </c>
      <c r="G93" s="48">
        <v>18.27486157049913</v>
      </c>
      <c r="H93" s="48">
        <v>17.678048431865594</v>
      </c>
      <c r="I93" s="48">
        <v>16.000927607558548</v>
      </c>
      <c r="J93" s="48">
        <v>16.143710161042762</v>
      </c>
      <c r="K93" s="48">
        <v>14.073020915724321</v>
      </c>
      <c r="L93" s="48">
        <v>13.291294056890298</v>
      </c>
      <c r="M93" s="48">
        <v>13.173500577037782</v>
      </c>
      <c r="N93" s="48">
        <v>12.834399206678709</v>
      </c>
      <c r="O93" s="48">
        <v>12.63412951234066</v>
      </c>
      <c r="P93" s="48">
        <v>11.987513365827779</v>
      </c>
      <c r="Q93" s="48">
        <v>10.975950152619927</v>
      </c>
      <c r="R93" s="48">
        <v>10.264097004806453</v>
      </c>
      <c r="S93" s="48">
        <v>10.893331063049914</v>
      </c>
      <c r="T93" s="48">
        <v>9.607761259522432</v>
      </c>
      <c r="U93" s="48">
        <v>9.4910798066583961</v>
      </c>
      <c r="V93" s="48">
        <v>9.2524295450537561</v>
      </c>
      <c r="W93" s="48">
        <v>8.8201951442606195</v>
      </c>
      <c r="X93" s="48">
        <v>8.6628645118932841</v>
      </c>
      <c r="Y93" s="48">
        <v>8.6008682821657025</v>
      </c>
      <c r="Z93" s="48">
        <v>8.5634088578325223</v>
      </c>
      <c r="AA93" s="48">
        <v>8.6336801194280426</v>
      </c>
      <c r="AB93" s="48">
        <v>8.5612593671343706</v>
      </c>
    </row>
    <row r="94" spans="1:28" x14ac:dyDescent="0.35">
      <c r="A94" s="13" t="s">
        <v>425</v>
      </c>
      <c r="E94" s="23">
        <v>0.23238222310460449</v>
      </c>
      <c r="F94" s="23">
        <v>0.31645721340713412</v>
      </c>
      <c r="G94" s="23">
        <v>0.32996924408162709</v>
      </c>
      <c r="H94" s="23">
        <v>0.33389990615969661</v>
      </c>
      <c r="I94" s="23">
        <v>0.32497755469096773</v>
      </c>
      <c r="J94" s="23">
        <v>0.29936103256118413</v>
      </c>
      <c r="K94" s="23">
        <v>0.34881260633440497</v>
      </c>
      <c r="L94" s="23">
        <v>0.35742447752999751</v>
      </c>
      <c r="M94" s="23">
        <v>0.34879764842393429</v>
      </c>
      <c r="N94" s="23">
        <v>0.35979428510285888</v>
      </c>
      <c r="O94" s="23">
        <v>0.33867668279252738</v>
      </c>
      <c r="P94" s="23">
        <v>0.31628168484350233</v>
      </c>
      <c r="Q94" s="23">
        <v>0.31339878034594493</v>
      </c>
      <c r="R94" s="23">
        <v>0.30755933375232508</v>
      </c>
      <c r="S94" s="23">
        <v>0.26625036579864148</v>
      </c>
      <c r="T94" s="23">
        <v>0.26312546224076194</v>
      </c>
      <c r="U94" s="23">
        <v>0.25010994644923212</v>
      </c>
      <c r="V94" s="23">
        <v>0.23627396652896449</v>
      </c>
      <c r="W94" s="23">
        <v>0.23606401083851425</v>
      </c>
      <c r="X94" s="23">
        <v>0.22937212782707794</v>
      </c>
      <c r="Y94" s="23">
        <v>0.22594013969837926</v>
      </c>
      <c r="Z94" s="23">
        <v>0.22514774332099119</v>
      </c>
      <c r="AA94" s="23">
        <v>0.21631765138230405</v>
      </c>
      <c r="AB94" s="23">
        <v>0.21292687866484572</v>
      </c>
    </row>
    <row r="95" spans="1:28" x14ac:dyDescent="0.35">
      <c r="E95" s="23"/>
      <c r="F95" s="23"/>
      <c r="G95" s="23"/>
      <c r="H95" s="23"/>
      <c r="I95" s="23"/>
      <c r="J95" s="23"/>
      <c r="K95" s="23"/>
      <c r="L95" s="23"/>
      <c r="M95" s="23"/>
      <c r="N95" s="23"/>
      <c r="O95" s="23"/>
      <c r="P95" s="23"/>
      <c r="Q95" s="23"/>
      <c r="R95" s="23"/>
      <c r="S95" s="23"/>
      <c r="T95" s="23"/>
      <c r="U95" s="23"/>
      <c r="V95" s="23"/>
      <c r="W95" s="23"/>
      <c r="X95" s="23"/>
      <c r="Y95" s="23"/>
      <c r="Z95" s="23"/>
      <c r="AA95" s="23"/>
      <c r="AB95" s="23"/>
    </row>
    <row r="96" spans="1:28" x14ac:dyDescent="0.35">
      <c r="B96" s="13" t="s">
        <v>394</v>
      </c>
      <c r="E96" s="23">
        <f>E79/E91</f>
        <v>0.40069860596134971</v>
      </c>
      <c r="F96" s="23">
        <f t="shared" ref="F96:AB96" si="24">F79/F91</f>
        <v>0.46025716403460298</v>
      </c>
      <c r="G96" s="23">
        <f t="shared" si="24"/>
        <v>0.46998342717743818</v>
      </c>
      <c r="H96" s="23">
        <f t="shared" si="24"/>
        <v>0.46852642716706044</v>
      </c>
      <c r="I96" s="23">
        <f t="shared" si="24"/>
        <v>0.4589995173056019</v>
      </c>
      <c r="J96" s="23">
        <f t="shared" si="24"/>
        <v>0.47895468398454033</v>
      </c>
      <c r="K96" s="23">
        <f t="shared" si="24"/>
        <v>0.45284907327775625</v>
      </c>
      <c r="L96" s="23">
        <f t="shared" si="24"/>
        <v>0.4568215577030818</v>
      </c>
      <c r="M96" s="23">
        <f t="shared" si="24"/>
        <v>0.45847024470076353</v>
      </c>
      <c r="N96" s="23">
        <f t="shared" si="24"/>
        <v>0.44320071557655932</v>
      </c>
      <c r="O96" s="23">
        <f t="shared" si="24"/>
        <v>0.46808611846642595</v>
      </c>
      <c r="P96" s="23">
        <f t="shared" si="24"/>
        <v>0.51225937099242025</v>
      </c>
      <c r="Q96" s="23">
        <f t="shared" si="24"/>
        <v>0.53658615599391002</v>
      </c>
      <c r="R96" s="23">
        <f t="shared" si="24"/>
        <v>0.55618643292703485</v>
      </c>
      <c r="S96" s="23">
        <f t="shared" si="24"/>
        <v>0.58552080611745883</v>
      </c>
      <c r="T96" s="23">
        <f t="shared" si="24"/>
        <v>0.61058128943441492</v>
      </c>
      <c r="U96" s="23">
        <f t="shared" si="24"/>
        <v>0.61916000100543345</v>
      </c>
      <c r="V96" s="23">
        <f t="shared" si="24"/>
        <v>0.63073584204447697</v>
      </c>
      <c r="W96" s="23">
        <f t="shared" si="24"/>
        <v>0.62340123664911173</v>
      </c>
      <c r="X96" s="23">
        <f t="shared" si="24"/>
        <v>0.62339346794069417</v>
      </c>
      <c r="Y96" s="23">
        <f t="shared" si="24"/>
        <v>0.60613479234472334</v>
      </c>
      <c r="Z96" s="23">
        <f t="shared" si="24"/>
        <v>0.59770672567379302</v>
      </c>
      <c r="AA96" s="23">
        <f t="shared" si="24"/>
        <v>0.59514848598773018</v>
      </c>
      <c r="AB96" s="23">
        <f t="shared" si="24"/>
        <v>0.59712254070571213</v>
      </c>
    </row>
    <row r="97" spans="2:28" x14ac:dyDescent="0.35">
      <c r="B97" s="13" t="s">
        <v>395</v>
      </c>
      <c r="E97" s="23">
        <f>E89/E91</f>
        <v>0.55820066020920256</v>
      </c>
      <c r="F97" s="23">
        <f t="shared" ref="F97:AB97" si="25">F89/F91</f>
        <v>0.50204397459283467</v>
      </c>
      <c r="G97" s="23">
        <f t="shared" si="25"/>
        <v>0.48916842874318234</v>
      </c>
      <c r="H97" s="23">
        <f t="shared" si="25"/>
        <v>0.48949302552455981</v>
      </c>
      <c r="I97" s="23">
        <f t="shared" si="25"/>
        <v>0.49386182654068328</v>
      </c>
      <c r="J97" s="23">
        <f t="shared" si="25"/>
        <v>0.47171695763252153</v>
      </c>
      <c r="K97" s="23">
        <f t="shared" si="25"/>
        <v>0.50097633973872324</v>
      </c>
      <c r="L97" s="23">
        <f t="shared" si="25"/>
        <v>0.49609006992303561</v>
      </c>
      <c r="M97" s="23">
        <f t="shared" si="25"/>
        <v>0.49331047887835083</v>
      </c>
      <c r="N97" s="23">
        <f t="shared" si="25"/>
        <v>0.51008810149582051</v>
      </c>
      <c r="O97" s="23">
        <f t="shared" si="25"/>
        <v>0.48064736977381295</v>
      </c>
      <c r="P97" s="23">
        <f t="shared" si="25"/>
        <v>0.43160515389175702</v>
      </c>
      <c r="Q97" s="23">
        <f t="shared" si="25"/>
        <v>0.40475253687145085</v>
      </c>
      <c r="R97" s="23">
        <f t="shared" si="25"/>
        <v>0.39602445523541518</v>
      </c>
      <c r="S97" s="23">
        <f t="shared" si="25"/>
        <v>0.36561850182159511</v>
      </c>
      <c r="T97" s="23">
        <f t="shared" si="25"/>
        <v>0.33578063993707086</v>
      </c>
      <c r="U97" s="23">
        <f t="shared" si="25"/>
        <v>0.32776834555143358</v>
      </c>
      <c r="V97" s="23">
        <f t="shared" si="25"/>
        <v>0.31638058554284759</v>
      </c>
      <c r="W97" s="23">
        <f t="shared" si="25"/>
        <v>0.32601129723018846</v>
      </c>
      <c r="X97" s="23">
        <f t="shared" si="25"/>
        <v>0.33165875039728626</v>
      </c>
      <c r="Y97" s="23">
        <f t="shared" si="25"/>
        <v>0.35079345212089247</v>
      </c>
      <c r="Z97" s="23">
        <f t="shared" si="25"/>
        <v>0.36092767042097301</v>
      </c>
      <c r="AA97" s="23">
        <f t="shared" si="25"/>
        <v>0.36249994697064014</v>
      </c>
      <c r="AB97" s="23">
        <f t="shared" si="25"/>
        <v>0.36148993447681754</v>
      </c>
    </row>
    <row r="98" spans="2:28" x14ac:dyDescent="0.35">
      <c r="B98" s="13" t="s">
        <v>396</v>
      </c>
      <c r="E98" s="23">
        <f>E88/E91</f>
        <v>2.2084774528634806E-3</v>
      </c>
      <c r="F98" s="23">
        <f t="shared" ref="F98:AB98" si="26">F88/F91</f>
        <v>1.7550455862704265E-3</v>
      </c>
      <c r="G98" s="23">
        <f t="shared" si="26"/>
        <v>2.2786927705834878E-3</v>
      </c>
      <c r="H98" s="23">
        <f t="shared" si="26"/>
        <v>2.4350150722274072E-3</v>
      </c>
      <c r="I98" s="23">
        <f t="shared" si="26"/>
        <v>2.7429016239572277E-3</v>
      </c>
      <c r="J98" s="23">
        <f t="shared" si="26"/>
        <v>2.8577243462906054E-3</v>
      </c>
      <c r="K98" s="23">
        <f t="shared" si="26"/>
        <v>2.7474543462772259E-3</v>
      </c>
      <c r="L98" s="23">
        <f t="shared" si="26"/>
        <v>2.8332716000498631E-3</v>
      </c>
      <c r="M98" s="23">
        <f t="shared" si="26"/>
        <v>2.8616528412038645E-3</v>
      </c>
      <c r="N98" s="23">
        <f t="shared" si="26"/>
        <v>2.7614250099808777E-3</v>
      </c>
      <c r="O98" s="23">
        <f t="shared" si="26"/>
        <v>2.9028598980685659E-3</v>
      </c>
      <c r="P98" s="23">
        <f t="shared" si="26"/>
        <v>3.1490668663183077E-3</v>
      </c>
      <c r="Q98" s="23">
        <f t="shared" si="26"/>
        <v>3.2561440221582478E-3</v>
      </c>
      <c r="R98" s="23">
        <f t="shared" si="26"/>
        <v>3.1116028177348158E-3</v>
      </c>
      <c r="S98" s="23">
        <f t="shared" si="26"/>
        <v>3.2214422012743285E-3</v>
      </c>
      <c r="T98" s="23">
        <f t="shared" si="26"/>
        <v>3.8184051286478549E-3</v>
      </c>
      <c r="U98" s="23">
        <f t="shared" si="26"/>
        <v>4.0061898174479273E-3</v>
      </c>
      <c r="V98" s="23">
        <f t="shared" si="26"/>
        <v>4.3594159084782797E-3</v>
      </c>
      <c r="W98" s="23">
        <f t="shared" si="26"/>
        <v>4.5369926687716814E-3</v>
      </c>
      <c r="X98" s="23">
        <f t="shared" si="26"/>
        <v>4.7335209231118888E-3</v>
      </c>
      <c r="Y98" s="23">
        <f t="shared" si="26"/>
        <v>4.8032715545943787E-3</v>
      </c>
      <c r="Z98" s="23">
        <f t="shared" si="26"/>
        <v>5.242176506418653E-3</v>
      </c>
      <c r="AA98" s="23">
        <f t="shared" si="26"/>
        <v>5.1876723174810449E-3</v>
      </c>
      <c r="AB98" s="23">
        <f t="shared" si="26"/>
        <v>5.025062961188243E-3</v>
      </c>
    </row>
    <row r="99" spans="2:28" x14ac:dyDescent="0.35">
      <c r="B99" s="13" t="s">
        <v>397</v>
      </c>
      <c r="E99" s="23">
        <f>E90/E91</f>
        <v>2.618889600793451E-2</v>
      </c>
      <c r="F99" s="23">
        <f t="shared" ref="F99:AB99" si="27">F90/F91</f>
        <v>2.2547330476807122E-2</v>
      </c>
      <c r="G99" s="23">
        <f t="shared" si="27"/>
        <v>2.2601096420898387E-2</v>
      </c>
      <c r="H99" s="23">
        <f t="shared" si="27"/>
        <v>2.293277067094586E-2</v>
      </c>
      <c r="I99" s="23">
        <f t="shared" si="27"/>
        <v>2.5293584386119276E-2</v>
      </c>
      <c r="J99" s="23">
        <f t="shared" si="27"/>
        <v>2.7495143064945597E-2</v>
      </c>
      <c r="K99" s="23">
        <f t="shared" si="27"/>
        <v>2.6696490696409007E-2</v>
      </c>
      <c r="L99" s="23">
        <f t="shared" si="27"/>
        <v>2.7779700211309318E-2</v>
      </c>
      <c r="M99" s="23">
        <f t="shared" si="27"/>
        <v>2.9255572526793706E-2</v>
      </c>
      <c r="N99" s="23">
        <f t="shared" si="27"/>
        <v>2.774847858044982E-2</v>
      </c>
      <c r="O99" s="23">
        <f t="shared" si="27"/>
        <v>3.0730818829112241E-2</v>
      </c>
      <c r="P99" s="23">
        <f t="shared" si="27"/>
        <v>3.4136807686822777E-2</v>
      </c>
      <c r="Q99" s="23">
        <f t="shared" si="27"/>
        <v>3.4040681753446447E-2</v>
      </c>
      <c r="R99" s="23">
        <f t="shared" si="27"/>
        <v>3.3530939363076523E-2</v>
      </c>
      <c r="S99" s="23">
        <f t="shared" si="27"/>
        <v>3.3559828150715135E-2</v>
      </c>
      <c r="T99" s="23">
        <f t="shared" si="27"/>
        <v>3.5649194655324457E-2</v>
      </c>
      <c r="U99" s="23">
        <f t="shared" si="27"/>
        <v>3.3922502073714528E-2</v>
      </c>
      <c r="V99" s="23">
        <f t="shared" si="27"/>
        <v>3.2112880853281234E-2</v>
      </c>
      <c r="W99" s="23">
        <f t="shared" si="27"/>
        <v>2.8646590946175141E-2</v>
      </c>
      <c r="X99" s="23">
        <f t="shared" si="27"/>
        <v>2.2386040750120205E-2</v>
      </c>
      <c r="Y99" s="23">
        <f t="shared" si="27"/>
        <v>1.99848519981498E-2</v>
      </c>
      <c r="Z99" s="23">
        <f t="shared" si="27"/>
        <v>1.7806431868016358E-2</v>
      </c>
      <c r="AA99" s="23">
        <f t="shared" si="27"/>
        <v>1.7143545960457859E-2</v>
      </c>
      <c r="AB99" s="23">
        <f t="shared" si="27"/>
        <v>1.6716149258919708E-2</v>
      </c>
    </row>
    <row r="100" spans="2:28" x14ac:dyDescent="0.35">
      <c r="B100" s="13" t="s">
        <v>398</v>
      </c>
      <c r="E100" s="23">
        <f>E87/E91</f>
        <v>1.2703360368649686E-2</v>
      </c>
      <c r="F100" s="23">
        <f t="shared" ref="F100:AB100" si="28">F87/F91</f>
        <v>1.3396485309484793E-2</v>
      </c>
      <c r="G100" s="23">
        <f t="shared" si="28"/>
        <v>1.5968354887897558E-2</v>
      </c>
      <c r="H100" s="23">
        <f t="shared" si="28"/>
        <v>1.6612761565206354E-2</v>
      </c>
      <c r="I100" s="23">
        <f t="shared" si="28"/>
        <v>1.9102170143638287E-2</v>
      </c>
      <c r="J100" s="23">
        <f t="shared" si="28"/>
        <v>1.8975490971701887E-2</v>
      </c>
      <c r="K100" s="23">
        <f t="shared" si="28"/>
        <v>1.673064194083413E-2</v>
      </c>
      <c r="L100" s="23">
        <f t="shared" si="28"/>
        <v>1.6475400562523505E-2</v>
      </c>
      <c r="M100" s="23">
        <f t="shared" si="28"/>
        <v>1.610205105288812E-2</v>
      </c>
      <c r="N100" s="23">
        <f t="shared" si="28"/>
        <v>1.620127933718955E-2</v>
      </c>
      <c r="O100" s="23">
        <f t="shared" si="28"/>
        <v>1.7632833032580415E-2</v>
      </c>
      <c r="P100" s="23">
        <f t="shared" si="28"/>
        <v>1.8849600562681763E-2</v>
      </c>
      <c r="Q100" s="23">
        <f t="shared" si="28"/>
        <v>2.1364481359034498E-2</v>
      </c>
      <c r="R100" s="23">
        <f t="shared" si="28"/>
        <v>1.1146569656738745E-2</v>
      </c>
      <c r="S100" s="23">
        <f t="shared" si="28"/>
        <v>1.2079421708956675E-2</v>
      </c>
      <c r="T100" s="23">
        <f t="shared" si="28"/>
        <v>1.4170470844541868E-2</v>
      </c>
      <c r="U100" s="23">
        <f t="shared" si="28"/>
        <v>1.5142961551970525E-2</v>
      </c>
      <c r="V100" s="23">
        <f t="shared" si="28"/>
        <v>1.6411275650915852E-2</v>
      </c>
      <c r="W100" s="23">
        <f t="shared" si="28"/>
        <v>1.7403882505752897E-2</v>
      </c>
      <c r="X100" s="23">
        <f t="shared" si="28"/>
        <v>1.7828219988787482E-2</v>
      </c>
      <c r="Y100" s="23">
        <f t="shared" si="28"/>
        <v>1.8283631981639972E-2</v>
      </c>
      <c r="Z100" s="23">
        <f t="shared" si="28"/>
        <v>1.8316995530799039E-2</v>
      </c>
      <c r="AA100" s="23">
        <f t="shared" si="28"/>
        <v>2.0020348763690861E-2</v>
      </c>
      <c r="AB100" s="23">
        <f t="shared" si="28"/>
        <v>1.9646312597362294E-2</v>
      </c>
    </row>
    <row r="101" spans="2:28" x14ac:dyDescent="0.35">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row>
    <row r="102" spans="2:28" x14ac:dyDescent="0.35">
      <c r="B102" s="13" t="s">
        <v>399</v>
      </c>
      <c r="E102" s="23">
        <f>E80/E79</f>
        <v>0.11206570211138821</v>
      </c>
      <c r="F102" s="23">
        <f>F80/F79</f>
        <v>9.3433624224069367E-2</v>
      </c>
      <c r="G102" s="23">
        <f t="shared" ref="G102:AB102" si="29">G80/G79</f>
        <v>7.5696539321415957E-2</v>
      </c>
      <c r="H102" s="23">
        <f t="shared" si="29"/>
        <v>6.8475308527831347E-2</v>
      </c>
      <c r="I102" s="23">
        <f t="shared" si="29"/>
        <v>6.3004414510841211E-2</v>
      </c>
      <c r="J102" s="23">
        <f t="shared" si="29"/>
        <v>5.8103907812038579E-2</v>
      </c>
      <c r="K102" s="23">
        <f t="shared" si="29"/>
        <v>5.5492198530881658E-2</v>
      </c>
      <c r="L102" s="23">
        <f t="shared" si="29"/>
        <v>5.2687186587245007E-2</v>
      </c>
      <c r="M102" s="23">
        <f t="shared" si="29"/>
        <v>4.5104867690258101E-2</v>
      </c>
      <c r="N102" s="23">
        <f t="shared" si="29"/>
        <v>4.2188661915664297E-2</v>
      </c>
      <c r="O102" s="23">
        <f t="shared" si="29"/>
        <v>4.1221900442820848E-2</v>
      </c>
      <c r="P102" s="23">
        <f t="shared" si="29"/>
        <v>4.0150609801344807E-2</v>
      </c>
      <c r="Q102" s="23">
        <f t="shared" si="29"/>
        <v>3.4928990269895023E-2</v>
      </c>
      <c r="R102" s="23">
        <f t="shared" si="29"/>
        <v>3.3699130425313487E-2</v>
      </c>
      <c r="S102" s="23">
        <f t="shared" si="29"/>
        <v>3.2751937478364766E-2</v>
      </c>
      <c r="T102" s="23">
        <f t="shared" si="29"/>
        <v>3.0799353172513425E-2</v>
      </c>
      <c r="U102" s="23">
        <f t="shared" si="29"/>
        <v>2.8706113864228777E-2</v>
      </c>
      <c r="V102" s="23">
        <f t="shared" si="29"/>
        <v>2.8860148637393338E-2</v>
      </c>
      <c r="W102" s="23">
        <f t="shared" si="29"/>
        <v>2.6841251306422328E-2</v>
      </c>
      <c r="X102" s="23">
        <f t="shared" si="29"/>
        <v>2.3006975419882929E-2</v>
      </c>
      <c r="Y102" s="23">
        <f t="shared" si="29"/>
        <v>1.9485942469031559E-2</v>
      </c>
      <c r="Z102" s="23">
        <f t="shared" si="29"/>
        <v>1.7414024397509227E-2</v>
      </c>
      <c r="AA102" s="23">
        <f t="shared" si="29"/>
        <v>1.275234316558716E-2</v>
      </c>
      <c r="AB102" s="23">
        <f t="shared" si="29"/>
        <v>1.2317666869240159E-2</v>
      </c>
    </row>
    <row r="103" spans="2:28" x14ac:dyDescent="0.35">
      <c r="B103" s="13" t="s">
        <v>418</v>
      </c>
      <c r="E103" s="23">
        <f>E81/E79</f>
        <v>0.19133536414677585</v>
      </c>
      <c r="F103" s="23">
        <f t="shared" ref="F103:AB103" si="30">F81/F79</f>
        <v>0.25183453526098704</v>
      </c>
      <c r="G103" s="23">
        <f t="shared" si="30"/>
        <v>0.25613094164025474</v>
      </c>
      <c r="H103" s="23">
        <f t="shared" si="30"/>
        <v>0.26023052099705768</v>
      </c>
      <c r="I103" s="23">
        <f t="shared" si="30"/>
        <v>0.24712276637392019</v>
      </c>
      <c r="J103" s="23">
        <f t="shared" si="30"/>
        <v>0.245761587184989</v>
      </c>
      <c r="K103" s="23">
        <f t="shared" si="30"/>
        <v>0.24528872730729212</v>
      </c>
      <c r="L103" s="23">
        <f t="shared" si="30"/>
        <v>0.24188535777056955</v>
      </c>
      <c r="M103" s="23">
        <f t="shared" si="30"/>
        <v>0.24274379824198331</v>
      </c>
      <c r="N103" s="23">
        <f t="shared" si="30"/>
        <v>0.24396632547584426</v>
      </c>
      <c r="O103" s="23">
        <f t="shared" si="30"/>
        <v>0.2467062452311225</v>
      </c>
      <c r="P103" s="23">
        <f t="shared" si="30"/>
        <v>0.24546963481279208</v>
      </c>
      <c r="Q103" s="23">
        <f t="shared" si="30"/>
        <v>0.2645039379505989</v>
      </c>
      <c r="R103" s="23">
        <f t="shared" si="30"/>
        <v>0.27494589822423449</v>
      </c>
      <c r="S103" s="23">
        <f t="shared" si="30"/>
        <v>0.26585794826087328</v>
      </c>
      <c r="T103" s="23">
        <f t="shared" si="30"/>
        <v>0.24638523875320104</v>
      </c>
      <c r="U103" s="23">
        <f t="shared" si="30"/>
        <v>0.24742515856426114</v>
      </c>
      <c r="V103" s="23">
        <f t="shared" si="30"/>
        <v>0.2395912755171932</v>
      </c>
      <c r="W103" s="23">
        <f t="shared" si="30"/>
        <v>0.22665241470470665</v>
      </c>
      <c r="X103" s="23">
        <f t="shared" si="30"/>
        <v>0.22283544654889259</v>
      </c>
      <c r="Y103" s="23">
        <f t="shared" si="30"/>
        <v>0.20981334503328697</v>
      </c>
      <c r="Z103" s="23">
        <f t="shared" si="30"/>
        <v>0.19559750200761922</v>
      </c>
      <c r="AA103" s="23">
        <f t="shared" si="30"/>
        <v>0.19766344856046672</v>
      </c>
      <c r="AB103" s="23">
        <f t="shared" si="30"/>
        <v>0.19571844710253955</v>
      </c>
    </row>
    <row r="104" spans="2:28" x14ac:dyDescent="0.35">
      <c r="B104" s="13" t="s">
        <v>402</v>
      </c>
      <c r="E104" s="23">
        <f>E82/E79</f>
        <v>0.29143760892424436</v>
      </c>
      <c r="F104" s="23">
        <f t="shared" ref="F104:AB104" si="31">F82/F79</f>
        <v>0.21786984644194074</v>
      </c>
      <c r="G104" s="23">
        <f t="shared" si="31"/>
        <v>0.19079375314995831</v>
      </c>
      <c r="H104" s="23">
        <f t="shared" si="31"/>
        <v>0.18000460577611005</v>
      </c>
      <c r="I104" s="23">
        <f t="shared" si="31"/>
        <v>0.17990814734938562</v>
      </c>
      <c r="J104" s="23">
        <f t="shared" si="31"/>
        <v>0.17031444964366843</v>
      </c>
      <c r="K104" s="23">
        <f t="shared" si="31"/>
        <v>0.16283043311579823</v>
      </c>
      <c r="L104" s="23">
        <f t="shared" si="31"/>
        <v>0.1591338673757785</v>
      </c>
      <c r="M104" s="23">
        <f t="shared" si="31"/>
        <v>0.1570197757539718</v>
      </c>
      <c r="N104" s="23">
        <f t="shared" si="31"/>
        <v>0.15270735503502647</v>
      </c>
      <c r="O104" s="23">
        <f t="shared" si="31"/>
        <v>0.14914319103820728</v>
      </c>
      <c r="P104" s="23">
        <f t="shared" si="31"/>
        <v>0.14246112338512384</v>
      </c>
      <c r="Q104" s="23">
        <f t="shared" si="31"/>
        <v>0.12421199671625403</v>
      </c>
      <c r="R104" s="23">
        <f t="shared" si="31"/>
        <v>0.10589531576060089</v>
      </c>
      <c r="S104" s="23">
        <f t="shared" si="31"/>
        <v>0.10100793441636516</v>
      </c>
      <c r="T104" s="23">
        <f t="shared" si="31"/>
        <v>9.7431448506213617E-2</v>
      </c>
      <c r="U104" s="23">
        <f t="shared" si="31"/>
        <v>9.0762928936521894E-2</v>
      </c>
      <c r="V104" s="23">
        <f t="shared" si="31"/>
        <v>8.2738687347337331E-2</v>
      </c>
      <c r="W104" s="23">
        <f t="shared" si="31"/>
        <v>7.2939020254943365E-2</v>
      </c>
      <c r="X104" s="23">
        <f t="shared" si="31"/>
        <v>6.0900410489296841E-2</v>
      </c>
      <c r="Y104" s="23">
        <f t="shared" si="31"/>
        <v>4.8774250163672171E-2</v>
      </c>
      <c r="Z104" s="23">
        <f t="shared" si="31"/>
        <v>3.8371729727373516E-2</v>
      </c>
      <c r="AA104" s="23">
        <f t="shared" si="31"/>
        <v>3.4738267670262439E-2</v>
      </c>
      <c r="AB104" s="23">
        <f t="shared" si="31"/>
        <v>3.0334043464111581E-2</v>
      </c>
    </row>
    <row r="105" spans="2:28" x14ac:dyDescent="0.35">
      <c r="B105" s="13" t="s">
        <v>419</v>
      </c>
      <c r="E105" s="23">
        <f>E83/E79</f>
        <v>0.19090289271046668</v>
      </c>
      <c r="F105" s="23">
        <f t="shared" ref="F105:AB105" si="32">F83/F79</f>
        <v>0.24650586202218139</v>
      </c>
      <c r="G105" s="23">
        <f t="shared" si="32"/>
        <v>0.26387700965813843</v>
      </c>
      <c r="H105" s="23">
        <f t="shared" si="32"/>
        <v>0.26918740853374473</v>
      </c>
      <c r="I105" s="23">
        <f t="shared" si="32"/>
        <v>0.25441390838779177</v>
      </c>
      <c r="J105" s="23">
        <f t="shared" si="32"/>
        <v>0.26045328110596644</v>
      </c>
      <c r="K105" s="23">
        <f t="shared" si="32"/>
        <v>0.25131741237189625</v>
      </c>
      <c r="L105" s="23">
        <f t="shared" si="32"/>
        <v>0.24897597739460126</v>
      </c>
      <c r="M105" s="23">
        <f t="shared" si="32"/>
        <v>0.24431583504493828</v>
      </c>
      <c r="N105" s="23">
        <f t="shared" si="32"/>
        <v>0.24065718938789871</v>
      </c>
      <c r="O105" s="23">
        <f t="shared" si="32"/>
        <v>0.225993934555211</v>
      </c>
      <c r="P105" s="23">
        <f t="shared" si="32"/>
        <v>0.21874762845890955</v>
      </c>
      <c r="Q105" s="23">
        <f t="shared" si="32"/>
        <v>0.20766252229040547</v>
      </c>
      <c r="R105" s="23">
        <f t="shared" si="32"/>
        <v>0.20433399545974701</v>
      </c>
      <c r="S105" s="23">
        <f t="shared" si="32"/>
        <v>0.21160006815313856</v>
      </c>
      <c r="T105" s="23">
        <f t="shared" si="32"/>
        <v>0.20164777093964945</v>
      </c>
      <c r="U105" s="23">
        <f t="shared" si="32"/>
        <v>0.18964814601720761</v>
      </c>
      <c r="V105" s="23">
        <f t="shared" si="32"/>
        <v>0.17284481727934164</v>
      </c>
      <c r="W105" s="23">
        <f t="shared" si="32"/>
        <v>0.15818340117882052</v>
      </c>
      <c r="X105" s="23">
        <f t="shared" si="32"/>
        <v>0.1466610967167522</v>
      </c>
      <c r="Y105" s="23">
        <f t="shared" si="32"/>
        <v>0.13427898899482124</v>
      </c>
      <c r="Z105" s="23">
        <f t="shared" si="32"/>
        <v>0.11858340292112976</v>
      </c>
      <c r="AA105" s="23">
        <f t="shared" si="32"/>
        <v>0.10491457434982621</v>
      </c>
      <c r="AB105" s="23">
        <f t="shared" si="32"/>
        <v>9.1458210115125865E-2</v>
      </c>
    </row>
    <row r="106" spans="2:28" x14ac:dyDescent="0.35">
      <c r="B106" s="13" t="s">
        <v>405</v>
      </c>
      <c r="E106" s="23">
        <f>E84/E79</f>
        <v>3.6034099897969841E-3</v>
      </c>
      <c r="F106" s="23">
        <f t="shared" ref="F106:AB106" si="33">F84/F79</f>
        <v>1.9779064580335228E-3</v>
      </c>
      <c r="G106" s="23">
        <f t="shared" si="33"/>
        <v>2.1112288052911967E-3</v>
      </c>
      <c r="H106" s="23">
        <f t="shared" si="33"/>
        <v>2.3961966642329327E-3</v>
      </c>
      <c r="I106" s="23">
        <f t="shared" si="33"/>
        <v>2.7019263736977415E-3</v>
      </c>
      <c r="J106" s="23">
        <f t="shared" si="33"/>
        <v>2.800632081545754E-3</v>
      </c>
      <c r="K106" s="23">
        <f t="shared" si="33"/>
        <v>3.106820279369215E-3</v>
      </c>
      <c r="L106" s="23">
        <f t="shared" si="33"/>
        <v>3.511340295720269E-3</v>
      </c>
      <c r="M106" s="23">
        <f t="shared" si="33"/>
        <v>3.1811786255984487E-3</v>
      </c>
      <c r="N106" s="23">
        <f t="shared" si="33"/>
        <v>3.0173599806138135E-3</v>
      </c>
      <c r="O106" s="23">
        <f t="shared" si="33"/>
        <v>2.6818672847716001E-3</v>
      </c>
      <c r="P106" s="23">
        <f t="shared" si="33"/>
        <v>2.7265644937266961E-3</v>
      </c>
      <c r="Q106" s="23">
        <f t="shared" si="33"/>
        <v>2.5162136008614893E-3</v>
      </c>
      <c r="R106" s="23">
        <f t="shared" si="33"/>
        <v>2.5303418969540204E-3</v>
      </c>
      <c r="S106" s="23">
        <f t="shared" si="33"/>
        <v>2.2201956783105682E-3</v>
      </c>
      <c r="T106" s="23">
        <f t="shared" si="33"/>
        <v>2.3375015537142703E-3</v>
      </c>
      <c r="U106" s="23">
        <f t="shared" si="33"/>
        <v>2.2742489969078002E-3</v>
      </c>
      <c r="V106" s="23">
        <f t="shared" si="33"/>
        <v>2.2370200345746319E-3</v>
      </c>
      <c r="W106" s="23">
        <f t="shared" si="33"/>
        <v>2.2981470318929305E-3</v>
      </c>
      <c r="X106" s="23">
        <f t="shared" si="33"/>
        <v>2.1989680573908121E-3</v>
      </c>
      <c r="Y106" s="23">
        <f t="shared" si="33"/>
        <v>2.0930244821936133E-3</v>
      </c>
      <c r="Z106" s="23">
        <f t="shared" si="33"/>
        <v>2.100677771780276E-3</v>
      </c>
      <c r="AA106" s="23">
        <f t="shared" si="33"/>
        <v>2.017815654116413E-3</v>
      </c>
      <c r="AB106" s="23">
        <f t="shared" si="33"/>
        <v>1.9556820773953252E-3</v>
      </c>
    </row>
    <row r="107" spans="2:28" x14ac:dyDescent="0.35">
      <c r="B107" s="13" t="s">
        <v>420</v>
      </c>
      <c r="E107" s="23">
        <f>E85/E79</f>
        <v>7.2978259108797752E-2</v>
      </c>
      <c r="F107" s="23">
        <f t="shared" ref="F107:AB107" si="34">F85/F79</f>
        <v>6.5026222517435353E-2</v>
      </c>
      <c r="G107" s="23">
        <f t="shared" si="34"/>
        <v>7.3048068776575603E-2</v>
      </c>
      <c r="H107" s="23">
        <f t="shared" si="34"/>
        <v>7.5895269876074714E-2</v>
      </c>
      <c r="I107" s="23">
        <f t="shared" si="34"/>
        <v>8.7515299939110475E-2</v>
      </c>
      <c r="J107" s="23">
        <f t="shared" si="34"/>
        <v>9.0884373610953487E-2</v>
      </c>
      <c r="K107" s="23">
        <f t="shared" si="34"/>
        <v>9.7540604954194976E-2</v>
      </c>
      <c r="L107" s="23">
        <f t="shared" si="34"/>
        <v>0.10171920365355233</v>
      </c>
      <c r="M107" s="23">
        <f t="shared" si="34"/>
        <v>0.10652562101360652</v>
      </c>
      <c r="N107" s="23">
        <f t="shared" si="34"/>
        <v>0.1098806194778402</v>
      </c>
      <c r="O107" s="23">
        <f t="shared" si="34"/>
        <v>0.11585529776971516</v>
      </c>
      <c r="P107" s="23">
        <f t="shared" si="34"/>
        <v>0.12149175230750824</v>
      </c>
      <c r="Q107" s="23">
        <f t="shared" si="34"/>
        <v>0.12690388155879029</v>
      </c>
      <c r="R107" s="23">
        <f t="shared" si="34"/>
        <v>0.13101045997444458</v>
      </c>
      <c r="S107" s="23">
        <f t="shared" si="34"/>
        <v>0.13382046222369773</v>
      </c>
      <c r="T107" s="23">
        <f t="shared" si="34"/>
        <v>0.14578237250887244</v>
      </c>
      <c r="U107" s="23">
        <f t="shared" si="34"/>
        <v>0.15310308921568369</v>
      </c>
      <c r="V107" s="23">
        <f t="shared" si="34"/>
        <v>0.16466790264021997</v>
      </c>
      <c r="W107" s="23">
        <f t="shared" si="34"/>
        <v>0.17792521402999348</v>
      </c>
      <c r="X107" s="23">
        <f t="shared" si="34"/>
        <v>0.18860725501606523</v>
      </c>
      <c r="Y107" s="23">
        <f t="shared" si="34"/>
        <v>0.20259162825019966</v>
      </c>
      <c r="Z107" s="23">
        <f t="shared" si="34"/>
        <v>0.21275158878041492</v>
      </c>
      <c r="AA107" s="23">
        <f t="shared" si="34"/>
        <v>0.21994605871287837</v>
      </c>
      <c r="AB107" s="23">
        <f t="shared" si="34"/>
        <v>0.22705591127683958</v>
      </c>
    </row>
    <row r="108" spans="2:28" x14ac:dyDescent="0.35">
      <c r="B108" s="13" t="s">
        <v>421</v>
      </c>
      <c r="E108" s="23">
        <f>E86/E79</f>
        <v>0.13767676300853005</v>
      </c>
      <c r="F108" s="23">
        <f>F86/F79</f>
        <v>0.12335200307535268</v>
      </c>
      <c r="G108" s="23">
        <f t="shared" ref="G108:AB108" si="35">G86/G79</f>
        <v>0.13834245864836567</v>
      </c>
      <c r="H108" s="23">
        <f t="shared" si="35"/>
        <v>0.1438106896249485</v>
      </c>
      <c r="I108" s="23">
        <f t="shared" si="35"/>
        <v>0.165333537065253</v>
      </c>
      <c r="J108" s="23">
        <f t="shared" si="35"/>
        <v>0.17168176856083808</v>
      </c>
      <c r="K108" s="23">
        <f t="shared" si="35"/>
        <v>0.18442380344056761</v>
      </c>
      <c r="L108" s="23">
        <f t="shared" si="35"/>
        <v>0.19208706692253319</v>
      </c>
      <c r="M108" s="23">
        <f t="shared" si="35"/>
        <v>0.20110892362964347</v>
      </c>
      <c r="N108" s="23">
        <f t="shared" si="35"/>
        <v>0.20758248872711246</v>
      </c>
      <c r="O108" s="23">
        <f t="shared" si="35"/>
        <v>0.21839756367815163</v>
      </c>
      <c r="P108" s="23">
        <f t="shared" si="35"/>
        <v>0.22895268674059485</v>
      </c>
      <c r="Q108" s="23">
        <f t="shared" si="35"/>
        <v>0.23927245761319477</v>
      </c>
      <c r="R108" s="23">
        <f t="shared" si="35"/>
        <v>0.24758485825870569</v>
      </c>
      <c r="S108" s="23">
        <f t="shared" si="35"/>
        <v>0.25274145378924967</v>
      </c>
      <c r="T108" s="23">
        <f t="shared" si="35"/>
        <v>0.27561631456583618</v>
      </c>
      <c r="U108" s="23">
        <f t="shared" si="35"/>
        <v>0.28808031440518933</v>
      </c>
      <c r="V108" s="23">
        <f t="shared" si="35"/>
        <v>0.30906014854394054</v>
      </c>
      <c r="W108" s="23">
        <f t="shared" si="35"/>
        <v>0.33516055149322027</v>
      </c>
      <c r="X108" s="23">
        <f t="shared" si="35"/>
        <v>0.35578984775171923</v>
      </c>
      <c r="Y108" s="23">
        <f t="shared" si="35"/>
        <v>0.38296282060679515</v>
      </c>
      <c r="Z108" s="23">
        <f t="shared" si="35"/>
        <v>0.41518107439417329</v>
      </c>
      <c r="AA108" s="23">
        <f t="shared" si="35"/>
        <v>0.42796749188686334</v>
      </c>
      <c r="AB108" s="23">
        <f t="shared" si="35"/>
        <v>0.44116003909474749</v>
      </c>
    </row>
    <row r="109" spans="2:28" x14ac:dyDescent="0.35">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row>
    <row r="110" spans="2:28" x14ac:dyDescent="0.35">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row>
    <row r="111" spans="2:28" x14ac:dyDescent="0.35">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row>
    <row r="112" spans="2:28" x14ac:dyDescent="0.35">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row>
    <row r="113" spans="1:28" x14ac:dyDescent="0.35">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row>
    <row r="114" spans="1:28" x14ac:dyDescent="0.35">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row>
    <row r="115" spans="1:28" x14ac:dyDescent="0.35">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row>
    <row r="116" spans="1:28" x14ac:dyDescent="0.35">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row>
    <row r="117" spans="1:28" x14ac:dyDescent="0.35">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row>
    <row r="118" spans="1:28" x14ac:dyDescent="0.35">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row>
    <row r="119" spans="1:28" x14ac:dyDescent="0.35">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row>
    <row r="120" spans="1:28" x14ac:dyDescent="0.35">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row>
    <row r="121" spans="1:28" x14ac:dyDescent="0.35">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row>
    <row r="122" spans="1:28" x14ac:dyDescent="0.35">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row>
    <row r="123" spans="1:28" x14ac:dyDescent="0.35">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row>
    <row r="124" spans="1:28" x14ac:dyDescent="0.35">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row>
    <row r="125" spans="1:28" x14ac:dyDescent="0.35">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row>
    <row r="127" spans="1:28" x14ac:dyDescent="0.35">
      <c r="A127" s="13" t="s">
        <v>426</v>
      </c>
      <c r="B127" s="13" t="s">
        <v>427</v>
      </c>
    </row>
    <row r="128" spans="1:28" x14ac:dyDescent="0.35">
      <c r="B128" s="13" t="s">
        <v>428</v>
      </c>
    </row>
    <row r="129" spans="1:2" x14ac:dyDescent="0.35">
      <c r="B129" s="13" t="s">
        <v>429</v>
      </c>
    </row>
    <row r="130" spans="1:2" x14ac:dyDescent="0.35">
      <c r="B130" s="13" t="s">
        <v>430</v>
      </c>
    </row>
    <row r="131" spans="1:2" x14ac:dyDescent="0.35">
      <c r="A131" s="13" t="s">
        <v>431</v>
      </c>
      <c r="B131" s="13" t="s">
        <v>432</v>
      </c>
    </row>
    <row r="132" spans="1:2" x14ac:dyDescent="0.35">
      <c r="B132" s="13" t="s">
        <v>433</v>
      </c>
    </row>
    <row r="133" spans="1:2" x14ac:dyDescent="0.35">
      <c r="B133" s="13" t="s">
        <v>434</v>
      </c>
    </row>
    <row r="134" spans="1:2" x14ac:dyDescent="0.35">
      <c r="B134" s="13" t="s">
        <v>435</v>
      </c>
    </row>
    <row r="135" spans="1:2" x14ac:dyDescent="0.35">
      <c r="A135" s="13" t="s">
        <v>436</v>
      </c>
      <c r="B135" s="13" t="s">
        <v>437</v>
      </c>
    </row>
    <row r="136" spans="1:2" x14ac:dyDescent="0.35">
      <c r="A136" s="13" t="s">
        <v>438</v>
      </c>
      <c r="B136" s="13" t="s">
        <v>439</v>
      </c>
    </row>
    <row r="137" spans="1:2" x14ac:dyDescent="0.35">
      <c r="B137" s="13" t="s">
        <v>440</v>
      </c>
    </row>
    <row r="138" spans="1:2" x14ac:dyDescent="0.35">
      <c r="A138" s="13" t="s">
        <v>441</v>
      </c>
      <c r="B138" s="13" t="s">
        <v>442</v>
      </c>
    </row>
    <row r="139" spans="1:2" x14ac:dyDescent="0.35">
      <c r="A139" s="13" t="s">
        <v>443</v>
      </c>
      <c r="B139" s="13" t="s">
        <v>1046</v>
      </c>
    </row>
  </sheetData>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
  <sheetViews>
    <sheetView zoomScale="55" zoomScaleNormal="55" workbookViewId="0">
      <selection activeCell="Z18" sqref="Z18"/>
    </sheetView>
  </sheetViews>
  <sheetFormatPr defaultRowHeight="14.5" x14ac:dyDescent="0.35"/>
  <cols>
    <col min="1" max="1" width="18.453125" customWidth="1"/>
    <col min="3" max="3" width="19.08984375" customWidth="1"/>
    <col min="4" max="4" width="18.7265625" customWidth="1"/>
    <col min="5" max="5" width="15.26953125" customWidth="1"/>
    <col min="6" max="7" width="13.81640625" customWidth="1"/>
    <col min="8" max="8" width="16.08984375" customWidth="1"/>
    <col min="9" max="9" width="14.81640625" customWidth="1"/>
    <col min="10" max="10" width="15.54296875" customWidth="1"/>
    <col min="11" max="11" width="17.08984375" customWidth="1"/>
    <col min="12" max="12" width="16.90625" customWidth="1"/>
    <col min="14" max="14" width="15.81640625" customWidth="1"/>
    <col min="17" max="18" width="8.7265625" style="10"/>
  </cols>
  <sheetData>
    <row r="1" spans="1:19" ht="15.5" x14ac:dyDescent="0.35">
      <c r="A1" s="55" t="s">
        <v>1985</v>
      </c>
      <c r="B1" s="55"/>
      <c r="C1" s="55"/>
      <c r="D1" s="55"/>
      <c r="E1" s="13"/>
      <c r="F1" s="13"/>
      <c r="G1" s="13"/>
      <c r="H1" s="13"/>
      <c r="I1" s="13"/>
      <c r="J1" s="13"/>
      <c r="K1" s="13"/>
      <c r="L1" s="13"/>
      <c r="M1" s="13"/>
      <c r="N1" s="13"/>
      <c r="O1" s="13"/>
      <c r="P1" s="13"/>
      <c r="Q1" s="13"/>
      <c r="R1" s="13"/>
      <c r="S1" s="13"/>
    </row>
    <row r="2" spans="1:19" ht="15.5" x14ac:dyDescent="0.35">
      <c r="A2" s="13" t="s">
        <v>1832</v>
      </c>
      <c r="B2" s="13"/>
      <c r="C2" s="13"/>
      <c r="D2" s="13"/>
      <c r="E2" s="13"/>
      <c r="F2" s="13"/>
      <c r="G2" s="13"/>
      <c r="H2" s="13"/>
      <c r="I2" s="13"/>
      <c r="J2" s="13"/>
      <c r="K2" s="13"/>
      <c r="L2" s="13"/>
      <c r="M2" s="13"/>
      <c r="N2" s="13"/>
      <c r="O2" s="13"/>
      <c r="P2" s="13"/>
      <c r="Q2" s="13"/>
      <c r="R2" s="13"/>
      <c r="S2" s="13"/>
    </row>
    <row r="3" spans="1:19" s="14" customFormat="1" ht="15.5" x14ac:dyDescent="0.35">
      <c r="A3" s="13" t="s">
        <v>1969</v>
      </c>
      <c r="B3" s="13"/>
      <c r="C3" s="13"/>
      <c r="D3" s="13"/>
      <c r="E3" s="13"/>
      <c r="F3" s="13"/>
      <c r="G3" s="13"/>
      <c r="H3" s="13"/>
      <c r="I3" s="13"/>
      <c r="J3" s="13"/>
      <c r="K3" s="13"/>
      <c r="L3" s="13"/>
      <c r="M3" s="13"/>
      <c r="N3" s="13"/>
      <c r="O3" s="13"/>
      <c r="P3" s="13"/>
      <c r="Q3" s="13"/>
      <c r="R3" s="13"/>
      <c r="S3" s="13"/>
    </row>
    <row r="4" spans="1:19" s="14" customFormat="1" ht="15.5" x14ac:dyDescent="0.35">
      <c r="B4" s="13"/>
      <c r="C4" s="13"/>
      <c r="D4" s="13"/>
      <c r="E4" s="13"/>
      <c r="F4" s="13"/>
      <c r="G4" s="13"/>
      <c r="H4" s="13"/>
      <c r="I4" s="13"/>
      <c r="J4" s="13"/>
      <c r="K4" s="13"/>
      <c r="L4" s="13"/>
      <c r="M4" s="13"/>
      <c r="N4" s="13"/>
      <c r="O4" s="13"/>
      <c r="P4" s="13"/>
      <c r="Q4" s="13"/>
      <c r="R4" s="13"/>
      <c r="S4" s="13"/>
    </row>
    <row r="5" spans="1:19" ht="15.5" x14ac:dyDescent="0.35">
      <c r="A5" s="13"/>
      <c r="B5" s="13"/>
      <c r="C5" s="15" t="s">
        <v>444</v>
      </c>
      <c r="D5" s="15" t="s">
        <v>445</v>
      </c>
      <c r="E5" s="15" t="s">
        <v>446</v>
      </c>
      <c r="F5" s="15" t="s">
        <v>447</v>
      </c>
      <c r="G5" s="15" t="s">
        <v>448</v>
      </c>
      <c r="H5" s="15" t="s">
        <v>449</v>
      </c>
      <c r="I5" s="15" t="s">
        <v>450</v>
      </c>
      <c r="J5" s="15" t="s">
        <v>451</v>
      </c>
      <c r="K5" s="15" t="s">
        <v>452</v>
      </c>
      <c r="L5" s="15" t="s">
        <v>453</v>
      </c>
      <c r="M5" s="15" t="s">
        <v>454</v>
      </c>
      <c r="N5" s="15" t="s">
        <v>455</v>
      </c>
      <c r="O5" s="15" t="s">
        <v>456</v>
      </c>
      <c r="P5" s="15" t="s">
        <v>457</v>
      </c>
      <c r="Q5" s="15" t="s">
        <v>1965</v>
      </c>
      <c r="R5" s="15" t="s">
        <v>1966</v>
      </c>
      <c r="S5" s="15" t="s">
        <v>117</v>
      </c>
    </row>
    <row r="6" spans="1:19" ht="15" customHeight="1" x14ac:dyDescent="0.35">
      <c r="A6" s="13"/>
      <c r="B6" s="13" t="s">
        <v>458</v>
      </c>
      <c r="C6" s="23">
        <v>0.23</v>
      </c>
      <c r="D6" s="23">
        <v>0.02</v>
      </c>
      <c r="E6" s="23">
        <v>0.06</v>
      </c>
      <c r="F6" s="23">
        <v>0.24</v>
      </c>
      <c r="G6" s="23">
        <v>0.02</v>
      </c>
      <c r="H6" s="23">
        <v>0.05</v>
      </c>
      <c r="I6" s="23">
        <v>0.1</v>
      </c>
      <c r="J6" s="23">
        <v>0.03</v>
      </c>
      <c r="K6" s="23">
        <v>0.06</v>
      </c>
      <c r="L6" s="23">
        <v>0.01</v>
      </c>
      <c r="M6" s="23">
        <v>0.01</v>
      </c>
      <c r="N6" s="23">
        <v>0.02</v>
      </c>
      <c r="O6" s="23">
        <v>7.0000000000000007E-2</v>
      </c>
      <c r="P6" s="23">
        <v>7.0000000000000007E-2</v>
      </c>
      <c r="Q6" s="23">
        <f>I6+J6+K6+L6+P6</f>
        <v>0.27</v>
      </c>
      <c r="R6" s="23">
        <f>C6+D6+E6+F6+G6+H6+N6+M6+O6</f>
        <v>0.7200000000000002</v>
      </c>
      <c r="S6" s="13">
        <v>18450</v>
      </c>
    </row>
    <row r="7" spans="1:19" ht="15.5" x14ac:dyDescent="0.35">
      <c r="A7" s="24" t="s">
        <v>459</v>
      </c>
      <c r="B7" s="13" t="s">
        <v>44</v>
      </c>
      <c r="C7" s="23">
        <v>0.2</v>
      </c>
      <c r="D7" s="23">
        <v>0.02</v>
      </c>
      <c r="E7" s="23">
        <v>0.2</v>
      </c>
      <c r="F7" s="23">
        <v>0.22</v>
      </c>
      <c r="G7" s="23">
        <v>0</v>
      </c>
      <c r="H7" s="23">
        <v>0.03</v>
      </c>
      <c r="I7" s="23">
        <v>0.14000000000000001</v>
      </c>
      <c r="J7" s="23">
        <v>0.02</v>
      </c>
      <c r="K7" s="23">
        <v>0.06</v>
      </c>
      <c r="L7" s="23">
        <v>0.01</v>
      </c>
      <c r="M7" s="23">
        <v>0.02</v>
      </c>
      <c r="N7" s="23">
        <v>0</v>
      </c>
      <c r="O7" s="23">
        <v>7.0000000000000007E-2</v>
      </c>
      <c r="P7" s="23">
        <v>0.02</v>
      </c>
      <c r="Q7" s="23">
        <f t="shared" ref="Q7:Q23" si="0">I7+J7+K7+L7+P7</f>
        <v>0.25</v>
      </c>
      <c r="R7" s="23">
        <f t="shared" ref="R7:R23" si="1">C7+D7+E7+F7+G7+H7+N7+M7+O7</f>
        <v>0.76</v>
      </c>
      <c r="S7" s="13">
        <v>360</v>
      </c>
    </row>
    <row r="8" spans="1:19" ht="15.5" x14ac:dyDescent="0.35">
      <c r="A8" s="24"/>
      <c r="B8" s="13" t="s">
        <v>43</v>
      </c>
      <c r="C8" s="23">
        <v>0.32</v>
      </c>
      <c r="D8" s="23">
        <v>0.02</v>
      </c>
      <c r="E8" s="23">
        <v>0.08</v>
      </c>
      <c r="F8" s="23">
        <v>0.17</v>
      </c>
      <c r="G8" s="23">
        <v>0.01</v>
      </c>
      <c r="H8" s="23">
        <v>0.04</v>
      </c>
      <c r="I8" s="23">
        <v>0.1</v>
      </c>
      <c r="J8" s="23">
        <v>0.03</v>
      </c>
      <c r="K8" s="23">
        <v>0.05</v>
      </c>
      <c r="L8" s="23">
        <v>0.01</v>
      </c>
      <c r="M8" s="23">
        <v>0.02</v>
      </c>
      <c r="N8" s="23">
        <v>0.01</v>
      </c>
      <c r="O8" s="23">
        <v>7.0000000000000007E-2</v>
      </c>
      <c r="P8" s="23">
        <v>0.05</v>
      </c>
      <c r="Q8" s="23">
        <f t="shared" si="0"/>
        <v>0.24</v>
      </c>
      <c r="R8" s="23">
        <f t="shared" si="1"/>
        <v>0.74000000000000021</v>
      </c>
      <c r="S8" s="13">
        <v>1960</v>
      </c>
    </row>
    <row r="9" spans="1:19" ht="15.5" x14ac:dyDescent="0.35">
      <c r="A9" s="24"/>
      <c r="B9" s="13" t="s">
        <v>42</v>
      </c>
      <c r="C9" s="23">
        <v>0.3</v>
      </c>
      <c r="D9" s="23">
        <v>0.03</v>
      </c>
      <c r="E9" s="23">
        <v>0.1</v>
      </c>
      <c r="F9" s="23">
        <v>0.19</v>
      </c>
      <c r="G9" s="23">
        <v>0.01</v>
      </c>
      <c r="H9" s="23">
        <v>0.04</v>
      </c>
      <c r="I9" s="23">
        <v>0.09</v>
      </c>
      <c r="J9" s="23">
        <v>0.03</v>
      </c>
      <c r="K9" s="23">
        <v>0.05</v>
      </c>
      <c r="L9" s="23">
        <v>0.01</v>
      </c>
      <c r="M9" s="23">
        <v>0.01</v>
      </c>
      <c r="N9" s="23">
        <v>0.02</v>
      </c>
      <c r="O9" s="23">
        <v>0.08</v>
      </c>
      <c r="P9" s="23">
        <v>0.06</v>
      </c>
      <c r="Q9" s="23">
        <f>I9+J9+K9+L9+P9</f>
        <v>0.24</v>
      </c>
      <c r="R9" s="23">
        <f>C9+D9+E9+F9+G9+H9+N9+M9+O9</f>
        <v>0.77999999999999992</v>
      </c>
      <c r="S9" s="13">
        <v>3230</v>
      </c>
    </row>
    <row r="10" spans="1:19" ht="15.5" x14ac:dyDescent="0.35">
      <c r="A10" s="24"/>
      <c r="B10" s="13" t="s">
        <v>41</v>
      </c>
      <c r="C10" s="23">
        <v>0.28000000000000003</v>
      </c>
      <c r="D10" s="23">
        <v>0.02</v>
      </c>
      <c r="E10" s="23">
        <v>7.0000000000000007E-2</v>
      </c>
      <c r="F10" s="23">
        <v>0.21</v>
      </c>
      <c r="G10" s="23">
        <v>0.02</v>
      </c>
      <c r="H10" s="23">
        <v>0.03</v>
      </c>
      <c r="I10" s="23">
        <v>0.08</v>
      </c>
      <c r="J10" s="23">
        <v>0.04</v>
      </c>
      <c r="K10" s="23">
        <v>0.06</v>
      </c>
      <c r="L10" s="23">
        <v>0.01</v>
      </c>
      <c r="M10" s="23">
        <v>0.01</v>
      </c>
      <c r="N10" s="23">
        <v>0.04</v>
      </c>
      <c r="O10" s="23">
        <v>0.08</v>
      </c>
      <c r="P10" s="23">
        <v>7.0000000000000007E-2</v>
      </c>
      <c r="Q10" s="23">
        <f t="shared" si="0"/>
        <v>0.26</v>
      </c>
      <c r="R10" s="23">
        <f t="shared" si="1"/>
        <v>0.76000000000000012</v>
      </c>
      <c r="S10" s="13">
        <v>2870</v>
      </c>
    </row>
    <row r="11" spans="1:19" ht="15.5" x14ac:dyDescent="0.35">
      <c r="A11" s="24"/>
      <c r="B11" s="13" t="s">
        <v>40</v>
      </c>
      <c r="C11" s="23">
        <v>0.28000000000000003</v>
      </c>
      <c r="D11" s="23">
        <v>0.04</v>
      </c>
      <c r="E11" s="23">
        <v>0.01</v>
      </c>
      <c r="F11" s="23">
        <v>0.22</v>
      </c>
      <c r="G11" s="23">
        <v>0.02</v>
      </c>
      <c r="H11" s="23">
        <v>0.04</v>
      </c>
      <c r="I11" s="23">
        <v>0.11</v>
      </c>
      <c r="J11" s="23">
        <v>0.03</v>
      </c>
      <c r="K11" s="23">
        <v>0.06</v>
      </c>
      <c r="L11" s="23">
        <v>0.01</v>
      </c>
      <c r="M11" s="23">
        <v>0.01</v>
      </c>
      <c r="N11" s="23">
        <v>0.03</v>
      </c>
      <c r="O11" s="23">
        <v>0.08</v>
      </c>
      <c r="P11" s="23">
        <v>7.0000000000000007E-2</v>
      </c>
      <c r="Q11" s="23">
        <f t="shared" si="0"/>
        <v>0.28000000000000003</v>
      </c>
      <c r="R11" s="23">
        <f t="shared" si="1"/>
        <v>0.73000000000000009</v>
      </c>
      <c r="S11" s="13">
        <v>3420</v>
      </c>
    </row>
    <row r="12" spans="1:19" ht="15.5" x14ac:dyDescent="0.35">
      <c r="A12" s="24"/>
      <c r="B12" s="13" t="s">
        <v>39</v>
      </c>
      <c r="C12" s="23">
        <v>0.13</v>
      </c>
      <c r="D12" s="23">
        <v>0.02</v>
      </c>
      <c r="E12" s="23">
        <v>0.02</v>
      </c>
      <c r="F12" s="23">
        <v>0.28999999999999998</v>
      </c>
      <c r="G12" s="23">
        <v>0.03</v>
      </c>
      <c r="H12" s="23">
        <v>0.06</v>
      </c>
      <c r="I12" s="23">
        <v>0.13</v>
      </c>
      <c r="J12" s="23">
        <v>0.04</v>
      </c>
      <c r="K12" s="23">
        <v>7.0000000000000007E-2</v>
      </c>
      <c r="L12" s="23">
        <v>0.02</v>
      </c>
      <c r="M12" s="23">
        <v>0.01</v>
      </c>
      <c r="N12" s="23">
        <v>0.02</v>
      </c>
      <c r="O12" s="23">
        <v>7.0000000000000007E-2</v>
      </c>
      <c r="P12" s="23">
        <v>0.12</v>
      </c>
      <c r="Q12" s="23">
        <f>I12+J12+K12+L12+P12</f>
        <v>0.38</v>
      </c>
      <c r="R12" s="23">
        <f>C12+D12+E12+F12+G12+H12+N12+M12+O12</f>
        <v>0.65000000000000013</v>
      </c>
      <c r="S12" s="13">
        <v>3170</v>
      </c>
    </row>
    <row r="13" spans="1:19" ht="15.5" x14ac:dyDescent="0.35">
      <c r="A13" s="24"/>
      <c r="B13" s="13" t="s">
        <v>38</v>
      </c>
      <c r="C13" s="23">
        <v>0.02</v>
      </c>
      <c r="D13" s="23">
        <v>0.01</v>
      </c>
      <c r="E13" s="23">
        <v>0.01</v>
      </c>
      <c r="F13" s="23">
        <v>0.4</v>
      </c>
      <c r="G13" s="23">
        <v>0.05</v>
      </c>
      <c r="H13" s="23">
        <v>0.08</v>
      </c>
      <c r="I13" s="23">
        <v>0.12</v>
      </c>
      <c r="J13" s="23">
        <v>0.04</v>
      </c>
      <c r="K13" s="23">
        <v>0.08</v>
      </c>
      <c r="L13" s="23">
        <v>0.01</v>
      </c>
      <c r="M13" s="23">
        <v>0.01</v>
      </c>
      <c r="N13" s="23">
        <v>0.01</v>
      </c>
      <c r="O13" s="23">
        <v>0.06</v>
      </c>
      <c r="P13" s="23">
        <v>0.1</v>
      </c>
      <c r="Q13" s="23">
        <f t="shared" si="0"/>
        <v>0.35</v>
      </c>
      <c r="R13" s="23">
        <f t="shared" si="1"/>
        <v>0.64999999999999991</v>
      </c>
      <c r="S13" s="13">
        <v>2530</v>
      </c>
    </row>
    <row r="14" spans="1:19" ht="15.5" x14ac:dyDescent="0.35">
      <c r="A14" s="24"/>
      <c r="B14" s="13" t="s">
        <v>37</v>
      </c>
      <c r="C14" s="23">
        <v>0.01</v>
      </c>
      <c r="D14" s="23">
        <v>0</v>
      </c>
      <c r="E14" s="23">
        <v>0</v>
      </c>
      <c r="F14" s="23">
        <v>0.44</v>
      </c>
      <c r="G14" s="23">
        <v>0.05</v>
      </c>
      <c r="H14" s="23">
        <v>0.14000000000000001</v>
      </c>
      <c r="I14" s="23">
        <v>0.12</v>
      </c>
      <c r="J14" s="23">
        <v>0.04</v>
      </c>
      <c r="K14" s="23">
        <v>0.06</v>
      </c>
      <c r="L14" s="23">
        <v>0.02</v>
      </c>
      <c r="M14" s="23">
        <v>0</v>
      </c>
      <c r="N14" s="23">
        <v>0.01</v>
      </c>
      <c r="O14" s="23">
        <v>0.04</v>
      </c>
      <c r="P14" s="23">
        <v>7.0000000000000007E-2</v>
      </c>
      <c r="Q14" s="23">
        <f t="shared" si="0"/>
        <v>0.31</v>
      </c>
      <c r="R14" s="23">
        <f t="shared" si="1"/>
        <v>0.69000000000000006</v>
      </c>
      <c r="S14" s="13">
        <v>900</v>
      </c>
    </row>
    <row r="15" spans="1:19" ht="15.5" x14ac:dyDescent="0.35">
      <c r="A15" s="24" t="s">
        <v>460</v>
      </c>
      <c r="B15" s="13" t="s">
        <v>46</v>
      </c>
      <c r="C15" s="23">
        <v>0.26</v>
      </c>
      <c r="D15" s="23">
        <v>0.04</v>
      </c>
      <c r="E15" s="23">
        <v>0.04</v>
      </c>
      <c r="F15" s="23">
        <v>0.23</v>
      </c>
      <c r="G15" s="23">
        <v>0.02</v>
      </c>
      <c r="H15" s="23">
        <v>0.04</v>
      </c>
      <c r="I15" s="23">
        <v>0.09</v>
      </c>
      <c r="J15" s="23">
        <v>0.03</v>
      </c>
      <c r="K15" s="23">
        <v>7.0000000000000007E-2</v>
      </c>
      <c r="L15" s="23">
        <v>0.01</v>
      </c>
      <c r="M15" s="23">
        <v>0.01</v>
      </c>
      <c r="N15" s="23">
        <v>0.02</v>
      </c>
      <c r="O15" s="23">
        <v>7.0000000000000007E-2</v>
      </c>
      <c r="P15" s="23">
        <v>7.0000000000000007E-2</v>
      </c>
      <c r="Q15" s="23">
        <f t="shared" si="0"/>
        <v>0.27</v>
      </c>
      <c r="R15" s="23">
        <f t="shared" si="1"/>
        <v>0.73</v>
      </c>
      <c r="S15" s="13">
        <v>8200</v>
      </c>
    </row>
    <row r="16" spans="1:19" ht="15.5" x14ac:dyDescent="0.35">
      <c r="A16" s="24"/>
      <c r="B16" s="13" t="s">
        <v>45</v>
      </c>
      <c r="C16" s="23">
        <v>0.21</v>
      </c>
      <c r="D16" s="23">
        <v>0.01</v>
      </c>
      <c r="E16" s="23">
        <v>7.0000000000000007E-2</v>
      </c>
      <c r="F16" s="23">
        <v>0.24</v>
      </c>
      <c r="G16" s="23">
        <v>0.03</v>
      </c>
      <c r="H16" s="23">
        <v>0.05</v>
      </c>
      <c r="I16" s="23">
        <v>0.11</v>
      </c>
      <c r="J16" s="23">
        <v>0.03</v>
      </c>
      <c r="K16" s="23">
        <v>0.05</v>
      </c>
      <c r="L16" s="23">
        <v>0.01</v>
      </c>
      <c r="M16" s="23">
        <v>0.01</v>
      </c>
      <c r="N16" s="23">
        <v>0.02</v>
      </c>
      <c r="O16" s="23">
        <v>0.08</v>
      </c>
      <c r="P16" s="23">
        <v>7.0000000000000007E-2</v>
      </c>
      <c r="Q16" s="23">
        <f t="shared" si="0"/>
        <v>0.27</v>
      </c>
      <c r="R16" s="23">
        <f t="shared" si="1"/>
        <v>0.72000000000000008</v>
      </c>
      <c r="S16" s="13">
        <v>10240</v>
      </c>
    </row>
    <row r="17" spans="1:19" ht="15.5" x14ac:dyDescent="0.35">
      <c r="A17" s="24" t="s">
        <v>461</v>
      </c>
      <c r="B17" s="13" t="s">
        <v>57</v>
      </c>
      <c r="C17" s="23">
        <v>0.13</v>
      </c>
      <c r="D17" s="23">
        <v>0.02</v>
      </c>
      <c r="E17" s="23">
        <v>0.05</v>
      </c>
      <c r="F17" s="23">
        <v>0.3</v>
      </c>
      <c r="G17" s="23">
        <v>0.05</v>
      </c>
      <c r="H17" s="23">
        <v>0.06</v>
      </c>
      <c r="I17" s="23">
        <v>0.12</v>
      </c>
      <c r="J17" s="23">
        <v>0.03</v>
      </c>
      <c r="K17" s="23">
        <v>0.04</v>
      </c>
      <c r="L17" s="23">
        <v>0.01</v>
      </c>
      <c r="M17" s="23">
        <v>0.01</v>
      </c>
      <c r="N17" s="23">
        <v>0.02</v>
      </c>
      <c r="O17" s="23">
        <v>0.08</v>
      </c>
      <c r="P17" s="23">
        <v>0.08</v>
      </c>
      <c r="Q17" s="23">
        <f t="shared" si="0"/>
        <v>0.28000000000000003</v>
      </c>
      <c r="R17" s="23">
        <f t="shared" si="1"/>
        <v>0.72000000000000008</v>
      </c>
      <c r="S17" s="13">
        <v>4280</v>
      </c>
    </row>
    <row r="18" spans="1:19" ht="15.5" x14ac:dyDescent="0.35">
      <c r="A18" s="24"/>
      <c r="B18" s="13" t="s">
        <v>58</v>
      </c>
      <c r="C18" s="23">
        <v>0.26</v>
      </c>
      <c r="D18" s="23">
        <v>0.03</v>
      </c>
      <c r="E18" s="23">
        <v>0.06</v>
      </c>
      <c r="F18" s="23">
        <v>0.22</v>
      </c>
      <c r="G18" s="23">
        <v>0.02</v>
      </c>
      <c r="H18" s="23">
        <v>0.04</v>
      </c>
      <c r="I18" s="23">
        <v>0.1</v>
      </c>
      <c r="J18" s="23">
        <v>0.03</v>
      </c>
      <c r="K18" s="23">
        <v>0.06</v>
      </c>
      <c r="L18" s="23">
        <v>0.01</v>
      </c>
      <c r="M18" s="23">
        <v>0.01</v>
      </c>
      <c r="N18" s="23">
        <v>0.02</v>
      </c>
      <c r="O18" s="23">
        <v>7.0000000000000007E-2</v>
      </c>
      <c r="P18" s="23">
        <v>7.0000000000000007E-2</v>
      </c>
      <c r="Q18" s="23">
        <f t="shared" si="0"/>
        <v>0.27</v>
      </c>
      <c r="R18" s="23">
        <f t="shared" si="1"/>
        <v>0.7300000000000002</v>
      </c>
      <c r="S18" s="13">
        <v>14130</v>
      </c>
    </row>
    <row r="19" spans="1:19" ht="15.5" x14ac:dyDescent="0.35">
      <c r="A19" s="24" t="s">
        <v>462</v>
      </c>
      <c r="B19" s="13" t="s">
        <v>178</v>
      </c>
      <c r="C19" s="23">
        <v>0.15</v>
      </c>
      <c r="D19" s="23">
        <v>0.02</v>
      </c>
      <c r="E19" s="23">
        <v>0.06</v>
      </c>
      <c r="F19" s="23">
        <v>0.28999999999999998</v>
      </c>
      <c r="G19" s="23">
        <v>0.03</v>
      </c>
      <c r="H19" s="23">
        <v>0.06</v>
      </c>
      <c r="I19" s="23">
        <v>0.13</v>
      </c>
      <c r="J19" s="23">
        <v>0.03</v>
      </c>
      <c r="K19" s="23">
        <v>0.05</v>
      </c>
      <c r="L19" s="23">
        <v>0.01</v>
      </c>
      <c r="M19" s="23">
        <v>0.01</v>
      </c>
      <c r="N19" s="23">
        <v>0.02</v>
      </c>
      <c r="O19" s="23">
        <v>0.06</v>
      </c>
      <c r="P19" s="23">
        <v>0.08</v>
      </c>
      <c r="Q19" s="23">
        <f t="shared" si="0"/>
        <v>0.30000000000000004</v>
      </c>
      <c r="R19" s="23">
        <f t="shared" si="1"/>
        <v>0.70000000000000018</v>
      </c>
      <c r="S19" s="13">
        <v>5700</v>
      </c>
    </row>
    <row r="20" spans="1:19" ht="15.5" x14ac:dyDescent="0.35">
      <c r="A20" s="24"/>
      <c r="B20" s="13" t="s">
        <v>177</v>
      </c>
      <c r="C20" s="23">
        <v>0.25</v>
      </c>
      <c r="D20" s="23">
        <v>0.02</v>
      </c>
      <c r="E20" s="23">
        <v>0.06</v>
      </c>
      <c r="F20" s="23">
        <v>0.23</v>
      </c>
      <c r="G20" s="23">
        <v>0.02</v>
      </c>
      <c r="H20" s="23">
        <v>0.04</v>
      </c>
      <c r="I20" s="23">
        <v>0.1</v>
      </c>
      <c r="J20" s="23">
        <v>0.03</v>
      </c>
      <c r="K20" s="23">
        <v>0.05</v>
      </c>
      <c r="L20" s="23">
        <v>0.01</v>
      </c>
      <c r="M20" s="23">
        <v>0.01</v>
      </c>
      <c r="N20" s="23">
        <v>0.02</v>
      </c>
      <c r="O20" s="23">
        <v>0.08</v>
      </c>
      <c r="P20" s="23">
        <v>7.0000000000000007E-2</v>
      </c>
      <c r="Q20" s="23">
        <f t="shared" si="0"/>
        <v>0.26</v>
      </c>
      <c r="R20" s="23">
        <f t="shared" si="1"/>
        <v>0.73000000000000009</v>
      </c>
      <c r="S20" s="13">
        <v>7270</v>
      </c>
    </row>
    <row r="21" spans="1:19" ht="15.5" x14ac:dyDescent="0.35">
      <c r="A21" s="24"/>
      <c r="B21" s="13" t="s">
        <v>176</v>
      </c>
      <c r="C21" s="23">
        <v>0.28000000000000003</v>
      </c>
      <c r="D21" s="23">
        <v>0.03</v>
      </c>
      <c r="E21" s="23">
        <v>0.05</v>
      </c>
      <c r="F21" s="23">
        <v>0.19</v>
      </c>
      <c r="G21" s="23">
        <v>0.02</v>
      </c>
      <c r="H21" s="23">
        <v>0.04</v>
      </c>
      <c r="I21" s="23">
        <v>0.09</v>
      </c>
      <c r="J21" s="23">
        <v>0.04</v>
      </c>
      <c r="K21" s="23">
        <v>0.08</v>
      </c>
      <c r="L21" s="23">
        <v>0.01</v>
      </c>
      <c r="M21" s="23">
        <v>0.01</v>
      </c>
      <c r="N21" s="23">
        <v>0.03</v>
      </c>
      <c r="O21" s="23">
        <v>0.08</v>
      </c>
      <c r="P21" s="23">
        <v>0.06</v>
      </c>
      <c r="Q21" s="23">
        <f t="shared" si="0"/>
        <v>0.28000000000000003</v>
      </c>
      <c r="R21" s="23">
        <f t="shared" si="1"/>
        <v>0.73000000000000009</v>
      </c>
      <c r="S21" s="13">
        <v>4990</v>
      </c>
    </row>
    <row r="22" spans="1:19" ht="15.5" x14ac:dyDescent="0.35">
      <c r="A22" s="24" t="s">
        <v>463</v>
      </c>
      <c r="B22" s="13" t="s">
        <v>175</v>
      </c>
      <c r="C22" s="23">
        <v>0.24</v>
      </c>
      <c r="D22" s="23">
        <v>0.02</v>
      </c>
      <c r="E22" s="23">
        <v>0.06</v>
      </c>
      <c r="F22" s="23">
        <v>0.24</v>
      </c>
      <c r="G22" s="23">
        <v>0.02</v>
      </c>
      <c r="H22" s="23">
        <v>0.05</v>
      </c>
      <c r="I22" s="23">
        <v>0.1</v>
      </c>
      <c r="J22" s="23">
        <v>0.03</v>
      </c>
      <c r="K22" s="23">
        <v>0.06</v>
      </c>
      <c r="L22" s="23">
        <v>0.01</v>
      </c>
      <c r="M22" s="23">
        <v>0.01</v>
      </c>
      <c r="N22" s="23">
        <v>0.02</v>
      </c>
      <c r="O22" s="23">
        <v>7.0000000000000007E-2</v>
      </c>
      <c r="P22" s="23">
        <v>7.0000000000000007E-2</v>
      </c>
      <c r="Q22" s="23">
        <f t="shared" si="0"/>
        <v>0.27</v>
      </c>
      <c r="R22" s="23">
        <f t="shared" si="1"/>
        <v>0.7300000000000002</v>
      </c>
      <c r="S22" s="13">
        <v>14600</v>
      </c>
    </row>
    <row r="23" spans="1:19" ht="15.5" x14ac:dyDescent="0.35">
      <c r="A23" s="24"/>
      <c r="B23" s="13" t="s">
        <v>174</v>
      </c>
      <c r="C23" s="23">
        <v>0.2</v>
      </c>
      <c r="D23" s="23">
        <v>0.03</v>
      </c>
      <c r="E23" s="23">
        <v>0.05</v>
      </c>
      <c r="F23" s="23">
        <v>0.22</v>
      </c>
      <c r="G23" s="23">
        <v>0.03</v>
      </c>
      <c r="H23" s="23">
        <v>0.04</v>
      </c>
      <c r="I23" s="23">
        <v>0.11</v>
      </c>
      <c r="J23" s="23">
        <v>0.04</v>
      </c>
      <c r="K23" s="23">
        <v>0.06</v>
      </c>
      <c r="L23" s="23">
        <v>0.01</v>
      </c>
      <c r="M23" s="23">
        <v>0.01</v>
      </c>
      <c r="N23" s="23">
        <v>0.02</v>
      </c>
      <c r="O23" s="23">
        <v>0.08</v>
      </c>
      <c r="P23" s="23">
        <v>0.09</v>
      </c>
      <c r="Q23" s="23">
        <f t="shared" si="0"/>
        <v>0.31</v>
      </c>
      <c r="R23" s="23">
        <f t="shared" si="1"/>
        <v>0.68</v>
      </c>
      <c r="S23" s="13">
        <v>3840</v>
      </c>
    </row>
    <row r="24" spans="1:19" ht="15.5" x14ac:dyDescent="0.35">
      <c r="A24" s="13"/>
      <c r="B24" s="13"/>
      <c r="C24" s="13"/>
      <c r="D24" s="13"/>
      <c r="E24" s="13"/>
      <c r="F24" s="13"/>
      <c r="G24" s="13"/>
      <c r="H24" s="13"/>
      <c r="I24" s="13"/>
      <c r="J24" s="13"/>
      <c r="K24" s="13"/>
      <c r="L24" s="13"/>
      <c r="M24" s="13"/>
      <c r="N24" s="13"/>
      <c r="O24" s="13"/>
      <c r="P24" s="13"/>
      <c r="Q24" s="13"/>
      <c r="R24" s="13"/>
      <c r="S24" s="13"/>
    </row>
    <row r="25" spans="1:19" ht="15.5" x14ac:dyDescent="0.35">
      <c r="A25" s="13" t="s">
        <v>1967</v>
      </c>
      <c r="B25" s="13"/>
      <c r="C25" s="13"/>
      <c r="D25" s="13"/>
      <c r="E25" s="13"/>
      <c r="F25" s="13"/>
      <c r="G25" s="13"/>
      <c r="H25" s="13"/>
      <c r="I25" s="13"/>
      <c r="J25" s="13"/>
      <c r="K25" s="13"/>
      <c r="L25" s="13"/>
      <c r="M25" s="13"/>
      <c r="N25" s="13"/>
      <c r="O25" s="13"/>
      <c r="P25" s="13"/>
      <c r="Q25" s="13"/>
      <c r="R25" s="13"/>
      <c r="S25" s="13"/>
    </row>
    <row r="26" spans="1:19" ht="15.5" x14ac:dyDescent="0.35">
      <c r="A26" s="13" t="s">
        <v>1968</v>
      </c>
      <c r="B26" s="13"/>
      <c r="C26" s="13"/>
      <c r="D26" s="13"/>
      <c r="E26" s="13"/>
      <c r="F26" s="13"/>
      <c r="G26" s="13"/>
      <c r="H26" s="13"/>
      <c r="I26" s="13"/>
      <c r="J26" s="13"/>
      <c r="K26" s="13"/>
      <c r="L26" s="13"/>
      <c r="M26" s="13"/>
      <c r="N26" s="13"/>
      <c r="O26" s="13"/>
      <c r="P26" s="13"/>
      <c r="Q26" s="13"/>
      <c r="R26" s="13"/>
      <c r="S26" s="13"/>
    </row>
    <row r="27" spans="1:19" ht="15.5" x14ac:dyDescent="0.35">
      <c r="A27" s="13"/>
      <c r="B27" s="13"/>
      <c r="C27" s="13"/>
      <c r="D27" s="13"/>
      <c r="E27" s="13"/>
      <c r="F27" s="13"/>
      <c r="G27" s="13"/>
      <c r="H27" s="13"/>
      <c r="I27" s="13"/>
      <c r="J27" s="13"/>
      <c r="K27" s="13"/>
      <c r="L27" s="13"/>
      <c r="M27" s="13"/>
      <c r="N27" s="13"/>
      <c r="O27" s="13"/>
      <c r="P27" s="13"/>
      <c r="Q27" s="13"/>
      <c r="R27" s="13"/>
      <c r="S27" s="13"/>
    </row>
    <row r="28" spans="1:19" ht="15.5" x14ac:dyDescent="0.35">
      <c r="A28" s="13"/>
      <c r="B28" s="13"/>
      <c r="C28" s="13"/>
      <c r="D28" s="13"/>
      <c r="E28" s="13"/>
      <c r="F28" s="13"/>
      <c r="G28" s="13"/>
      <c r="H28" s="13"/>
      <c r="I28" s="13"/>
      <c r="J28" s="13"/>
      <c r="K28" s="13"/>
      <c r="L28" s="13"/>
      <c r="M28" s="13"/>
      <c r="N28" s="13"/>
      <c r="O28" s="13"/>
      <c r="P28" s="13"/>
      <c r="Q28" s="13"/>
      <c r="R28" s="13"/>
      <c r="S28" s="13"/>
    </row>
    <row r="29" spans="1:19" ht="15.5" x14ac:dyDescent="0.35">
      <c r="A29" s="13"/>
      <c r="B29" s="13"/>
      <c r="C29" s="13"/>
      <c r="D29" s="13"/>
      <c r="E29" s="13"/>
      <c r="F29" s="13"/>
      <c r="G29" s="13"/>
      <c r="H29" s="13"/>
      <c r="I29" s="13"/>
      <c r="J29" s="13"/>
      <c r="K29" s="13"/>
      <c r="L29" s="13"/>
      <c r="M29" s="13"/>
      <c r="N29" s="13"/>
      <c r="O29" s="13"/>
      <c r="P29" s="13"/>
      <c r="Q29" s="13"/>
      <c r="R29" s="13"/>
      <c r="S29" s="13"/>
    </row>
    <row r="30" spans="1:19" ht="15.5" x14ac:dyDescent="0.35">
      <c r="A30" s="13"/>
      <c r="B30" s="13"/>
      <c r="C30" s="13"/>
      <c r="D30" s="13"/>
      <c r="E30" s="13"/>
      <c r="F30" s="13"/>
      <c r="G30" s="13"/>
      <c r="H30" s="13"/>
      <c r="I30" s="13"/>
      <c r="J30" s="13"/>
      <c r="K30" s="13"/>
      <c r="L30" s="13"/>
      <c r="M30" s="13"/>
      <c r="N30" s="13"/>
      <c r="O30" s="13"/>
      <c r="P30" s="13"/>
      <c r="Q30" s="13"/>
      <c r="R30" s="13"/>
      <c r="S30" s="13"/>
    </row>
  </sheetData>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opLeftCell="B1" workbookViewId="0"/>
  </sheetViews>
  <sheetFormatPr defaultRowHeight="14.5" x14ac:dyDescent="0.35"/>
  <cols>
    <col min="2" max="2" width="18" customWidth="1"/>
    <col min="3" max="3" width="12.6328125" customWidth="1"/>
    <col min="4" max="4" width="14.08984375" customWidth="1"/>
    <col min="5" max="5" width="24.81640625" customWidth="1"/>
    <col min="6" max="6" width="17.6328125" customWidth="1"/>
    <col min="7" max="7" width="17.6328125" style="11" customWidth="1"/>
  </cols>
  <sheetData>
    <row r="1" spans="1:13" ht="15.5" x14ac:dyDescent="0.35">
      <c r="A1" s="19" t="s">
        <v>1917</v>
      </c>
      <c r="B1" s="19"/>
      <c r="C1" s="19"/>
      <c r="D1" s="19"/>
      <c r="E1" s="19"/>
      <c r="F1" s="13"/>
      <c r="G1" s="13"/>
      <c r="H1" s="13"/>
      <c r="I1" s="13"/>
      <c r="J1" s="13"/>
      <c r="K1" s="13"/>
      <c r="L1" s="13"/>
      <c r="M1" s="13"/>
    </row>
    <row r="2" spans="1:13" ht="16" customHeight="1" x14ac:dyDescent="0.35">
      <c r="A2" s="26" t="s">
        <v>1883</v>
      </c>
      <c r="B2" s="13"/>
      <c r="C2" s="13"/>
      <c r="D2" s="13"/>
      <c r="E2" s="13"/>
      <c r="F2" s="13"/>
      <c r="G2" s="13"/>
      <c r="H2" s="13"/>
      <c r="I2" s="14"/>
      <c r="J2" s="3"/>
      <c r="K2" s="3"/>
    </row>
    <row r="3" spans="1:13" s="14" customFormat="1" ht="16" customHeight="1" x14ac:dyDescent="0.35">
      <c r="A3" s="26" t="s">
        <v>1882</v>
      </c>
      <c r="B3" s="13"/>
      <c r="C3" s="13"/>
      <c r="D3" s="13"/>
      <c r="E3" s="13"/>
      <c r="F3" s="13"/>
      <c r="G3" s="13"/>
      <c r="H3" s="13"/>
      <c r="J3" s="12"/>
      <c r="K3" s="12"/>
    </row>
    <row r="4" spans="1:13" s="10" customFormat="1" x14ac:dyDescent="0.35">
      <c r="A4" s="4"/>
      <c r="B4" s="3"/>
      <c r="C4" s="3"/>
      <c r="D4" s="3"/>
      <c r="E4" s="3"/>
      <c r="F4" s="3"/>
      <c r="G4" s="12"/>
      <c r="H4" s="3"/>
      <c r="I4" s="3"/>
      <c r="J4" s="3"/>
      <c r="K4" s="3"/>
    </row>
    <row r="5" spans="1:13" ht="35" customHeight="1" x14ac:dyDescent="0.35">
      <c r="A5" s="13"/>
      <c r="B5" s="21" t="s">
        <v>53</v>
      </c>
      <c r="C5" s="21" t="s">
        <v>52</v>
      </c>
      <c r="D5" s="21" t="s">
        <v>51</v>
      </c>
      <c r="E5" s="21" t="s">
        <v>50</v>
      </c>
      <c r="F5" s="21" t="s">
        <v>49</v>
      </c>
      <c r="G5" s="21" t="s">
        <v>1021</v>
      </c>
      <c r="H5" s="21" t="s">
        <v>54</v>
      </c>
    </row>
    <row r="6" spans="1:13" ht="15.5" x14ac:dyDescent="0.35">
      <c r="A6" s="13">
        <v>2014</v>
      </c>
      <c r="B6" s="25">
        <v>2.2000000000000002E-2</v>
      </c>
      <c r="C6" s="25">
        <v>2.1000000000000001E-2</v>
      </c>
      <c r="D6" s="25">
        <v>0.05</v>
      </c>
      <c r="E6" s="25">
        <v>0.21199999999999999</v>
      </c>
      <c r="F6" s="25">
        <v>0.69499999999999995</v>
      </c>
      <c r="G6" s="25">
        <f>B6+C6+D6+E6</f>
        <v>0.30499999999999999</v>
      </c>
      <c r="H6" s="13">
        <v>9800</v>
      </c>
    </row>
    <row r="7" spans="1:13" ht="15.5" x14ac:dyDescent="0.35">
      <c r="A7" s="13">
        <v>2015</v>
      </c>
      <c r="B7" s="25">
        <v>2.1299999999999999E-2</v>
      </c>
      <c r="C7" s="25">
        <v>2.53E-2</v>
      </c>
      <c r="D7" s="25">
        <v>4.4400000000000002E-2</v>
      </c>
      <c r="E7" s="25">
        <v>0.20730000000000001</v>
      </c>
      <c r="F7" s="25">
        <v>0.70180000000000009</v>
      </c>
      <c r="G7" s="25">
        <f t="shared" ref="G7:G11" si="0">B7+C7+D7+E7</f>
        <v>0.29830000000000001</v>
      </c>
      <c r="H7" s="13">
        <v>9410</v>
      </c>
    </row>
    <row r="8" spans="1:13" ht="15.5" x14ac:dyDescent="0.35">
      <c r="A8" s="13">
        <v>2016</v>
      </c>
      <c r="B8" s="25">
        <v>2.3E-2</v>
      </c>
      <c r="C8" s="25">
        <v>2.1000000000000001E-2</v>
      </c>
      <c r="D8" s="25">
        <v>4.2000000000000003E-2</v>
      </c>
      <c r="E8" s="25">
        <v>0.20800000000000002</v>
      </c>
      <c r="F8" s="25">
        <v>0.70499999999999996</v>
      </c>
      <c r="G8" s="25">
        <f t="shared" si="0"/>
        <v>0.29400000000000004</v>
      </c>
      <c r="H8" s="13">
        <v>9640</v>
      </c>
    </row>
    <row r="9" spans="1:13" ht="15.5" x14ac:dyDescent="0.35">
      <c r="A9" s="13">
        <v>2017</v>
      </c>
      <c r="B9" s="25">
        <v>2.6000000000000002E-2</v>
      </c>
      <c r="C9" s="25">
        <v>2.2000000000000002E-2</v>
      </c>
      <c r="D9" s="25">
        <v>4.2999999999999997E-2</v>
      </c>
      <c r="E9" s="25">
        <v>0.21899999999999997</v>
      </c>
      <c r="F9" s="25">
        <v>0.69</v>
      </c>
      <c r="G9" s="25">
        <f t="shared" si="0"/>
        <v>0.30999999999999994</v>
      </c>
      <c r="H9" s="13">
        <v>9640</v>
      </c>
    </row>
    <row r="10" spans="1:13" ht="15.5" x14ac:dyDescent="0.35">
      <c r="A10" s="13">
        <v>2018</v>
      </c>
      <c r="B10" s="25">
        <v>2.6000000000000002E-2</v>
      </c>
      <c r="C10" s="25">
        <v>2.6000000000000002E-2</v>
      </c>
      <c r="D10" s="25">
        <v>4.7E-2</v>
      </c>
      <c r="E10" s="25">
        <v>0.20600000000000002</v>
      </c>
      <c r="F10" s="25">
        <v>0.69499999999999995</v>
      </c>
      <c r="G10" s="25">
        <f t="shared" si="0"/>
        <v>0.30500000000000005</v>
      </c>
      <c r="H10" s="13">
        <v>9700</v>
      </c>
    </row>
    <row r="11" spans="1:13" ht="15.5" x14ac:dyDescent="0.35">
      <c r="A11" s="13">
        <v>2019</v>
      </c>
      <c r="B11" s="25">
        <v>2.4E-2</v>
      </c>
      <c r="C11" s="25">
        <v>2.5000000000000001E-2</v>
      </c>
      <c r="D11" s="25">
        <v>0.04</v>
      </c>
      <c r="E11" s="25">
        <v>0.20800000000000002</v>
      </c>
      <c r="F11" s="25">
        <v>0.70200000000000007</v>
      </c>
      <c r="G11" s="25">
        <f t="shared" si="0"/>
        <v>0.29700000000000004</v>
      </c>
      <c r="H11" s="13">
        <v>9780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workbookViewId="0">
      <selection activeCell="A5" sqref="A5"/>
    </sheetView>
  </sheetViews>
  <sheetFormatPr defaultRowHeight="14.5" x14ac:dyDescent="0.35"/>
  <cols>
    <col min="1" max="1" width="51.81640625" customWidth="1"/>
    <col min="2" max="2" width="14.36328125" customWidth="1"/>
  </cols>
  <sheetData>
    <row r="1" spans="1:14" ht="15.5" x14ac:dyDescent="0.35">
      <c r="A1" s="19" t="s">
        <v>1889</v>
      </c>
      <c r="B1" s="19"/>
      <c r="C1" s="19"/>
      <c r="D1" s="19"/>
      <c r="E1" s="19"/>
      <c r="F1" s="19"/>
      <c r="G1" s="13"/>
      <c r="H1" s="13"/>
      <c r="I1" s="13"/>
      <c r="J1" s="13"/>
      <c r="K1" s="13"/>
      <c r="L1" s="13"/>
      <c r="M1" s="13"/>
    </row>
    <row r="2" spans="1:14" s="14" customFormat="1" ht="15.5" x14ac:dyDescent="0.35">
      <c r="A2" s="13" t="s">
        <v>569</v>
      </c>
      <c r="B2" s="13"/>
      <c r="C2" s="13"/>
      <c r="D2" s="13"/>
      <c r="E2" s="13"/>
      <c r="F2" s="13"/>
      <c r="G2" s="13"/>
      <c r="H2" s="13"/>
      <c r="I2" s="13"/>
      <c r="J2" s="13"/>
      <c r="K2" s="13"/>
      <c r="L2" s="13"/>
      <c r="M2" s="13"/>
    </row>
    <row r="3" spans="1:14" s="14" customFormat="1" ht="15.5" x14ac:dyDescent="0.35">
      <c r="A3" s="13" t="s">
        <v>2064</v>
      </c>
      <c r="B3" s="13"/>
      <c r="C3" s="13"/>
      <c r="D3" s="13"/>
      <c r="E3" s="13"/>
      <c r="F3" s="13"/>
      <c r="G3" s="13"/>
      <c r="H3" s="13"/>
      <c r="I3" s="13"/>
      <c r="J3" s="13"/>
      <c r="K3" s="13"/>
      <c r="L3" s="13"/>
      <c r="M3" s="13"/>
    </row>
    <row r="4" spans="1:14" ht="15.5" x14ac:dyDescent="0.35">
      <c r="A4" s="13" t="s">
        <v>2054</v>
      </c>
      <c r="B4" s="13"/>
      <c r="C4" s="13"/>
      <c r="D4" s="13"/>
      <c r="E4" s="13"/>
      <c r="F4" s="13"/>
      <c r="G4" s="13"/>
      <c r="H4" s="13"/>
      <c r="I4" s="13"/>
      <c r="J4" s="13"/>
      <c r="K4" s="13"/>
      <c r="L4" s="13"/>
      <c r="M4" s="13"/>
    </row>
    <row r="5" spans="1:14" s="14" customFormat="1" ht="15.5" x14ac:dyDescent="0.35">
      <c r="A5" s="13" t="s">
        <v>2070</v>
      </c>
      <c r="B5" s="13"/>
      <c r="C5" s="13"/>
      <c r="D5" s="13"/>
      <c r="E5" s="13"/>
      <c r="F5" s="13"/>
      <c r="G5" s="13"/>
      <c r="H5" s="13"/>
      <c r="I5" s="13"/>
      <c r="J5" s="13"/>
      <c r="K5" s="13"/>
      <c r="L5" s="13"/>
      <c r="M5" s="13"/>
    </row>
    <row r="6" spans="1:14" ht="15.5" x14ac:dyDescent="0.35">
      <c r="A6" s="13"/>
      <c r="B6" s="13"/>
      <c r="C6" s="13"/>
      <c r="D6" s="13"/>
      <c r="E6" s="13"/>
      <c r="F6" s="13"/>
      <c r="G6" s="13"/>
      <c r="H6" s="13"/>
      <c r="I6" s="13"/>
      <c r="J6" s="13"/>
      <c r="K6" s="13"/>
      <c r="L6" s="13"/>
      <c r="M6" s="13"/>
    </row>
    <row r="7" spans="1:14" ht="15.5" x14ac:dyDescent="0.35">
      <c r="A7" s="22" t="s">
        <v>73</v>
      </c>
      <c r="B7" s="13" t="s">
        <v>72</v>
      </c>
      <c r="C7" s="13" t="s">
        <v>71</v>
      </c>
      <c r="D7" s="13" t="s">
        <v>70</v>
      </c>
      <c r="E7" s="13" t="s">
        <v>69</v>
      </c>
      <c r="F7" s="13" t="s">
        <v>68</v>
      </c>
      <c r="G7" s="13" t="s">
        <v>67</v>
      </c>
      <c r="H7" s="13" t="s">
        <v>66</v>
      </c>
      <c r="I7" s="13" t="s">
        <v>65</v>
      </c>
      <c r="J7" s="13" t="s">
        <v>64</v>
      </c>
      <c r="K7" s="13" t="s">
        <v>63</v>
      </c>
      <c r="L7" s="13" t="s">
        <v>62</v>
      </c>
      <c r="M7" s="13"/>
    </row>
    <row r="8" spans="1:14" ht="15.5" x14ac:dyDescent="0.35">
      <c r="A8" s="28" t="s">
        <v>61</v>
      </c>
      <c r="B8" s="29">
        <v>483.62759932549</v>
      </c>
      <c r="C8" s="29">
        <v>457.98391183951401</v>
      </c>
      <c r="D8" s="29">
        <v>430.20142850458996</v>
      </c>
      <c r="E8" s="29">
        <v>435.66026836712496</v>
      </c>
      <c r="F8" s="29">
        <v>420.33443270129902</v>
      </c>
      <c r="G8" s="29">
        <v>421.04883354776399</v>
      </c>
      <c r="H8" s="29">
        <v>414.25029992058404</v>
      </c>
      <c r="I8" s="29">
        <v>409.66746427557405</v>
      </c>
      <c r="J8" s="29">
        <v>392.25107346341002</v>
      </c>
      <c r="K8" s="29">
        <v>386.986124927915</v>
      </c>
      <c r="L8" s="29">
        <v>374.68268034326098</v>
      </c>
      <c r="M8" s="29"/>
    </row>
    <row r="9" spans="1:14" ht="15.5" x14ac:dyDescent="0.35">
      <c r="A9" s="28" t="s">
        <v>60</v>
      </c>
      <c r="B9" s="29">
        <v>385.71993392943909</v>
      </c>
      <c r="C9" s="29">
        <v>376.77908697564504</v>
      </c>
      <c r="D9" s="29">
        <v>346.41616842980807</v>
      </c>
      <c r="E9" s="29">
        <v>338.07985654891013</v>
      </c>
      <c r="F9" s="29">
        <v>326.975256168344</v>
      </c>
      <c r="G9" s="29">
        <v>331.687917874535</v>
      </c>
      <c r="H9" s="29">
        <v>336.14823644957295</v>
      </c>
      <c r="I9" s="29">
        <v>341.38183393333998</v>
      </c>
      <c r="J9" s="29">
        <v>337.15772760666698</v>
      </c>
      <c r="K9" s="29">
        <v>333.85462326140726</v>
      </c>
      <c r="L9" s="29">
        <v>330.99041459919505</v>
      </c>
      <c r="M9" s="29"/>
      <c r="N9" s="5"/>
    </row>
    <row r="10" spans="1:14" ht="15.5" x14ac:dyDescent="0.35">
      <c r="A10" s="22" t="s">
        <v>2063</v>
      </c>
      <c r="B10" s="29">
        <v>76.429000000000002</v>
      </c>
      <c r="C10" s="29">
        <v>76.929000000000002</v>
      </c>
      <c r="D10" s="29">
        <v>78.289948071739673</v>
      </c>
      <c r="E10" s="29">
        <v>81.099999999999994</v>
      </c>
      <c r="F10" s="29">
        <v>83.25</v>
      </c>
      <c r="G10" s="29">
        <v>86.34</v>
      </c>
      <c r="H10" s="29">
        <v>92.68</v>
      </c>
      <c r="I10" s="29">
        <v>93.833063560429949</v>
      </c>
      <c r="J10" s="29">
        <v>94.24</v>
      </c>
      <c r="K10" s="29">
        <v>97.775299589999477</v>
      </c>
      <c r="L10" s="29">
        <v>97.777785749999907</v>
      </c>
      <c r="M10" s="18"/>
    </row>
    <row r="13" spans="1:14" x14ac:dyDescent="0.35">
      <c r="B13" s="5"/>
      <c r="C13" s="5"/>
      <c r="D13" s="5"/>
      <c r="E13" s="5"/>
      <c r="F13" s="5"/>
      <c r="G13" s="5"/>
      <c r="H13" s="5"/>
      <c r="I13" s="5"/>
      <c r="J13" s="5"/>
      <c r="K13" s="5"/>
      <c r="L13" s="5"/>
      <c r="M13" s="5"/>
    </row>
    <row r="14" spans="1:14" x14ac:dyDescent="0.35">
      <c r="B14" s="5"/>
      <c r="C14" s="5"/>
      <c r="D14" s="5"/>
      <c r="E14" s="5"/>
      <c r="F14" s="5"/>
      <c r="G14" s="5"/>
      <c r="H14" s="5"/>
      <c r="I14" s="5"/>
      <c r="J14" s="5"/>
      <c r="K14" s="5"/>
      <c r="L14" s="5"/>
      <c r="M14" s="5"/>
    </row>
    <row r="18" spans="2:12" x14ac:dyDescent="0.35">
      <c r="B18" s="5"/>
      <c r="C18" s="5"/>
      <c r="D18" s="5"/>
      <c r="E18" s="5"/>
      <c r="F18" s="5"/>
      <c r="G18" s="5"/>
      <c r="H18" s="5"/>
      <c r="I18" s="5"/>
      <c r="J18" s="5"/>
      <c r="K18" s="5"/>
      <c r="L18" s="5"/>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5"/>
  <sheetViews>
    <sheetView zoomScaleNormal="100" workbookViewId="0"/>
  </sheetViews>
  <sheetFormatPr defaultRowHeight="14.5" x14ac:dyDescent="0.35"/>
  <cols>
    <col min="1" max="1" width="18.54296875" customWidth="1"/>
    <col min="2" max="2" width="35.54296875" customWidth="1"/>
    <col min="6" max="6" width="11.54296875" customWidth="1"/>
    <col min="7" max="7" width="15" customWidth="1"/>
    <col min="8" max="9" width="15" style="14" customWidth="1"/>
    <col min="10" max="10" width="19.81640625" customWidth="1"/>
    <col min="11" max="11" width="30.81640625" customWidth="1"/>
    <col min="15" max="15" width="18.08984375" customWidth="1"/>
    <col min="16" max="16" width="15.26953125" customWidth="1"/>
  </cols>
  <sheetData>
    <row r="1" spans="1:33" ht="15.5" x14ac:dyDescent="0.35">
      <c r="A1" s="19" t="s">
        <v>1891</v>
      </c>
      <c r="B1" s="19"/>
      <c r="C1" s="19"/>
      <c r="D1" s="14"/>
      <c r="E1" s="14"/>
      <c r="F1" s="14"/>
      <c r="G1" s="14"/>
      <c r="J1" s="14"/>
      <c r="K1" s="14"/>
      <c r="L1" s="14"/>
      <c r="M1" s="14"/>
      <c r="N1" s="14"/>
      <c r="O1" s="14"/>
      <c r="P1" s="14"/>
      <c r="Q1" s="14"/>
      <c r="R1" s="14"/>
      <c r="S1" s="14"/>
      <c r="T1" s="14"/>
      <c r="U1" s="14"/>
      <c r="V1" s="14"/>
      <c r="W1" s="14"/>
    </row>
    <row r="2" spans="1:33" s="14" customFormat="1" ht="15.5" x14ac:dyDescent="0.35">
      <c r="A2" s="13" t="s">
        <v>1840</v>
      </c>
    </row>
    <row r="3" spans="1:33" ht="15.5" x14ac:dyDescent="0.35">
      <c r="A3" s="13" t="s">
        <v>1812</v>
      </c>
      <c r="B3" s="13"/>
      <c r="C3" s="13"/>
      <c r="D3" s="13"/>
      <c r="E3" s="13"/>
      <c r="F3" s="13"/>
      <c r="G3" s="13"/>
      <c r="H3" s="13"/>
      <c r="I3" s="13"/>
      <c r="J3" s="13"/>
    </row>
    <row r="5" spans="1:33" ht="46.5" x14ac:dyDescent="0.35">
      <c r="A5" s="24"/>
      <c r="B5" s="24" t="s">
        <v>1982</v>
      </c>
      <c r="C5" s="21" t="s">
        <v>116</v>
      </c>
      <c r="D5" s="21" t="s">
        <v>115</v>
      </c>
      <c r="E5" s="21" t="s">
        <v>114</v>
      </c>
      <c r="F5" s="21" t="s">
        <v>113</v>
      </c>
      <c r="G5" s="21" t="s">
        <v>112</v>
      </c>
      <c r="H5" s="21" t="s">
        <v>1810</v>
      </c>
      <c r="I5" s="21" t="s">
        <v>48</v>
      </c>
      <c r="J5" s="21"/>
      <c r="K5" s="30" t="s">
        <v>1981</v>
      </c>
      <c r="L5" s="21" t="s">
        <v>116</v>
      </c>
      <c r="M5" s="21" t="s">
        <v>115</v>
      </c>
      <c r="N5" s="21" t="s">
        <v>114</v>
      </c>
      <c r="O5" s="21" t="s">
        <v>113</v>
      </c>
      <c r="P5" s="21" t="s">
        <v>112</v>
      </c>
      <c r="Q5" s="21" t="s">
        <v>1810</v>
      </c>
      <c r="R5" s="21" t="s">
        <v>54</v>
      </c>
    </row>
    <row r="6" spans="1:33" ht="15.5" x14ac:dyDescent="0.35">
      <c r="A6" s="24" t="s">
        <v>1823</v>
      </c>
      <c r="B6" s="22" t="s">
        <v>111</v>
      </c>
      <c r="C6" s="25">
        <v>0.33500000000000002</v>
      </c>
      <c r="D6" s="25">
        <v>0.18</v>
      </c>
      <c r="E6" s="25">
        <v>0.26500000000000001</v>
      </c>
      <c r="F6" s="25">
        <v>0.221</v>
      </c>
      <c r="G6" s="23">
        <v>0.33</v>
      </c>
      <c r="H6" s="23">
        <f>100%-G6</f>
        <v>0.66999999999999993</v>
      </c>
      <c r="I6" s="13">
        <v>9660</v>
      </c>
      <c r="J6" s="13"/>
      <c r="K6" s="13" t="s">
        <v>111</v>
      </c>
      <c r="L6" s="25">
        <v>0.38</v>
      </c>
      <c r="M6" s="25">
        <v>0.18899999999999997</v>
      </c>
      <c r="N6" s="25">
        <v>0.19</v>
      </c>
      <c r="O6" s="25">
        <v>0.24100000000000002</v>
      </c>
      <c r="P6" s="25">
        <v>0.38</v>
      </c>
      <c r="Q6" s="31">
        <f>100%-P6</f>
        <v>0.62</v>
      </c>
      <c r="R6" s="13">
        <v>9610</v>
      </c>
    </row>
    <row r="7" spans="1:33" ht="15.5" x14ac:dyDescent="0.35">
      <c r="A7" s="24" t="s">
        <v>1824</v>
      </c>
      <c r="B7" s="22" t="s">
        <v>110</v>
      </c>
      <c r="C7" s="23">
        <v>0.32</v>
      </c>
      <c r="D7" s="23">
        <v>0.18</v>
      </c>
      <c r="E7" s="23">
        <v>0.26</v>
      </c>
      <c r="F7" s="23">
        <v>0.24</v>
      </c>
      <c r="G7" s="23">
        <v>0.32</v>
      </c>
      <c r="H7" s="23">
        <f t="shared" ref="H7:H62" si="0">100%-G7</f>
        <v>0.67999999999999994</v>
      </c>
      <c r="I7" s="13">
        <v>4300</v>
      </c>
      <c r="J7" s="13"/>
      <c r="K7" s="13" t="s">
        <v>110</v>
      </c>
      <c r="L7" s="23">
        <v>0.36</v>
      </c>
      <c r="M7" s="23">
        <v>0.2</v>
      </c>
      <c r="N7" s="23">
        <v>0.19</v>
      </c>
      <c r="O7" s="23">
        <v>0.25</v>
      </c>
      <c r="P7" s="23">
        <v>0.36</v>
      </c>
      <c r="Q7" s="23">
        <f t="shared" ref="Q7:Q62" si="1">100%-P7</f>
        <v>0.64</v>
      </c>
      <c r="R7" s="13">
        <v>4280</v>
      </c>
    </row>
    <row r="8" spans="1:33" ht="15.5" x14ac:dyDescent="0.35">
      <c r="A8" s="24"/>
      <c r="B8" s="22" t="s">
        <v>109</v>
      </c>
      <c r="C8" s="23">
        <v>0.35</v>
      </c>
      <c r="D8" s="23">
        <v>0.18</v>
      </c>
      <c r="E8" s="23">
        <v>0.27</v>
      </c>
      <c r="F8" s="23">
        <v>0.2</v>
      </c>
      <c r="G8" s="23">
        <v>0.35</v>
      </c>
      <c r="H8" s="23">
        <f t="shared" si="0"/>
        <v>0.65</v>
      </c>
      <c r="I8" s="13">
        <v>5350</v>
      </c>
      <c r="J8" s="13"/>
      <c r="K8" s="13" t="s">
        <v>109</v>
      </c>
      <c r="L8" s="23">
        <v>0.4</v>
      </c>
      <c r="M8" s="23">
        <v>0.18</v>
      </c>
      <c r="N8" s="23">
        <v>0.19</v>
      </c>
      <c r="O8" s="23">
        <v>0.23</v>
      </c>
      <c r="P8" s="23">
        <v>0.4</v>
      </c>
      <c r="Q8" s="23">
        <f t="shared" si="1"/>
        <v>0.6</v>
      </c>
      <c r="R8" s="13">
        <v>5330</v>
      </c>
    </row>
    <row r="9" spans="1:33" ht="15.5" x14ac:dyDescent="0.35">
      <c r="A9" s="24" t="s">
        <v>1816</v>
      </c>
      <c r="B9" s="22" t="s">
        <v>108</v>
      </c>
      <c r="C9" s="23">
        <v>0.22</v>
      </c>
      <c r="D9" s="23">
        <v>0.18</v>
      </c>
      <c r="E9" s="23">
        <v>0.37</v>
      </c>
      <c r="F9" s="23">
        <v>0.23</v>
      </c>
      <c r="G9" s="23">
        <v>0.22</v>
      </c>
      <c r="H9" s="23">
        <f t="shared" si="0"/>
        <v>0.78</v>
      </c>
      <c r="I9" s="13">
        <v>190</v>
      </c>
      <c r="J9" s="13"/>
      <c r="K9" s="13" t="s">
        <v>108</v>
      </c>
      <c r="L9" s="23">
        <v>0.35</v>
      </c>
      <c r="M9" s="23">
        <v>0.18</v>
      </c>
      <c r="N9" s="23">
        <v>0.23</v>
      </c>
      <c r="O9" s="23">
        <v>0.24</v>
      </c>
      <c r="P9" s="23">
        <v>0.35</v>
      </c>
      <c r="Q9" s="23">
        <f t="shared" si="1"/>
        <v>0.65</v>
      </c>
      <c r="R9" s="13">
        <v>190</v>
      </c>
    </row>
    <row r="10" spans="1:33" ht="15.5" x14ac:dyDescent="0.35">
      <c r="A10" s="24"/>
      <c r="B10" s="22" t="s">
        <v>107</v>
      </c>
      <c r="C10" s="23">
        <v>0.23</v>
      </c>
      <c r="D10" s="23">
        <v>0.18</v>
      </c>
      <c r="E10" s="23">
        <v>0.31</v>
      </c>
      <c r="F10" s="23">
        <v>0.28000000000000003</v>
      </c>
      <c r="G10" s="23">
        <v>0.23</v>
      </c>
      <c r="H10" s="23">
        <f t="shared" si="0"/>
        <v>0.77</v>
      </c>
      <c r="I10" s="13">
        <v>1000</v>
      </c>
      <c r="J10" s="13"/>
      <c r="K10" s="13" t="s">
        <v>107</v>
      </c>
      <c r="L10" s="23">
        <v>0.35</v>
      </c>
      <c r="M10" s="23">
        <v>0.22</v>
      </c>
      <c r="N10" s="23">
        <v>0.22</v>
      </c>
      <c r="O10" s="23">
        <v>0.21</v>
      </c>
      <c r="P10" s="23">
        <v>0.35</v>
      </c>
      <c r="Q10" s="23">
        <f t="shared" si="1"/>
        <v>0.65</v>
      </c>
      <c r="R10" s="13">
        <v>990</v>
      </c>
    </row>
    <row r="11" spans="1:33" ht="15.5" x14ac:dyDescent="0.35">
      <c r="A11" s="24"/>
      <c r="B11" s="22" t="s">
        <v>106</v>
      </c>
      <c r="C11" s="23">
        <v>0.26</v>
      </c>
      <c r="D11" s="23">
        <v>0.2</v>
      </c>
      <c r="E11" s="23">
        <v>0.28000000000000003</v>
      </c>
      <c r="F11" s="23">
        <v>0.27</v>
      </c>
      <c r="G11" s="23">
        <v>0.26</v>
      </c>
      <c r="H11" s="23">
        <f t="shared" si="0"/>
        <v>0.74</v>
      </c>
      <c r="I11" s="13">
        <v>1480</v>
      </c>
      <c r="J11" s="13"/>
      <c r="K11" s="13" t="s">
        <v>106</v>
      </c>
      <c r="L11" s="23">
        <v>0.33</v>
      </c>
      <c r="M11" s="23">
        <v>0.21</v>
      </c>
      <c r="N11" s="23">
        <v>0.2</v>
      </c>
      <c r="O11" s="23">
        <v>0.26</v>
      </c>
      <c r="P11" s="23">
        <v>0.33</v>
      </c>
      <c r="Q11" s="23">
        <f t="shared" si="1"/>
        <v>0.66999999999999993</v>
      </c>
      <c r="R11" s="13">
        <v>1460</v>
      </c>
    </row>
    <row r="12" spans="1:33" ht="15.5" x14ac:dyDescent="0.35">
      <c r="A12" s="24"/>
      <c r="B12" s="22" t="s">
        <v>105</v>
      </c>
      <c r="C12" s="23">
        <v>0.32</v>
      </c>
      <c r="D12" s="23">
        <v>0.18</v>
      </c>
      <c r="E12" s="23">
        <v>0.28000000000000003</v>
      </c>
      <c r="F12" s="23">
        <v>0.22</v>
      </c>
      <c r="G12" s="23">
        <v>0.32</v>
      </c>
      <c r="H12" s="23">
        <f t="shared" si="0"/>
        <v>0.67999999999999994</v>
      </c>
      <c r="I12" s="13">
        <v>1350</v>
      </c>
      <c r="J12" s="13"/>
      <c r="K12" s="13" t="s">
        <v>105</v>
      </c>
      <c r="L12" s="23">
        <v>0.3</v>
      </c>
      <c r="M12" s="23">
        <v>0.21</v>
      </c>
      <c r="N12" s="23">
        <v>0.19</v>
      </c>
      <c r="O12" s="23">
        <v>0.28999999999999998</v>
      </c>
      <c r="P12" s="23">
        <v>0.3</v>
      </c>
      <c r="Q12" s="23">
        <f t="shared" si="1"/>
        <v>0.7</v>
      </c>
      <c r="R12" s="13">
        <v>1350</v>
      </c>
    </row>
    <row r="13" spans="1:33" ht="15.5" x14ac:dyDescent="0.35">
      <c r="A13" s="24"/>
      <c r="B13" s="22" t="s">
        <v>104</v>
      </c>
      <c r="C13" s="23">
        <v>0.36</v>
      </c>
      <c r="D13" s="23">
        <v>0.19</v>
      </c>
      <c r="E13" s="23">
        <v>0.26</v>
      </c>
      <c r="F13" s="23">
        <v>0.19</v>
      </c>
      <c r="G13" s="23">
        <v>0.36</v>
      </c>
      <c r="H13" s="23">
        <f t="shared" si="0"/>
        <v>0.64</v>
      </c>
      <c r="I13" s="13">
        <v>1660</v>
      </c>
      <c r="J13" s="13"/>
      <c r="K13" s="13" t="s">
        <v>104</v>
      </c>
      <c r="L13" s="23">
        <v>0.36</v>
      </c>
      <c r="M13" s="23">
        <v>0.19</v>
      </c>
      <c r="N13" s="23">
        <v>0.18</v>
      </c>
      <c r="O13" s="23">
        <v>0.26</v>
      </c>
      <c r="P13" s="23">
        <v>0.36</v>
      </c>
      <c r="Q13" s="23">
        <f t="shared" si="1"/>
        <v>0.64</v>
      </c>
      <c r="R13" s="13">
        <v>1650</v>
      </c>
    </row>
    <row r="14" spans="1:33" ht="15.5" x14ac:dyDescent="0.35">
      <c r="A14" s="24"/>
      <c r="B14" s="22" t="s">
        <v>103</v>
      </c>
      <c r="C14" s="23">
        <v>0.36</v>
      </c>
      <c r="D14" s="23">
        <v>0.17</v>
      </c>
      <c r="E14" s="23">
        <v>0.26</v>
      </c>
      <c r="F14" s="23">
        <v>0.21</v>
      </c>
      <c r="G14" s="23">
        <v>0.36</v>
      </c>
      <c r="H14" s="23">
        <f t="shared" si="0"/>
        <v>0.64</v>
      </c>
      <c r="I14" s="13">
        <v>1670</v>
      </c>
      <c r="J14" s="13"/>
      <c r="K14" s="13" t="s">
        <v>103</v>
      </c>
      <c r="L14" s="23">
        <v>0.39</v>
      </c>
      <c r="M14" s="23">
        <v>0.15</v>
      </c>
      <c r="N14" s="23">
        <v>0.2</v>
      </c>
      <c r="O14" s="23">
        <v>0.26</v>
      </c>
      <c r="P14" s="23">
        <v>0.39</v>
      </c>
      <c r="Q14" s="23">
        <f t="shared" si="1"/>
        <v>0.61</v>
      </c>
      <c r="R14" s="13">
        <v>1670</v>
      </c>
      <c r="T14" s="11"/>
      <c r="U14" s="11"/>
      <c r="V14" s="11"/>
      <c r="W14" s="11"/>
      <c r="X14" s="11"/>
      <c r="Y14" s="11"/>
      <c r="Z14" s="11"/>
      <c r="AA14" s="11"/>
      <c r="AB14" s="11"/>
      <c r="AC14" s="11"/>
      <c r="AD14" s="11"/>
      <c r="AE14" s="11"/>
      <c r="AF14" s="11"/>
      <c r="AG14" s="11"/>
    </row>
    <row r="15" spans="1:33" ht="15.5" x14ac:dyDescent="0.35">
      <c r="A15" s="24"/>
      <c r="B15" s="22" t="s">
        <v>102</v>
      </c>
      <c r="C15" s="23">
        <v>0.47</v>
      </c>
      <c r="D15" s="23">
        <v>0.16</v>
      </c>
      <c r="E15" s="23">
        <v>0.19</v>
      </c>
      <c r="F15" s="23">
        <v>0.19</v>
      </c>
      <c r="G15" s="23">
        <v>0.47</v>
      </c>
      <c r="H15" s="23">
        <f t="shared" si="0"/>
        <v>0.53</v>
      </c>
      <c r="I15" s="13">
        <v>1500</v>
      </c>
      <c r="J15" s="13"/>
      <c r="K15" s="13" t="s">
        <v>102</v>
      </c>
      <c r="L15" s="23">
        <v>0.5</v>
      </c>
      <c r="M15" s="23">
        <v>0.16</v>
      </c>
      <c r="N15" s="23">
        <v>0.15</v>
      </c>
      <c r="O15" s="23">
        <v>0.19</v>
      </c>
      <c r="P15" s="23">
        <v>0.5</v>
      </c>
      <c r="Q15" s="23">
        <f t="shared" si="1"/>
        <v>0.5</v>
      </c>
      <c r="R15" s="13">
        <v>1500</v>
      </c>
      <c r="T15" s="11"/>
      <c r="U15" s="11"/>
      <c r="V15" s="11"/>
      <c r="W15" s="11"/>
      <c r="X15" s="11"/>
      <c r="Y15" s="11"/>
      <c r="Z15" s="11"/>
      <c r="AA15" s="11"/>
      <c r="AB15" s="11"/>
      <c r="AC15" s="11"/>
      <c r="AD15" s="11"/>
      <c r="AE15" s="11"/>
      <c r="AF15" s="11"/>
      <c r="AG15" s="11"/>
    </row>
    <row r="16" spans="1:33" ht="15.5" x14ac:dyDescent="0.35">
      <c r="A16" s="24"/>
      <c r="B16" s="22" t="s">
        <v>101</v>
      </c>
      <c r="C16" s="23">
        <v>0.6</v>
      </c>
      <c r="D16" s="23">
        <v>0.14000000000000001</v>
      </c>
      <c r="E16" s="23">
        <v>0.14000000000000001</v>
      </c>
      <c r="F16" s="23">
        <v>0.12</v>
      </c>
      <c r="G16" s="23">
        <v>0.6</v>
      </c>
      <c r="H16" s="23">
        <f t="shared" si="0"/>
        <v>0.4</v>
      </c>
      <c r="I16" s="13">
        <v>810</v>
      </c>
      <c r="J16" s="13"/>
      <c r="K16" s="13" t="s">
        <v>101</v>
      </c>
      <c r="L16" s="23">
        <v>0.68</v>
      </c>
      <c r="M16" s="23">
        <v>0.09</v>
      </c>
      <c r="N16" s="23">
        <v>0.11</v>
      </c>
      <c r="O16" s="23">
        <v>0.11</v>
      </c>
      <c r="P16" s="23">
        <v>0.68</v>
      </c>
      <c r="Q16" s="23">
        <f t="shared" si="1"/>
        <v>0.31999999999999995</v>
      </c>
      <c r="R16" s="13">
        <v>800</v>
      </c>
      <c r="T16" s="11"/>
      <c r="U16" s="11"/>
      <c r="V16" s="11"/>
      <c r="W16" s="11"/>
      <c r="X16" s="11"/>
      <c r="Y16" s="11"/>
      <c r="Z16" s="11"/>
      <c r="AA16" s="11"/>
      <c r="AB16" s="11"/>
      <c r="AC16" s="11"/>
      <c r="AD16" s="11"/>
      <c r="AE16" s="11"/>
      <c r="AF16" s="11"/>
      <c r="AG16" s="11"/>
    </row>
    <row r="17" spans="1:33" ht="15.5" x14ac:dyDescent="0.35">
      <c r="A17" s="24" t="s">
        <v>1814</v>
      </c>
      <c r="B17" s="22" t="s">
        <v>36</v>
      </c>
      <c r="C17" s="23">
        <v>0.35</v>
      </c>
      <c r="D17" s="23">
        <v>0.18</v>
      </c>
      <c r="E17" s="23">
        <v>0.26</v>
      </c>
      <c r="F17" s="23">
        <v>0.21</v>
      </c>
      <c r="G17" s="23">
        <v>0.35</v>
      </c>
      <c r="H17" s="23">
        <f t="shared" si="0"/>
        <v>0.65</v>
      </c>
      <c r="I17" s="13">
        <v>7550</v>
      </c>
      <c r="J17" s="13"/>
      <c r="K17" s="13" t="s">
        <v>36</v>
      </c>
      <c r="L17" s="23">
        <v>0.39</v>
      </c>
      <c r="M17" s="23">
        <v>0.18</v>
      </c>
      <c r="N17" s="23">
        <v>0.19</v>
      </c>
      <c r="O17" s="23">
        <v>0.24</v>
      </c>
      <c r="P17" s="23">
        <v>0.39</v>
      </c>
      <c r="Q17" s="23">
        <f t="shared" si="1"/>
        <v>0.61</v>
      </c>
      <c r="R17" s="13">
        <v>7520</v>
      </c>
      <c r="T17" s="11"/>
      <c r="U17" s="11"/>
      <c r="V17" s="11"/>
      <c r="W17" s="11"/>
      <c r="X17" s="11"/>
      <c r="Y17" s="11"/>
      <c r="Z17" s="11"/>
      <c r="AA17" s="11"/>
      <c r="AB17" s="11"/>
      <c r="AC17" s="11"/>
      <c r="AD17" s="11"/>
      <c r="AE17" s="11"/>
      <c r="AF17" s="11"/>
      <c r="AG17" s="11"/>
    </row>
    <row r="18" spans="1:33" ht="15.5" x14ac:dyDescent="0.35">
      <c r="A18" s="24"/>
      <c r="B18" s="22" t="s">
        <v>35</v>
      </c>
      <c r="C18" s="23">
        <v>0.36</v>
      </c>
      <c r="D18" s="23">
        <v>0.16</v>
      </c>
      <c r="E18" s="23">
        <v>0.24</v>
      </c>
      <c r="F18" s="23">
        <v>0.24</v>
      </c>
      <c r="G18" s="23">
        <v>0.36</v>
      </c>
      <c r="H18" s="23">
        <f t="shared" si="0"/>
        <v>0.64</v>
      </c>
      <c r="I18" s="13">
        <v>1270</v>
      </c>
      <c r="J18" s="13"/>
      <c r="K18" s="13" t="s">
        <v>35</v>
      </c>
      <c r="L18" s="23">
        <v>0.35</v>
      </c>
      <c r="M18" s="23">
        <v>0.2</v>
      </c>
      <c r="N18" s="23">
        <v>0.18</v>
      </c>
      <c r="O18" s="23">
        <v>0.27</v>
      </c>
      <c r="P18" s="23">
        <v>0.35</v>
      </c>
      <c r="Q18" s="23">
        <f t="shared" si="1"/>
        <v>0.65</v>
      </c>
      <c r="R18" s="13">
        <v>1260</v>
      </c>
      <c r="T18" s="11"/>
      <c r="U18" s="11"/>
      <c r="V18" s="11"/>
      <c r="W18" s="11"/>
      <c r="X18" s="11"/>
      <c r="Y18" s="11"/>
      <c r="Z18" s="11"/>
      <c r="AA18" s="11"/>
      <c r="AB18" s="11"/>
      <c r="AC18" s="11"/>
      <c r="AD18" s="11"/>
      <c r="AE18" s="11"/>
      <c r="AF18" s="11"/>
      <c r="AG18" s="11"/>
    </row>
    <row r="19" spans="1:33" ht="15.5" x14ac:dyDescent="0.35">
      <c r="A19" s="24"/>
      <c r="B19" s="22" t="s">
        <v>34</v>
      </c>
      <c r="C19" s="23">
        <v>0.25</v>
      </c>
      <c r="D19" s="23">
        <v>0.14000000000000001</v>
      </c>
      <c r="E19" s="23">
        <v>0.24</v>
      </c>
      <c r="F19" s="23">
        <v>0.37</v>
      </c>
      <c r="G19" s="23">
        <v>0.25</v>
      </c>
      <c r="H19" s="23">
        <f t="shared" si="0"/>
        <v>0.75</v>
      </c>
      <c r="I19" s="13">
        <v>140</v>
      </c>
      <c r="J19" s="13"/>
      <c r="K19" s="13" t="s">
        <v>34</v>
      </c>
      <c r="L19" s="23">
        <v>0.26</v>
      </c>
      <c r="M19" s="23">
        <v>0.25</v>
      </c>
      <c r="N19" s="23">
        <v>0.2</v>
      </c>
      <c r="O19" s="23">
        <v>0.28999999999999998</v>
      </c>
      <c r="P19" s="23">
        <v>0.26</v>
      </c>
      <c r="Q19" s="23">
        <f t="shared" si="1"/>
        <v>0.74</v>
      </c>
      <c r="R19" s="13">
        <v>140</v>
      </c>
      <c r="T19" s="11"/>
      <c r="U19" s="11"/>
      <c r="V19" s="11"/>
      <c r="W19" s="11"/>
      <c r="X19" s="11"/>
      <c r="Y19" s="11"/>
      <c r="Z19" s="11"/>
      <c r="AA19" s="11"/>
      <c r="AB19" s="11"/>
      <c r="AC19" s="11"/>
      <c r="AD19" s="11"/>
      <c r="AE19" s="11"/>
      <c r="AF19" s="11"/>
      <c r="AG19" s="11"/>
    </row>
    <row r="20" spans="1:33" ht="15.5" x14ac:dyDescent="0.35">
      <c r="A20" s="24"/>
      <c r="B20" s="22" t="s">
        <v>33</v>
      </c>
      <c r="C20" s="23">
        <v>0.18</v>
      </c>
      <c r="D20" s="23">
        <v>0.18</v>
      </c>
      <c r="E20" s="23">
        <v>0.31</v>
      </c>
      <c r="F20" s="23">
        <v>0.33</v>
      </c>
      <c r="G20" s="23">
        <v>0.18</v>
      </c>
      <c r="H20" s="23">
        <f t="shared" si="0"/>
        <v>0.82000000000000006</v>
      </c>
      <c r="I20" s="13">
        <v>400</v>
      </c>
      <c r="J20" s="13"/>
      <c r="K20" s="13" t="s">
        <v>33</v>
      </c>
      <c r="L20" s="23">
        <v>0.27</v>
      </c>
      <c r="M20" s="23">
        <v>0.24</v>
      </c>
      <c r="N20" s="23">
        <v>0.24</v>
      </c>
      <c r="O20" s="23">
        <v>0.26</v>
      </c>
      <c r="P20" s="23">
        <v>0.27</v>
      </c>
      <c r="Q20" s="23">
        <f t="shared" si="1"/>
        <v>0.73</v>
      </c>
      <c r="R20" s="13">
        <v>390</v>
      </c>
      <c r="T20" s="11"/>
      <c r="U20" s="11"/>
      <c r="V20" s="11"/>
      <c r="W20" s="11"/>
      <c r="X20" s="11"/>
      <c r="Y20" s="11"/>
      <c r="Z20" s="11"/>
      <c r="AA20" s="11"/>
      <c r="AB20" s="11"/>
      <c r="AC20" s="11"/>
      <c r="AD20" s="11"/>
      <c r="AE20" s="11"/>
      <c r="AF20" s="11"/>
      <c r="AG20" s="11"/>
    </row>
    <row r="21" spans="1:33" ht="15.5" x14ac:dyDescent="0.35">
      <c r="A21" s="24"/>
      <c r="B21" s="22" t="s">
        <v>32</v>
      </c>
      <c r="C21" s="23">
        <v>0.32</v>
      </c>
      <c r="D21" s="23">
        <v>0.28999999999999998</v>
      </c>
      <c r="E21" s="23">
        <v>0.24</v>
      </c>
      <c r="F21" s="23">
        <v>0.15</v>
      </c>
      <c r="G21" s="23">
        <v>0.32</v>
      </c>
      <c r="H21" s="23">
        <f t="shared" si="0"/>
        <v>0.67999999999999994</v>
      </c>
      <c r="I21" s="13">
        <v>180</v>
      </c>
      <c r="J21" s="13"/>
      <c r="K21" s="13" t="s">
        <v>32</v>
      </c>
      <c r="L21" s="23">
        <v>0.52</v>
      </c>
      <c r="M21" s="23">
        <v>0.2</v>
      </c>
      <c r="N21" s="23">
        <v>0.14000000000000001</v>
      </c>
      <c r="O21" s="23">
        <v>0.13</v>
      </c>
      <c r="P21" s="23">
        <v>0.52</v>
      </c>
      <c r="Q21" s="23">
        <f t="shared" si="1"/>
        <v>0.48</v>
      </c>
      <c r="R21" s="13">
        <v>180</v>
      </c>
      <c r="T21" s="11"/>
      <c r="U21" s="11"/>
      <c r="V21" s="11"/>
      <c r="W21" s="11"/>
      <c r="X21" s="11"/>
      <c r="Y21" s="11"/>
      <c r="Z21" s="11"/>
      <c r="AA21" s="11"/>
      <c r="AB21" s="11"/>
      <c r="AC21" s="11"/>
      <c r="AD21" s="11"/>
      <c r="AE21" s="11"/>
      <c r="AF21" s="11"/>
      <c r="AG21" s="11"/>
    </row>
    <row r="22" spans="1:33" ht="15.5" x14ac:dyDescent="0.35">
      <c r="A22" s="24"/>
      <c r="B22" s="22" t="s">
        <v>31</v>
      </c>
      <c r="C22" s="23">
        <v>0.23</v>
      </c>
      <c r="D22" s="23">
        <v>0.18</v>
      </c>
      <c r="E22" s="23">
        <v>0.34</v>
      </c>
      <c r="F22" s="23">
        <v>0.25</v>
      </c>
      <c r="G22" s="23">
        <v>0.23</v>
      </c>
      <c r="H22" s="23">
        <f t="shared" si="0"/>
        <v>0.77</v>
      </c>
      <c r="I22" s="13">
        <v>130</v>
      </c>
      <c r="J22" s="13"/>
      <c r="K22" s="13" t="s">
        <v>31</v>
      </c>
      <c r="L22" s="23">
        <v>0.41</v>
      </c>
      <c r="M22" s="23">
        <v>0.21</v>
      </c>
      <c r="N22" s="23">
        <v>0.2</v>
      </c>
      <c r="O22" s="23">
        <v>0.18</v>
      </c>
      <c r="P22" s="23">
        <v>0.41</v>
      </c>
      <c r="Q22" s="23">
        <f t="shared" si="1"/>
        <v>0.59000000000000008</v>
      </c>
      <c r="R22" s="13">
        <v>130</v>
      </c>
      <c r="T22" s="11"/>
      <c r="U22" s="11"/>
      <c r="V22" s="11"/>
      <c r="W22" s="11"/>
      <c r="X22" s="11"/>
      <c r="Y22" s="11"/>
      <c r="Z22" s="11"/>
      <c r="AA22" s="11"/>
      <c r="AB22" s="11"/>
      <c r="AC22" s="11"/>
      <c r="AD22" s="11"/>
      <c r="AE22" s="11"/>
      <c r="AF22" s="11"/>
      <c r="AG22" s="11"/>
    </row>
    <row r="23" spans="1:33" s="11" customFormat="1" ht="15.5" x14ac:dyDescent="0.35">
      <c r="A23" s="24" t="s">
        <v>1815</v>
      </c>
      <c r="B23" s="22" t="s">
        <v>1035</v>
      </c>
      <c r="C23" s="23">
        <v>0.31</v>
      </c>
      <c r="D23" s="23">
        <v>0.17</v>
      </c>
      <c r="E23" s="23">
        <v>0.28000000000000003</v>
      </c>
      <c r="F23" s="23">
        <v>0.23</v>
      </c>
      <c r="G23" s="23">
        <v>0.31</v>
      </c>
      <c r="H23" s="23">
        <f t="shared" si="0"/>
        <v>0.69</v>
      </c>
      <c r="I23" s="13">
        <v>5080</v>
      </c>
      <c r="J23" s="13"/>
      <c r="K23" s="13" t="s">
        <v>1035</v>
      </c>
      <c r="L23" s="23">
        <v>0.36</v>
      </c>
      <c r="M23" s="23">
        <v>0.19</v>
      </c>
      <c r="N23" s="23">
        <v>0.2</v>
      </c>
      <c r="O23" s="23">
        <v>0.25</v>
      </c>
      <c r="P23" s="23">
        <v>0.36</v>
      </c>
      <c r="Q23" s="23">
        <f t="shared" si="1"/>
        <v>0.64</v>
      </c>
      <c r="R23" s="13">
        <v>5040</v>
      </c>
    </row>
    <row r="24" spans="1:33" s="11" customFormat="1" ht="15.5" x14ac:dyDescent="0.35">
      <c r="A24" s="24"/>
      <c r="B24" s="22" t="s">
        <v>164</v>
      </c>
      <c r="C24" s="23">
        <v>0.41</v>
      </c>
      <c r="D24" s="23">
        <v>0.19</v>
      </c>
      <c r="E24" s="23">
        <v>0.22</v>
      </c>
      <c r="F24" s="23">
        <v>0.18</v>
      </c>
      <c r="G24" s="23">
        <v>0.41</v>
      </c>
      <c r="H24" s="23">
        <f t="shared" si="0"/>
        <v>0.59000000000000008</v>
      </c>
      <c r="I24" s="13">
        <v>2340</v>
      </c>
      <c r="J24" s="13"/>
      <c r="K24" s="13" t="s">
        <v>164</v>
      </c>
      <c r="L24" s="23">
        <v>0.42</v>
      </c>
      <c r="M24" s="23">
        <v>0.17</v>
      </c>
      <c r="N24" s="23">
        <v>0.17</v>
      </c>
      <c r="O24" s="23">
        <v>0.23</v>
      </c>
      <c r="P24" s="23">
        <v>0.42</v>
      </c>
      <c r="Q24" s="23">
        <f t="shared" si="1"/>
        <v>0.58000000000000007</v>
      </c>
      <c r="R24" s="13">
        <v>2330</v>
      </c>
    </row>
    <row r="25" spans="1:33" s="11" customFormat="1" ht="15.5" x14ac:dyDescent="0.35">
      <c r="A25" s="24"/>
      <c r="B25" s="22" t="s">
        <v>163</v>
      </c>
      <c r="C25" s="23">
        <v>0.31</v>
      </c>
      <c r="D25" s="23">
        <v>0.17</v>
      </c>
      <c r="E25" s="23">
        <v>0.28000000000000003</v>
      </c>
      <c r="F25" s="23">
        <v>0.25</v>
      </c>
      <c r="G25" s="23">
        <v>0.31</v>
      </c>
      <c r="H25" s="23">
        <f t="shared" si="0"/>
        <v>0.69</v>
      </c>
      <c r="I25" s="13">
        <v>1160</v>
      </c>
      <c r="J25" s="13"/>
      <c r="K25" s="13" t="s">
        <v>163</v>
      </c>
      <c r="L25" s="23">
        <v>0.4</v>
      </c>
      <c r="M25" s="23">
        <v>0.2</v>
      </c>
      <c r="N25" s="23">
        <v>0.19</v>
      </c>
      <c r="O25" s="23">
        <v>0.22</v>
      </c>
      <c r="P25" s="23">
        <v>0.4</v>
      </c>
      <c r="Q25" s="23">
        <f t="shared" si="1"/>
        <v>0.6</v>
      </c>
      <c r="R25" s="13">
        <v>1160</v>
      </c>
    </row>
    <row r="26" spans="1:33" s="11" customFormat="1" ht="15.5" x14ac:dyDescent="0.35">
      <c r="A26" s="24"/>
      <c r="B26" s="22" t="s">
        <v>162</v>
      </c>
      <c r="C26" s="23">
        <v>0.39</v>
      </c>
      <c r="D26" s="23">
        <v>0.18</v>
      </c>
      <c r="E26" s="23">
        <v>0.21</v>
      </c>
      <c r="F26" s="23">
        <v>0.21</v>
      </c>
      <c r="G26" s="23">
        <v>0.39</v>
      </c>
      <c r="H26" s="23">
        <f t="shared" si="0"/>
        <v>0.61</v>
      </c>
      <c r="I26" s="13">
        <v>860</v>
      </c>
      <c r="J26" s="13"/>
      <c r="K26" s="13" t="s">
        <v>162</v>
      </c>
      <c r="L26" s="23">
        <v>0.37</v>
      </c>
      <c r="M26" s="23">
        <v>0.2</v>
      </c>
      <c r="N26" s="23">
        <v>0.19</v>
      </c>
      <c r="O26" s="23">
        <v>0.25</v>
      </c>
      <c r="P26" s="23">
        <v>0.37</v>
      </c>
      <c r="Q26" s="23">
        <f t="shared" si="1"/>
        <v>0.63</v>
      </c>
      <c r="R26" s="13">
        <v>860</v>
      </c>
    </row>
    <row r="27" spans="1:33" s="11" customFormat="1" ht="15.5" x14ac:dyDescent="0.35">
      <c r="A27" s="24"/>
      <c r="B27" s="22" t="s">
        <v>161</v>
      </c>
      <c r="C27" s="23">
        <v>0.32</v>
      </c>
      <c r="D27" s="23">
        <v>0.25</v>
      </c>
      <c r="E27" s="23">
        <v>0.28000000000000003</v>
      </c>
      <c r="F27" s="23">
        <v>0.15</v>
      </c>
      <c r="G27" s="23">
        <v>0.32</v>
      </c>
      <c r="H27" s="23">
        <f t="shared" si="0"/>
        <v>0.67999999999999994</v>
      </c>
      <c r="I27" s="13">
        <v>100</v>
      </c>
      <c r="J27" s="13"/>
      <c r="K27" s="13" t="s">
        <v>161</v>
      </c>
      <c r="L27" s="23">
        <v>0.52</v>
      </c>
      <c r="M27" s="23">
        <v>0.21</v>
      </c>
      <c r="N27" s="23">
        <v>0.12</v>
      </c>
      <c r="O27" s="23">
        <v>0.16</v>
      </c>
      <c r="P27" s="23">
        <v>0.52</v>
      </c>
      <c r="Q27" s="23">
        <f t="shared" si="1"/>
        <v>0.48</v>
      </c>
      <c r="R27" s="13">
        <v>100</v>
      </c>
    </row>
    <row r="28" spans="1:33" s="11" customFormat="1" ht="15.5" x14ac:dyDescent="0.35">
      <c r="A28" s="24"/>
      <c r="B28" s="22" t="s">
        <v>1034</v>
      </c>
      <c r="C28" s="23">
        <v>0.34</v>
      </c>
      <c r="D28" s="23">
        <v>0.26</v>
      </c>
      <c r="E28" s="23">
        <v>0.26</v>
      </c>
      <c r="F28" s="23">
        <v>0.15</v>
      </c>
      <c r="G28" s="23">
        <v>0.34</v>
      </c>
      <c r="H28" s="23">
        <f t="shared" si="0"/>
        <v>0.65999999999999992</v>
      </c>
      <c r="I28" s="13">
        <v>130</v>
      </c>
      <c r="J28" s="13"/>
      <c r="K28" s="13" t="s">
        <v>1034</v>
      </c>
      <c r="L28" s="23">
        <v>0.4</v>
      </c>
      <c r="M28" s="23">
        <v>0.25</v>
      </c>
      <c r="N28" s="23">
        <v>0.17</v>
      </c>
      <c r="O28" s="23">
        <v>0.19</v>
      </c>
      <c r="P28" s="23">
        <v>0.4</v>
      </c>
      <c r="Q28" s="23">
        <f t="shared" si="1"/>
        <v>0.6</v>
      </c>
      <c r="R28" s="13">
        <v>120</v>
      </c>
    </row>
    <row r="29" spans="1:33" s="11" customFormat="1" ht="15.5" x14ac:dyDescent="0.35">
      <c r="A29" s="24" t="s">
        <v>1817</v>
      </c>
      <c r="B29" s="22" t="s">
        <v>57</v>
      </c>
      <c r="C29" s="23">
        <v>0.52</v>
      </c>
      <c r="D29" s="23">
        <v>0.14000000000000001</v>
      </c>
      <c r="E29" s="23">
        <v>0.19</v>
      </c>
      <c r="F29" s="23">
        <v>0.14000000000000001</v>
      </c>
      <c r="G29" s="23">
        <v>0.52</v>
      </c>
      <c r="H29" s="23">
        <f t="shared" si="0"/>
        <v>0.48</v>
      </c>
      <c r="I29" s="13">
        <v>2820</v>
      </c>
      <c r="J29" s="13"/>
      <c r="K29" s="13" t="s">
        <v>57</v>
      </c>
      <c r="L29" s="23">
        <v>0.59</v>
      </c>
      <c r="M29" s="23">
        <v>0.12</v>
      </c>
      <c r="N29" s="23">
        <v>0.12</v>
      </c>
      <c r="O29" s="23">
        <v>0.17</v>
      </c>
      <c r="P29" s="23">
        <v>0.59</v>
      </c>
      <c r="Q29" s="23">
        <f t="shared" si="1"/>
        <v>0.41000000000000003</v>
      </c>
      <c r="R29" s="13">
        <v>2810</v>
      </c>
    </row>
    <row r="30" spans="1:33" s="11" customFormat="1" ht="15.5" x14ac:dyDescent="0.35">
      <c r="A30" s="24"/>
      <c r="B30" s="22" t="s">
        <v>58</v>
      </c>
      <c r="C30" s="23">
        <v>0.27</v>
      </c>
      <c r="D30" s="23">
        <v>0.19</v>
      </c>
      <c r="E30" s="23">
        <v>0.28999999999999998</v>
      </c>
      <c r="F30" s="23">
        <v>0.24</v>
      </c>
      <c r="G30" s="23">
        <v>0.27</v>
      </c>
      <c r="H30" s="23">
        <f t="shared" si="0"/>
        <v>0.73</v>
      </c>
      <c r="I30" s="13">
        <v>6800</v>
      </c>
      <c r="J30" s="13"/>
      <c r="K30" s="13" t="s">
        <v>58</v>
      </c>
      <c r="L30" s="23">
        <v>0.31</v>
      </c>
      <c r="M30" s="23">
        <v>0.21</v>
      </c>
      <c r="N30" s="23">
        <v>0.21</v>
      </c>
      <c r="O30" s="23">
        <v>0.26</v>
      </c>
      <c r="P30" s="23">
        <v>0.31</v>
      </c>
      <c r="Q30" s="23">
        <f t="shared" si="1"/>
        <v>0.69</v>
      </c>
      <c r="R30" s="13">
        <v>6770</v>
      </c>
    </row>
    <row r="31" spans="1:33" ht="15.5" x14ac:dyDescent="0.35">
      <c r="A31" s="24" t="s">
        <v>1818</v>
      </c>
      <c r="B31" s="22" t="s">
        <v>99</v>
      </c>
      <c r="C31" s="23">
        <v>0.34</v>
      </c>
      <c r="D31" s="23">
        <v>0.19</v>
      </c>
      <c r="E31" s="23">
        <v>0.21</v>
      </c>
      <c r="F31" s="23">
        <v>0.26</v>
      </c>
      <c r="G31" s="23">
        <v>0.34</v>
      </c>
      <c r="H31" s="23">
        <f t="shared" si="0"/>
        <v>0.65999999999999992</v>
      </c>
      <c r="I31" s="13">
        <v>620</v>
      </c>
      <c r="J31" s="13"/>
      <c r="K31" s="13" t="s">
        <v>99</v>
      </c>
      <c r="L31" s="23">
        <v>0.26</v>
      </c>
      <c r="M31" s="23">
        <v>0.22</v>
      </c>
      <c r="N31" s="23">
        <v>0.21</v>
      </c>
      <c r="O31" s="23">
        <v>0.3</v>
      </c>
      <c r="P31" s="23">
        <v>0.26</v>
      </c>
      <c r="Q31" s="23">
        <f t="shared" si="1"/>
        <v>0.74</v>
      </c>
      <c r="R31" s="13">
        <v>620</v>
      </c>
    </row>
    <row r="32" spans="1:33" ht="15.5" x14ac:dyDescent="0.35">
      <c r="A32" s="24"/>
      <c r="B32" s="22" t="s">
        <v>98</v>
      </c>
      <c r="C32" s="23">
        <v>0.3</v>
      </c>
      <c r="D32" s="23">
        <v>0.19</v>
      </c>
      <c r="E32" s="23">
        <v>0.28000000000000003</v>
      </c>
      <c r="F32" s="23">
        <v>0.23</v>
      </c>
      <c r="G32" s="23">
        <v>0.3</v>
      </c>
      <c r="H32" s="23">
        <f t="shared" si="0"/>
        <v>0.7</v>
      </c>
      <c r="I32" s="13">
        <v>3160</v>
      </c>
      <c r="J32" s="13"/>
      <c r="K32" s="13" t="s">
        <v>98</v>
      </c>
      <c r="L32" s="23">
        <v>0.33</v>
      </c>
      <c r="M32" s="23">
        <v>0.23</v>
      </c>
      <c r="N32" s="23">
        <v>0.2</v>
      </c>
      <c r="O32" s="23">
        <v>0.25</v>
      </c>
      <c r="P32" s="23">
        <v>0.33</v>
      </c>
      <c r="Q32" s="23">
        <f t="shared" si="1"/>
        <v>0.66999999999999993</v>
      </c>
      <c r="R32" s="13">
        <v>3160</v>
      </c>
    </row>
    <row r="33" spans="1:18" ht="15.5" x14ac:dyDescent="0.35">
      <c r="A33" s="24"/>
      <c r="B33" s="22" t="s">
        <v>97</v>
      </c>
      <c r="C33" s="23">
        <v>0.25</v>
      </c>
      <c r="D33" s="23">
        <v>0.2</v>
      </c>
      <c r="E33" s="23">
        <v>0.34</v>
      </c>
      <c r="F33" s="23">
        <v>0.22</v>
      </c>
      <c r="G33" s="23">
        <v>0.25</v>
      </c>
      <c r="H33" s="23">
        <f t="shared" si="0"/>
        <v>0.75</v>
      </c>
      <c r="I33" s="13">
        <v>1030</v>
      </c>
      <c r="J33" s="13"/>
      <c r="K33" s="13" t="s">
        <v>97</v>
      </c>
      <c r="L33" s="23">
        <v>0.31</v>
      </c>
      <c r="M33" s="23">
        <v>0.19</v>
      </c>
      <c r="N33" s="23">
        <v>0.23</v>
      </c>
      <c r="O33" s="23">
        <v>0.27</v>
      </c>
      <c r="P33" s="23">
        <v>0.31</v>
      </c>
      <c r="Q33" s="23">
        <f t="shared" si="1"/>
        <v>0.69</v>
      </c>
      <c r="R33" s="13">
        <v>1030</v>
      </c>
    </row>
    <row r="34" spans="1:18" ht="15.5" x14ac:dyDescent="0.35">
      <c r="A34" s="24"/>
      <c r="B34" s="22" t="s">
        <v>96</v>
      </c>
      <c r="C34" s="23">
        <v>0.27</v>
      </c>
      <c r="D34" s="23">
        <v>0.14000000000000001</v>
      </c>
      <c r="E34" s="23">
        <v>0.32</v>
      </c>
      <c r="F34" s="23">
        <v>0.26</v>
      </c>
      <c r="G34" s="23">
        <v>0.27</v>
      </c>
      <c r="H34" s="23">
        <f t="shared" si="0"/>
        <v>0.73</v>
      </c>
      <c r="I34" s="13">
        <v>350</v>
      </c>
      <c r="J34" s="13"/>
      <c r="K34" s="13" t="s">
        <v>96</v>
      </c>
      <c r="L34" s="23">
        <v>0.39</v>
      </c>
      <c r="M34" s="23">
        <v>0.16</v>
      </c>
      <c r="N34" s="23">
        <v>0.2</v>
      </c>
      <c r="O34" s="23">
        <v>0.26</v>
      </c>
      <c r="P34" s="23">
        <v>0.39</v>
      </c>
      <c r="Q34" s="23">
        <f t="shared" si="1"/>
        <v>0.61</v>
      </c>
      <c r="R34" s="13">
        <v>350</v>
      </c>
    </row>
    <row r="35" spans="1:18" ht="15.5" x14ac:dyDescent="0.35">
      <c r="A35" s="24"/>
      <c r="B35" s="22" t="s">
        <v>95</v>
      </c>
      <c r="C35" s="23">
        <v>0.45</v>
      </c>
      <c r="D35" s="23">
        <v>0.16</v>
      </c>
      <c r="E35" s="23">
        <v>0.21</v>
      </c>
      <c r="F35" s="23">
        <v>0.19</v>
      </c>
      <c r="G35" s="23">
        <v>0.45</v>
      </c>
      <c r="H35" s="23">
        <f t="shared" si="0"/>
        <v>0.55000000000000004</v>
      </c>
      <c r="I35" s="13">
        <v>3240</v>
      </c>
      <c r="J35" s="13"/>
      <c r="K35" s="13" t="s">
        <v>95</v>
      </c>
      <c r="L35" s="23">
        <v>0.48</v>
      </c>
      <c r="M35" s="23">
        <v>0.14000000000000001</v>
      </c>
      <c r="N35" s="23">
        <v>0.17</v>
      </c>
      <c r="O35" s="23">
        <v>0.22</v>
      </c>
      <c r="P35" s="23">
        <v>0.48</v>
      </c>
      <c r="Q35" s="23">
        <f t="shared" si="1"/>
        <v>0.52</v>
      </c>
      <c r="R35" s="13">
        <v>3240</v>
      </c>
    </row>
    <row r="36" spans="1:18" ht="15.5" x14ac:dyDescent="0.35">
      <c r="A36" s="24"/>
      <c r="B36" s="22" t="s">
        <v>94</v>
      </c>
      <c r="C36" s="23">
        <v>0.24</v>
      </c>
      <c r="D36" s="23">
        <v>0.16</v>
      </c>
      <c r="E36" s="23">
        <v>0.31</v>
      </c>
      <c r="F36" s="23">
        <v>0.28999999999999998</v>
      </c>
      <c r="G36" s="23">
        <v>0.24</v>
      </c>
      <c r="H36" s="23">
        <f t="shared" si="0"/>
        <v>0.76</v>
      </c>
      <c r="I36" s="13">
        <v>280</v>
      </c>
      <c r="J36" s="13"/>
      <c r="K36" s="13" t="s">
        <v>94</v>
      </c>
      <c r="L36" s="23">
        <v>0.28999999999999998</v>
      </c>
      <c r="M36" s="23">
        <v>0.19</v>
      </c>
      <c r="N36" s="23">
        <v>0.22</v>
      </c>
      <c r="O36" s="23">
        <v>0.31</v>
      </c>
      <c r="P36" s="23">
        <v>0.28999999999999998</v>
      </c>
      <c r="Q36" s="23">
        <f t="shared" si="1"/>
        <v>0.71</v>
      </c>
      <c r="R36" s="13">
        <v>280</v>
      </c>
    </row>
    <row r="37" spans="1:18" ht="15.5" x14ac:dyDescent="0.35">
      <c r="A37" s="24"/>
      <c r="B37" s="22" t="s">
        <v>93</v>
      </c>
      <c r="C37" s="23">
        <v>0.18</v>
      </c>
      <c r="D37" s="23">
        <v>0.17</v>
      </c>
      <c r="E37" s="23">
        <v>0.33</v>
      </c>
      <c r="F37" s="23">
        <v>0.32</v>
      </c>
      <c r="G37" s="23">
        <v>0.18</v>
      </c>
      <c r="H37" s="23">
        <f t="shared" si="0"/>
        <v>0.82000000000000006</v>
      </c>
      <c r="I37" s="13">
        <v>270</v>
      </c>
      <c r="J37" s="13"/>
      <c r="K37" s="13" t="s">
        <v>93</v>
      </c>
      <c r="L37" s="23">
        <v>0.34</v>
      </c>
      <c r="M37" s="23">
        <v>0.23</v>
      </c>
      <c r="N37" s="23">
        <v>0.25</v>
      </c>
      <c r="O37" s="23">
        <v>0.18</v>
      </c>
      <c r="P37" s="23">
        <v>0.34</v>
      </c>
      <c r="Q37" s="23">
        <f t="shared" si="1"/>
        <v>0.65999999999999992</v>
      </c>
      <c r="R37" s="13">
        <v>270</v>
      </c>
    </row>
    <row r="38" spans="1:18" ht="15.5" x14ac:dyDescent="0.35">
      <c r="A38" s="24"/>
      <c r="B38" s="22" t="s">
        <v>92</v>
      </c>
      <c r="C38" s="23">
        <v>0.52</v>
      </c>
      <c r="D38" s="23">
        <v>0.17</v>
      </c>
      <c r="E38" s="23">
        <v>0.16</v>
      </c>
      <c r="F38" s="23">
        <v>0.15</v>
      </c>
      <c r="G38" s="23">
        <v>0.52</v>
      </c>
      <c r="H38" s="23">
        <f t="shared" si="0"/>
        <v>0.48</v>
      </c>
      <c r="I38" s="13">
        <v>500</v>
      </c>
      <c r="J38" s="13"/>
      <c r="K38" s="13" t="s">
        <v>92</v>
      </c>
      <c r="L38" s="23">
        <v>0.73</v>
      </c>
      <c r="M38" s="23">
        <v>0.06</v>
      </c>
      <c r="N38" s="23">
        <v>0.05</v>
      </c>
      <c r="O38" s="23">
        <v>0.17</v>
      </c>
      <c r="P38" s="23">
        <v>0.73</v>
      </c>
      <c r="Q38" s="23">
        <f t="shared" si="1"/>
        <v>0.27</v>
      </c>
      <c r="R38" s="13">
        <v>500</v>
      </c>
    </row>
    <row r="39" spans="1:18" ht="15.5" x14ac:dyDescent="0.35">
      <c r="A39" s="24" t="s">
        <v>1819</v>
      </c>
      <c r="B39" s="22" t="s">
        <v>91</v>
      </c>
      <c r="C39" s="23">
        <v>0.32</v>
      </c>
      <c r="D39" s="23">
        <v>0.16</v>
      </c>
      <c r="E39" s="23">
        <v>0.24</v>
      </c>
      <c r="F39" s="23">
        <v>0.28000000000000003</v>
      </c>
      <c r="G39" s="23">
        <v>0.32</v>
      </c>
      <c r="H39" s="23">
        <f t="shared" si="0"/>
        <v>0.67999999999999994</v>
      </c>
      <c r="I39" s="13">
        <v>880</v>
      </c>
      <c r="J39" s="13"/>
      <c r="K39" s="13" t="s">
        <v>91</v>
      </c>
      <c r="L39" s="23">
        <v>0.45</v>
      </c>
      <c r="M39" s="23">
        <v>0.15</v>
      </c>
      <c r="N39" s="23">
        <v>0.18</v>
      </c>
      <c r="O39" s="23">
        <v>0.22</v>
      </c>
      <c r="P39" s="23">
        <v>0.45</v>
      </c>
      <c r="Q39" s="23">
        <f t="shared" si="1"/>
        <v>0.55000000000000004</v>
      </c>
      <c r="R39" s="13">
        <v>880</v>
      </c>
    </row>
    <row r="40" spans="1:18" ht="15.5" x14ac:dyDescent="0.35">
      <c r="A40" s="24"/>
      <c r="B40" s="22" t="s">
        <v>90</v>
      </c>
      <c r="C40" s="23">
        <v>0.36</v>
      </c>
      <c r="D40" s="23">
        <v>0.17</v>
      </c>
      <c r="E40" s="23">
        <v>0.27</v>
      </c>
      <c r="F40" s="23">
        <v>0.2</v>
      </c>
      <c r="G40" s="23">
        <v>0.36</v>
      </c>
      <c r="H40" s="23">
        <f t="shared" si="0"/>
        <v>0.64</v>
      </c>
      <c r="I40" s="13">
        <v>1390</v>
      </c>
      <c r="J40" s="13"/>
      <c r="K40" s="13" t="s">
        <v>90</v>
      </c>
      <c r="L40" s="23">
        <v>0.46</v>
      </c>
      <c r="M40" s="23">
        <v>0.18</v>
      </c>
      <c r="N40" s="23">
        <v>0.15</v>
      </c>
      <c r="O40" s="23">
        <v>0.21</v>
      </c>
      <c r="P40" s="23">
        <v>0.46</v>
      </c>
      <c r="Q40" s="23">
        <f t="shared" si="1"/>
        <v>0.54</v>
      </c>
      <c r="R40" s="13">
        <v>1390</v>
      </c>
    </row>
    <row r="41" spans="1:18" ht="15.5" x14ac:dyDescent="0.35">
      <c r="A41" s="24"/>
      <c r="B41" s="22" t="s">
        <v>89</v>
      </c>
      <c r="C41" s="23">
        <v>0.39</v>
      </c>
      <c r="D41" s="23">
        <v>0.17</v>
      </c>
      <c r="E41" s="23">
        <v>0.25</v>
      </c>
      <c r="F41" s="23">
        <v>0.19</v>
      </c>
      <c r="G41" s="23">
        <v>0.39</v>
      </c>
      <c r="H41" s="23">
        <f t="shared" si="0"/>
        <v>0.61</v>
      </c>
      <c r="I41" s="13">
        <v>1450</v>
      </c>
      <c r="J41" s="13"/>
      <c r="K41" s="13" t="s">
        <v>89</v>
      </c>
      <c r="L41" s="23">
        <v>0.48</v>
      </c>
      <c r="M41" s="23">
        <v>0.16</v>
      </c>
      <c r="N41" s="23">
        <v>0.16</v>
      </c>
      <c r="O41" s="23">
        <v>0.19</v>
      </c>
      <c r="P41" s="23">
        <v>0.48</v>
      </c>
      <c r="Q41" s="23">
        <f t="shared" si="1"/>
        <v>0.52</v>
      </c>
      <c r="R41" s="13">
        <v>1450</v>
      </c>
    </row>
    <row r="42" spans="1:18" ht="15.5" x14ac:dyDescent="0.35">
      <c r="A42" s="24"/>
      <c r="B42" s="22" t="s">
        <v>88</v>
      </c>
      <c r="C42" s="23">
        <v>0.34</v>
      </c>
      <c r="D42" s="23">
        <v>0.18</v>
      </c>
      <c r="E42" s="23">
        <v>0.26</v>
      </c>
      <c r="F42" s="23">
        <v>0.21</v>
      </c>
      <c r="G42" s="23">
        <v>0.34</v>
      </c>
      <c r="H42" s="23">
        <f t="shared" si="0"/>
        <v>0.65999999999999992</v>
      </c>
      <c r="I42" s="13">
        <v>1170</v>
      </c>
      <c r="J42" s="13"/>
      <c r="K42" s="13" t="s">
        <v>88</v>
      </c>
      <c r="L42" s="23">
        <v>0.43</v>
      </c>
      <c r="M42" s="23">
        <v>0.18</v>
      </c>
      <c r="N42" s="23">
        <v>0.18</v>
      </c>
      <c r="O42" s="23">
        <v>0.22</v>
      </c>
      <c r="P42" s="23">
        <v>0.43</v>
      </c>
      <c r="Q42" s="23">
        <f t="shared" si="1"/>
        <v>0.57000000000000006</v>
      </c>
      <c r="R42" s="13">
        <v>1170</v>
      </c>
    </row>
    <row r="43" spans="1:18" ht="15.5" x14ac:dyDescent="0.35">
      <c r="A43" s="24"/>
      <c r="B43" s="22" t="s">
        <v>87</v>
      </c>
      <c r="C43" s="23">
        <v>0.36</v>
      </c>
      <c r="D43" s="23">
        <v>0.16</v>
      </c>
      <c r="E43" s="23">
        <v>0.28000000000000003</v>
      </c>
      <c r="F43" s="23">
        <v>0.2</v>
      </c>
      <c r="G43" s="23">
        <v>0.36</v>
      </c>
      <c r="H43" s="23">
        <f t="shared" si="0"/>
        <v>0.64</v>
      </c>
      <c r="I43" s="13">
        <v>900</v>
      </c>
      <c r="J43" s="13"/>
      <c r="K43" s="13" t="s">
        <v>87</v>
      </c>
      <c r="L43" s="23">
        <v>0.41</v>
      </c>
      <c r="M43" s="23">
        <v>0.17</v>
      </c>
      <c r="N43" s="23">
        <v>0.2</v>
      </c>
      <c r="O43" s="23">
        <v>0.22</v>
      </c>
      <c r="P43" s="23">
        <v>0.41</v>
      </c>
      <c r="Q43" s="23">
        <f t="shared" si="1"/>
        <v>0.59000000000000008</v>
      </c>
      <c r="R43" s="13">
        <v>900</v>
      </c>
    </row>
    <row r="44" spans="1:18" ht="15.5" x14ac:dyDescent="0.35">
      <c r="A44" s="24"/>
      <c r="B44" s="22" t="s">
        <v>86</v>
      </c>
      <c r="C44" s="23">
        <v>0.34</v>
      </c>
      <c r="D44" s="23">
        <v>0.18</v>
      </c>
      <c r="E44" s="23">
        <v>0.27</v>
      </c>
      <c r="F44" s="23">
        <v>0.21</v>
      </c>
      <c r="G44" s="23">
        <v>0.34</v>
      </c>
      <c r="H44" s="23">
        <f t="shared" si="0"/>
        <v>0.65999999999999992</v>
      </c>
      <c r="I44" s="13">
        <v>1350</v>
      </c>
      <c r="J44" s="13"/>
      <c r="K44" s="13" t="s">
        <v>86</v>
      </c>
      <c r="L44" s="23">
        <v>0.35</v>
      </c>
      <c r="M44" s="23">
        <v>0.21</v>
      </c>
      <c r="N44" s="23">
        <v>0.19</v>
      </c>
      <c r="O44" s="23">
        <v>0.25</v>
      </c>
      <c r="P44" s="23">
        <v>0.35</v>
      </c>
      <c r="Q44" s="23">
        <f t="shared" si="1"/>
        <v>0.65</v>
      </c>
      <c r="R44" s="13">
        <v>1350</v>
      </c>
    </row>
    <row r="45" spans="1:18" ht="15.5" x14ac:dyDescent="0.35">
      <c r="A45" s="24"/>
      <c r="B45" s="22" t="s">
        <v>85</v>
      </c>
      <c r="C45" s="23">
        <v>0.3</v>
      </c>
      <c r="D45" s="23">
        <v>0.21</v>
      </c>
      <c r="E45" s="23">
        <v>0.27</v>
      </c>
      <c r="F45" s="23">
        <v>0.23</v>
      </c>
      <c r="G45" s="23">
        <v>0.3</v>
      </c>
      <c r="H45" s="23">
        <f t="shared" si="0"/>
        <v>0.7</v>
      </c>
      <c r="I45" s="13">
        <v>900</v>
      </c>
      <c r="J45" s="13"/>
      <c r="K45" s="13" t="s">
        <v>85</v>
      </c>
      <c r="L45" s="23">
        <v>0.32</v>
      </c>
      <c r="M45" s="23">
        <v>0.2</v>
      </c>
      <c r="N45" s="23">
        <v>0.22</v>
      </c>
      <c r="O45" s="23">
        <v>0.26</v>
      </c>
      <c r="P45" s="23">
        <v>0.32</v>
      </c>
      <c r="Q45" s="23">
        <f t="shared" si="1"/>
        <v>0.67999999999999994</v>
      </c>
      <c r="R45" s="13">
        <v>900</v>
      </c>
    </row>
    <row r="46" spans="1:18" ht="15.5" x14ac:dyDescent="0.35">
      <c r="A46" s="24"/>
      <c r="B46" s="22" t="s">
        <v>15</v>
      </c>
      <c r="C46" s="23">
        <v>0.28999999999999998</v>
      </c>
      <c r="D46" s="23">
        <v>0.2</v>
      </c>
      <c r="E46" s="23">
        <v>0.26</v>
      </c>
      <c r="F46" s="23">
        <v>0.25</v>
      </c>
      <c r="G46" s="23">
        <v>0.28999999999999998</v>
      </c>
      <c r="H46" s="23">
        <f t="shared" si="0"/>
        <v>0.71</v>
      </c>
      <c r="I46" s="13">
        <v>1190</v>
      </c>
      <c r="J46" s="13"/>
      <c r="K46" s="13" t="s">
        <v>15</v>
      </c>
      <c r="L46" s="23">
        <v>0.25</v>
      </c>
      <c r="M46" s="23">
        <v>0.23</v>
      </c>
      <c r="N46" s="23">
        <v>0.22</v>
      </c>
      <c r="O46" s="23">
        <v>0.31</v>
      </c>
      <c r="P46" s="23">
        <v>0.25</v>
      </c>
      <c r="Q46" s="23">
        <f t="shared" si="1"/>
        <v>0.75</v>
      </c>
      <c r="R46" s="13">
        <v>1190</v>
      </c>
    </row>
    <row r="47" spans="1:18" ht="15.5" x14ac:dyDescent="0.35">
      <c r="A47" s="24" t="s">
        <v>1820</v>
      </c>
      <c r="B47" s="22" t="s">
        <v>84</v>
      </c>
      <c r="C47" s="23">
        <v>0.32</v>
      </c>
      <c r="D47" s="23">
        <v>0.16</v>
      </c>
      <c r="E47" s="23">
        <v>0.3</v>
      </c>
      <c r="F47" s="23">
        <v>0.21</v>
      </c>
      <c r="G47" s="23">
        <v>0.32</v>
      </c>
      <c r="H47" s="23">
        <f t="shared" si="0"/>
        <v>0.67999999999999994</v>
      </c>
      <c r="I47" s="13">
        <v>1770</v>
      </c>
      <c r="J47" s="13"/>
      <c r="K47" s="13" t="s">
        <v>84</v>
      </c>
      <c r="L47" s="23">
        <v>0.49</v>
      </c>
      <c r="M47" s="23">
        <v>0.17</v>
      </c>
      <c r="N47" s="23">
        <v>0.16</v>
      </c>
      <c r="O47" s="23">
        <v>0.19</v>
      </c>
      <c r="P47" s="23">
        <v>0.49</v>
      </c>
      <c r="Q47" s="23">
        <f t="shared" si="1"/>
        <v>0.51</v>
      </c>
      <c r="R47" s="13">
        <v>1770</v>
      </c>
    </row>
    <row r="48" spans="1:18" ht="15.5" x14ac:dyDescent="0.35">
      <c r="A48" s="24"/>
      <c r="B48" s="22" t="s">
        <v>83</v>
      </c>
      <c r="C48" s="23">
        <v>0.34</v>
      </c>
      <c r="D48" s="23">
        <v>0.19</v>
      </c>
      <c r="E48" s="23">
        <v>0.27</v>
      </c>
      <c r="F48" s="23">
        <v>0.2</v>
      </c>
      <c r="G48" s="23">
        <v>0.34</v>
      </c>
      <c r="H48" s="23">
        <f t="shared" si="0"/>
        <v>0.65999999999999992</v>
      </c>
      <c r="I48" s="13">
        <v>1970</v>
      </c>
      <c r="J48" s="13"/>
      <c r="K48" s="13" t="s">
        <v>83</v>
      </c>
      <c r="L48" s="23">
        <v>0.42</v>
      </c>
      <c r="M48" s="23">
        <v>0.18</v>
      </c>
      <c r="N48" s="23">
        <v>0.19</v>
      </c>
      <c r="O48" s="23">
        <v>0.21</v>
      </c>
      <c r="P48" s="23">
        <v>0.42</v>
      </c>
      <c r="Q48" s="23">
        <f t="shared" si="1"/>
        <v>0.58000000000000007</v>
      </c>
      <c r="R48" s="13">
        <v>1970</v>
      </c>
    </row>
    <row r="49" spans="1:18" ht="15.5" x14ac:dyDescent="0.35">
      <c r="A49" s="24"/>
      <c r="B49" s="22" t="s">
        <v>82</v>
      </c>
      <c r="C49" s="23">
        <v>0.37</v>
      </c>
      <c r="D49" s="23">
        <v>0.16</v>
      </c>
      <c r="E49" s="23">
        <v>0.25</v>
      </c>
      <c r="F49" s="23">
        <v>0.22</v>
      </c>
      <c r="G49" s="23">
        <v>0.37</v>
      </c>
      <c r="H49" s="23">
        <f t="shared" si="0"/>
        <v>0.63</v>
      </c>
      <c r="I49" s="13">
        <v>2070</v>
      </c>
      <c r="J49" s="13"/>
      <c r="K49" s="13" t="s">
        <v>82</v>
      </c>
      <c r="L49" s="23">
        <v>0.36</v>
      </c>
      <c r="M49" s="23">
        <v>0.19</v>
      </c>
      <c r="N49" s="23">
        <v>0.19</v>
      </c>
      <c r="O49" s="23">
        <v>0.25</v>
      </c>
      <c r="P49" s="23">
        <v>0.36</v>
      </c>
      <c r="Q49" s="23">
        <f t="shared" si="1"/>
        <v>0.64</v>
      </c>
      <c r="R49" s="13">
        <v>2070</v>
      </c>
    </row>
    <row r="50" spans="1:18" ht="15.5" x14ac:dyDescent="0.35">
      <c r="A50" s="24"/>
      <c r="B50" s="22" t="s">
        <v>81</v>
      </c>
      <c r="C50" s="23">
        <v>0.36</v>
      </c>
      <c r="D50" s="23">
        <v>0.18</v>
      </c>
      <c r="E50" s="23">
        <v>0.25</v>
      </c>
      <c r="F50" s="23">
        <v>0.21</v>
      </c>
      <c r="G50" s="23">
        <v>0.36</v>
      </c>
      <c r="H50" s="23">
        <f t="shared" si="0"/>
        <v>0.64</v>
      </c>
      <c r="I50" s="13">
        <v>2040</v>
      </c>
      <c r="J50" s="13"/>
      <c r="K50" s="13" t="s">
        <v>81</v>
      </c>
      <c r="L50" s="23">
        <v>0.33</v>
      </c>
      <c r="M50" s="23">
        <v>0.19</v>
      </c>
      <c r="N50" s="23">
        <v>0.2</v>
      </c>
      <c r="O50" s="23">
        <v>0.28000000000000003</v>
      </c>
      <c r="P50" s="23">
        <v>0.33</v>
      </c>
      <c r="Q50" s="23">
        <f t="shared" si="1"/>
        <v>0.66999999999999993</v>
      </c>
      <c r="R50" s="13">
        <v>2040</v>
      </c>
    </row>
    <row r="51" spans="1:18" ht="15.5" x14ac:dyDescent="0.35">
      <c r="A51" s="24"/>
      <c r="B51" s="22" t="s">
        <v>80</v>
      </c>
      <c r="C51" s="23">
        <v>0.28999999999999998</v>
      </c>
      <c r="D51" s="23">
        <v>0.2</v>
      </c>
      <c r="E51" s="23">
        <v>0.26</v>
      </c>
      <c r="F51" s="23">
        <v>0.25</v>
      </c>
      <c r="G51" s="23">
        <v>0.28999999999999998</v>
      </c>
      <c r="H51" s="23">
        <f t="shared" si="0"/>
        <v>0.71</v>
      </c>
      <c r="I51" s="13">
        <v>1780</v>
      </c>
      <c r="J51" s="13"/>
      <c r="K51" s="13" t="s">
        <v>80</v>
      </c>
      <c r="L51" s="23">
        <v>0.3</v>
      </c>
      <c r="M51" s="23">
        <v>0.21</v>
      </c>
      <c r="N51" s="23">
        <v>0.22</v>
      </c>
      <c r="O51" s="23">
        <v>0.27</v>
      </c>
      <c r="P51" s="23">
        <v>0.3</v>
      </c>
      <c r="Q51" s="23">
        <f t="shared" si="1"/>
        <v>0.7</v>
      </c>
      <c r="R51" s="13">
        <v>1780</v>
      </c>
    </row>
    <row r="52" spans="1:18" ht="15.5" x14ac:dyDescent="0.35">
      <c r="A52" s="24" t="s">
        <v>124</v>
      </c>
      <c r="B52" s="22" t="s">
        <v>79</v>
      </c>
      <c r="C52" s="23">
        <v>0.22</v>
      </c>
      <c r="D52" s="23">
        <v>0.18</v>
      </c>
      <c r="E52" s="23">
        <v>0.31</v>
      </c>
      <c r="F52" s="23">
        <v>0.28999999999999998</v>
      </c>
      <c r="G52" s="23">
        <v>0.22</v>
      </c>
      <c r="H52" s="23">
        <f t="shared" si="0"/>
        <v>0.78</v>
      </c>
      <c r="I52" s="13">
        <v>2860</v>
      </c>
      <c r="J52" s="13"/>
      <c r="K52" s="13" t="s">
        <v>79</v>
      </c>
      <c r="L52" s="23">
        <v>0.38</v>
      </c>
      <c r="M52" s="23">
        <v>0.2</v>
      </c>
      <c r="N52" s="23">
        <v>0.19</v>
      </c>
      <c r="O52" s="23">
        <v>0.23</v>
      </c>
      <c r="P52" s="23">
        <v>0.38</v>
      </c>
      <c r="Q52" s="23">
        <f t="shared" si="1"/>
        <v>0.62</v>
      </c>
      <c r="R52" s="13">
        <v>2860</v>
      </c>
    </row>
    <row r="53" spans="1:18" ht="15.5" x14ac:dyDescent="0.35">
      <c r="A53" s="24"/>
      <c r="B53" s="22" t="s">
        <v>78</v>
      </c>
      <c r="C53" s="23">
        <v>0.36</v>
      </c>
      <c r="D53" s="23">
        <v>0.2</v>
      </c>
      <c r="E53" s="23">
        <v>0.26</v>
      </c>
      <c r="F53" s="23">
        <v>0.19</v>
      </c>
      <c r="G53" s="23">
        <v>0.36</v>
      </c>
      <c r="H53" s="23">
        <f t="shared" si="0"/>
        <v>0.64</v>
      </c>
      <c r="I53" s="13">
        <v>3290</v>
      </c>
      <c r="J53" s="13"/>
      <c r="K53" s="13" t="s">
        <v>78</v>
      </c>
      <c r="L53" s="23">
        <v>0.41</v>
      </c>
      <c r="M53" s="23">
        <v>0.19</v>
      </c>
      <c r="N53" s="23">
        <v>0.18</v>
      </c>
      <c r="O53" s="23">
        <v>0.23</v>
      </c>
      <c r="P53" s="23">
        <v>0.41</v>
      </c>
      <c r="Q53" s="23">
        <f t="shared" si="1"/>
        <v>0.59000000000000008</v>
      </c>
      <c r="R53" s="13">
        <v>3290</v>
      </c>
    </row>
    <row r="54" spans="1:18" ht="15.5" x14ac:dyDescent="0.35">
      <c r="A54" s="24"/>
      <c r="B54" s="22" t="s">
        <v>77</v>
      </c>
      <c r="C54" s="23">
        <v>0.34</v>
      </c>
      <c r="D54" s="23">
        <v>0.2</v>
      </c>
      <c r="E54" s="23">
        <v>0.27</v>
      </c>
      <c r="F54" s="23">
        <v>0.19</v>
      </c>
      <c r="G54" s="23">
        <v>0.34</v>
      </c>
      <c r="H54" s="23">
        <f t="shared" si="0"/>
        <v>0.65999999999999992</v>
      </c>
      <c r="I54" s="13">
        <v>850</v>
      </c>
      <c r="J54" s="13"/>
      <c r="K54" s="13" t="s">
        <v>77</v>
      </c>
      <c r="L54" s="23">
        <v>0.35</v>
      </c>
      <c r="M54" s="23">
        <v>0.19</v>
      </c>
      <c r="N54" s="23">
        <v>0.19</v>
      </c>
      <c r="O54" s="23">
        <v>0.26</v>
      </c>
      <c r="P54" s="23">
        <v>0.35</v>
      </c>
      <c r="Q54" s="23">
        <f t="shared" si="1"/>
        <v>0.65</v>
      </c>
      <c r="R54" s="13">
        <v>850</v>
      </c>
    </row>
    <row r="55" spans="1:18" ht="15.5" x14ac:dyDescent="0.35">
      <c r="A55" s="24"/>
      <c r="B55" s="22" t="s">
        <v>76</v>
      </c>
      <c r="C55" s="23">
        <v>0.37</v>
      </c>
      <c r="D55" s="23">
        <v>0.18</v>
      </c>
      <c r="E55" s="23">
        <v>0.24</v>
      </c>
      <c r="F55" s="23">
        <v>0.21</v>
      </c>
      <c r="G55" s="23">
        <v>0.37</v>
      </c>
      <c r="H55" s="23">
        <f t="shared" si="0"/>
        <v>0.63</v>
      </c>
      <c r="I55" s="13">
        <v>570</v>
      </c>
      <c r="J55" s="13"/>
      <c r="K55" s="13" t="s">
        <v>76</v>
      </c>
      <c r="L55" s="23">
        <v>0.4</v>
      </c>
      <c r="M55" s="23">
        <v>0.19</v>
      </c>
      <c r="N55" s="23">
        <v>0.18</v>
      </c>
      <c r="O55" s="23">
        <v>0.23</v>
      </c>
      <c r="P55" s="23">
        <v>0.4</v>
      </c>
      <c r="Q55" s="23">
        <f t="shared" si="1"/>
        <v>0.6</v>
      </c>
      <c r="R55" s="13">
        <v>570</v>
      </c>
    </row>
    <row r="56" spans="1:18" ht="15.5" x14ac:dyDescent="0.35">
      <c r="A56" s="24"/>
      <c r="B56" s="22" t="s">
        <v>75</v>
      </c>
      <c r="C56" s="23">
        <v>0.47</v>
      </c>
      <c r="D56" s="23">
        <v>0.15</v>
      </c>
      <c r="E56" s="23">
        <v>0.2</v>
      </c>
      <c r="F56" s="23">
        <v>0.17</v>
      </c>
      <c r="G56" s="23">
        <v>0.47</v>
      </c>
      <c r="H56" s="23">
        <f t="shared" si="0"/>
        <v>0.53</v>
      </c>
      <c r="I56" s="13">
        <v>1030</v>
      </c>
      <c r="J56" s="13"/>
      <c r="K56" s="13" t="s">
        <v>75</v>
      </c>
      <c r="L56" s="23">
        <v>0.33</v>
      </c>
      <c r="M56" s="23">
        <v>0.17</v>
      </c>
      <c r="N56" s="23">
        <v>0.2</v>
      </c>
      <c r="O56" s="23">
        <v>0.3</v>
      </c>
      <c r="P56" s="23">
        <v>0.33</v>
      </c>
      <c r="Q56" s="23">
        <f t="shared" si="1"/>
        <v>0.66999999999999993</v>
      </c>
      <c r="R56" s="13">
        <v>1030</v>
      </c>
    </row>
    <row r="57" spans="1:18" ht="15.5" x14ac:dyDescent="0.35">
      <c r="A57" s="24"/>
      <c r="B57" s="22" t="s">
        <v>74</v>
      </c>
      <c r="C57" s="23">
        <v>0.55000000000000004</v>
      </c>
      <c r="D57" s="23">
        <v>0.11</v>
      </c>
      <c r="E57" s="23">
        <v>0.15</v>
      </c>
      <c r="F57" s="23">
        <v>0.19</v>
      </c>
      <c r="G57" s="23">
        <v>0.55000000000000004</v>
      </c>
      <c r="H57" s="23">
        <f t="shared" si="0"/>
        <v>0.44999999999999996</v>
      </c>
      <c r="I57" s="13">
        <v>1010</v>
      </c>
      <c r="J57" s="13"/>
      <c r="K57" s="13" t="s">
        <v>74</v>
      </c>
      <c r="L57" s="23">
        <v>0.37</v>
      </c>
      <c r="M57" s="23">
        <v>0.16</v>
      </c>
      <c r="N57" s="23">
        <v>0.2</v>
      </c>
      <c r="O57" s="23">
        <v>0.27</v>
      </c>
      <c r="P57" s="23">
        <v>0.37</v>
      </c>
      <c r="Q57" s="23">
        <f t="shared" si="1"/>
        <v>0.63</v>
      </c>
      <c r="R57" s="13">
        <v>1010</v>
      </c>
    </row>
    <row r="58" spans="1:18" ht="15.5" x14ac:dyDescent="0.35">
      <c r="A58" s="24" t="s">
        <v>1821</v>
      </c>
      <c r="B58" s="22" t="s">
        <v>964</v>
      </c>
      <c r="C58" s="23">
        <v>0.4</v>
      </c>
      <c r="D58" s="23">
        <v>0.21</v>
      </c>
      <c r="E58" s="23">
        <v>0.22</v>
      </c>
      <c r="F58" s="23">
        <v>0.18</v>
      </c>
      <c r="G58" s="23">
        <v>0.4</v>
      </c>
      <c r="H58" s="23">
        <f t="shared" si="0"/>
        <v>0.6</v>
      </c>
      <c r="I58" s="13">
        <v>3810</v>
      </c>
      <c r="J58" s="13"/>
      <c r="K58" s="13" t="s">
        <v>964</v>
      </c>
      <c r="L58" s="23">
        <v>0.33</v>
      </c>
      <c r="M58" s="23">
        <v>0.2</v>
      </c>
      <c r="N58" s="23">
        <v>0.19</v>
      </c>
      <c r="O58" s="23">
        <v>0.28000000000000003</v>
      </c>
      <c r="P58" s="23">
        <v>0.33</v>
      </c>
      <c r="Q58" s="23">
        <f t="shared" si="1"/>
        <v>0.66999999999999993</v>
      </c>
      <c r="R58" s="13">
        <v>3810</v>
      </c>
    </row>
    <row r="59" spans="1:18" ht="15.5" x14ac:dyDescent="0.35">
      <c r="A59" s="24"/>
      <c r="B59" s="22" t="s">
        <v>965</v>
      </c>
      <c r="C59" s="23">
        <v>0.28999999999999998</v>
      </c>
      <c r="D59" s="23">
        <v>0.21</v>
      </c>
      <c r="E59" s="23">
        <v>0.28999999999999998</v>
      </c>
      <c r="F59" s="23">
        <v>0.21</v>
      </c>
      <c r="G59" s="23">
        <v>0.28999999999999998</v>
      </c>
      <c r="H59" s="23">
        <f t="shared" si="0"/>
        <v>0.71</v>
      </c>
      <c r="I59" s="13">
        <v>1570</v>
      </c>
      <c r="J59" s="13"/>
      <c r="K59" s="13" t="s">
        <v>965</v>
      </c>
      <c r="L59" s="23">
        <v>0.31</v>
      </c>
      <c r="M59" s="23">
        <v>0.21</v>
      </c>
      <c r="N59" s="23">
        <v>0.24</v>
      </c>
      <c r="O59" s="23">
        <v>0.24</v>
      </c>
      <c r="P59" s="23">
        <v>0.31</v>
      </c>
      <c r="Q59" s="23">
        <f t="shared" si="1"/>
        <v>0.69</v>
      </c>
      <c r="R59" s="13">
        <v>1570</v>
      </c>
    </row>
    <row r="60" spans="1:18" ht="15.5" x14ac:dyDescent="0.35">
      <c r="A60" s="24"/>
      <c r="B60" s="22" t="s">
        <v>966</v>
      </c>
      <c r="C60" s="23">
        <v>0.31</v>
      </c>
      <c r="D60" s="23">
        <v>0.15</v>
      </c>
      <c r="E60" s="23">
        <v>0.32</v>
      </c>
      <c r="F60" s="23">
        <v>0.22</v>
      </c>
      <c r="G60" s="23">
        <v>0.31</v>
      </c>
      <c r="H60" s="23">
        <f t="shared" si="0"/>
        <v>0.69</v>
      </c>
      <c r="I60" s="13">
        <v>660</v>
      </c>
      <c r="J60" s="13"/>
      <c r="K60" s="13" t="s">
        <v>966</v>
      </c>
      <c r="L60" s="23">
        <v>0.36</v>
      </c>
      <c r="M60" s="23">
        <v>0.19</v>
      </c>
      <c r="N60" s="23">
        <v>0.25</v>
      </c>
      <c r="O60" s="23">
        <v>0.2</v>
      </c>
      <c r="P60" s="23">
        <v>0.36</v>
      </c>
      <c r="Q60" s="23">
        <f t="shared" si="1"/>
        <v>0.64</v>
      </c>
      <c r="R60" s="13">
        <v>660</v>
      </c>
    </row>
    <row r="61" spans="1:18" ht="15.5" x14ac:dyDescent="0.35">
      <c r="A61" s="24"/>
      <c r="B61" s="22" t="s">
        <v>967</v>
      </c>
      <c r="C61" s="23">
        <v>0.3</v>
      </c>
      <c r="D61" s="23">
        <v>0.12</v>
      </c>
      <c r="E61" s="23">
        <v>0.25</v>
      </c>
      <c r="F61" s="23">
        <v>0.34</v>
      </c>
      <c r="G61" s="23">
        <v>0.3</v>
      </c>
      <c r="H61" s="23">
        <f t="shared" si="0"/>
        <v>0.7</v>
      </c>
      <c r="I61" s="13">
        <v>240</v>
      </c>
      <c r="J61" s="13"/>
      <c r="K61" s="13" t="s">
        <v>967</v>
      </c>
      <c r="L61" s="23">
        <v>0.47</v>
      </c>
      <c r="M61" s="23">
        <v>0.18</v>
      </c>
      <c r="N61" s="23">
        <v>0.12</v>
      </c>
      <c r="O61" s="23">
        <v>0.24</v>
      </c>
      <c r="P61" s="23">
        <v>0.47</v>
      </c>
      <c r="Q61" s="23">
        <f t="shared" si="1"/>
        <v>0.53</v>
      </c>
      <c r="R61" s="13">
        <v>240</v>
      </c>
    </row>
    <row r="62" spans="1:18" ht="15.5" x14ac:dyDescent="0.35">
      <c r="A62" s="24"/>
      <c r="B62" s="22" t="s">
        <v>968</v>
      </c>
      <c r="C62" s="23">
        <v>0.27</v>
      </c>
      <c r="D62" s="23">
        <v>0.13</v>
      </c>
      <c r="E62" s="23">
        <v>0.3</v>
      </c>
      <c r="F62" s="23">
        <v>0.31</v>
      </c>
      <c r="G62" s="23">
        <v>0.27</v>
      </c>
      <c r="H62" s="23">
        <f t="shared" si="0"/>
        <v>0.73</v>
      </c>
      <c r="I62" s="13">
        <v>440</v>
      </c>
      <c r="J62" s="13"/>
      <c r="K62" s="13" t="s">
        <v>968</v>
      </c>
      <c r="L62" s="23">
        <v>0.39</v>
      </c>
      <c r="M62" s="23">
        <v>0.2</v>
      </c>
      <c r="N62" s="23">
        <v>0.17</v>
      </c>
      <c r="O62" s="23">
        <v>0.24</v>
      </c>
      <c r="P62" s="23">
        <v>0.39</v>
      </c>
      <c r="Q62" s="23">
        <f t="shared" si="1"/>
        <v>0.61</v>
      </c>
      <c r="R62" s="13">
        <v>440</v>
      </c>
    </row>
    <row r="63" spans="1:18" ht="15.5" x14ac:dyDescent="0.35">
      <c r="A63" s="24"/>
      <c r="H63"/>
      <c r="J63" s="14"/>
    </row>
    <row r="64" spans="1:18" ht="15.5" x14ac:dyDescent="0.35">
      <c r="A64" s="24"/>
      <c r="B64" s="13" t="s">
        <v>570</v>
      </c>
      <c r="H64"/>
      <c r="J64" s="14"/>
    </row>
    <row r="65" spans="1:1" ht="15.5" x14ac:dyDescent="0.35">
      <c r="A65" s="13" t="s">
        <v>1811</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workbookViewId="0">
      <selection activeCell="A37" sqref="A37"/>
    </sheetView>
  </sheetViews>
  <sheetFormatPr defaultColWidth="10.6328125" defaultRowHeight="14.5" x14ac:dyDescent="0.35"/>
  <cols>
    <col min="1" max="1" width="23.6328125" customWidth="1"/>
  </cols>
  <sheetData>
    <row r="1" spans="1:18" ht="15.5" x14ac:dyDescent="0.35">
      <c r="A1" s="19" t="s">
        <v>1893</v>
      </c>
      <c r="B1" s="19"/>
      <c r="C1" s="19"/>
      <c r="D1" s="19"/>
      <c r="E1" s="14"/>
      <c r="F1" s="14"/>
      <c r="G1" s="14"/>
      <c r="H1" s="14"/>
      <c r="I1" s="14"/>
      <c r="J1" s="14"/>
      <c r="K1" s="14"/>
      <c r="L1" s="14"/>
      <c r="M1" s="14"/>
      <c r="N1" s="14"/>
      <c r="O1" s="14"/>
      <c r="P1" s="14"/>
      <c r="Q1" s="14"/>
      <c r="R1" s="14"/>
    </row>
    <row r="2" spans="1:18" s="14" customFormat="1" ht="15.5" x14ac:dyDescent="0.35">
      <c r="A2" s="13" t="s">
        <v>1892</v>
      </c>
      <c r="B2" s="13"/>
    </row>
    <row r="3" spans="1:18" ht="15.5" x14ac:dyDescent="0.35">
      <c r="A3" s="13" t="s">
        <v>1808</v>
      </c>
      <c r="B3" s="13"/>
      <c r="C3" s="13"/>
      <c r="D3" s="13"/>
      <c r="E3" s="13"/>
      <c r="F3" s="13"/>
      <c r="G3" s="13"/>
    </row>
    <row r="4" spans="1:18" ht="15.5" x14ac:dyDescent="0.35">
      <c r="A4" s="13"/>
      <c r="B4" s="13"/>
      <c r="C4" s="13"/>
      <c r="D4" s="13"/>
      <c r="E4" s="13"/>
      <c r="F4" s="13"/>
      <c r="G4" s="13"/>
    </row>
    <row r="5" spans="1:18" ht="31" x14ac:dyDescent="0.35">
      <c r="A5" s="30" t="s">
        <v>1982</v>
      </c>
      <c r="B5" s="13" t="s">
        <v>116</v>
      </c>
      <c r="C5" s="13" t="s">
        <v>115</v>
      </c>
      <c r="D5" s="13" t="s">
        <v>114</v>
      </c>
      <c r="E5" s="13" t="s">
        <v>113</v>
      </c>
      <c r="F5" s="13" t="s">
        <v>118</v>
      </c>
      <c r="G5" s="13" t="s">
        <v>117</v>
      </c>
    </row>
    <row r="6" spans="1:18" ht="15.5" x14ac:dyDescent="0.35">
      <c r="A6" s="13">
        <v>2012</v>
      </c>
      <c r="B6" s="23">
        <v>0.34200000000000003</v>
      </c>
      <c r="C6" s="23">
        <v>0.19800000000000001</v>
      </c>
      <c r="D6" s="23">
        <v>0.23199999999999998</v>
      </c>
      <c r="E6" s="23">
        <v>0.22699999999999998</v>
      </c>
      <c r="F6" s="23">
        <v>0.65799999999999992</v>
      </c>
      <c r="G6" s="13">
        <v>9840</v>
      </c>
    </row>
    <row r="7" spans="1:18" ht="15.5" x14ac:dyDescent="0.35">
      <c r="A7" s="22">
        <v>2014</v>
      </c>
      <c r="B7" s="23">
        <v>0.33100000000000002</v>
      </c>
      <c r="C7" s="23">
        <v>0.191</v>
      </c>
      <c r="D7" s="23">
        <v>0.26200000000000001</v>
      </c>
      <c r="E7" s="23">
        <v>0.21600000000000003</v>
      </c>
      <c r="F7" s="23">
        <v>0.66900000000000004</v>
      </c>
      <c r="G7" s="13">
        <v>9740</v>
      </c>
    </row>
    <row r="8" spans="1:18" ht="15.5" x14ac:dyDescent="0.35">
      <c r="A8" s="13">
        <v>2016</v>
      </c>
      <c r="B8" s="23">
        <v>0.314</v>
      </c>
      <c r="C8" s="23">
        <v>0.19399999999999998</v>
      </c>
      <c r="D8" s="23">
        <v>0.26300000000000001</v>
      </c>
      <c r="E8" s="23">
        <v>0.22899999999999998</v>
      </c>
      <c r="F8" s="23">
        <v>0.68599999999999994</v>
      </c>
      <c r="G8" s="13">
        <v>9580</v>
      </c>
    </row>
    <row r="9" spans="1:18" ht="15.5" x14ac:dyDescent="0.35">
      <c r="A9" s="13">
        <v>2019</v>
      </c>
      <c r="B9" s="23">
        <v>0.33500000000000002</v>
      </c>
      <c r="C9" s="23">
        <v>0.18</v>
      </c>
      <c r="D9" s="23">
        <v>0.26500000000000001</v>
      </c>
      <c r="E9" s="23">
        <v>0.221</v>
      </c>
      <c r="F9" s="23">
        <v>0.66500000000000004</v>
      </c>
      <c r="G9" s="13">
        <v>9610</v>
      </c>
    </row>
    <row r="10" spans="1:18" ht="15.5" x14ac:dyDescent="0.35">
      <c r="A10" s="13"/>
      <c r="B10" s="13"/>
      <c r="C10" s="13"/>
      <c r="D10" s="13"/>
      <c r="E10" s="13"/>
      <c r="F10" s="13"/>
      <c r="G10" s="13"/>
    </row>
    <row r="11" spans="1:18" ht="15.5" x14ac:dyDescent="0.35">
      <c r="A11" s="13"/>
      <c r="B11" s="13"/>
      <c r="C11" s="13"/>
      <c r="D11" s="13"/>
      <c r="E11" s="13"/>
      <c r="F11" s="13"/>
      <c r="G11" s="13"/>
    </row>
    <row r="12" spans="1:18" ht="31" x14ac:dyDescent="0.35">
      <c r="A12" s="30" t="s">
        <v>1981</v>
      </c>
      <c r="B12" s="13" t="s">
        <v>116</v>
      </c>
      <c r="C12" s="13" t="s">
        <v>115</v>
      </c>
      <c r="D12" s="13" t="s">
        <v>114</v>
      </c>
      <c r="E12" s="13" t="s">
        <v>113</v>
      </c>
      <c r="F12" s="13" t="s">
        <v>118</v>
      </c>
      <c r="G12" s="13" t="s">
        <v>117</v>
      </c>
    </row>
    <row r="13" spans="1:18" ht="15.5" x14ac:dyDescent="0.35">
      <c r="A13" s="13">
        <v>2012</v>
      </c>
      <c r="B13" s="23">
        <v>0.45100000000000001</v>
      </c>
      <c r="C13" s="23">
        <v>0.18899999999999997</v>
      </c>
      <c r="D13" s="23">
        <v>0.16699999999999998</v>
      </c>
      <c r="E13" s="23">
        <v>0.193</v>
      </c>
      <c r="F13" s="23">
        <v>0.54899999999999993</v>
      </c>
      <c r="G13" s="13">
        <v>9810</v>
      </c>
    </row>
    <row r="14" spans="1:18" ht="15.5" x14ac:dyDescent="0.35">
      <c r="A14" s="13">
        <v>2014</v>
      </c>
      <c r="B14" s="23">
        <v>0.41700000000000004</v>
      </c>
      <c r="C14" s="23">
        <v>0.20199999999999999</v>
      </c>
      <c r="D14" s="23">
        <v>0.17699999999999999</v>
      </c>
      <c r="E14" s="23">
        <v>0.20399999999999999</v>
      </c>
      <c r="F14" s="23">
        <v>0.58299999999999996</v>
      </c>
      <c r="G14" s="13">
        <v>9690</v>
      </c>
    </row>
    <row r="15" spans="1:18" ht="15.5" x14ac:dyDescent="0.35">
      <c r="A15" s="13">
        <v>2016</v>
      </c>
      <c r="B15" s="23">
        <v>0.38600000000000001</v>
      </c>
      <c r="C15" s="23">
        <v>0.20300000000000001</v>
      </c>
      <c r="D15" s="23">
        <v>0.19800000000000001</v>
      </c>
      <c r="E15" s="23">
        <v>0.21199999999999999</v>
      </c>
      <c r="F15" s="23">
        <v>0.61399999999999999</v>
      </c>
      <c r="G15" s="13">
        <v>9540</v>
      </c>
    </row>
    <row r="16" spans="1:18" ht="15.5" x14ac:dyDescent="0.35">
      <c r="A16" s="13">
        <v>2019</v>
      </c>
      <c r="B16" s="23">
        <v>0.38</v>
      </c>
      <c r="C16" s="23">
        <v>0.18899999999999997</v>
      </c>
      <c r="D16" s="23">
        <v>0.19</v>
      </c>
      <c r="E16" s="23">
        <v>0.24100000000000002</v>
      </c>
      <c r="F16" s="23">
        <v>0.62</v>
      </c>
      <c r="G16" s="13">
        <v>9610</v>
      </c>
    </row>
    <row r="17" spans="1:7" ht="15.5" x14ac:dyDescent="0.35">
      <c r="A17" s="13"/>
      <c r="B17" s="13"/>
      <c r="C17" s="13"/>
      <c r="D17" s="13"/>
      <c r="E17" s="13"/>
      <c r="F17" s="13"/>
      <c r="G17" s="13"/>
    </row>
    <row r="18" spans="1:7" ht="15.5" x14ac:dyDescent="0.35">
      <c r="A18" s="13" t="s">
        <v>570</v>
      </c>
      <c r="B18" s="13"/>
      <c r="C18" s="13"/>
      <c r="D18" s="13"/>
      <c r="E18" s="13"/>
      <c r="F18" s="13"/>
      <c r="G18" s="1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5"/>
  <sheetViews>
    <sheetView workbookViewId="0">
      <selection activeCell="D5" sqref="D5"/>
    </sheetView>
  </sheetViews>
  <sheetFormatPr defaultColWidth="10.6328125" defaultRowHeight="14.5" x14ac:dyDescent="0.35"/>
  <cols>
    <col min="1" max="1" width="28.54296875" style="69" customWidth="1"/>
    <col min="2" max="2" width="17.26953125" style="69" customWidth="1"/>
    <col min="3" max="10" width="10.6328125" style="69"/>
    <col min="11" max="11" width="22.36328125" style="69" customWidth="1"/>
    <col min="12" max="16384" width="10.6328125" style="69"/>
  </cols>
  <sheetData>
    <row r="1" spans="1:18" ht="15.5" x14ac:dyDescent="0.35">
      <c r="A1" s="55" t="s">
        <v>1896</v>
      </c>
      <c r="B1" s="55"/>
      <c r="C1" s="55"/>
    </row>
    <row r="2" spans="1:18" ht="15.5" x14ac:dyDescent="0.35">
      <c r="A2" s="15" t="s">
        <v>1884</v>
      </c>
    </row>
    <row r="3" spans="1:18" ht="15.5" x14ac:dyDescent="0.35">
      <c r="A3" s="15" t="s">
        <v>1813</v>
      </c>
      <c r="B3" s="15"/>
      <c r="C3" s="15"/>
      <c r="D3" s="15"/>
      <c r="E3" s="15"/>
      <c r="F3" s="15"/>
      <c r="G3" s="15"/>
      <c r="H3" s="15"/>
      <c r="I3" s="15"/>
      <c r="J3" s="15"/>
    </row>
    <row r="5" spans="1:18" ht="77.5" x14ac:dyDescent="0.35">
      <c r="A5" s="34"/>
      <c r="B5" s="30" t="s">
        <v>1983</v>
      </c>
      <c r="C5" s="15" t="s">
        <v>116</v>
      </c>
      <c r="D5" s="15" t="s">
        <v>115</v>
      </c>
      <c r="E5" s="15" t="s">
        <v>114</v>
      </c>
      <c r="F5" s="15" t="s">
        <v>113</v>
      </c>
      <c r="G5" s="15" t="s">
        <v>121</v>
      </c>
      <c r="H5" s="15" t="s">
        <v>1810</v>
      </c>
      <c r="I5" s="15" t="s">
        <v>59</v>
      </c>
      <c r="J5" s="15"/>
      <c r="K5" s="30" t="s">
        <v>1984</v>
      </c>
      <c r="L5" s="15" t="s">
        <v>116</v>
      </c>
      <c r="M5" s="15" t="s">
        <v>115</v>
      </c>
      <c r="N5" s="15" t="s">
        <v>114</v>
      </c>
      <c r="O5" s="15" t="s">
        <v>113</v>
      </c>
      <c r="P5" s="15" t="s">
        <v>120</v>
      </c>
      <c r="Q5" s="15" t="s">
        <v>1810</v>
      </c>
      <c r="R5" s="15" t="s">
        <v>59</v>
      </c>
    </row>
    <row r="6" spans="1:18" ht="15.5" x14ac:dyDescent="0.35">
      <c r="A6" s="34" t="s">
        <v>1823</v>
      </c>
      <c r="B6" s="22" t="s">
        <v>111</v>
      </c>
      <c r="C6" s="70">
        <v>0.95099999999999996</v>
      </c>
      <c r="D6" s="70">
        <v>1.8000000000000002E-2</v>
      </c>
      <c r="E6" s="70">
        <v>2.2000000000000002E-2</v>
      </c>
      <c r="F6" s="70">
        <v>0.01</v>
      </c>
      <c r="G6" s="70">
        <v>0.95099999999999996</v>
      </c>
      <c r="H6" s="70">
        <f>100%-G6</f>
        <v>4.9000000000000044E-2</v>
      </c>
      <c r="I6" s="15">
        <v>9750</v>
      </c>
      <c r="J6" s="15"/>
      <c r="K6" s="22" t="s">
        <v>111</v>
      </c>
      <c r="L6" s="70">
        <v>0.94299999999999995</v>
      </c>
      <c r="M6" s="70">
        <v>3.3000000000000002E-2</v>
      </c>
      <c r="N6" s="70">
        <v>1.7000000000000001E-2</v>
      </c>
      <c r="O6" s="70">
        <v>6.9999999999999993E-3</v>
      </c>
      <c r="P6" s="70">
        <v>0.94299999999999995</v>
      </c>
      <c r="Q6" s="70">
        <f>100% - P6</f>
        <v>5.7000000000000051E-2</v>
      </c>
      <c r="R6" s="15">
        <v>9750</v>
      </c>
    </row>
    <row r="7" spans="1:18" ht="15.5" x14ac:dyDescent="0.35">
      <c r="A7" s="34" t="s">
        <v>1824</v>
      </c>
      <c r="B7" s="22" t="s">
        <v>110</v>
      </c>
      <c r="C7" s="70">
        <v>0.93</v>
      </c>
      <c r="D7" s="70">
        <v>0.02</v>
      </c>
      <c r="E7" s="70">
        <v>0.03</v>
      </c>
      <c r="F7" s="70">
        <v>0.01</v>
      </c>
      <c r="G7" s="70">
        <v>0.93</v>
      </c>
      <c r="H7" s="70">
        <f t="shared" ref="H7:H62" si="0">100%-G7</f>
        <v>6.9999999999999951E-2</v>
      </c>
      <c r="I7" s="15">
        <v>4350</v>
      </c>
      <c r="J7" s="15"/>
      <c r="K7" s="22" t="s">
        <v>110</v>
      </c>
      <c r="L7" s="70">
        <v>0.92</v>
      </c>
      <c r="M7" s="70">
        <v>0.04</v>
      </c>
      <c r="N7" s="70">
        <v>0.02</v>
      </c>
      <c r="O7" s="70">
        <v>0.01</v>
      </c>
      <c r="P7" s="70">
        <v>0.92</v>
      </c>
      <c r="Q7" s="70">
        <f t="shared" ref="Q7:Q62" si="1">100% - P7</f>
        <v>7.999999999999996E-2</v>
      </c>
      <c r="R7" s="15">
        <v>4350</v>
      </c>
    </row>
    <row r="8" spans="1:18" ht="15.5" x14ac:dyDescent="0.35">
      <c r="A8" s="34"/>
      <c r="B8" s="22" t="s">
        <v>109</v>
      </c>
      <c r="C8" s="70">
        <v>0.97</v>
      </c>
      <c r="D8" s="70">
        <v>0.01</v>
      </c>
      <c r="E8" s="70">
        <v>0.01</v>
      </c>
      <c r="F8" s="70">
        <v>0.01</v>
      </c>
      <c r="G8" s="70">
        <v>0.97</v>
      </c>
      <c r="H8" s="70">
        <f t="shared" si="0"/>
        <v>3.0000000000000027E-2</v>
      </c>
      <c r="I8" s="15">
        <v>5400</v>
      </c>
      <c r="J8" s="15"/>
      <c r="K8" s="22" t="s">
        <v>109</v>
      </c>
      <c r="L8" s="70">
        <v>0.96</v>
      </c>
      <c r="M8" s="70">
        <v>0.02</v>
      </c>
      <c r="N8" s="70">
        <v>0.01</v>
      </c>
      <c r="O8" s="70">
        <v>0</v>
      </c>
      <c r="P8" s="70">
        <v>0.96</v>
      </c>
      <c r="Q8" s="70">
        <f t="shared" si="1"/>
        <v>4.0000000000000036E-2</v>
      </c>
      <c r="R8" s="15">
        <v>5400</v>
      </c>
    </row>
    <row r="9" spans="1:18" ht="15.5" x14ac:dyDescent="0.35">
      <c r="A9" s="34" t="s">
        <v>1816</v>
      </c>
      <c r="B9" s="22" t="s">
        <v>108</v>
      </c>
      <c r="C9" s="70">
        <v>0.89</v>
      </c>
      <c r="D9" s="70">
        <v>0.04</v>
      </c>
      <c r="E9" s="70">
        <v>0.03</v>
      </c>
      <c r="F9" s="70">
        <v>0.03</v>
      </c>
      <c r="G9" s="70">
        <v>0.89</v>
      </c>
      <c r="H9" s="70">
        <f t="shared" si="0"/>
        <v>0.10999999999999999</v>
      </c>
      <c r="I9" s="15">
        <v>200</v>
      </c>
      <c r="J9" s="15"/>
      <c r="K9" s="22" t="s">
        <v>108</v>
      </c>
      <c r="L9" s="70">
        <v>0.89</v>
      </c>
      <c r="M9" s="70">
        <v>0.05</v>
      </c>
      <c r="N9" s="70">
        <v>0.03</v>
      </c>
      <c r="O9" s="70">
        <v>0.03</v>
      </c>
      <c r="P9" s="70">
        <v>0.89</v>
      </c>
      <c r="Q9" s="70">
        <f t="shared" si="1"/>
        <v>0.10999999999999999</v>
      </c>
      <c r="R9" s="15">
        <v>200</v>
      </c>
    </row>
    <row r="10" spans="1:18" ht="15.5" x14ac:dyDescent="0.35">
      <c r="A10" s="34"/>
      <c r="B10" s="22" t="s">
        <v>107</v>
      </c>
      <c r="C10" s="70">
        <v>0.93</v>
      </c>
      <c r="D10" s="70">
        <v>0.02</v>
      </c>
      <c r="E10" s="70">
        <v>0.03</v>
      </c>
      <c r="F10" s="70">
        <v>0.02</v>
      </c>
      <c r="G10" s="70">
        <v>0.93</v>
      </c>
      <c r="H10" s="70">
        <f t="shared" si="0"/>
        <v>6.9999999999999951E-2</v>
      </c>
      <c r="I10" s="15">
        <v>1020</v>
      </c>
      <c r="J10" s="15"/>
      <c r="K10" s="22" t="s">
        <v>107</v>
      </c>
      <c r="L10" s="70">
        <v>0.94</v>
      </c>
      <c r="M10" s="70">
        <v>0.03</v>
      </c>
      <c r="N10" s="70">
        <v>0.02</v>
      </c>
      <c r="O10" s="70">
        <v>0.01</v>
      </c>
      <c r="P10" s="70">
        <v>0.94</v>
      </c>
      <c r="Q10" s="70">
        <f t="shared" si="1"/>
        <v>6.0000000000000053E-2</v>
      </c>
      <c r="R10" s="15">
        <v>1010</v>
      </c>
    </row>
    <row r="11" spans="1:18" ht="15.5" x14ac:dyDescent="0.35">
      <c r="A11" s="34"/>
      <c r="B11" s="22" t="s">
        <v>106</v>
      </c>
      <c r="C11" s="70">
        <v>0.95</v>
      </c>
      <c r="D11" s="70">
        <v>0.02</v>
      </c>
      <c r="E11" s="70">
        <v>0.02</v>
      </c>
      <c r="F11" s="70">
        <v>0.01</v>
      </c>
      <c r="G11" s="70">
        <v>0.95</v>
      </c>
      <c r="H11" s="70">
        <f t="shared" si="0"/>
        <v>5.0000000000000044E-2</v>
      </c>
      <c r="I11" s="15">
        <v>1490</v>
      </c>
      <c r="J11" s="15"/>
      <c r="K11" s="22" t="s">
        <v>106</v>
      </c>
      <c r="L11" s="70">
        <v>0.95</v>
      </c>
      <c r="M11" s="70">
        <v>0.03</v>
      </c>
      <c r="N11" s="70">
        <v>0.02</v>
      </c>
      <c r="O11" s="70">
        <v>0</v>
      </c>
      <c r="P11" s="70">
        <v>0.95</v>
      </c>
      <c r="Q11" s="70">
        <f t="shared" si="1"/>
        <v>5.0000000000000044E-2</v>
      </c>
      <c r="R11" s="15">
        <v>1490</v>
      </c>
    </row>
    <row r="12" spans="1:18" ht="15.5" x14ac:dyDescent="0.35">
      <c r="A12" s="34"/>
      <c r="B12" s="22" t="s">
        <v>105</v>
      </c>
      <c r="C12" s="70">
        <v>0.93</v>
      </c>
      <c r="D12" s="70">
        <v>0.03</v>
      </c>
      <c r="E12" s="70">
        <v>0.03</v>
      </c>
      <c r="F12" s="70">
        <v>0.02</v>
      </c>
      <c r="G12" s="70">
        <v>0.93</v>
      </c>
      <c r="H12" s="70">
        <f t="shared" si="0"/>
        <v>6.9999999999999951E-2</v>
      </c>
      <c r="I12" s="15">
        <v>1380</v>
      </c>
      <c r="J12" s="15"/>
      <c r="K12" s="22" t="s">
        <v>105</v>
      </c>
      <c r="L12" s="70">
        <v>0.9</v>
      </c>
      <c r="M12" s="70">
        <v>7.0000000000000007E-2</v>
      </c>
      <c r="N12" s="70">
        <v>0.02</v>
      </c>
      <c r="O12" s="70">
        <v>0.01</v>
      </c>
      <c r="P12" s="70">
        <v>0.9</v>
      </c>
      <c r="Q12" s="70">
        <f t="shared" si="1"/>
        <v>9.9999999999999978E-2</v>
      </c>
      <c r="R12" s="15">
        <v>1380</v>
      </c>
    </row>
    <row r="13" spans="1:18" ht="15.5" x14ac:dyDescent="0.35">
      <c r="A13" s="34"/>
      <c r="B13" s="22" t="s">
        <v>104</v>
      </c>
      <c r="C13" s="70">
        <v>0.96</v>
      </c>
      <c r="D13" s="70">
        <v>0.01</v>
      </c>
      <c r="E13" s="70">
        <v>0.02</v>
      </c>
      <c r="F13" s="70">
        <v>0.01</v>
      </c>
      <c r="G13" s="70">
        <v>0.96</v>
      </c>
      <c r="H13" s="70">
        <f t="shared" si="0"/>
        <v>4.0000000000000036E-2</v>
      </c>
      <c r="I13" s="15">
        <v>1660</v>
      </c>
      <c r="J13" s="15"/>
      <c r="K13" s="22" t="s">
        <v>104</v>
      </c>
      <c r="L13" s="70">
        <v>0.94</v>
      </c>
      <c r="M13" s="70">
        <v>0.04</v>
      </c>
      <c r="N13" s="70">
        <v>0.02</v>
      </c>
      <c r="O13" s="70">
        <v>0.01</v>
      </c>
      <c r="P13" s="70">
        <v>0.94</v>
      </c>
      <c r="Q13" s="70">
        <f t="shared" si="1"/>
        <v>6.0000000000000053E-2</v>
      </c>
      <c r="R13" s="15">
        <v>1670</v>
      </c>
    </row>
    <row r="14" spans="1:18" ht="15.5" x14ac:dyDescent="0.35">
      <c r="A14" s="34"/>
      <c r="B14" s="22" t="s">
        <v>103</v>
      </c>
      <c r="C14" s="70">
        <v>0.97</v>
      </c>
      <c r="D14" s="70">
        <v>0.01</v>
      </c>
      <c r="E14" s="70">
        <v>0.01</v>
      </c>
      <c r="F14" s="70">
        <v>0</v>
      </c>
      <c r="G14" s="70">
        <v>0.97</v>
      </c>
      <c r="H14" s="70">
        <f t="shared" si="0"/>
        <v>3.0000000000000027E-2</v>
      </c>
      <c r="I14" s="15">
        <v>1680</v>
      </c>
      <c r="J14" s="15"/>
      <c r="K14" s="22" t="s">
        <v>103</v>
      </c>
      <c r="L14" s="70">
        <v>0.96</v>
      </c>
      <c r="M14" s="70">
        <v>0.02</v>
      </c>
      <c r="N14" s="70">
        <v>0.01</v>
      </c>
      <c r="O14" s="70">
        <v>0</v>
      </c>
      <c r="P14" s="70">
        <v>0.96</v>
      </c>
      <c r="Q14" s="70">
        <f t="shared" si="1"/>
        <v>4.0000000000000036E-2</v>
      </c>
      <c r="R14" s="15">
        <v>1680</v>
      </c>
    </row>
    <row r="15" spans="1:18" ht="15.5" x14ac:dyDescent="0.35">
      <c r="A15" s="34"/>
      <c r="B15" s="22" t="s">
        <v>102</v>
      </c>
      <c r="C15" s="70">
        <v>0.98</v>
      </c>
      <c r="D15" s="70">
        <v>0.01</v>
      </c>
      <c r="E15" s="70">
        <v>0.01</v>
      </c>
      <c r="F15" s="70">
        <v>0</v>
      </c>
      <c r="G15" s="70">
        <v>0.98</v>
      </c>
      <c r="H15" s="70">
        <f t="shared" si="0"/>
        <v>2.0000000000000018E-2</v>
      </c>
      <c r="I15" s="15">
        <v>1510</v>
      </c>
      <c r="J15" s="15"/>
      <c r="K15" s="22" t="s">
        <v>102</v>
      </c>
      <c r="L15" s="70">
        <v>0.97</v>
      </c>
      <c r="M15" s="70">
        <v>0.01</v>
      </c>
      <c r="N15" s="70">
        <v>0.01</v>
      </c>
      <c r="O15" s="70">
        <v>0</v>
      </c>
      <c r="P15" s="70">
        <v>0.97</v>
      </c>
      <c r="Q15" s="70">
        <f t="shared" si="1"/>
        <v>3.0000000000000027E-2</v>
      </c>
      <c r="R15" s="15">
        <v>1510</v>
      </c>
    </row>
    <row r="16" spans="1:18" ht="15.5" x14ac:dyDescent="0.35">
      <c r="A16" s="34"/>
      <c r="B16" s="22" t="s">
        <v>101</v>
      </c>
      <c r="C16" s="70">
        <v>0.99</v>
      </c>
      <c r="D16" s="70">
        <v>0</v>
      </c>
      <c r="E16" s="70">
        <v>0</v>
      </c>
      <c r="F16" s="70">
        <v>0</v>
      </c>
      <c r="G16" s="70">
        <v>0.99</v>
      </c>
      <c r="H16" s="70">
        <f t="shared" si="0"/>
        <v>1.0000000000000009E-2</v>
      </c>
      <c r="I16" s="15">
        <v>820</v>
      </c>
      <c r="J16" s="15"/>
      <c r="K16" s="22" t="s">
        <v>101</v>
      </c>
      <c r="L16" s="70">
        <v>0.99</v>
      </c>
      <c r="M16" s="70">
        <v>0.01</v>
      </c>
      <c r="N16" s="70">
        <v>0</v>
      </c>
      <c r="O16" s="70">
        <v>0</v>
      </c>
      <c r="P16" s="70">
        <v>0.99</v>
      </c>
      <c r="Q16" s="70">
        <f t="shared" si="1"/>
        <v>1.0000000000000009E-2</v>
      </c>
      <c r="R16" s="15">
        <v>820</v>
      </c>
    </row>
    <row r="17" spans="1:18" ht="15.5" x14ac:dyDescent="0.35">
      <c r="A17" s="34" t="s">
        <v>1814</v>
      </c>
      <c r="B17" s="22" t="s">
        <v>36</v>
      </c>
      <c r="C17" s="70">
        <v>0.96</v>
      </c>
      <c r="D17" s="70">
        <v>0.02</v>
      </c>
      <c r="E17" s="70">
        <v>0.02</v>
      </c>
      <c r="F17" s="70">
        <v>0.01</v>
      </c>
      <c r="G17" s="70">
        <v>0.96</v>
      </c>
      <c r="H17" s="70">
        <f t="shared" si="0"/>
        <v>4.0000000000000036E-2</v>
      </c>
      <c r="I17" s="15">
        <v>7620</v>
      </c>
      <c r="J17" s="15"/>
      <c r="K17" s="22" t="s">
        <v>36</v>
      </c>
      <c r="L17" s="70">
        <v>0.95</v>
      </c>
      <c r="M17" s="70">
        <v>0.03</v>
      </c>
      <c r="N17" s="70">
        <v>0.01</v>
      </c>
      <c r="O17" s="70">
        <v>0.01</v>
      </c>
      <c r="P17" s="70">
        <v>0.95</v>
      </c>
      <c r="Q17" s="70">
        <f t="shared" si="1"/>
        <v>5.0000000000000044E-2</v>
      </c>
      <c r="R17" s="15">
        <v>7620</v>
      </c>
    </row>
    <row r="18" spans="1:18" ht="15.5" x14ac:dyDescent="0.35">
      <c r="A18" s="34"/>
      <c r="B18" s="22" t="s">
        <v>35</v>
      </c>
      <c r="C18" s="70">
        <v>0.93</v>
      </c>
      <c r="D18" s="70">
        <v>0.02</v>
      </c>
      <c r="E18" s="70">
        <v>0.03</v>
      </c>
      <c r="F18" s="70">
        <v>0.01</v>
      </c>
      <c r="G18" s="70">
        <v>0.93</v>
      </c>
      <c r="H18" s="70">
        <f t="shared" si="0"/>
        <v>6.9999999999999951E-2</v>
      </c>
      <c r="I18" s="15">
        <v>1270</v>
      </c>
      <c r="J18" s="15"/>
      <c r="K18" s="22" t="s">
        <v>35</v>
      </c>
      <c r="L18" s="70">
        <v>0.92</v>
      </c>
      <c r="M18" s="70">
        <v>0.04</v>
      </c>
      <c r="N18" s="70">
        <v>0.03</v>
      </c>
      <c r="O18" s="70">
        <v>0.01</v>
      </c>
      <c r="P18" s="70">
        <v>0.92</v>
      </c>
      <c r="Q18" s="70">
        <f t="shared" si="1"/>
        <v>7.999999999999996E-2</v>
      </c>
      <c r="R18" s="15">
        <v>1270</v>
      </c>
    </row>
    <row r="19" spans="1:18" ht="15.5" x14ac:dyDescent="0.35">
      <c r="A19" s="34"/>
      <c r="B19" s="22" t="s">
        <v>34</v>
      </c>
      <c r="C19" s="70">
        <v>0.95</v>
      </c>
      <c r="D19" s="70">
        <v>0</v>
      </c>
      <c r="E19" s="70">
        <v>0.04</v>
      </c>
      <c r="F19" s="70">
        <v>0.01</v>
      </c>
      <c r="G19" s="70">
        <v>0.95</v>
      </c>
      <c r="H19" s="70">
        <f t="shared" si="0"/>
        <v>5.0000000000000044E-2</v>
      </c>
      <c r="I19" s="15">
        <v>150</v>
      </c>
      <c r="J19" s="15"/>
      <c r="K19" s="22" t="s">
        <v>34</v>
      </c>
      <c r="L19" s="70">
        <v>0.95</v>
      </c>
      <c r="M19" s="70">
        <v>0.02</v>
      </c>
      <c r="N19" s="70">
        <v>0.03</v>
      </c>
      <c r="O19" s="70">
        <v>0</v>
      </c>
      <c r="P19" s="70">
        <v>0.95</v>
      </c>
      <c r="Q19" s="70">
        <f t="shared" si="1"/>
        <v>5.0000000000000044E-2</v>
      </c>
      <c r="R19" s="15">
        <v>150</v>
      </c>
    </row>
    <row r="20" spans="1:18" ht="15.5" x14ac:dyDescent="0.35">
      <c r="A20" s="34"/>
      <c r="B20" s="22" t="s">
        <v>33</v>
      </c>
      <c r="C20" s="70">
        <v>0.86</v>
      </c>
      <c r="D20" s="70">
        <v>0.03</v>
      </c>
      <c r="E20" s="70">
        <v>0.06</v>
      </c>
      <c r="F20" s="70">
        <v>0.04</v>
      </c>
      <c r="G20" s="70">
        <v>0.86</v>
      </c>
      <c r="H20" s="70">
        <f t="shared" si="0"/>
        <v>0.14000000000000001</v>
      </c>
      <c r="I20" s="15">
        <v>400</v>
      </c>
      <c r="J20" s="15"/>
      <c r="K20" s="22" t="s">
        <v>33</v>
      </c>
      <c r="L20" s="70">
        <v>0.88</v>
      </c>
      <c r="M20" s="70">
        <v>0.06</v>
      </c>
      <c r="N20" s="70">
        <v>0.04</v>
      </c>
      <c r="O20" s="70">
        <v>0.02</v>
      </c>
      <c r="P20" s="70">
        <v>0.88</v>
      </c>
      <c r="Q20" s="70">
        <f t="shared" si="1"/>
        <v>0.12</v>
      </c>
      <c r="R20" s="15">
        <v>400</v>
      </c>
    </row>
    <row r="21" spans="1:18" ht="15.5" x14ac:dyDescent="0.35">
      <c r="A21" s="34"/>
      <c r="B21" s="22" t="s">
        <v>32</v>
      </c>
      <c r="C21" s="70">
        <v>0.97</v>
      </c>
      <c r="D21" s="70">
        <v>0.02</v>
      </c>
      <c r="E21" s="70">
        <v>0.01</v>
      </c>
      <c r="F21" s="70">
        <v>0</v>
      </c>
      <c r="G21" s="70">
        <v>0.97</v>
      </c>
      <c r="H21" s="70">
        <f t="shared" si="0"/>
        <v>3.0000000000000027E-2</v>
      </c>
      <c r="I21" s="15">
        <v>190</v>
      </c>
      <c r="J21" s="15"/>
      <c r="K21" s="22" t="s">
        <v>32</v>
      </c>
      <c r="L21" s="70">
        <v>0.98</v>
      </c>
      <c r="M21" s="70">
        <v>0</v>
      </c>
      <c r="N21" s="70">
        <v>0.01</v>
      </c>
      <c r="O21" s="70">
        <v>0</v>
      </c>
      <c r="P21" s="70">
        <v>0.98</v>
      </c>
      <c r="Q21" s="70">
        <f t="shared" si="1"/>
        <v>2.0000000000000018E-2</v>
      </c>
      <c r="R21" s="15">
        <v>190</v>
      </c>
    </row>
    <row r="22" spans="1:18" ht="15.5" x14ac:dyDescent="0.35">
      <c r="A22" s="34"/>
      <c r="B22" s="22" t="s">
        <v>31</v>
      </c>
      <c r="C22" s="70">
        <v>0.93</v>
      </c>
      <c r="D22" s="70">
        <v>0.03</v>
      </c>
      <c r="E22" s="70">
        <v>0.02</v>
      </c>
      <c r="F22" s="70">
        <v>0.02</v>
      </c>
      <c r="G22" s="70">
        <v>0.93</v>
      </c>
      <c r="H22" s="70">
        <f t="shared" si="0"/>
        <v>6.9999999999999951E-2</v>
      </c>
      <c r="I22" s="15">
        <v>130</v>
      </c>
      <c r="J22" s="15"/>
      <c r="K22" s="22" t="s">
        <v>31</v>
      </c>
      <c r="L22" s="70">
        <v>0.93</v>
      </c>
      <c r="M22" s="70">
        <v>0.06</v>
      </c>
      <c r="N22" s="70">
        <v>0</v>
      </c>
      <c r="O22" s="70">
        <v>0.01</v>
      </c>
      <c r="P22" s="70">
        <v>0.93</v>
      </c>
      <c r="Q22" s="70">
        <f t="shared" si="1"/>
        <v>6.9999999999999951E-2</v>
      </c>
      <c r="R22" s="15">
        <v>130</v>
      </c>
    </row>
    <row r="23" spans="1:18" ht="15.5" x14ac:dyDescent="0.35">
      <c r="A23" s="34" t="s">
        <v>1815</v>
      </c>
      <c r="B23" s="22" t="s">
        <v>1035</v>
      </c>
      <c r="C23" s="70">
        <v>0.95</v>
      </c>
      <c r="D23" s="70">
        <v>0.02</v>
      </c>
      <c r="E23" s="70">
        <v>0.02</v>
      </c>
      <c r="F23" s="70">
        <v>0.01</v>
      </c>
      <c r="G23" s="70">
        <v>0.95</v>
      </c>
      <c r="H23" s="70">
        <f t="shared" si="0"/>
        <v>5.0000000000000044E-2</v>
      </c>
      <c r="I23" s="15">
        <v>5130</v>
      </c>
      <c r="J23" s="15"/>
      <c r="K23" s="22" t="s">
        <v>1035</v>
      </c>
      <c r="L23" s="70">
        <v>0.94</v>
      </c>
      <c r="M23" s="70">
        <v>0.03</v>
      </c>
      <c r="N23" s="70">
        <v>0.02</v>
      </c>
      <c r="O23" s="70">
        <v>0.01</v>
      </c>
      <c r="P23" s="70">
        <v>0.94</v>
      </c>
      <c r="Q23" s="70">
        <f t="shared" si="1"/>
        <v>6.0000000000000053E-2</v>
      </c>
      <c r="R23" s="15">
        <v>5130</v>
      </c>
    </row>
    <row r="24" spans="1:18" ht="15.5" x14ac:dyDescent="0.35">
      <c r="A24" s="34"/>
      <c r="B24" s="22" t="s">
        <v>164</v>
      </c>
      <c r="C24" s="70">
        <v>0.97</v>
      </c>
      <c r="D24" s="70">
        <v>0.01</v>
      </c>
      <c r="E24" s="70">
        <v>0.01</v>
      </c>
      <c r="F24" s="70">
        <v>0</v>
      </c>
      <c r="G24" s="70">
        <v>0.97</v>
      </c>
      <c r="H24" s="70">
        <f t="shared" si="0"/>
        <v>3.0000000000000027E-2</v>
      </c>
      <c r="I24" s="15">
        <v>2350</v>
      </c>
      <c r="J24" s="15"/>
      <c r="K24" s="22" t="s">
        <v>164</v>
      </c>
      <c r="L24" s="70">
        <v>0.96</v>
      </c>
      <c r="M24" s="70">
        <v>0.03</v>
      </c>
      <c r="N24" s="70">
        <v>0.01</v>
      </c>
      <c r="O24" s="70">
        <v>0</v>
      </c>
      <c r="P24" s="70">
        <v>0.96</v>
      </c>
      <c r="Q24" s="70">
        <f t="shared" si="1"/>
        <v>4.0000000000000036E-2</v>
      </c>
      <c r="R24" s="15">
        <v>2350</v>
      </c>
    </row>
    <row r="25" spans="1:18" ht="15.5" x14ac:dyDescent="0.35">
      <c r="A25" s="34"/>
      <c r="B25" s="22" t="s">
        <v>163</v>
      </c>
      <c r="C25" s="70">
        <v>0.95</v>
      </c>
      <c r="D25" s="70">
        <v>0.02</v>
      </c>
      <c r="E25" s="70">
        <v>0.03</v>
      </c>
      <c r="F25" s="70">
        <v>0.01</v>
      </c>
      <c r="G25" s="70">
        <v>0.95</v>
      </c>
      <c r="H25" s="70">
        <f t="shared" si="0"/>
        <v>5.0000000000000044E-2</v>
      </c>
      <c r="I25" s="15">
        <v>1180</v>
      </c>
      <c r="J25" s="15"/>
      <c r="K25" s="22" t="s">
        <v>163</v>
      </c>
      <c r="L25" s="70">
        <v>0.94</v>
      </c>
      <c r="M25" s="70">
        <v>0.03</v>
      </c>
      <c r="N25" s="70">
        <v>0.01</v>
      </c>
      <c r="O25" s="70">
        <v>0.01</v>
      </c>
      <c r="P25" s="70">
        <v>0.94</v>
      </c>
      <c r="Q25" s="70">
        <f t="shared" si="1"/>
        <v>6.0000000000000053E-2</v>
      </c>
      <c r="R25" s="15">
        <v>1180</v>
      </c>
    </row>
    <row r="26" spans="1:18" ht="15.5" x14ac:dyDescent="0.35">
      <c r="A26" s="34"/>
      <c r="B26" s="22" t="s">
        <v>162</v>
      </c>
      <c r="C26" s="70">
        <v>0.93</v>
      </c>
      <c r="D26" s="70">
        <v>0.03</v>
      </c>
      <c r="E26" s="70">
        <v>0.03</v>
      </c>
      <c r="F26" s="70">
        <v>0.01</v>
      </c>
      <c r="G26" s="70">
        <v>0.93</v>
      </c>
      <c r="H26" s="70">
        <f t="shared" si="0"/>
        <v>6.9999999999999951E-2</v>
      </c>
      <c r="I26" s="15">
        <v>860</v>
      </c>
      <c r="J26" s="15"/>
      <c r="K26" s="22" t="s">
        <v>162</v>
      </c>
      <c r="L26" s="70">
        <v>0.92</v>
      </c>
      <c r="M26" s="70">
        <v>0.05</v>
      </c>
      <c r="N26" s="70">
        <v>0.03</v>
      </c>
      <c r="O26" s="70">
        <v>0</v>
      </c>
      <c r="P26" s="70">
        <v>0.92</v>
      </c>
      <c r="Q26" s="70">
        <f t="shared" si="1"/>
        <v>7.999999999999996E-2</v>
      </c>
      <c r="R26" s="15">
        <v>860</v>
      </c>
    </row>
    <row r="27" spans="1:18" ht="15.5" x14ac:dyDescent="0.35">
      <c r="A27" s="34"/>
      <c r="B27" s="22" t="s">
        <v>161</v>
      </c>
      <c r="C27" s="70">
        <v>0.96</v>
      </c>
      <c r="D27" s="70">
        <v>0.02</v>
      </c>
      <c r="E27" s="70">
        <v>0.01</v>
      </c>
      <c r="F27" s="70">
        <v>0.01</v>
      </c>
      <c r="G27" s="70">
        <v>0.96</v>
      </c>
      <c r="H27" s="70">
        <f t="shared" si="0"/>
        <v>4.0000000000000036E-2</v>
      </c>
      <c r="I27" s="15">
        <v>100</v>
      </c>
      <c r="J27" s="15"/>
      <c r="K27" s="22" t="s">
        <v>161</v>
      </c>
      <c r="L27" s="70">
        <v>0.97</v>
      </c>
      <c r="M27" s="70">
        <v>0.03</v>
      </c>
      <c r="N27" s="70">
        <v>0</v>
      </c>
      <c r="O27" s="70">
        <v>0</v>
      </c>
      <c r="P27" s="70">
        <v>0.97</v>
      </c>
      <c r="Q27" s="70">
        <f t="shared" si="1"/>
        <v>3.0000000000000027E-2</v>
      </c>
      <c r="R27" s="15">
        <v>100</v>
      </c>
    </row>
    <row r="28" spans="1:18" ht="15.5" x14ac:dyDescent="0.35">
      <c r="A28" s="34"/>
      <c r="B28" s="22" t="s">
        <v>1034</v>
      </c>
      <c r="C28" s="70">
        <v>0.9</v>
      </c>
      <c r="D28" s="70">
        <v>0.02</v>
      </c>
      <c r="E28" s="70">
        <v>0.05</v>
      </c>
      <c r="F28" s="70">
        <v>0.03</v>
      </c>
      <c r="G28" s="70">
        <v>0.9</v>
      </c>
      <c r="H28" s="70">
        <f t="shared" si="0"/>
        <v>9.9999999999999978E-2</v>
      </c>
      <c r="I28" s="15">
        <v>130</v>
      </c>
      <c r="J28" s="15"/>
      <c r="K28" s="22" t="s">
        <v>1034</v>
      </c>
      <c r="L28" s="70">
        <v>0.94</v>
      </c>
      <c r="M28" s="70">
        <v>0.02</v>
      </c>
      <c r="N28" s="70">
        <v>0.02</v>
      </c>
      <c r="O28" s="70">
        <v>0.01</v>
      </c>
      <c r="P28" s="70">
        <v>0.94</v>
      </c>
      <c r="Q28" s="70">
        <f t="shared" si="1"/>
        <v>6.0000000000000053E-2</v>
      </c>
      <c r="R28" s="15">
        <v>130</v>
      </c>
    </row>
    <row r="29" spans="1:18" ht="15.5" x14ac:dyDescent="0.35">
      <c r="A29" s="34" t="s">
        <v>1817</v>
      </c>
      <c r="B29" s="22" t="s">
        <v>57</v>
      </c>
      <c r="C29" s="70">
        <v>0.98</v>
      </c>
      <c r="D29" s="70">
        <v>0.01</v>
      </c>
      <c r="E29" s="70">
        <v>0.01</v>
      </c>
      <c r="F29" s="70">
        <v>0</v>
      </c>
      <c r="G29" s="70">
        <v>0.98</v>
      </c>
      <c r="H29" s="70">
        <f t="shared" si="0"/>
        <v>2.0000000000000018E-2</v>
      </c>
      <c r="I29" s="15">
        <v>2850</v>
      </c>
      <c r="J29" s="15"/>
      <c r="K29" s="22" t="s">
        <v>57</v>
      </c>
      <c r="L29" s="70">
        <v>0.98</v>
      </c>
      <c r="M29" s="70">
        <v>0.01</v>
      </c>
      <c r="N29" s="70">
        <v>0.01</v>
      </c>
      <c r="O29" s="70">
        <v>0</v>
      </c>
      <c r="P29" s="70">
        <v>0.98</v>
      </c>
      <c r="Q29" s="70">
        <f t="shared" si="1"/>
        <v>2.0000000000000018E-2</v>
      </c>
      <c r="R29" s="15">
        <v>2850</v>
      </c>
    </row>
    <row r="30" spans="1:18" ht="15.5" x14ac:dyDescent="0.35">
      <c r="A30" s="34"/>
      <c r="B30" s="22" t="s">
        <v>58</v>
      </c>
      <c r="C30" s="70">
        <v>0.94</v>
      </c>
      <c r="D30" s="70">
        <v>0.02</v>
      </c>
      <c r="E30" s="70">
        <v>0.03</v>
      </c>
      <c r="F30" s="70">
        <v>0.01</v>
      </c>
      <c r="G30" s="70">
        <v>0.94</v>
      </c>
      <c r="H30" s="70">
        <f t="shared" si="0"/>
        <v>6.0000000000000053E-2</v>
      </c>
      <c r="I30" s="15">
        <v>6860</v>
      </c>
      <c r="J30" s="15"/>
      <c r="K30" s="22" t="s">
        <v>58</v>
      </c>
      <c r="L30" s="70">
        <v>0.93</v>
      </c>
      <c r="M30" s="70">
        <v>0.04</v>
      </c>
      <c r="N30" s="70">
        <v>0.02</v>
      </c>
      <c r="O30" s="70">
        <v>0.01</v>
      </c>
      <c r="P30" s="70">
        <v>0.93</v>
      </c>
      <c r="Q30" s="70">
        <f t="shared" si="1"/>
        <v>6.9999999999999951E-2</v>
      </c>
      <c r="R30" s="15">
        <v>6860</v>
      </c>
    </row>
    <row r="31" spans="1:18" ht="15.5" x14ac:dyDescent="0.35">
      <c r="A31" s="34" t="s">
        <v>1818</v>
      </c>
      <c r="B31" s="22" t="s">
        <v>99</v>
      </c>
      <c r="C31" s="70">
        <v>0.94</v>
      </c>
      <c r="D31" s="70">
        <v>0.03</v>
      </c>
      <c r="E31" s="70">
        <v>0.01</v>
      </c>
      <c r="F31" s="70">
        <v>0.02</v>
      </c>
      <c r="G31" s="70">
        <v>0.94</v>
      </c>
      <c r="H31" s="70">
        <f t="shared" si="0"/>
        <v>6.0000000000000053E-2</v>
      </c>
      <c r="I31" s="15">
        <v>630</v>
      </c>
      <c r="J31" s="15"/>
      <c r="K31" s="22" t="s">
        <v>99</v>
      </c>
      <c r="L31" s="70">
        <v>0.9</v>
      </c>
      <c r="M31" s="70">
        <v>7.0000000000000007E-2</v>
      </c>
      <c r="N31" s="70">
        <v>0.01</v>
      </c>
      <c r="O31" s="70">
        <v>0.01</v>
      </c>
      <c r="P31" s="70">
        <v>0.9</v>
      </c>
      <c r="Q31" s="70">
        <f t="shared" si="1"/>
        <v>9.9999999999999978E-2</v>
      </c>
      <c r="R31" s="15">
        <v>630</v>
      </c>
    </row>
    <row r="32" spans="1:18" ht="15.5" x14ac:dyDescent="0.35">
      <c r="A32" s="34"/>
      <c r="B32" s="22" t="s">
        <v>98</v>
      </c>
      <c r="C32" s="70">
        <v>0.93</v>
      </c>
      <c r="D32" s="70">
        <v>0.02</v>
      </c>
      <c r="E32" s="70">
        <v>0.03</v>
      </c>
      <c r="F32" s="70">
        <v>0.01</v>
      </c>
      <c r="G32" s="70">
        <v>0.93</v>
      </c>
      <c r="H32" s="70">
        <f t="shared" si="0"/>
        <v>6.9999999999999951E-2</v>
      </c>
      <c r="I32" s="15">
        <v>3200</v>
      </c>
      <c r="J32" s="15"/>
      <c r="K32" s="22" t="s">
        <v>98</v>
      </c>
      <c r="L32" s="70">
        <v>0.93</v>
      </c>
      <c r="M32" s="70">
        <v>0.04</v>
      </c>
      <c r="N32" s="70">
        <v>0.02</v>
      </c>
      <c r="O32" s="70">
        <v>0.01</v>
      </c>
      <c r="P32" s="70">
        <v>0.93</v>
      </c>
      <c r="Q32" s="70">
        <f t="shared" si="1"/>
        <v>6.9999999999999951E-2</v>
      </c>
      <c r="R32" s="15">
        <v>3200</v>
      </c>
    </row>
    <row r="33" spans="1:18" ht="15.5" x14ac:dyDescent="0.35">
      <c r="A33" s="34"/>
      <c r="B33" s="22" t="s">
        <v>97</v>
      </c>
      <c r="C33" s="70">
        <v>0.96</v>
      </c>
      <c r="D33" s="70">
        <v>0.01</v>
      </c>
      <c r="E33" s="70">
        <v>0.02</v>
      </c>
      <c r="F33" s="70">
        <v>0.01</v>
      </c>
      <c r="G33" s="70">
        <v>0.96</v>
      </c>
      <c r="H33" s="70">
        <f t="shared" si="0"/>
        <v>4.0000000000000036E-2</v>
      </c>
      <c r="I33" s="15">
        <v>1040</v>
      </c>
      <c r="J33" s="15"/>
      <c r="K33" s="22" t="s">
        <v>97</v>
      </c>
      <c r="L33" s="70">
        <v>0.94</v>
      </c>
      <c r="M33" s="70">
        <v>0.03</v>
      </c>
      <c r="N33" s="70">
        <v>0.02</v>
      </c>
      <c r="O33" s="70">
        <v>0</v>
      </c>
      <c r="P33" s="70">
        <v>0.94</v>
      </c>
      <c r="Q33" s="70">
        <f t="shared" si="1"/>
        <v>6.0000000000000053E-2</v>
      </c>
      <c r="R33" s="15">
        <v>1040</v>
      </c>
    </row>
    <row r="34" spans="1:18" ht="15.5" x14ac:dyDescent="0.35">
      <c r="A34" s="34"/>
      <c r="B34" s="22" t="s">
        <v>96</v>
      </c>
      <c r="C34" s="70">
        <v>0.98</v>
      </c>
      <c r="D34" s="70">
        <v>0.01</v>
      </c>
      <c r="E34" s="70">
        <v>0</v>
      </c>
      <c r="F34" s="70">
        <v>0.01</v>
      </c>
      <c r="G34" s="70">
        <v>0.98</v>
      </c>
      <c r="H34" s="70">
        <f t="shared" si="0"/>
        <v>2.0000000000000018E-2</v>
      </c>
      <c r="I34" s="15">
        <v>360</v>
      </c>
      <c r="J34" s="15"/>
      <c r="K34" s="22" t="s">
        <v>96</v>
      </c>
      <c r="L34" s="70">
        <v>0.98</v>
      </c>
      <c r="M34" s="70">
        <v>0.02</v>
      </c>
      <c r="N34" s="70">
        <v>0</v>
      </c>
      <c r="O34" s="70">
        <v>0</v>
      </c>
      <c r="P34" s="70">
        <v>0.98</v>
      </c>
      <c r="Q34" s="70">
        <f t="shared" si="1"/>
        <v>2.0000000000000018E-2</v>
      </c>
      <c r="R34" s="15">
        <v>360</v>
      </c>
    </row>
    <row r="35" spans="1:18" ht="15.5" x14ac:dyDescent="0.35">
      <c r="A35" s="34"/>
      <c r="B35" s="22" t="s">
        <v>95</v>
      </c>
      <c r="C35" s="70">
        <v>0.98</v>
      </c>
      <c r="D35" s="70">
        <v>0.01</v>
      </c>
      <c r="E35" s="70">
        <v>0.01</v>
      </c>
      <c r="F35" s="70">
        <v>0</v>
      </c>
      <c r="G35" s="70">
        <v>0.98</v>
      </c>
      <c r="H35" s="70">
        <f t="shared" si="0"/>
        <v>2.0000000000000018E-2</v>
      </c>
      <c r="I35" s="15">
        <v>3280</v>
      </c>
      <c r="J35" s="15"/>
      <c r="K35" s="22" t="s">
        <v>95</v>
      </c>
      <c r="L35" s="70">
        <v>0.97</v>
      </c>
      <c r="M35" s="70">
        <v>0.01</v>
      </c>
      <c r="N35" s="70">
        <v>0.01</v>
      </c>
      <c r="O35" s="70">
        <v>0</v>
      </c>
      <c r="P35" s="70">
        <v>0.97</v>
      </c>
      <c r="Q35" s="70">
        <f t="shared" si="1"/>
        <v>3.0000000000000027E-2</v>
      </c>
      <c r="R35" s="15">
        <v>3280</v>
      </c>
    </row>
    <row r="36" spans="1:18" ht="15.5" x14ac:dyDescent="0.35">
      <c r="A36" s="34"/>
      <c r="B36" s="22" t="s">
        <v>94</v>
      </c>
      <c r="C36" s="70">
        <v>0.95</v>
      </c>
      <c r="D36" s="70">
        <v>0.02</v>
      </c>
      <c r="E36" s="70">
        <v>0.02</v>
      </c>
      <c r="F36" s="70">
        <v>0.01</v>
      </c>
      <c r="G36" s="70">
        <v>0.95</v>
      </c>
      <c r="H36" s="70">
        <f t="shared" si="0"/>
        <v>5.0000000000000044E-2</v>
      </c>
      <c r="I36" s="15">
        <v>290</v>
      </c>
      <c r="J36" s="15"/>
      <c r="K36" s="22" t="s">
        <v>94</v>
      </c>
      <c r="L36" s="70">
        <v>0.95</v>
      </c>
      <c r="M36" s="70">
        <v>0.02</v>
      </c>
      <c r="N36" s="70">
        <v>0.03</v>
      </c>
      <c r="O36" s="70">
        <v>0.01</v>
      </c>
      <c r="P36" s="70">
        <v>0.95</v>
      </c>
      <c r="Q36" s="70">
        <f t="shared" si="1"/>
        <v>5.0000000000000044E-2</v>
      </c>
      <c r="R36" s="15">
        <v>290</v>
      </c>
    </row>
    <row r="37" spans="1:18" ht="15.5" x14ac:dyDescent="0.35">
      <c r="A37" s="34"/>
      <c r="B37" s="22" t="s">
        <v>93</v>
      </c>
      <c r="C37" s="70">
        <v>0.89</v>
      </c>
      <c r="D37" s="70">
        <v>0.05</v>
      </c>
      <c r="E37" s="70">
        <v>0.04</v>
      </c>
      <c r="F37" s="70">
        <v>0.02</v>
      </c>
      <c r="G37" s="70">
        <v>0.89</v>
      </c>
      <c r="H37" s="70">
        <f t="shared" si="0"/>
        <v>0.10999999999999999</v>
      </c>
      <c r="I37" s="15">
        <v>280</v>
      </c>
      <c r="J37" s="15"/>
      <c r="K37" s="22" t="s">
        <v>93</v>
      </c>
      <c r="L37" s="70">
        <v>0.91</v>
      </c>
      <c r="M37" s="70">
        <v>0.05</v>
      </c>
      <c r="N37" s="70">
        <v>0.04</v>
      </c>
      <c r="O37" s="70">
        <v>0</v>
      </c>
      <c r="P37" s="70">
        <v>0.91</v>
      </c>
      <c r="Q37" s="70">
        <f t="shared" si="1"/>
        <v>8.9999999999999969E-2</v>
      </c>
      <c r="R37" s="15">
        <v>280</v>
      </c>
    </row>
    <row r="38" spans="1:18" ht="15.5" x14ac:dyDescent="0.35">
      <c r="A38" s="34"/>
      <c r="B38" s="22" t="s">
        <v>92</v>
      </c>
      <c r="C38" s="70">
        <v>0.98</v>
      </c>
      <c r="D38" s="70">
        <v>0</v>
      </c>
      <c r="E38" s="70">
        <v>0.01</v>
      </c>
      <c r="F38" s="70">
        <v>0.01</v>
      </c>
      <c r="G38" s="70">
        <v>0.98</v>
      </c>
      <c r="H38" s="70">
        <f t="shared" si="0"/>
        <v>2.0000000000000018E-2</v>
      </c>
      <c r="I38" s="15">
        <v>500</v>
      </c>
      <c r="J38" s="15"/>
      <c r="K38" s="22" t="s">
        <v>92</v>
      </c>
      <c r="L38" s="70">
        <v>0.98</v>
      </c>
      <c r="M38" s="70">
        <v>0.01</v>
      </c>
      <c r="N38" s="70">
        <v>0</v>
      </c>
      <c r="O38" s="70">
        <v>0.01</v>
      </c>
      <c r="P38" s="70">
        <v>0.98</v>
      </c>
      <c r="Q38" s="70">
        <f t="shared" si="1"/>
        <v>2.0000000000000018E-2</v>
      </c>
      <c r="R38" s="15">
        <v>500</v>
      </c>
    </row>
    <row r="39" spans="1:18" ht="15.5" x14ac:dyDescent="0.35">
      <c r="A39" s="34" t="s">
        <v>1819</v>
      </c>
      <c r="B39" s="22" t="s">
        <v>91</v>
      </c>
      <c r="C39" s="70">
        <v>0.98</v>
      </c>
      <c r="D39" s="70">
        <v>0.01</v>
      </c>
      <c r="E39" s="70">
        <v>0.01</v>
      </c>
      <c r="F39" s="70">
        <v>0.01</v>
      </c>
      <c r="G39" s="70">
        <v>0.98</v>
      </c>
      <c r="H39" s="70">
        <f t="shared" si="0"/>
        <v>2.0000000000000018E-2</v>
      </c>
      <c r="I39" s="15">
        <v>890</v>
      </c>
      <c r="J39" s="15"/>
      <c r="K39" s="22" t="s">
        <v>91</v>
      </c>
      <c r="L39" s="70">
        <v>0.98</v>
      </c>
      <c r="M39" s="70">
        <v>0.01</v>
      </c>
      <c r="N39" s="70">
        <v>0.01</v>
      </c>
      <c r="O39" s="70">
        <v>0</v>
      </c>
      <c r="P39" s="70">
        <v>0.98</v>
      </c>
      <c r="Q39" s="70">
        <f t="shared" si="1"/>
        <v>2.0000000000000018E-2</v>
      </c>
      <c r="R39" s="15">
        <v>900</v>
      </c>
    </row>
    <row r="40" spans="1:18" ht="15.5" x14ac:dyDescent="0.35">
      <c r="A40" s="34"/>
      <c r="B40" s="22" t="s">
        <v>90</v>
      </c>
      <c r="C40" s="70">
        <v>0.96</v>
      </c>
      <c r="D40" s="70">
        <v>0.01</v>
      </c>
      <c r="E40" s="70">
        <v>0.01</v>
      </c>
      <c r="F40" s="70">
        <v>0.02</v>
      </c>
      <c r="G40" s="70">
        <v>0.96</v>
      </c>
      <c r="H40" s="70">
        <f t="shared" si="0"/>
        <v>4.0000000000000036E-2</v>
      </c>
      <c r="I40" s="15">
        <v>1410</v>
      </c>
      <c r="J40" s="15"/>
      <c r="K40" s="22" t="s">
        <v>90</v>
      </c>
      <c r="L40" s="70">
        <v>0.97</v>
      </c>
      <c r="M40" s="70">
        <v>0.02</v>
      </c>
      <c r="N40" s="70">
        <v>0.01</v>
      </c>
      <c r="O40" s="70">
        <v>0.01</v>
      </c>
      <c r="P40" s="70">
        <v>0.97</v>
      </c>
      <c r="Q40" s="70">
        <f t="shared" si="1"/>
        <v>3.0000000000000027E-2</v>
      </c>
      <c r="R40" s="15">
        <v>1410</v>
      </c>
    </row>
    <row r="41" spans="1:18" ht="15.5" x14ac:dyDescent="0.35">
      <c r="A41" s="34"/>
      <c r="B41" s="22" t="s">
        <v>89</v>
      </c>
      <c r="C41" s="70">
        <v>0.96</v>
      </c>
      <c r="D41" s="70">
        <v>0.01</v>
      </c>
      <c r="E41" s="70">
        <v>0.02</v>
      </c>
      <c r="F41" s="70">
        <v>0.01</v>
      </c>
      <c r="G41" s="70">
        <v>0.96</v>
      </c>
      <c r="H41" s="70">
        <f t="shared" si="0"/>
        <v>4.0000000000000036E-2</v>
      </c>
      <c r="I41" s="15">
        <v>1470</v>
      </c>
      <c r="J41" s="15"/>
      <c r="K41" s="22" t="s">
        <v>89</v>
      </c>
      <c r="L41" s="70">
        <v>0.95</v>
      </c>
      <c r="M41" s="70">
        <v>0.02</v>
      </c>
      <c r="N41" s="70">
        <v>0.02</v>
      </c>
      <c r="O41" s="70">
        <v>0.01</v>
      </c>
      <c r="P41" s="70">
        <v>0.95</v>
      </c>
      <c r="Q41" s="70">
        <f t="shared" si="1"/>
        <v>5.0000000000000044E-2</v>
      </c>
      <c r="R41" s="15">
        <v>1470</v>
      </c>
    </row>
    <row r="42" spans="1:18" ht="15.5" x14ac:dyDescent="0.35">
      <c r="A42" s="34"/>
      <c r="B42" s="22" t="s">
        <v>88</v>
      </c>
      <c r="C42" s="70">
        <v>0.97</v>
      </c>
      <c r="D42" s="70">
        <v>0.01</v>
      </c>
      <c r="E42" s="70">
        <v>0.01</v>
      </c>
      <c r="F42" s="70">
        <v>0.01</v>
      </c>
      <c r="G42" s="70">
        <v>0.97</v>
      </c>
      <c r="H42" s="70">
        <f t="shared" si="0"/>
        <v>3.0000000000000027E-2</v>
      </c>
      <c r="I42" s="15">
        <v>1190</v>
      </c>
      <c r="J42" s="15"/>
      <c r="K42" s="22" t="s">
        <v>88</v>
      </c>
      <c r="L42" s="70">
        <v>0.97</v>
      </c>
      <c r="M42" s="70">
        <v>0.02</v>
      </c>
      <c r="N42" s="70">
        <v>0.01</v>
      </c>
      <c r="O42" s="70">
        <v>0.01</v>
      </c>
      <c r="P42" s="70">
        <v>0.97</v>
      </c>
      <c r="Q42" s="70">
        <f t="shared" si="1"/>
        <v>3.0000000000000027E-2</v>
      </c>
      <c r="R42" s="15">
        <v>1190</v>
      </c>
    </row>
    <row r="43" spans="1:18" ht="15.5" x14ac:dyDescent="0.35">
      <c r="A43" s="34"/>
      <c r="B43" s="22" t="s">
        <v>87</v>
      </c>
      <c r="C43" s="70">
        <v>0.95</v>
      </c>
      <c r="D43" s="70">
        <v>0.01</v>
      </c>
      <c r="E43" s="70">
        <v>0.02</v>
      </c>
      <c r="F43" s="70">
        <v>0.02</v>
      </c>
      <c r="G43" s="70">
        <v>0.95</v>
      </c>
      <c r="H43" s="70">
        <f t="shared" si="0"/>
        <v>5.0000000000000044E-2</v>
      </c>
      <c r="I43" s="15">
        <v>910</v>
      </c>
      <c r="J43" s="15"/>
      <c r="K43" s="22" t="s">
        <v>87</v>
      </c>
      <c r="L43" s="70">
        <v>0.94</v>
      </c>
      <c r="M43" s="70">
        <v>0.02</v>
      </c>
      <c r="N43" s="70">
        <v>0.02</v>
      </c>
      <c r="O43" s="70">
        <v>0.01</v>
      </c>
      <c r="P43" s="70">
        <v>0.94</v>
      </c>
      <c r="Q43" s="70">
        <f t="shared" si="1"/>
        <v>6.0000000000000053E-2</v>
      </c>
      <c r="R43" s="15">
        <v>910</v>
      </c>
    </row>
    <row r="44" spans="1:18" ht="16" customHeight="1" x14ac:dyDescent="0.35">
      <c r="A44" s="34"/>
      <c r="B44" s="22" t="s">
        <v>86</v>
      </c>
      <c r="C44" s="70">
        <v>0.95</v>
      </c>
      <c r="D44" s="70">
        <v>0.01</v>
      </c>
      <c r="E44" s="70">
        <v>0.02</v>
      </c>
      <c r="F44" s="70">
        <v>0.01</v>
      </c>
      <c r="G44" s="70">
        <v>0.95</v>
      </c>
      <c r="H44" s="70">
        <f t="shared" si="0"/>
        <v>5.0000000000000044E-2</v>
      </c>
      <c r="I44" s="15">
        <v>1370</v>
      </c>
      <c r="J44" s="15"/>
      <c r="K44" s="22" t="s">
        <v>86</v>
      </c>
      <c r="L44" s="70">
        <v>0.94</v>
      </c>
      <c r="M44" s="70">
        <v>0.04</v>
      </c>
      <c r="N44" s="70">
        <v>0.02</v>
      </c>
      <c r="O44" s="70">
        <v>0</v>
      </c>
      <c r="P44" s="70">
        <v>0.94</v>
      </c>
      <c r="Q44" s="70">
        <f t="shared" si="1"/>
        <v>6.0000000000000053E-2</v>
      </c>
      <c r="R44" s="15">
        <v>1370</v>
      </c>
    </row>
    <row r="45" spans="1:18" ht="15.5" x14ac:dyDescent="0.35">
      <c r="A45" s="34"/>
      <c r="B45" s="22" t="s">
        <v>85</v>
      </c>
      <c r="C45" s="70">
        <v>0.94</v>
      </c>
      <c r="D45" s="70">
        <v>0.03</v>
      </c>
      <c r="E45" s="70">
        <v>0.03</v>
      </c>
      <c r="F45" s="70">
        <v>0.01</v>
      </c>
      <c r="G45" s="70">
        <v>0.94</v>
      </c>
      <c r="H45" s="70">
        <f t="shared" si="0"/>
        <v>6.0000000000000053E-2</v>
      </c>
      <c r="I45" s="15">
        <v>910</v>
      </c>
      <c r="J45" s="15"/>
      <c r="K45" s="22" t="s">
        <v>85</v>
      </c>
      <c r="L45" s="70">
        <v>0.92</v>
      </c>
      <c r="M45" s="70">
        <v>0.05</v>
      </c>
      <c r="N45" s="70">
        <v>0.02</v>
      </c>
      <c r="O45" s="70">
        <v>0.01</v>
      </c>
      <c r="P45" s="70">
        <v>0.92</v>
      </c>
      <c r="Q45" s="70">
        <f t="shared" si="1"/>
        <v>7.999999999999996E-2</v>
      </c>
      <c r="R45" s="15">
        <v>910</v>
      </c>
    </row>
    <row r="46" spans="1:18" ht="15.5" x14ac:dyDescent="0.35">
      <c r="A46" s="34"/>
      <c r="B46" s="22" t="s">
        <v>119</v>
      </c>
      <c r="C46" s="70">
        <v>0.93</v>
      </c>
      <c r="D46" s="70">
        <v>0.03</v>
      </c>
      <c r="E46" s="70">
        <v>0.03</v>
      </c>
      <c r="F46" s="70">
        <v>0.01</v>
      </c>
      <c r="G46" s="70">
        <v>0.93</v>
      </c>
      <c r="H46" s="70">
        <f t="shared" si="0"/>
        <v>6.9999999999999951E-2</v>
      </c>
      <c r="I46" s="15">
        <v>1200</v>
      </c>
      <c r="J46" s="15"/>
      <c r="K46" s="22" t="s">
        <v>119</v>
      </c>
      <c r="L46" s="70">
        <v>0.9</v>
      </c>
      <c r="M46" s="70">
        <v>7.0000000000000007E-2</v>
      </c>
      <c r="N46" s="70">
        <v>0.02</v>
      </c>
      <c r="O46" s="70">
        <v>0.01</v>
      </c>
      <c r="P46" s="70">
        <v>0.9</v>
      </c>
      <c r="Q46" s="70">
        <f t="shared" si="1"/>
        <v>9.9999999999999978E-2</v>
      </c>
      <c r="R46" s="15">
        <v>1200</v>
      </c>
    </row>
    <row r="47" spans="1:18" ht="15.5" x14ac:dyDescent="0.35">
      <c r="A47" s="34" t="s">
        <v>1820</v>
      </c>
      <c r="B47" s="22" t="s">
        <v>84</v>
      </c>
      <c r="C47" s="70">
        <v>0.97</v>
      </c>
      <c r="D47" s="70">
        <v>0.01</v>
      </c>
      <c r="E47" s="70">
        <v>0.01</v>
      </c>
      <c r="F47" s="70">
        <v>0.01</v>
      </c>
      <c r="G47" s="70">
        <v>0.97</v>
      </c>
      <c r="H47" s="70">
        <f t="shared" si="0"/>
        <v>3.0000000000000027E-2</v>
      </c>
      <c r="I47" s="15">
        <v>1810</v>
      </c>
      <c r="J47" s="15"/>
      <c r="K47" s="22" t="s">
        <v>84</v>
      </c>
      <c r="L47" s="70">
        <v>0.97</v>
      </c>
      <c r="M47" s="70">
        <v>0.01</v>
      </c>
      <c r="N47" s="70">
        <v>0.01</v>
      </c>
      <c r="O47" s="70">
        <v>0.01</v>
      </c>
      <c r="P47" s="70">
        <v>0.97</v>
      </c>
      <c r="Q47" s="70">
        <f t="shared" si="1"/>
        <v>3.0000000000000027E-2</v>
      </c>
      <c r="R47" s="15">
        <v>1810</v>
      </c>
    </row>
    <row r="48" spans="1:18" ht="15.5" x14ac:dyDescent="0.35">
      <c r="A48" s="34"/>
      <c r="B48" s="22" t="s">
        <v>83</v>
      </c>
      <c r="C48" s="70">
        <v>0.97</v>
      </c>
      <c r="D48" s="70">
        <v>0.01</v>
      </c>
      <c r="E48" s="70">
        <v>0.01</v>
      </c>
      <c r="F48" s="70">
        <v>0.01</v>
      </c>
      <c r="G48" s="70">
        <v>0.97</v>
      </c>
      <c r="H48" s="70">
        <f t="shared" si="0"/>
        <v>3.0000000000000027E-2</v>
      </c>
      <c r="I48" s="15">
        <v>1990</v>
      </c>
      <c r="J48" s="15"/>
      <c r="K48" s="22" t="s">
        <v>83</v>
      </c>
      <c r="L48" s="70">
        <v>0.97</v>
      </c>
      <c r="M48" s="70">
        <v>0.02</v>
      </c>
      <c r="N48" s="70">
        <v>0.01</v>
      </c>
      <c r="O48" s="70">
        <v>0.01</v>
      </c>
      <c r="P48" s="70">
        <v>0.97</v>
      </c>
      <c r="Q48" s="70">
        <f t="shared" si="1"/>
        <v>3.0000000000000027E-2</v>
      </c>
      <c r="R48" s="15">
        <v>1990</v>
      </c>
    </row>
    <row r="49" spans="1:18" ht="15.5" x14ac:dyDescent="0.35">
      <c r="A49" s="34"/>
      <c r="B49" s="22" t="s">
        <v>82</v>
      </c>
      <c r="C49" s="70">
        <v>0.95</v>
      </c>
      <c r="D49" s="70">
        <v>0.02</v>
      </c>
      <c r="E49" s="70">
        <v>0.02</v>
      </c>
      <c r="F49" s="70">
        <v>0.01</v>
      </c>
      <c r="G49" s="70">
        <v>0.95</v>
      </c>
      <c r="H49" s="70">
        <f t="shared" si="0"/>
        <v>5.0000000000000044E-2</v>
      </c>
      <c r="I49" s="15">
        <v>2100</v>
      </c>
      <c r="J49" s="15"/>
      <c r="K49" s="22" t="s">
        <v>82</v>
      </c>
      <c r="L49" s="70">
        <v>0.94</v>
      </c>
      <c r="M49" s="70">
        <v>0.04</v>
      </c>
      <c r="N49" s="70">
        <v>0.02</v>
      </c>
      <c r="O49" s="70">
        <v>0.01</v>
      </c>
      <c r="P49" s="70">
        <v>0.94</v>
      </c>
      <c r="Q49" s="70">
        <f t="shared" si="1"/>
        <v>6.0000000000000053E-2</v>
      </c>
      <c r="R49" s="15">
        <v>2100</v>
      </c>
    </row>
    <row r="50" spans="1:18" ht="15.5" x14ac:dyDescent="0.35">
      <c r="A50" s="34"/>
      <c r="B50" s="22" t="s">
        <v>81</v>
      </c>
      <c r="C50" s="70">
        <v>0.95</v>
      </c>
      <c r="D50" s="70">
        <v>0.02</v>
      </c>
      <c r="E50" s="70">
        <v>0.02</v>
      </c>
      <c r="F50" s="70">
        <v>0.01</v>
      </c>
      <c r="G50" s="70">
        <v>0.95</v>
      </c>
      <c r="H50" s="70">
        <f t="shared" si="0"/>
        <v>5.0000000000000044E-2</v>
      </c>
      <c r="I50" s="15">
        <v>2060</v>
      </c>
      <c r="J50" s="15"/>
      <c r="K50" s="22" t="s">
        <v>81</v>
      </c>
      <c r="L50" s="70">
        <v>0.94</v>
      </c>
      <c r="M50" s="70">
        <v>0.04</v>
      </c>
      <c r="N50" s="70">
        <v>0.02</v>
      </c>
      <c r="O50" s="70">
        <v>0</v>
      </c>
      <c r="P50" s="70">
        <v>0.94</v>
      </c>
      <c r="Q50" s="70">
        <f t="shared" si="1"/>
        <v>6.0000000000000053E-2</v>
      </c>
      <c r="R50" s="15">
        <v>2060</v>
      </c>
    </row>
    <row r="51" spans="1:18" ht="15.5" x14ac:dyDescent="0.35">
      <c r="A51" s="34"/>
      <c r="B51" s="22" t="s">
        <v>80</v>
      </c>
      <c r="C51" s="70">
        <v>0.92</v>
      </c>
      <c r="D51" s="70">
        <v>0.03</v>
      </c>
      <c r="E51" s="70">
        <v>0.04</v>
      </c>
      <c r="F51" s="70">
        <v>0.02</v>
      </c>
      <c r="G51" s="70">
        <v>0.92</v>
      </c>
      <c r="H51" s="70">
        <f t="shared" si="0"/>
        <v>7.999999999999996E-2</v>
      </c>
      <c r="I51" s="15">
        <v>1800</v>
      </c>
      <c r="J51" s="15"/>
      <c r="K51" s="22" t="s">
        <v>80</v>
      </c>
      <c r="L51" s="70">
        <v>0.9</v>
      </c>
      <c r="M51" s="70">
        <v>0.05</v>
      </c>
      <c r="N51" s="70">
        <v>0.03</v>
      </c>
      <c r="O51" s="70">
        <v>0.01</v>
      </c>
      <c r="P51" s="70">
        <v>0.9</v>
      </c>
      <c r="Q51" s="70">
        <f t="shared" si="1"/>
        <v>9.9999999999999978E-2</v>
      </c>
      <c r="R51" s="15">
        <v>1790</v>
      </c>
    </row>
    <row r="52" spans="1:18" ht="15.5" x14ac:dyDescent="0.35">
      <c r="A52" s="34" t="s">
        <v>124</v>
      </c>
      <c r="B52" s="22" t="s">
        <v>79</v>
      </c>
      <c r="C52" s="70">
        <v>0.94</v>
      </c>
      <c r="D52" s="70">
        <v>0.02</v>
      </c>
      <c r="E52" s="70">
        <v>0.03</v>
      </c>
      <c r="F52" s="70">
        <v>0.01</v>
      </c>
      <c r="G52" s="70">
        <v>0.94</v>
      </c>
      <c r="H52" s="70">
        <f t="shared" si="0"/>
        <v>6.0000000000000053E-2</v>
      </c>
      <c r="I52" s="15">
        <v>2910</v>
      </c>
      <c r="J52" s="15"/>
      <c r="K52" s="22" t="s">
        <v>79</v>
      </c>
      <c r="L52" s="70">
        <v>0.94</v>
      </c>
      <c r="M52" s="70">
        <v>0.03</v>
      </c>
      <c r="N52" s="70">
        <v>0.02</v>
      </c>
      <c r="O52" s="70">
        <v>0.01</v>
      </c>
      <c r="P52" s="70">
        <v>0.94</v>
      </c>
      <c r="Q52" s="70">
        <f t="shared" si="1"/>
        <v>6.0000000000000053E-2</v>
      </c>
      <c r="R52" s="15">
        <v>2910</v>
      </c>
    </row>
    <row r="53" spans="1:18" ht="15.5" x14ac:dyDescent="0.35">
      <c r="A53" s="34"/>
      <c r="B53" s="22" t="s">
        <v>78</v>
      </c>
      <c r="C53" s="70">
        <v>0.95</v>
      </c>
      <c r="D53" s="70">
        <v>0.02</v>
      </c>
      <c r="E53" s="70">
        <v>0.02</v>
      </c>
      <c r="F53" s="70">
        <v>0.01</v>
      </c>
      <c r="G53" s="70">
        <v>0.95</v>
      </c>
      <c r="H53" s="70">
        <f t="shared" si="0"/>
        <v>5.0000000000000044E-2</v>
      </c>
      <c r="I53" s="15">
        <v>3340</v>
      </c>
      <c r="J53" s="15"/>
      <c r="K53" s="22" t="s">
        <v>78</v>
      </c>
      <c r="L53" s="70">
        <v>0.95</v>
      </c>
      <c r="M53" s="70">
        <v>0.03</v>
      </c>
      <c r="N53" s="70">
        <v>0.02</v>
      </c>
      <c r="O53" s="70">
        <v>0.01</v>
      </c>
      <c r="P53" s="70">
        <v>0.95</v>
      </c>
      <c r="Q53" s="70">
        <f t="shared" si="1"/>
        <v>5.0000000000000044E-2</v>
      </c>
      <c r="R53" s="15">
        <v>3340</v>
      </c>
    </row>
    <row r="54" spans="1:18" ht="15.5" x14ac:dyDescent="0.35">
      <c r="A54" s="34"/>
      <c r="B54" s="22" t="s">
        <v>77</v>
      </c>
      <c r="C54" s="70">
        <v>0.96</v>
      </c>
      <c r="D54" s="70">
        <v>0.01</v>
      </c>
      <c r="E54" s="70">
        <v>0.02</v>
      </c>
      <c r="F54" s="70">
        <v>0.01</v>
      </c>
      <c r="G54" s="70">
        <v>0.96</v>
      </c>
      <c r="H54" s="70">
        <f t="shared" si="0"/>
        <v>4.0000000000000036E-2</v>
      </c>
      <c r="I54" s="15">
        <v>870</v>
      </c>
      <c r="J54" s="15"/>
      <c r="K54" s="22" t="s">
        <v>77</v>
      </c>
      <c r="L54" s="70">
        <v>0.95</v>
      </c>
      <c r="M54" s="70">
        <v>0.03</v>
      </c>
      <c r="N54" s="70">
        <v>0.02</v>
      </c>
      <c r="O54" s="70">
        <v>0.01</v>
      </c>
      <c r="P54" s="70">
        <v>0.95</v>
      </c>
      <c r="Q54" s="70">
        <f t="shared" si="1"/>
        <v>5.0000000000000044E-2</v>
      </c>
      <c r="R54" s="15">
        <v>870</v>
      </c>
    </row>
    <row r="55" spans="1:18" ht="15.5" x14ac:dyDescent="0.35">
      <c r="A55" s="34"/>
      <c r="B55" s="22" t="s">
        <v>76</v>
      </c>
      <c r="C55" s="70">
        <v>0.97</v>
      </c>
      <c r="D55" s="70">
        <v>0.01</v>
      </c>
      <c r="E55" s="70">
        <v>0.01</v>
      </c>
      <c r="F55" s="70">
        <v>0.01</v>
      </c>
      <c r="G55" s="70">
        <v>0.97</v>
      </c>
      <c r="H55" s="70">
        <f t="shared" si="0"/>
        <v>3.0000000000000027E-2</v>
      </c>
      <c r="I55" s="15">
        <v>570</v>
      </c>
      <c r="J55" s="15"/>
      <c r="K55" s="22" t="s">
        <v>76</v>
      </c>
      <c r="L55" s="70">
        <v>0.96</v>
      </c>
      <c r="M55" s="70">
        <v>0.02</v>
      </c>
      <c r="N55" s="70">
        <v>0.01</v>
      </c>
      <c r="O55" s="70">
        <v>0.01</v>
      </c>
      <c r="P55" s="70">
        <v>0.96</v>
      </c>
      <c r="Q55" s="70">
        <f t="shared" si="1"/>
        <v>4.0000000000000036E-2</v>
      </c>
      <c r="R55" s="15">
        <v>570</v>
      </c>
    </row>
    <row r="56" spans="1:18" ht="15.5" x14ac:dyDescent="0.35">
      <c r="A56" s="34"/>
      <c r="B56" s="22" t="s">
        <v>75</v>
      </c>
      <c r="C56" s="70">
        <v>0.97</v>
      </c>
      <c r="D56" s="70">
        <v>0.01</v>
      </c>
      <c r="E56" s="70">
        <v>0.01</v>
      </c>
      <c r="F56" s="70">
        <v>0</v>
      </c>
      <c r="G56" s="70">
        <v>0.97</v>
      </c>
      <c r="H56" s="70">
        <f t="shared" si="0"/>
        <v>3.0000000000000027E-2</v>
      </c>
      <c r="I56" s="15">
        <v>1050</v>
      </c>
      <c r="J56" s="15"/>
      <c r="K56" s="22" t="s">
        <v>75</v>
      </c>
      <c r="L56" s="70">
        <v>0.95</v>
      </c>
      <c r="M56" s="70">
        <v>0.04</v>
      </c>
      <c r="N56" s="70">
        <v>0.01</v>
      </c>
      <c r="O56" s="70">
        <v>0</v>
      </c>
      <c r="P56" s="70">
        <v>0.95</v>
      </c>
      <c r="Q56" s="70">
        <f t="shared" si="1"/>
        <v>5.0000000000000044E-2</v>
      </c>
      <c r="R56" s="15">
        <v>1050</v>
      </c>
    </row>
    <row r="57" spans="1:18" ht="15.5" x14ac:dyDescent="0.35">
      <c r="A57" s="34"/>
      <c r="B57" s="22" t="s">
        <v>74</v>
      </c>
      <c r="C57" s="70">
        <v>0.95</v>
      </c>
      <c r="D57" s="70">
        <v>0.02</v>
      </c>
      <c r="E57" s="70">
        <v>0.01</v>
      </c>
      <c r="F57" s="70">
        <v>0.01</v>
      </c>
      <c r="G57" s="70">
        <v>0.95</v>
      </c>
      <c r="H57" s="70">
        <f t="shared" si="0"/>
        <v>5.0000000000000044E-2</v>
      </c>
      <c r="I57" s="15">
        <v>1010</v>
      </c>
      <c r="J57" s="15"/>
      <c r="K57" s="22" t="s">
        <v>74</v>
      </c>
      <c r="L57" s="70">
        <v>0.9</v>
      </c>
      <c r="M57" s="70">
        <v>7.0000000000000007E-2</v>
      </c>
      <c r="N57" s="70">
        <v>0.03</v>
      </c>
      <c r="O57" s="70">
        <v>0</v>
      </c>
      <c r="P57" s="70">
        <v>0.9</v>
      </c>
      <c r="Q57" s="70">
        <f t="shared" si="1"/>
        <v>9.9999999999999978E-2</v>
      </c>
      <c r="R57" s="15">
        <v>1010</v>
      </c>
    </row>
    <row r="58" spans="1:18" ht="15.5" x14ac:dyDescent="0.35">
      <c r="A58" s="34" t="s">
        <v>1821</v>
      </c>
      <c r="B58" s="22" t="s">
        <v>964</v>
      </c>
      <c r="C58" s="70">
        <v>0.97</v>
      </c>
      <c r="D58" s="70">
        <v>0.02</v>
      </c>
      <c r="E58" s="70">
        <v>0.01</v>
      </c>
      <c r="F58" s="70">
        <v>0</v>
      </c>
      <c r="G58" s="70">
        <v>0.97</v>
      </c>
      <c r="H58" s="70">
        <f t="shared" si="0"/>
        <v>3.0000000000000027E-2</v>
      </c>
      <c r="I58" s="15">
        <v>3840</v>
      </c>
      <c r="J58" s="15"/>
      <c r="K58" s="22" t="s">
        <v>964</v>
      </c>
      <c r="L58" s="70">
        <v>0.95</v>
      </c>
      <c r="M58" s="70">
        <v>0.04</v>
      </c>
      <c r="N58" s="70">
        <v>0.01</v>
      </c>
      <c r="O58" s="70">
        <v>0</v>
      </c>
      <c r="P58" s="70">
        <v>0.95</v>
      </c>
      <c r="Q58" s="70">
        <f t="shared" si="1"/>
        <v>5.0000000000000044E-2</v>
      </c>
      <c r="R58" s="15">
        <v>3840</v>
      </c>
    </row>
    <row r="59" spans="1:18" ht="15.5" x14ac:dyDescent="0.35">
      <c r="A59" s="34"/>
      <c r="B59" s="22" t="s">
        <v>965</v>
      </c>
      <c r="C59" s="70">
        <v>0.94</v>
      </c>
      <c r="D59" s="70">
        <v>0.02</v>
      </c>
      <c r="E59" s="70">
        <v>0.03</v>
      </c>
      <c r="F59" s="70">
        <v>0.01</v>
      </c>
      <c r="G59" s="70">
        <v>0.94</v>
      </c>
      <c r="H59" s="70">
        <f t="shared" si="0"/>
        <v>6.0000000000000053E-2</v>
      </c>
      <c r="I59" s="15">
        <v>1600</v>
      </c>
      <c r="J59" s="15"/>
      <c r="K59" s="22" t="s">
        <v>965</v>
      </c>
      <c r="L59" s="70">
        <v>0.93</v>
      </c>
      <c r="M59" s="70">
        <v>0.05</v>
      </c>
      <c r="N59" s="70">
        <v>0.02</v>
      </c>
      <c r="O59" s="70">
        <v>0</v>
      </c>
      <c r="P59" s="70">
        <v>0.93</v>
      </c>
      <c r="Q59" s="70">
        <f t="shared" si="1"/>
        <v>6.9999999999999951E-2</v>
      </c>
      <c r="R59" s="15">
        <v>1600</v>
      </c>
    </row>
    <row r="60" spans="1:18" ht="15.5" x14ac:dyDescent="0.35">
      <c r="A60" s="34"/>
      <c r="B60" s="22" t="s">
        <v>966</v>
      </c>
      <c r="C60" s="70">
        <v>0.91</v>
      </c>
      <c r="D60" s="70">
        <v>0.01</v>
      </c>
      <c r="E60" s="70">
        <v>0.06</v>
      </c>
      <c r="F60" s="70">
        <v>0.02</v>
      </c>
      <c r="G60" s="70">
        <v>0.91</v>
      </c>
      <c r="H60" s="70">
        <f t="shared" si="0"/>
        <v>8.9999999999999969E-2</v>
      </c>
      <c r="I60" s="15">
        <v>670</v>
      </c>
      <c r="J60" s="15"/>
      <c r="K60" s="22" t="s">
        <v>966</v>
      </c>
      <c r="L60" s="70">
        <v>0.9</v>
      </c>
      <c r="M60" s="70">
        <v>0.05</v>
      </c>
      <c r="N60" s="70">
        <v>0.03</v>
      </c>
      <c r="O60" s="70">
        <v>0.02</v>
      </c>
      <c r="P60" s="70">
        <v>0.9</v>
      </c>
      <c r="Q60" s="70">
        <f t="shared" si="1"/>
        <v>9.9999999999999978E-2</v>
      </c>
      <c r="R60" s="15">
        <v>670</v>
      </c>
    </row>
    <row r="61" spans="1:18" ht="15.5" x14ac:dyDescent="0.35">
      <c r="A61" s="34"/>
      <c r="B61" s="22" t="s">
        <v>967</v>
      </c>
      <c r="C61" s="70">
        <v>0.86</v>
      </c>
      <c r="D61" s="70">
        <v>0.04</v>
      </c>
      <c r="E61" s="70">
        <v>0.05</v>
      </c>
      <c r="F61" s="70">
        <v>0.04</v>
      </c>
      <c r="G61" s="70">
        <v>0.86</v>
      </c>
      <c r="H61" s="70">
        <f t="shared" si="0"/>
        <v>0.14000000000000001</v>
      </c>
      <c r="I61" s="15">
        <v>250</v>
      </c>
      <c r="J61" s="15"/>
      <c r="K61" s="22" t="s">
        <v>967</v>
      </c>
      <c r="L61" s="70">
        <v>0.91</v>
      </c>
      <c r="M61" s="70">
        <v>0.06</v>
      </c>
      <c r="N61" s="70">
        <v>0.03</v>
      </c>
      <c r="O61" s="70">
        <v>0.01</v>
      </c>
      <c r="P61" s="70">
        <v>0.91</v>
      </c>
      <c r="Q61" s="70">
        <f t="shared" si="1"/>
        <v>8.9999999999999969E-2</v>
      </c>
      <c r="R61" s="15">
        <v>240</v>
      </c>
    </row>
    <row r="62" spans="1:18" ht="15.5" x14ac:dyDescent="0.35">
      <c r="A62" s="34"/>
      <c r="B62" s="22" t="s">
        <v>968</v>
      </c>
      <c r="C62" s="70">
        <v>0.91</v>
      </c>
      <c r="D62" s="70">
        <v>0.02</v>
      </c>
      <c r="E62" s="70">
        <v>0.04</v>
      </c>
      <c r="F62" s="70">
        <v>0.03</v>
      </c>
      <c r="G62" s="70">
        <v>0.91</v>
      </c>
      <c r="H62" s="70">
        <f t="shared" si="0"/>
        <v>8.9999999999999969E-2</v>
      </c>
      <c r="I62" s="15">
        <v>440</v>
      </c>
      <c r="J62" s="15"/>
      <c r="K62" s="22" t="s">
        <v>968</v>
      </c>
      <c r="L62" s="70">
        <v>0.93</v>
      </c>
      <c r="M62" s="70">
        <v>0.03</v>
      </c>
      <c r="N62" s="70">
        <v>0.02</v>
      </c>
      <c r="O62" s="70">
        <v>0.02</v>
      </c>
      <c r="P62" s="70">
        <v>0.93</v>
      </c>
      <c r="Q62" s="70">
        <f t="shared" si="1"/>
        <v>6.9999999999999951E-2</v>
      </c>
      <c r="R62" s="15">
        <v>440</v>
      </c>
    </row>
    <row r="64" spans="1:18" x14ac:dyDescent="0.35">
      <c r="A64" s="69" t="s">
        <v>570</v>
      </c>
    </row>
    <row r="65" spans="1:1" x14ac:dyDescent="0.35">
      <c r="A65" s="69" t="s">
        <v>1811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A36627188</value>
    </field>
    <field name="Objective-Title">
      <value order="0">National Transport Strategy 2 - Monitoring and Evaluation Baseline Report - Dataset</value>
    </field>
    <field name="Objective-Description">
      <value order="0"/>
    </field>
    <field name="Objective-CreationStamp">
      <value order="0">2022-02-22T09:47:24Z</value>
    </field>
    <field name="Objective-IsApproved">
      <value order="0">false</value>
    </field>
    <field name="Objective-IsPublished">
      <value order="0">false</value>
    </field>
    <field name="Objective-DatePublished">
      <value order="0"/>
    </field>
    <field name="Objective-ModificationStamp">
      <value order="0">2022-05-06T16:22:24Z</value>
    </field>
    <field name="Objective-Owner">
      <value order="0">Ritchie, Joseph J (U443804)</value>
    </field>
    <field name="Objective-Path">
      <value order="0">Objective Global Folder:SG File Plan:Business and industry:Transport:General:Research and analysis: Transport - general:National Transport Strategy: Monitoring and Evaluation: 2021-2026</value>
    </field>
    <field name="Objective-Parent">
      <value order="0">National Transport Strategy: Monitoring and Evaluation: 2021-2026</value>
    </field>
    <field name="Objective-State">
      <value order="0">Being Edited</value>
    </field>
    <field name="Objective-VersionId">
      <value order="0">vA56069477</value>
    </field>
    <field name="Objective-Version">
      <value order="0">0.42</value>
    </field>
    <field name="Objective-VersionNumber">
      <value order="0">42</value>
    </field>
    <field name="Objective-VersionComment">
      <value order="0"/>
    </field>
    <field name="Objective-FileNumber">
      <value order="0">PUBRES/4334</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43</vt:i4>
      </vt:variant>
    </vt:vector>
  </HeadingPairs>
  <TitlesOfParts>
    <vt:vector size="43" baseType="lpstr">
      <vt:lpstr>Intro &amp; Contents</vt:lpstr>
      <vt:lpstr>1A1 Bus use by group</vt:lpstr>
      <vt:lpstr>1A2 Bus use over time</vt:lpstr>
      <vt:lpstr>1A3 Train use by group</vt:lpstr>
      <vt:lpstr>1A4 Train use over time</vt:lpstr>
      <vt:lpstr>1A5 Train Bus Trends</vt:lpstr>
      <vt:lpstr>1A6 Walking transport pleasure </vt:lpstr>
      <vt:lpstr>1A7 Walking over time</vt:lpstr>
      <vt:lpstr>1A8 Cycling transport pleasure</vt:lpstr>
      <vt:lpstr>1A9 Cycling over time </vt:lpstr>
      <vt:lpstr>1B1 Views on Local Buses</vt:lpstr>
      <vt:lpstr>1B2 Views on Local Trains</vt:lpstr>
      <vt:lpstr>1B3 Satistifaction with PT</vt:lpstr>
      <vt:lpstr>1B4 Rail Punctuality</vt:lpstr>
      <vt:lpstr>1C1 Barriers to Walking </vt:lpstr>
      <vt:lpstr>1C2 Barriers to Cycling</vt:lpstr>
      <vt:lpstr>1D1 Barriers to Train </vt:lpstr>
      <vt:lpstr>1D2 Barriers to Bus</vt:lpstr>
      <vt:lpstr>2A1 Greenhouse Emissions</vt:lpstr>
      <vt:lpstr>2B1 Travel by Mode</vt:lpstr>
      <vt:lpstr>2B2 Active Travel by Mode</vt:lpstr>
      <vt:lpstr>2C1 Road Freight</vt:lpstr>
      <vt:lpstr>2C2 Water Freight</vt:lpstr>
      <vt:lpstr>2C3 Air Freight</vt:lpstr>
      <vt:lpstr>2D1 ULEV Registrations</vt:lpstr>
      <vt:lpstr>2D2 ULEVs as a Proportion</vt:lpstr>
      <vt:lpstr>3A1 Less Access PT</vt:lpstr>
      <vt:lpstr>3A2 Accessibility Tiers</vt:lpstr>
      <vt:lpstr>3A3 Access by LA</vt:lpstr>
      <vt:lpstr>3B1 Limited Access Employment </vt:lpstr>
      <vt:lpstr>3B2 Employment Locations</vt:lpstr>
      <vt:lpstr>3C1 Satisfaction by Geography</vt:lpstr>
      <vt:lpstr>3C2 Specific Questions Geo</vt:lpstr>
      <vt:lpstr>3D1 Barriers Public Transport</vt:lpstr>
      <vt:lpstr>3E1 Tourism Visitor Number</vt:lpstr>
      <vt:lpstr>4A1 Active Travel by Group</vt:lpstr>
      <vt:lpstr>4B1 Traffic Casualties 2019</vt:lpstr>
      <vt:lpstr>4B2 Traffic SIMD 2019</vt:lpstr>
      <vt:lpstr>4C1 Safety Perception Bus</vt:lpstr>
      <vt:lpstr>4C2 Safety Perception Train</vt:lpstr>
      <vt:lpstr>4C3 Safety Perception Active</vt:lpstr>
      <vt:lpstr>4D1 Air Pollution</vt:lpstr>
      <vt:lpstr>4E1 Journey by Purpose</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U443804</dc:creator>
  <cp:lastModifiedBy>U443804</cp:lastModifiedBy>
  <dcterms:created xsi:type="dcterms:W3CDTF">2022-02-15T18:31:53Z</dcterms:created>
  <dcterms:modified xsi:type="dcterms:W3CDTF">2022-06-07T15:16:51Z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A36627188</vt:lpwstr>
  </property>
  <property fmtid="{D5CDD505-2E9C-101B-9397-08002B2CF9AE}" pid="4" name="Objective-Title">
    <vt:lpwstr>National Transport Strategy 2 - Monitoring and Evaluation Baseline Report - Dataset</vt:lpwstr>
  </property>
  <property fmtid="{D5CDD505-2E9C-101B-9397-08002B2CF9AE}" pid="5" name="Objective-Description">
    <vt:lpwstr/>
  </property>
  <property fmtid="{D5CDD505-2E9C-101B-9397-08002B2CF9AE}" pid="6" name="Objective-CreationStamp">
    <vt:filetime>2022-02-22T09:47:24Z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2022-05-06T16:22:24Z</vt:filetime>
  </property>
  <property fmtid="{D5CDD505-2E9C-101B-9397-08002B2CF9AE}" pid="11" name="Objective-Owner">
    <vt:lpwstr>Ritchie, Joseph J (U443804)</vt:lpwstr>
  </property>
  <property fmtid="{D5CDD505-2E9C-101B-9397-08002B2CF9AE}" pid="12" name="Objective-Path">
    <vt:lpwstr>Objective Global Folder:SG File Plan:Business and industry:Transport:General:Research and analysis: Transport - general:National Transport Strategy: Monitoring and Evaluation: 2021-2026</vt:lpwstr>
  </property>
  <property fmtid="{D5CDD505-2E9C-101B-9397-08002B2CF9AE}" pid="13" name="Objective-Parent">
    <vt:lpwstr>National Transport Strategy: Monitoring and Evaluation: 2021-2026</vt:lpwstr>
  </property>
  <property fmtid="{D5CDD505-2E9C-101B-9397-08002B2CF9AE}" pid="14" name="Objective-State">
    <vt:lpwstr>Being Edited</vt:lpwstr>
  </property>
  <property fmtid="{D5CDD505-2E9C-101B-9397-08002B2CF9AE}" pid="15" name="Objective-VersionId">
    <vt:lpwstr>vA56069477</vt:lpwstr>
  </property>
  <property fmtid="{D5CDD505-2E9C-101B-9397-08002B2CF9AE}" pid="16" name="Objective-Version">
    <vt:lpwstr>0.42</vt:lpwstr>
  </property>
  <property fmtid="{D5CDD505-2E9C-101B-9397-08002B2CF9AE}" pid="17" name="Objective-VersionNumber">
    <vt:r8>42</vt:r8>
  </property>
  <property fmtid="{D5CDD505-2E9C-101B-9397-08002B2CF9AE}" pid="18" name="Objective-VersionComment">
    <vt:lpwstr/>
  </property>
  <property fmtid="{D5CDD505-2E9C-101B-9397-08002B2CF9AE}" pid="19" name="Objective-FileNumber">
    <vt:lpwstr>PUBRES/4334</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ies>
</file>