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caddle_transport_gov_scot/Documents/STS updated files/"/>
    </mc:Choice>
  </mc:AlternateContent>
  <xr:revisionPtr revIDLastSave="0" documentId="8_{0832281A-347D-4ABC-9970-8C0103E132CD}" xr6:coauthVersionLast="47" xr6:coauthVersionMax="47" xr10:uidLastSave="{00000000-0000-0000-0000-000000000000}"/>
  <bookViews>
    <workbookView xWindow="2070" yWindow="-16320" windowWidth="29040" windowHeight="15840" tabRatio="757" xr2:uid="{00000000-000D-0000-FFFF-FFFF00000000}"/>
  </bookViews>
  <sheets>
    <sheet name="Contents" sheetId="11" r:id="rId1"/>
    <sheet name="Notes" sheetId="13" r:id="rId2"/>
    <sheet name="Tab 6.1" sheetId="2" r:id="rId3"/>
    <sheet name="Table 6.2" sheetId="12" r:id="rId4"/>
    <sheet name="Tab 6.3" sheetId="4" r:id="rId5"/>
    <sheet name="Tab 6.4" sheetId="14" r:id="rId6"/>
    <sheet name="Tab 6.5" sheetId="15" r:id="rId7"/>
    <sheet name="Tab 6.6" sheetId="16" r:id="rId8"/>
    <sheet name="Traffic, max diff" sheetId="6" r:id="rId9"/>
  </sheets>
  <definedNames>
    <definedName name="axis">OFFSET(#REF!,1,0,COUNTIF(#REF!,"&gt;0"),1)</definedName>
    <definedName name="count">OFFSET(#REF!,1,1,COUNTIF(#REF!,"&gt;0"),1)</definedName>
    <definedName name="_xlnm.Print_Area" localSheetId="2">'Tab 6.1'!$A$1:$AS$26</definedName>
    <definedName name="_xlnm.Print_Area" localSheetId="4">'Tab 6.3'!$A$1:$AS$15</definedName>
    <definedName name="subset">IF(COUNT(#REF!)&gt;15,#REF!,IF(COUNT(#REF!)&gt;10,#REF!,IF(COUNT(#REF!)&gt;5,#REF!,IF(COUNT(#REF!)&gt;2,#REF!,#REF!))))</definedName>
    <definedName name="variable">IF(COUNT(#REF!)&gt;15,#REF!,IF(COUNT(#REF!)&gt;10,#REF!,IF(COUNT(#REF!)&gt;5,#REF!,IF(COUNT(#REF!)&gt;2,#REF!,#REF!))))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4" l="1"/>
  <c r="J5" i="14"/>
  <c r="H5" i="14"/>
  <c r="G5" i="14"/>
  <c r="F5" i="14"/>
  <c r="E5" i="14"/>
  <c r="C5" i="14"/>
  <c r="B5" i="14"/>
  <c r="B32" i="14" l="1"/>
  <c r="AH22" i="12" l="1"/>
  <c r="AI22" i="12"/>
  <c r="AJ22" i="12"/>
  <c r="AK22" i="12"/>
  <c r="AL22" i="12"/>
  <c r="AM22" i="12"/>
  <c r="AN22" i="12"/>
  <c r="AO22" i="12"/>
  <c r="AP22" i="12"/>
  <c r="AQ22" i="12"/>
  <c r="AR22" i="12"/>
  <c r="AS22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L30" i="14"/>
  <c r="L31" i="14"/>
  <c r="I30" i="14"/>
  <c r="D30" i="14"/>
  <c r="AS45" i="12"/>
  <c r="AS42" i="12"/>
  <c r="AS17" i="12"/>
  <c r="AS14" i="12"/>
  <c r="AS10" i="12"/>
  <c r="AS6" i="12"/>
  <c r="AS22" i="2"/>
  <c r="AS24" i="2" s="1"/>
  <c r="AS16" i="2"/>
  <c r="AS18" i="2" s="1"/>
  <c r="AS10" i="2"/>
  <c r="AS12" i="2" s="1"/>
  <c r="C13" i="6"/>
  <c r="C32" i="14"/>
  <c r="E32" i="14"/>
  <c r="F32" i="14"/>
  <c r="G32" i="14"/>
  <c r="H32" i="14"/>
  <c r="J32" i="14"/>
  <c r="K32" i="14"/>
  <c r="I31" i="14"/>
  <c r="D31" i="14"/>
  <c r="AR45" i="12"/>
  <c r="AR42" i="12"/>
  <c r="AR17" i="12"/>
  <c r="AR14" i="12"/>
  <c r="AR10" i="12"/>
  <c r="AR6" i="12"/>
  <c r="AG22" i="12"/>
  <c r="AG26" i="12"/>
  <c r="AG30" i="12"/>
  <c r="AG36" i="12"/>
  <c r="AR22" i="2"/>
  <c r="AR24" i="2" s="1"/>
  <c r="AR16" i="2"/>
  <c r="AR18" i="2" s="1"/>
  <c r="AR10" i="2"/>
  <c r="AR12" i="2" s="1"/>
  <c r="D15" i="14"/>
  <c r="I15" i="14"/>
  <c r="L15" i="14"/>
  <c r="L7" i="14"/>
  <c r="L8" i="14"/>
  <c r="L9" i="14"/>
  <c r="L10" i="14"/>
  <c r="L11" i="14"/>
  <c r="I11" i="14"/>
  <c r="D11" i="14"/>
  <c r="AS48" i="12" l="1"/>
  <c r="AR48" i="12"/>
  <c r="AQ6" i="12"/>
  <c r="AQ10" i="12"/>
  <c r="AQ14" i="12"/>
  <c r="AQ17" i="12"/>
  <c r="AQ42" i="12"/>
  <c r="AQ45" i="12"/>
  <c r="AG22" i="2"/>
  <c r="AH22" i="2"/>
  <c r="AI22" i="2"/>
  <c r="AJ22" i="2"/>
  <c r="AK22" i="2"/>
  <c r="AL22" i="2"/>
  <c r="AM22" i="2"/>
  <c r="AN22" i="2"/>
  <c r="AO22" i="2"/>
  <c r="AP22" i="2"/>
  <c r="AQ22" i="2"/>
  <c r="AQ24" i="2" s="1"/>
  <c r="AQ48" i="12" l="1"/>
  <c r="L29" i="14"/>
  <c r="I29" i="14"/>
  <c r="D29" i="14"/>
  <c r="L28" i="14"/>
  <c r="I28" i="14"/>
  <c r="D28" i="14"/>
  <c r="L27" i="14"/>
  <c r="I27" i="14"/>
  <c r="D27" i="14"/>
  <c r="L26" i="14"/>
  <c r="I26" i="14"/>
  <c r="D26" i="14"/>
  <c r="L25" i="14"/>
  <c r="I25" i="14"/>
  <c r="D25" i="14"/>
  <c r="L24" i="14"/>
  <c r="I24" i="14"/>
  <c r="D24" i="14"/>
  <c r="L23" i="14"/>
  <c r="I23" i="14"/>
  <c r="D23" i="14"/>
  <c r="L22" i="14"/>
  <c r="I22" i="14"/>
  <c r="D22" i="14"/>
  <c r="L21" i="14"/>
  <c r="I21" i="14"/>
  <c r="D21" i="14"/>
  <c r="L20" i="14"/>
  <c r="I20" i="14"/>
  <c r="D20" i="14"/>
  <c r="L19" i="14"/>
  <c r="I19" i="14"/>
  <c r="D19" i="14"/>
  <c r="L18" i="14"/>
  <c r="I18" i="14"/>
  <c r="D18" i="14"/>
  <c r="L17" i="14"/>
  <c r="I17" i="14"/>
  <c r="D17" i="14"/>
  <c r="L16" i="14"/>
  <c r="I16" i="14"/>
  <c r="D16" i="14"/>
  <c r="L14" i="14"/>
  <c r="I14" i="14"/>
  <c r="D14" i="14"/>
  <c r="L13" i="14"/>
  <c r="I13" i="14"/>
  <c r="D13" i="14"/>
  <c r="L12" i="14"/>
  <c r="I12" i="14"/>
  <c r="D12" i="14"/>
  <c r="I10" i="14"/>
  <c r="D10" i="14"/>
  <c r="I9" i="14"/>
  <c r="D9" i="14"/>
  <c r="I8" i="14"/>
  <c r="D8" i="14"/>
  <c r="I7" i="14"/>
  <c r="D7" i="14"/>
  <c r="L6" i="14"/>
  <c r="I6" i="14"/>
  <c r="D6" i="14"/>
  <c r="I5" i="14"/>
  <c r="I32" i="14" s="1"/>
  <c r="D5" i="14"/>
  <c r="D32" i="14" s="1"/>
  <c r="AP45" i="12" l="1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H48" i="12" l="1"/>
  <c r="X48" i="12"/>
  <c r="AF48" i="12"/>
  <c r="AN48" i="12"/>
  <c r="F48" i="12"/>
  <c r="V48" i="12"/>
  <c r="AL48" i="12"/>
  <c r="D48" i="12"/>
  <c r="L48" i="12"/>
  <c r="P48" i="12"/>
  <c r="T48" i="12"/>
  <c r="AB48" i="12"/>
  <c r="AJ48" i="12"/>
  <c r="B48" i="12"/>
  <c r="J48" i="12"/>
  <c r="N48" i="12"/>
  <c r="R48" i="12"/>
  <c r="Z48" i="12"/>
  <c r="AD48" i="12"/>
  <c r="AH48" i="12"/>
  <c r="AP48" i="12"/>
  <c r="E48" i="12"/>
  <c r="I48" i="12"/>
  <c r="M48" i="12"/>
  <c r="Q48" i="12"/>
  <c r="U48" i="12"/>
  <c r="Y48" i="12"/>
  <c r="AC48" i="12"/>
  <c r="AG48" i="12"/>
  <c r="AK48" i="12"/>
  <c r="AO48" i="12"/>
  <c r="C48" i="12"/>
  <c r="G48" i="12"/>
  <c r="K48" i="12"/>
  <c r="O48" i="12"/>
  <c r="S48" i="12"/>
  <c r="W48" i="12"/>
  <c r="AA48" i="12"/>
  <c r="AE48" i="12"/>
  <c r="AI48" i="12"/>
  <c r="AM48" i="12"/>
  <c r="AQ16" i="2"/>
  <c r="AQ18" i="2" s="1"/>
  <c r="AQ10" i="2"/>
  <c r="AQ12" i="2" s="1"/>
  <c r="AF16" i="2"/>
  <c r="AG16" i="2"/>
  <c r="AH16" i="2"/>
  <c r="AI16" i="2"/>
  <c r="AJ16" i="2"/>
  <c r="AK16" i="2"/>
  <c r="AL16" i="2"/>
  <c r="AM16" i="2"/>
  <c r="AN16" i="2"/>
  <c r="AO16" i="2"/>
  <c r="AP16" i="2"/>
  <c r="AF22" i="2"/>
  <c r="AP10" i="2"/>
  <c r="AO10" i="2"/>
  <c r="AN10" i="2"/>
  <c r="AM10" i="2"/>
  <c r="AB10" i="2"/>
  <c r="AC10" i="2"/>
  <c r="AD10" i="2"/>
  <c r="AE10" i="2"/>
  <c r="AF10" i="2"/>
  <c r="AG10" i="2"/>
  <c r="AH10" i="2"/>
  <c r="AI10" i="2"/>
  <c r="AJ10" i="2"/>
  <c r="AK10" i="2"/>
  <c r="AL10" i="2"/>
  <c r="AB16" i="2"/>
  <c r="AC16" i="2"/>
  <c r="AD16" i="2"/>
  <c r="AE16" i="2"/>
  <c r="AB22" i="2"/>
  <c r="AC22" i="2"/>
  <c r="AD22" i="2"/>
  <c r="AE22" i="2"/>
  <c r="AA16" i="2"/>
  <c r="AA22" i="2"/>
  <c r="L5" i="14"/>
  <c r="L32" i="14" s="1"/>
  <c r="AA10" i="2"/>
</calcChain>
</file>

<file path=xl/sharedStrings.xml><?xml version="1.0" encoding="utf-8"?>
<sst xmlns="http://schemas.openxmlformats.org/spreadsheetml/2006/main" count="332" uniqueCount="219">
  <si>
    <t>Total</t>
  </si>
  <si>
    <t>Tayside</t>
  </si>
  <si>
    <t>Fife</t>
  </si>
  <si>
    <t>Scotland</t>
  </si>
  <si>
    <t>Numbers</t>
  </si>
  <si>
    <t>Pedal cycle</t>
  </si>
  <si>
    <t>Car</t>
  </si>
  <si>
    <t>Taxi</t>
  </si>
  <si>
    <t>Minibus</t>
  </si>
  <si>
    <t>Bus/coach</t>
  </si>
  <si>
    <t>Light goods</t>
  </si>
  <si>
    <t>Heavy goods</t>
  </si>
  <si>
    <t>Pedestrian</t>
  </si>
  <si>
    <t>Motorcycle</t>
  </si>
  <si>
    <t>Bus/Coach</t>
  </si>
  <si>
    <t>Dumfries &amp; Galloway</t>
  </si>
  <si>
    <t>Built up roads</t>
  </si>
  <si>
    <t>Non-built up roads</t>
  </si>
  <si>
    <t>All roads</t>
  </si>
  <si>
    <t>Maximum difference between total and sum of components:</t>
  </si>
  <si>
    <t>Traffic estimates - for calculating slight casualty rates</t>
  </si>
  <si>
    <t>million veh-kms</t>
  </si>
  <si>
    <t>-</t>
  </si>
  <si>
    <t xml:space="preserve">    </t>
  </si>
  <si>
    <t>keyed in from Table 5.1</t>
  </si>
  <si>
    <t>Other</t>
  </si>
  <si>
    <t xml:space="preserve">Table 6.3      Reported vehicles involved by type of vehicle </t>
  </si>
  <si>
    <t>Table 6.4    Reported child casualties and all casualties, by severity; and the slight casualty rate</t>
  </si>
  <si>
    <t>Aberdeen City</t>
  </si>
  <si>
    <t>Argyll &amp; West Dunbartonshire</t>
  </si>
  <si>
    <t>Forth Valley</t>
  </si>
  <si>
    <t>Ayrshire</t>
  </si>
  <si>
    <t>Greater Glasgow</t>
  </si>
  <si>
    <t>Lothians &amp; Scottish Borders</t>
  </si>
  <si>
    <t>Edinburgh</t>
  </si>
  <si>
    <t>Highlands &amp; Islands</t>
  </si>
  <si>
    <t>Renfrewshire &amp; Inverclyde</t>
  </si>
  <si>
    <t>Lanarkshire</t>
  </si>
  <si>
    <t>Aberdeenshire</t>
  </si>
  <si>
    <t>Moray</t>
  </si>
  <si>
    <t>Angus</t>
  </si>
  <si>
    <t>Dundee City</t>
  </si>
  <si>
    <t>Perth &amp; Kinross</t>
  </si>
  <si>
    <t>Argyll &amp; Bute</t>
  </si>
  <si>
    <t>West Dunbartonshire</t>
  </si>
  <si>
    <t>Clackmannanshire</t>
  </si>
  <si>
    <t>Falkirk</t>
  </si>
  <si>
    <t>Stirling</t>
  </si>
  <si>
    <t>East Ayrshire</t>
  </si>
  <si>
    <t>North Ayrshire</t>
  </si>
  <si>
    <t>South Ayrshire</t>
  </si>
  <si>
    <t>East Dunbartonshire</t>
  </si>
  <si>
    <t>East Renfrewshire</t>
  </si>
  <si>
    <t>Glasgow City</t>
  </si>
  <si>
    <t>East Lothian</t>
  </si>
  <si>
    <t>Midlothian</t>
  </si>
  <si>
    <t>Scottish Borders</t>
  </si>
  <si>
    <t>West Lothian</t>
  </si>
  <si>
    <t>Eilean Siar</t>
  </si>
  <si>
    <t>Highland</t>
  </si>
  <si>
    <t>Orkney Islands</t>
  </si>
  <si>
    <t>Shetland Islands</t>
  </si>
  <si>
    <t>Inverclyde</t>
  </si>
  <si>
    <t>Renfrewshire</t>
  </si>
  <si>
    <t>North Lanarkshire</t>
  </si>
  <si>
    <t>South Lanarkshire</t>
  </si>
  <si>
    <t xml:space="preserve">Reported vehicles involved by type of vehicle </t>
  </si>
  <si>
    <t>Reported child casualties and all casualties, by severity; and the slight casualty rate</t>
  </si>
  <si>
    <t>Contents</t>
  </si>
  <si>
    <t>Table 6.1</t>
  </si>
  <si>
    <t>Table 6.2</t>
  </si>
  <si>
    <t>Table 6.3</t>
  </si>
  <si>
    <t>Table 6.4</t>
  </si>
  <si>
    <t>Table 6.5</t>
  </si>
  <si>
    <t>Table 6.6</t>
  </si>
  <si>
    <t xml:space="preserve">Notes </t>
  </si>
  <si>
    <t xml:space="preserve">This worksheet contains one table. </t>
  </si>
  <si>
    <t xml:space="preserve">Note number </t>
  </si>
  <si>
    <t xml:space="preserve">Note text </t>
  </si>
  <si>
    <t>note 1</t>
  </si>
  <si>
    <t>note 2</t>
  </si>
  <si>
    <t>note 3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</si>
  <si>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</si>
  <si>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</si>
  <si>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Source:  Transport Scotland</t>
  </si>
  <si>
    <t>Fatal</t>
  </si>
  <si>
    <t>All severities</t>
  </si>
  <si>
    <t>Road type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</si>
  <si>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</si>
  <si>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</si>
  <si>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</si>
  <si>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</si>
  <si>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</si>
  <si>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</si>
  <si>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</si>
  <si>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</si>
  <si>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</si>
  <si>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</si>
  <si>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</si>
  <si>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</si>
  <si>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</si>
  <si>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</si>
  <si>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</si>
  <si>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</si>
  <si>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</si>
  <si>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</si>
  <si>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</si>
  <si>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</si>
  <si>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</si>
  <si>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</si>
  <si>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</si>
  <si>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</si>
  <si>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</si>
  <si>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</si>
  <si>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</si>
  <si>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</si>
  <si>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</si>
  <si>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</si>
  <si>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</si>
  <si>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</si>
  <si>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</si>
  <si>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</si>
  <si>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</si>
  <si>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</si>
  <si>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</si>
  <si>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</si>
  <si>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</si>
  <si>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</si>
  <si>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 [Note 1]</t>
  </si>
  <si>
    <t>Local Authority</t>
  </si>
  <si>
    <t>note 4</t>
  </si>
  <si>
    <t>Detailed figures for casualties by local authority area can be found in Reported Road Casualties Scotland table B</t>
  </si>
  <si>
    <t>In 2015 the police created a new North East division by combining Aberdeen City, Moray and Aberdeenshire councils.</t>
  </si>
  <si>
    <t>Vehicle type</t>
  </si>
  <si>
    <t>2019</t>
  </si>
  <si>
    <t>note 5</t>
  </si>
  <si>
    <t>Includes all two wheeled motor vehicles.</t>
  </si>
  <si>
    <t>Child Killed</t>
  </si>
  <si>
    <t>Child Total</t>
  </si>
  <si>
    <t>note 6</t>
  </si>
  <si>
    <t>Year</t>
  </si>
  <si>
    <t>Children 0-15</t>
  </si>
  <si>
    <t>Young Persons 16-24</t>
  </si>
  <si>
    <t>Adults 25-59</t>
  </si>
  <si>
    <t>Older Adults 60+</t>
  </si>
  <si>
    <t>Including any casualties whose mode of transport is not known</t>
  </si>
  <si>
    <t>Including those casualties whose age was not known.</t>
  </si>
  <si>
    <t>Older Adults 60+5</t>
  </si>
  <si>
    <t>Mode of transport</t>
  </si>
  <si>
    <t>All casualties</t>
  </si>
  <si>
    <t>2020</t>
  </si>
  <si>
    <t xml:space="preserve">2020 [Note 1] </t>
  </si>
  <si>
    <t>All casualties Killed [Note 5]</t>
  </si>
  <si>
    <t>All casualties Total [Note 5]</t>
  </si>
  <si>
    <t>North East [Note 2]</t>
  </si>
  <si>
    <t>Other [Note 6]</t>
  </si>
  <si>
    <t>Motor cycle [Note 4]</t>
  </si>
  <si>
    <t>Children 0-15.</t>
  </si>
  <si>
    <t>Young Persons 16-24.</t>
  </si>
  <si>
    <t>Adults 25-59.</t>
  </si>
  <si>
    <t>Adjusted serious</t>
  </si>
  <si>
    <t>Fatal and adjusted serious</t>
  </si>
  <si>
    <t>Adjusted slight</t>
  </si>
  <si>
    <t xml:space="preserve">2021 [Note 1] </t>
  </si>
  <si>
    <t>2021</t>
  </si>
  <si>
    <t>2004 [Note 1]</t>
  </si>
  <si>
    <t>2005 [Note 1]</t>
  </si>
  <si>
    <t>2006 [Note 1]</t>
  </si>
  <si>
    <t>2007 [Note 1]</t>
  </si>
  <si>
    <t>2008 [Note 1]</t>
  </si>
  <si>
    <t>2009 [Note 1]</t>
  </si>
  <si>
    <t>2010 [Note 1]</t>
  </si>
  <si>
    <t>2011 [Note 1]</t>
  </si>
  <si>
    <t>2012 [Note 1]</t>
  </si>
  <si>
    <t>2013 [Note 1]</t>
  </si>
  <si>
    <t>2014 [Note 1]</t>
  </si>
  <si>
    <t>2015 [Note 1]</t>
  </si>
  <si>
    <t>2016 [Note 1]</t>
  </si>
  <si>
    <t>2017 [Note 1]</t>
  </si>
  <si>
    <t>2018 [Note 1]</t>
  </si>
  <si>
    <t>Child Adjusted Serious injury</t>
  </si>
  <si>
    <t>Child Killed &amp; Adusted Serious</t>
  </si>
  <si>
    <t>Child Adjusted Slight injury</t>
  </si>
  <si>
    <t>All casualties Adjusted Serious injury [Note 5]</t>
  </si>
  <si>
    <t>All casualties Killed &amp; Adjusted Serious [Note 5]</t>
  </si>
  <si>
    <t>All casualties Adjusted Slight injury [Note 5]</t>
  </si>
  <si>
    <t>Adjusted Slight casualty rate per 100 million veh-kms</t>
  </si>
  <si>
    <t>2014-18 average</t>
  </si>
  <si>
    <t>14-18 average</t>
  </si>
  <si>
    <t xml:space="preserve">2022 [Note 1] </t>
  </si>
  <si>
    <t>2022</t>
  </si>
  <si>
    <t>Table 6.5  Reported casualties by mode of transport and age group, 2022</t>
  </si>
  <si>
    <t xml:space="preserve">Per cent change:2022 on 2014-18 </t>
  </si>
  <si>
    <t xml:space="preserve"> </t>
  </si>
  <si>
    <t>note 7</t>
  </si>
  <si>
    <t>Mid-year population estimates for 2022 were not available, estimates for 2021 used instead.</t>
  </si>
  <si>
    <t>Rates per 1,000 population [note 7]</t>
  </si>
  <si>
    <t>£ million at 2022 prices</t>
  </si>
  <si>
    <t xml:space="preserve">All collisions </t>
  </si>
  <si>
    <t>Damage only collisions</t>
  </si>
  <si>
    <t xml:space="preserve"> All injury collisions</t>
  </si>
  <si>
    <t>Injury Collisions Built-up</t>
  </si>
  <si>
    <t>Injury Collisions Non Built-up</t>
  </si>
  <si>
    <t>Injury Collisions Motorway</t>
  </si>
  <si>
    <t>2019 [Note 8]</t>
  </si>
  <si>
    <t>2020 [Note 8]</t>
  </si>
  <si>
    <t>2021 [Note 8]</t>
  </si>
  <si>
    <t>2022 [Note 8]</t>
  </si>
  <si>
    <t>note 8</t>
  </si>
  <si>
    <t>Due to changes in the the way casualty severities are recorded, figures for serious and slight collisions in 2019 and 2020 onwards are not comparable with previous years.</t>
  </si>
  <si>
    <t>Table 6.2   Reported collisions by police force division and local authority area [Note 3]</t>
  </si>
  <si>
    <t>Table 6.1    Reported collisions by type of road and severity</t>
  </si>
  <si>
    <t>Reported collisions by type of road and severity</t>
  </si>
  <si>
    <t>Costs of injury collisions by type of road, and of 'damage only' collisions</t>
  </si>
  <si>
    <t>Reported collisions by police force division and local authority area</t>
  </si>
  <si>
    <t>Reported casualties by mode of transport and age group, 2022</t>
  </si>
  <si>
    <t>Police Scotland’s move to CRASH, an injury-based reporting system, has resulted in changes in severity reporting for serious and slight casualties and collisions. For years 2004-2019, the tables in this section use figures that have been adjusted for comparability. T</t>
  </si>
  <si>
    <t>INJURY ROAD COLLISIONS</t>
  </si>
  <si>
    <t>Table 6.6   Costs of injury collisions by type of road, and of 'damage only' collisions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</si>
</sst>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#.00;\-#,###.00"/>
    <numFmt numFmtId="167" formatCode="0.0"/>
  </numFmts>
  <fonts count="36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u/>
      <sz val="10.199999999999999"/>
      <color indexed="12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8"/>
      <name val="Arial"/>
    </font>
    <font>
      <sz val="8"/>
      <name val="Arial"/>
      <family val="2"/>
    </font>
    <font>
      <b/>
      <sz val="15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50">
    <xf numFmtId="0" fontId="0" fillId="0" borderId="0">
      <alignment vertical="top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2" applyNumberFormat="0" applyAlignment="0" applyProtection="0"/>
    <xf numFmtId="0" fontId="17" fillId="28" borderId="3" applyNumberFormat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30" borderId="2" applyNumberFormat="0" applyAlignment="0" applyProtection="0"/>
    <xf numFmtId="0" fontId="26" fillId="0" borderId="7" applyNumberFormat="0" applyFill="0" applyAlignment="0" applyProtection="0"/>
    <xf numFmtId="0" fontId="27" fillId="31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28" fillId="2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32" fillId="0" borderId="0"/>
    <xf numFmtId="0" fontId="2" fillId="0" borderId="0">
      <alignment vertical="top"/>
    </xf>
  </cellStyleXfs>
  <cellXfs count="67"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2" fillId="0" borderId="0" xfId="0" applyNumberFormat="1" applyFont="1" applyAlignment="1"/>
    <xf numFmtId="0" fontId="4" fillId="0" borderId="0" xfId="0" applyFont="1" applyAlignment="1"/>
    <xf numFmtId="165" fontId="0" fillId="0" borderId="0" xfId="28" applyNumberFormat="1" applyFont="1"/>
    <xf numFmtId="0" fontId="7" fillId="0" borderId="0" xfId="0" applyFont="1" applyAlignment="1"/>
    <xf numFmtId="0" fontId="8" fillId="0" borderId="0" xfId="0" applyFont="1" applyAlignment="1"/>
    <xf numFmtId="1" fontId="0" fillId="0" borderId="0" xfId="0" applyNumberFormat="1" applyAlignment="1"/>
    <xf numFmtId="165" fontId="0" fillId="0" borderId="0" xfId="28" applyNumberFormat="1" applyFont="1" applyAlignment="1">
      <alignment horizontal="center"/>
    </xf>
    <xf numFmtId="0" fontId="9" fillId="0" borderId="0" xfId="0" applyFont="1" applyAlignment="1">
      <alignment horizontal="left" indent="2"/>
    </xf>
    <xf numFmtId="165" fontId="10" fillId="0" borderId="0" xfId="28" applyNumberFormat="1" applyFont="1"/>
    <xf numFmtId="37" fontId="6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49" fontId="4" fillId="0" borderId="0" xfId="0" applyNumberFormat="1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/>
    <xf numFmtId="165" fontId="0" fillId="0" borderId="0" xfId="28" applyNumberFormat="1" applyFont="1" applyAlignment="1"/>
    <xf numFmtId="0" fontId="3" fillId="0" borderId="0" xfId="0" applyFont="1" applyAlignment="1"/>
    <xf numFmtId="165" fontId="1" fillId="0" borderId="0" xfId="28" applyNumberFormat="1" applyFont="1" applyBorder="1" applyAlignment="1"/>
    <xf numFmtId="49" fontId="1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9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" fillId="0" borderId="0" xfId="41" applyFont="1"/>
    <xf numFmtId="0" fontId="1" fillId="0" borderId="0" xfId="49" applyFont="1" applyAlignment="1"/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41" applyFont="1"/>
    <xf numFmtId="165" fontId="1" fillId="0" borderId="0" xfId="28" applyNumberFormat="1" applyFont="1" applyFill="1" applyBorder="1" applyAlignme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3" fontId="2" fillId="0" borderId="0" xfId="0" applyNumberFormat="1" applyFont="1" applyAlignment="1"/>
    <xf numFmtId="0" fontId="2" fillId="0" borderId="1" xfId="0" applyFont="1" applyBorder="1" applyAlignment="1"/>
    <xf numFmtId="165" fontId="1" fillId="0" borderId="0" xfId="28" applyNumberFormat="1" applyFont="1" applyFill="1" applyAlignment="1"/>
    <xf numFmtId="0" fontId="7" fillId="0" borderId="0" xfId="36" applyFont="1" applyAlignment="1" applyProtection="1">
      <alignment vertic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166" fontId="1" fillId="0" borderId="0" xfId="0" applyNumberFormat="1" applyFont="1" applyAlignment="1"/>
    <xf numFmtId="1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165" fontId="1" fillId="0" borderId="0" xfId="28" applyNumberFormat="1" applyFont="1" applyAlignme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0" fontId="4" fillId="0" borderId="0" xfId="41" applyFont="1" applyAlignment="1">
      <alignment horizontal="center" wrapText="1"/>
    </xf>
    <xf numFmtId="0" fontId="4" fillId="0" borderId="0" xfId="41" applyFont="1" applyAlignment="1">
      <alignment horizontal="right"/>
    </xf>
    <xf numFmtId="165" fontId="4" fillId="0" borderId="0" xfId="28" applyNumberFormat="1" applyFont="1" applyBorder="1"/>
    <xf numFmtId="165" fontId="1" fillId="0" borderId="0" xfId="28" applyNumberFormat="1" applyFont="1" applyBorder="1"/>
    <xf numFmtId="165" fontId="4" fillId="0" borderId="0" xfId="0" applyNumberFormat="1" applyFont="1" applyAlignment="1"/>
    <xf numFmtId="165" fontId="4" fillId="0" borderId="1" xfId="0" applyNumberFormat="1" applyFont="1" applyBorder="1" applyAlignment="1"/>
    <xf numFmtId="0" fontId="1" fillId="0" borderId="11" xfId="0" applyFont="1" applyBorder="1" applyAlignment="1"/>
    <xf numFmtId="0" fontId="4" fillId="0" borderId="0" xfId="41" applyFont="1" applyAlignment="1">
      <alignment wrapText="1"/>
    </xf>
    <xf numFmtId="0" fontId="35" fillId="0" borderId="0" xfId="47" applyFont="1" applyBorder="1"/>
    <xf numFmtId="0" fontId="1" fillId="0" borderId="0" xfId="48" applyFont="1" applyAlignment="1">
      <alignment horizontal="left" vertical="top"/>
    </xf>
    <xf numFmtId="0" fontId="1" fillId="0" borderId="0" xfId="48" applyFont="1"/>
    <xf numFmtId="0" fontId="4" fillId="0" borderId="0" xfId="48" applyFont="1"/>
    <xf numFmtId="0" fontId="4" fillId="0" borderId="0" xfId="48" applyFont="1" applyAlignment="1">
      <alignment horizontal="left" vertical="top"/>
    </xf>
    <xf numFmtId="0" fontId="2" fillId="0" borderId="0" xfId="48" applyFont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 xr:uid="{00000000-0005-0000-0000-00001D000000}"/>
    <cellStyle name="Good" xfId="31" builtinId="26" customBuiltin="1"/>
    <cellStyle name="Heading 1" xfId="32" builtinId="16" customBuiltin="1"/>
    <cellStyle name="Heading 1 2" xfId="47" xr:uid="{00000000-0005-0000-0000-000020000000}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00000000-0005-0000-0000-000025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A000000}"/>
    <cellStyle name="Normal 2 2 2" xfId="49" xr:uid="{00000000-0005-0000-0000-00002B000000}"/>
    <cellStyle name="Normal 3" xfId="48" xr:uid="{00000000-0005-0000-0000-00002C000000}"/>
    <cellStyle name="Note 2" xfId="42" xr:uid="{00000000-0005-0000-0000-00002D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1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6" formatCode="#,###.00;\-#,###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AS25" totalsRowShown="0" dataDxfId="165">
  <autoFilter ref="A6:AS2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</autoFilter>
  <tableColumns count="45">
    <tableColumn id="1" xr3:uid="{00000000-0010-0000-0000-000001000000}" name="Road type" dataDxfId="164"/>
    <tableColumn id="2" xr3:uid="{00000000-0010-0000-0000-000002000000}" name="1979" dataDxfId="163"/>
    <tableColumn id="3" xr3:uid="{00000000-0010-0000-0000-000003000000}" name="1980" dataDxfId="162"/>
    <tableColumn id="4" xr3:uid="{00000000-0010-0000-0000-000004000000}" name="1981" dataDxfId="161"/>
    <tableColumn id="5" xr3:uid="{00000000-0010-0000-0000-000005000000}" name="1982" dataDxfId="160"/>
    <tableColumn id="6" xr3:uid="{00000000-0010-0000-0000-000006000000}" name="1983" dataDxfId="159"/>
    <tableColumn id="7" xr3:uid="{00000000-0010-0000-0000-000007000000}" name="1984" dataDxfId="158"/>
    <tableColumn id="8" xr3:uid="{00000000-0010-0000-0000-000008000000}" name="1985" dataDxfId="157"/>
    <tableColumn id="9" xr3:uid="{00000000-0010-0000-0000-000009000000}" name="1986" dataDxfId="156"/>
    <tableColumn id="10" xr3:uid="{00000000-0010-0000-0000-00000A000000}" name="1987" dataDxfId="155"/>
    <tableColumn id="11" xr3:uid="{00000000-0010-0000-0000-00000B000000}" name="1988" dataDxfId="154"/>
    <tableColumn id="12" xr3:uid="{00000000-0010-0000-0000-00000C000000}" name="1989" dataDxfId="153"/>
    <tableColumn id="13" xr3:uid="{00000000-0010-0000-0000-00000D000000}" name="1990" dataDxfId="152"/>
    <tableColumn id="14" xr3:uid="{00000000-0010-0000-0000-00000E000000}" name="1991" dataDxfId="151"/>
    <tableColumn id="15" xr3:uid="{00000000-0010-0000-0000-00000F000000}" name="1992" dataDxfId="150"/>
    <tableColumn id="16" xr3:uid="{00000000-0010-0000-0000-000010000000}" name="1993" dataDxfId="149"/>
    <tableColumn id="17" xr3:uid="{00000000-0010-0000-0000-000011000000}" name="1994" dataDxfId="148"/>
    <tableColumn id="18" xr3:uid="{00000000-0010-0000-0000-000012000000}" name="1995" dataDxfId="147"/>
    <tableColumn id="19" xr3:uid="{00000000-0010-0000-0000-000013000000}" name="1996" dataDxfId="146"/>
    <tableColumn id="20" xr3:uid="{00000000-0010-0000-0000-000014000000}" name="1997" dataDxfId="145"/>
    <tableColumn id="21" xr3:uid="{00000000-0010-0000-0000-000015000000}" name="1998" dataDxfId="144"/>
    <tableColumn id="22" xr3:uid="{00000000-0010-0000-0000-000016000000}" name="1999" dataDxfId="143"/>
    <tableColumn id="23" xr3:uid="{00000000-0010-0000-0000-000017000000}" name="2000" dataDxfId="142"/>
    <tableColumn id="24" xr3:uid="{00000000-0010-0000-0000-000018000000}" name="2001" dataDxfId="141"/>
    <tableColumn id="25" xr3:uid="{00000000-0010-0000-0000-000019000000}" name="2002" dataDxfId="140"/>
    <tableColumn id="26" xr3:uid="{00000000-0010-0000-0000-00001A000000}" name="2003" dataDxfId="139"/>
    <tableColumn id="27" xr3:uid="{00000000-0010-0000-0000-00001B000000}" name="2004" dataDxfId="138"/>
    <tableColumn id="28" xr3:uid="{00000000-0010-0000-0000-00001C000000}" name="2005" dataDxfId="137"/>
    <tableColumn id="29" xr3:uid="{00000000-0010-0000-0000-00001D000000}" name="2006" dataDxfId="136"/>
    <tableColumn id="30" xr3:uid="{00000000-0010-0000-0000-00001E000000}" name="2007" dataDxfId="135"/>
    <tableColumn id="31" xr3:uid="{00000000-0010-0000-0000-00001F000000}" name="2008" dataDxfId="134"/>
    <tableColumn id="32" xr3:uid="{00000000-0010-0000-0000-000020000000}" name="2009" dataDxfId="133"/>
    <tableColumn id="33" xr3:uid="{00000000-0010-0000-0000-000021000000}" name="2010" dataDxfId="132"/>
    <tableColumn id="34" xr3:uid="{00000000-0010-0000-0000-000022000000}" name="2011" dataDxfId="131"/>
    <tableColumn id="35" xr3:uid="{00000000-0010-0000-0000-000023000000}" name="2012" dataDxfId="130"/>
    <tableColumn id="36" xr3:uid="{00000000-0010-0000-0000-000024000000}" name="2013" dataDxfId="129"/>
    <tableColumn id="37" xr3:uid="{00000000-0010-0000-0000-000025000000}" name="2014" dataDxfId="128"/>
    <tableColumn id="38" xr3:uid="{00000000-0010-0000-0000-000026000000}" name="2015" dataDxfId="127"/>
    <tableColumn id="39" xr3:uid="{00000000-0010-0000-0000-000027000000}" name="2016" dataDxfId="126"/>
    <tableColumn id="40" xr3:uid="{00000000-0010-0000-0000-000028000000}" name="2017" dataDxfId="125"/>
    <tableColumn id="41" xr3:uid="{00000000-0010-0000-0000-000029000000}" name="2018" dataDxfId="124"/>
    <tableColumn id="42" xr3:uid="{00000000-0010-0000-0000-00002A000000}" name="2019 [Note 1]" dataDxfId="123"/>
    <tableColumn id="43" xr3:uid="{00000000-0010-0000-0000-00002B000000}" name="2020 [Note 1] "/>
    <tableColumn id="44" xr3:uid="{D77B5EE9-C5F0-4EB9-A364-C5D0A31BBCF4}" name="2021 [Note 1] " dataDxfId="122"/>
    <tableColumn id="45" xr3:uid="{2769A153-5B7D-460F-B3FD-157E8A2E306A}" name="2022 [Note 1] " dataDxfId="121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AI48" totalsRowShown="0" headerRowDxfId="120" dataDxfId="119" tableBorderDxfId="118" headerRowCellStyle="Normal 2" dataCellStyle="Comma">
  <autoFilter ref="A5:AI4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00000000-0010-0000-0100-000001000000}" name="Local Authority" dataDxfId="117" dataCellStyle="Normal 2"/>
    <tableColumn id="2" xr3:uid="{00000000-0010-0000-0100-000002000000}" name="1979" dataDxfId="116" dataCellStyle="Comma"/>
    <tableColumn id="3" xr3:uid="{00000000-0010-0000-0100-000003000000}" name="1980" dataDxfId="115" dataCellStyle="Comma"/>
    <tableColumn id="4" xr3:uid="{00000000-0010-0000-0100-000004000000}" name="1981" dataDxfId="114" dataCellStyle="Comma"/>
    <tableColumn id="5" xr3:uid="{00000000-0010-0000-0100-000005000000}" name="1982" dataDxfId="113" dataCellStyle="Comma"/>
    <tableColumn id="6" xr3:uid="{00000000-0010-0000-0100-000006000000}" name="1983" dataDxfId="112" dataCellStyle="Comma"/>
    <tableColumn id="7" xr3:uid="{00000000-0010-0000-0100-000007000000}" name="1984" dataDxfId="111" dataCellStyle="Comma"/>
    <tableColumn id="8" xr3:uid="{00000000-0010-0000-0100-000008000000}" name="1985" dataDxfId="110" dataCellStyle="Comma"/>
    <tableColumn id="9" xr3:uid="{00000000-0010-0000-0100-000009000000}" name="1986" dataDxfId="109" dataCellStyle="Comma"/>
    <tableColumn id="10" xr3:uid="{00000000-0010-0000-0100-00000A000000}" name="1987" dataDxfId="108" dataCellStyle="Comma"/>
    <tableColumn id="11" xr3:uid="{00000000-0010-0000-0100-00000B000000}" name="1988" dataDxfId="107" dataCellStyle="Comma"/>
    <tableColumn id="12" xr3:uid="{00000000-0010-0000-0100-00000C000000}" name="1989" dataDxfId="106" dataCellStyle="Comma"/>
    <tableColumn id="13" xr3:uid="{00000000-0010-0000-0100-00000D000000}" name="1990" dataDxfId="105" dataCellStyle="Comma"/>
    <tableColumn id="14" xr3:uid="{00000000-0010-0000-0100-00000E000000}" name="1991" dataDxfId="104" dataCellStyle="Comma"/>
    <tableColumn id="15" xr3:uid="{00000000-0010-0000-0100-00000F000000}" name="1992" dataDxfId="103" dataCellStyle="Comma"/>
    <tableColumn id="16" xr3:uid="{00000000-0010-0000-0100-000010000000}" name="1993" dataDxfId="102" dataCellStyle="Comma"/>
    <tableColumn id="17" xr3:uid="{00000000-0010-0000-0100-000011000000}" name="1994" dataDxfId="101" dataCellStyle="Comma"/>
    <tableColumn id="18" xr3:uid="{00000000-0010-0000-0100-000012000000}" name="1995" dataDxfId="100" dataCellStyle="Comma"/>
    <tableColumn id="19" xr3:uid="{00000000-0010-0000-0100-000013000000}" name="1996" dataDxfId="99" dataCellStyle="Comma"/>
    <tableColumn id="20" xr3:uid="{00000000-0010-0000-0100-000014000000}" name="1997" dataDxfId="98" dataCellStyle="Comma"/>
    <tableColumn id="21" xr3:uid="{00000000-0010-0000-0100-000015000000}" name="1998" dataDxfId="97" dataCellStyle="Comma"/>
    <tableColumn id="22" xr3:uid="{00000000-0010-0000-0100-000016000000}" name="1999" dataDxfId="96" dataCellStyle="Comma"/>
    <tableColumn id="23" xr3:uid="{00000000-0010-0000-0100-000017000000}" name="2000" dataDxfId="95" dataCellStyle="Comma"/>
    <tableColumn id="24" xr3:uid="{00000000-0010-0000-0100-000018000000}" name="2001" dataDxfId="94" dataCellStyle="Comma"/>
    <tableColumn id="25" xr3:uid="{00000000-0010-0000-0100-000019000000}" name="2002" dataDxfId="93" dataCellStyle="Comma"/>
    <tableColumn id="26" xr3:uid="{00000000-0010-0000-0100-00001A000000}" name="2003" dataDxfId="92" dataCellStyle="Comma"/>
    <tableColumn id="27" xr3:uid="{00000000-0010-0000-0100-00001B000000}" name="2004" dataDxfId="91" dataCellStyle="Comma"/>
    <tableColumn id="28" xr3:uid="{00000000-0010-0000-0100-00001C000000}" name="2005" dataDxfId="90" dataCellStyle="Comma"/>
    <tableColumn id="29" xr3:uid="{00000000-0010-0000-0100-00001D000000}" name="2006" dataDxfId="89" dataCellStyle="Comma"/>
    <tableColumn id="30" xr3:uid="{00000000-0010-0000-0100-00001E000000}" name="2007" dataDxfId="88" dataCellStyle="Comma"/>
    <tableColumn id="31" xr3:uid="{00000000-0010-0000-0100-00001F000000}" name="2008" dataDxfId="87" dataCellStyle="Comma"/>
    <tableColumn id="32" xr3:uid="{00000000-0010-0000-0100-000020000000}" name="2009" dataDxfId="86" dataCellStyle="Comma"/>
    <tableColumn id="33" xr3:uid="{00000000-0010-0000-0100-000021000000}" name="2010" dataDxfId="85" dataCellStyle="Comma"/>
    <tableColumn id="34" xr3:uid="{00000000-0010-0000-0100-000022000000}" name="2011" dataDxfId="84" dataCellStyle="Comma"/>
    <tableColumn id="35" xr3:uid="{00000000-0010-0000-0100-000023000000}" name="2012" dataDxfId="83" dataCellStyle="Comma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5:AS15" totalsRowShown="0" headerRowDxfId="82" dataDxfId="81" dataCellStyle="Comma">
  <autoFilter ref="A5:AS1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</autoFilter>
  <tableColumns count="45">
    <tableColumn id="1" xr3:uid="{00000000-0010-0000-0200-000001000000}" name="Vehicle type" dataDxfId="80"/>
    <tableColumn id="2" xr3:uid="{00000000-0010-0000-0200-000002000000}" name="1979" dataDxfId="79" dataCellStyle="Comma"/>
    <tableColumn id="3" xr3:uid="{00000000-0010-0000-0200-000003000000}" name="1980" dataDxfId="78" dataCellStyle="Comma"/>
    <tableColumn id="4" xr3:uid="{00000000-0010-0000-0200-000004000000}" name="1981" dataDxfId="77" dataCellStyle="Comma"/>
    <tableColumn id="5" xr3:uid="{00000000-0010-0000-0200-000005000000}" name="1982" dataDxfId="76" dataCellStyle="Comma"/>
    <tableColumn id="6" xr3:uid="{00000000-0010-0000-0200-000006000000}" name="1983" dataDxfId="75" dataCellStyle="Comma"/>
    <tableColumn id="7" xr3:uid="{00000000-0010-0000-0200-000007000000}" name="1984" dataDxfId="74" dataCellStyle="Comma"/>
    <tableColumn id="8" xr3:uid="{00000000-0010-0000-0200-000008000000}" name="1985" dataDxfId="73" dataCellStyle="Comma"/>
    <tableColumn id="9" xr3:uid="{00000000-0010-0000-0200-000009000000}" name="1986" dataDxfId="72" dataCellStyle="Comma"/>
    <tableColumn id="10" xr3:uid="{00000000-0010-0000-0200-00000A000000}" name="1987" dataDxfId="71" dataCellStyle="Comma"/>
    <tableColumn id="11" xr3:uid="{00000000-0010-0000-0200-00000B000000}" name="1988" dataDxfId="70" dataCellStyle="Comma"/>
    <tableColumn id="12" xr3:uid="{00000000-0010-0000-0200-00000C000000}" name="1989" dataDxfId="69" dataCellStyle="Comma"/>
    <tableColumn id="13" xr3:uid="{00000000-0010-0000-0200-00000D000000}" name="1990" dataDxfId="68" dataCellStyle="Comma"/>
    <tableColumn id="14" xr3:uid="{00000000-0010-0000-0200-00000E000000}" name="1991" dataDxfId="67" dataCellStyle="Comma"/>
    <tableColumn id="15" xr3:uid="{00000000-0010-0000-0200-00000F000000}" name="1992" dataDxfId="66" dataCellStyle="Comma"/>
    <tableColumn id="16" xr3:uid="{00000000-0010-0000-0200-000010000000}" name="1993" dataDxfId="65" dataCellStyle="Comma"/>
    <tableColumn id="17" xr3:uid="{00000000-0010-0000-0200-000011000000}" name="1994" dataDxfId="64" dataCellStyle="Comma"/>
    <tableColumn id="18" xr3:uid="{00000000-0010-0000-0200-000012000000}" name="1995" dataDxfId="63" dataCellStyle="Comma"/>
    <tableColumn id="19" xr3:uid="{00000000-0010-0000-0200-000013000000}" name="1996" dataDxfId="62" dataCellStyle="Comma"/>
    <tableColumn id="20" xr3:uid="{00000000-0010-0000-0200-000014000000}" name="1997" dataDxfId="61" dataCellStyle="Comma"/>
    <tableColumn id="21" xr3:uid="{00000000-0010-0000-0200-000015000000}" name="1998" dataDxfId="60" dataCellStyle="Comma"/>
    <tableColumn id="22" xr3:uid="{00000000-0010-0000-0200-000016000000}" name="1999" dataDxfId="59" dataCellStyle="Comma"/>
    <tableColumn id="23" xr3:uid="{00000000-0010-0000-0200-000017000000}" name="2000" dataDxfId="58" dataCellStyle="Comma"/>
    <tableColumn id="24" xr3:uid="{00000000-0010-0000-0200-000018000000}" name="2001" dataDxfId="57" dataCellStyle="Comma"/>
    <tableColumn id="25" xr3:uid="{00000000-0010-0000-0200-000019000000}" name="2002" dataDxfId="56" dataCellStyle="Comma"/>
    <tableColumn id="26" xr3:uid="{00000000-0010-0000-0200-00001A000000}" name="2003" dataDxfId="55" dataCellStyle="Comma"/>
    <tableColumn id="27" xr3:uid="{00000000-0010-0000-0200-00001B000000}" name="2004" dataDxfId="54" dataCellStyle="Comma"/>
    <tableColumn id="28" xr3:uid="{00000000-0010-0000-0200-00001C000000}" name="2005" dataDxfId="53" dataCellStyle="Comma"/>
    <tableColumn id="29" xr3:uid="{00000000-0010-0000-0200-00001D000000}" name="2006" dataDxfId="52" dataCellStyle="Comma"/>
    <tableColumn id="30" xr3:uid="{00000000-0010-0000-0200-00001E000000}" name="2007" dataDxfId="51" dataCellStyle="Comma"/>
    <tableColumn id="31" xr3:uid="{00000000-0010-0000-0200-00001F000000}" name="2008" dataDxfId="50" dataCellStyle="Comma"/>
    <tableColumn id="32" xr3:uid="{00000000-0010-0000-0200-000020000000}" name="2009" dataDxfId="49" dataCellStyle="Comma"/>
    <tableColumn id="33" xr3:uid="{00000000-0010-0000-0200-000021000000}" name="2010" dataDxfId="48" dataCellStyle="Comma"/>
    <tableColumn id="34" xr3:uid="{00000000-0010-0000-0200-000022000000}" name="2011" dataDxfId="47" dataCellStyle="Comma"/>
    <tableColumn id="35" xr3:uid="{00000000-0010-0000-0200-000023000000}" name="2012" dataDxfId="46" dataCellStyle="Comma"/>
    <tableColumn id="36" xr3:uid="{00000000-0010-0000-0200-000024000000}" name="2013" dataDxfId="45" dataCellStyle="Comma"/>
    <tableColumn id="37" xr3:uid="{00000000-0010-0000-0200-000025000000}" name="2014" dataDxfId="44" dataCellStyle="Comma"/>
    <tableColumn id="38" xr3:uid="{00000000-0010-0000-0200-000026000000}" name="2015" dataDxfId="43" dataCellStyle="Comma"/>
    <tableColumn id="39" xr3:uid="{00000000-0010-0000-0200-000027000000}" name="2016" dataDxfId="42" dataCellStyle="Comma"/>
    <tableColumn id="40" xr3:uid="{00000000-0010-0000-0200-000028000000}" name="2017" dataDxfId="41" dataCellStyle="Comma"/>
    <tableColumn id="41" xr3:uid="{00000000-0010-0000-0200-000029000000}" name="2018" dataDxfId="40" dataCellStyle="Comma"/>
    <tableColumn id="42" xr3:uid="{00000000-0010-0000-0200-00002A000000}" name="2019" dataDxfId="39" dataCellStyle="Comma"/>
    <tableColumn id="43" xr3:uid="{00000000-0010-0000-0200-00002B000000}" name="2020" dataDxfId="38" dataCellStyle="Comma"/>
    <tableColumn id="44" xr3:uid="{93681A3C-9C27-4DDF-9B79-F500640EDDF1}" name="2021" dataDxfId="37" dataCellStyle="Comma"/>
    <tableColumn id="45" xr3:uid="{F1D75089-B131-47D7-83E6-39316CDF3FD8}" name="2022" dataDxfId="36" dataCellStyle="Comma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L32" totalsRowShown="0" headerRowDxfId="35" headerRowBorderDxfId="34">
  <autoFilter ref="A4:L32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300-000001000000}" name="Year" dataDxfId="33"/>
    <tableColumn id="2" xr3:uid="{00000000-0010-0000-0300-000002000000}" name="Child Killed" dataDxfId="32"/>
    <tableColumn id="3" xr3:uid="{00000000-0010-0000-0300-000003000000}" name="Child Adjusted Serious injury" dataDxfId="31"/>
    <tableColumn id="4" xr3:uid="{00000000-0010-0000-0300-000004000000}" name="Child Killed &amp; Adusted Serious" dataDxfId="30"/>
    <tableColumn id="5" xr3:uid="{00000000-0010-0000-0300-000005000000}" name="Child Adjusted Slight injury" dataDxfId="29"/>
    <tableColumn id="6" xr3:uid="{00000000-0010-0000-0300-000006000000}" name="Child Total" dataDxfId="28"/>
    <tableColumn id="7" xr3:uid="{00000000-0010-0000-0300-000007000000}" name="All casualties Killed [Note 5]" dataDxfId="27"/>
    <tableColumn id="8" xr3:uid="{00000000-0010-0000-0300-000008000000}" name="All casualties Adjusted Serious injury [Note 5]" dataDxfId="26"/>
    <tableColumn id="9" xr3:uid="{00000000-0010-0000-0300-000009000000}" name="All casualties Killed &amp; Adjusted Serious [Note 5]" dataDxfId="25"/>
    <tableColumn id="10" xr3:uid="{00000000-0010-0000-0300-00000A000000}" name="All casualties Adjusted Slight injury [Note 5]" dataDxfId="24"/>
    <tableColumn id="11" xr3:uid="{00000000-0010-0000-0300-00000B000000}" name="All casualties Total [Note 5]" dataDxfId="23"/>
    <tableColumn id="12" xr3:uid="{00000000-0010-0000-0300-00000C000000}" name="Adjusted Slight casualty rate per 100 million veh-kms" dataDxfId="2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5:K16" totalsRowShown="0" headerRowDxfId="21" dataDxfId="20">
  <autoFilter ref="A5:K16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400-000001000000}" name="Mode of transport" dataDxfId="19"/>
    <tableColumn id="2" xr3:uid="{00000000-0010-0000-0400-000002000000}" name="Children 0-15" dataDxfId="18"/>
    <tableColumn id="3" xr3:uid="{00000000-0010-0000-0400-000003000000}" name="Young Persons 16-24" dataDxfId="17"/>
    <tableColumn id="4" xr3:uid="{00000000-0010-0000-0400-000004000000}" name="Adults 25-59" dataDxfId="16"/>
    <tableColumn id="5" xr3:uid="{00000000-0010-0000-0400-000005000000}" name="Older Adults 60+" dataDxfId="15"/>
    <tableColumn id="6" xr3:uid="{00000000-0010-0000-0400-000006000000}" name="All casualties" dataDxfId="14"/>
    <tableColumn id="7" xr3:uid="{00000000-0010-0000-0400-000007000000}" name="Children 0-15." dataDxfId="13"/>
    <tableColumn id="8" xr3:uid="{00000000-0010-0000-0400-000008000000}" name="Young Persons 16-24." dataDxfId="12"/>
    <tableColumn id="9" xr3:uid="{00000000-0010-0000-0400-000009000000}" name="Adults 25-59." dataDxfId="11"/>
    <tableColumn id="10" xr3:uid="{00000000-0010-0000-0400-00000A000000}" name="Older Adults 60+5" dataDxfId="10"/>
    <tableColumn id="11" xr3:uid="{00000000-0010-0000-0400-00000B000000}" name="Total" dataDxfId="9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4:G16" totalsRowShown="0" headerRowDxfId="8" dataDxfId="7">
  <autoFilter ref="A4:G16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Year" dataDxfId="6"/>
    <tableColumn id="2" xr3:uid="{00000000-0010-0000-0500-000002000000}" name="Injury Collisions Motorway" dataDxfId="5"/>
    <tableColumn id="3" xr3:uid="{00000000-0010-0000-0500-000003000000}" name="Injury Collisions Non Built-up" dataDxfId="4"/>
    <tableColumn id="4" xr3:uid="{00000000-0010-0000-0500-000004000000}" name="Injury Collisions Built-up" dataDxfId="3"/>
    <tableColumn id="5" xr3:uid="{00000000-0010-0000-0500-000005000000}" name=" All injury collisions" dataDxfId="2"/>
    <tableColumn id="6" xr3:uid="{00000000-0010-0000-0500-000006000000}" name="Damage only collisions" dataDxfId="1"/>
    <tableColumn id="7" xr3:uid="{00000000-0010-0000-0500-000007000000}" name="All collisions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L23" sqref="L23"/>
    </sheetView>
  </sheetViews>
  <sheetFormatPr defaultColWidth="8.84375" defaultRowHeight="15.5" x14ac:dyDescent="0.35"/>
  <cols>
    <col min="1" max="1" width="10.3046875" style="20" customWidth="1"/>
    <col min="2" max="16384" width="8.84375" style="20"/>
  </cols>
  <sheetData>
    <row r="1" spans="1:2" ht="20" x14ac:dyDescent="0.4">
      <c r="A1" s="27" t="s">
        <v>68</v>
      </c>
    </row>
    <row r="2" spans="1:2" x14ac:dyDescent="0.35">
      <c r="A2" s="43" t="s">
        <v>69</v>
      </c>
      <c r="B2" s="20" t="s">
        <v>212</v>
      </c>
    </row>
    <row r="3" spans="1:2" x14ac:dyDescent="0.35">
      <c r="A3" s="43" t="s">
        <v>70</v>
      </c>
      <c r="B3" s="20" t="s">
        <v>214</v>
      </c>
    </row>
    <row r="4" spans="1:2" x14ac:dyDescent="0.35">
      <c r="A4" s="43" t="s">
        <v>71</v>
      </c>
      <c r="B4" s="20" t="s">
        <v>66</v>
      </c>
    </row>
    <row r="5" spans="1:2" x14ac:dyDescent="0.35">
      <c r="A5" s="43" t="s">
        <v>72</v>
      </c>
      <c r="B5" s="20" t="s">
        <v>67</v>
      </c>
    </row>
    <row r="6" spans="1:2" x14ac:dyDescent="0.35">
      <c r="A6" s="43" t="s">
        <v>73</v>
      </c>
      <c r="B6" s="20" t="s">
        <v>215</v>
      </c>
    </row>
    <row r="7" spans="1:2" x14ac:dyDescent="0.35">
      <c r="A7" s="43" t="s">
        <v>74</v>
      </c>
      <c r="B7" s="20" t="s">
        <v>213</v>
      </c>
    </row>
  </sheetData>
  <hyperlinks>
    <hyperlink ref="A2" location="'Tab 6.1-6.2'!A1" display="Table 6.1" xr:uid="{00000000-0004-0000-0000-000000000000}"/>
    <hyperlink ref="A3:A7" location="T5.1!A1" display="Table 5.1" xr:uid="{00000000-0004-0000-0000-000001000000}"/>
    <hyperlink ref="A3" location="'Tab 6.1-6.2'!A1" display="Table 6.2" xr:uid="{00000000-0004-0000-0000-000002000000}"/>
    <hyperlink ref="A4" location="'Tab 6.3-6.6'!A1" display="Table 6.3" xr:uid="{00000000-0004-0000-0000-000003000000}"/>
    <hyperlink ref="A5" location="'Tab 6.3-6.6'!A1" display="Table 6.4" xr:uid="{00000000-0004-0000-0000-000004000000}"/>
    <hyperlink ref="A6" location="'Tab 6.3-6.6'!A1" display="Table 6.5" xr:uid="{00000000-0004-0000-0000-000005000000}"/>
    <hyperlink ref="A7" location="'Tab 6.3-6.6'!A1" display="Table 6.6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>
      <selection activeCell="L23" sqref="L23"/>
    </sheetView>
  </sheetViews>
  <sheetFormatPr defaultColWidth="8.84375" defaultRowHeight="15.5" x14ac:dyDescent="0.35"/>
  <cols>
    <col min="1" max="1" width="12.84375" style="20" customWidth="1"/>
    <col min="2" max="2" width="51.3046875" style="20" customWidth="1"/>
    <col min="3" max="16384" width="8.84375" style="20"/>
  </cols>
  <sheetData>
    <row r="1" spans="1:2" ht="19" x14ac:dyDescent="0.4">
      <c r="A1" s="61" t="s">
        <v>75</v>
      </c>
      <c r="B1" s="62"/>
    </row>
    <row r="2" spans="1:2" x14ac:dyDescent="0.35">
      <c r="A2" s="63" t="s">
        <v>76</v>
      </c>
      <c r="B2" s="62"/>
    </row>
    <row r="3" spans="1:2" x14ac:dyDescent="0.35">
      <c r="A3" s="64" t="s">
        <v>77</v>
      </c>
      <c r="B3" s="65" t="s">
        <v>78</v>
      </c>
    </row>
    <row r="4" spans="1:2" ht="55.5" customHeight="1" x14ac:dyDescent="0.35">
      <c r="A4" s="66" t="s">
        <v>79</v>
      </c>
      <c r="B4" s="34" t="s">
        <v>216</v>
      </c>
    </row>
    <row r="5" spans="1:2" ht="31.5" customHeight="1" x14ac:dyDescent="0.35">
      <c r="A5" s="66" t="s">
        <v>80</v>
      </c>
      <c r="B5" s="34" t="s">
        <v>132</v>
      </c>
    </row>
    <row r="6" spans="1:2" x14ac:dyDescent="0.35">
      <c r="A6" s="66" t="s">
        <v>81</v>
      </c>
      <c r="B6" s="1" t="s">
        <v>131</v>
      </c>
    </row>
    <row r="7" spans="1:2" x14ac:dyDescent="0.35">
      <c r="A7" s="66" t="s">
        <v>130</v>
      </c>
      <c r="B7" s="30" t="s">
        <v>136</v>
      </c>
    </row>
    <row r="8" spans="1:2" x14ac:dyDescent="0.35">
      <c r="A8" s="66" t="s">
        <v>135</v>
      </c>
      <c r="B8" s="1" t="s">
        <v>146</v>
      </c>
    </row>
    <row r="9" spans="1:2" x14ac:dyDescent="0.35">
      <c r="A9" s="66" t="s">
        <v>139</v>
      </c>
      <c r="B9" s="1" t="s">
        <v>145</v>
      </c>
    </row>
    <row r="10" spans="1:2" x14ac:dyDescent="0.35">
      <c r="A10" s="66" t="s">
        <v>194</v>
      </c>
      <c r="B10" s="1" t="s">
        <v>195</v>
      </c>
    </row>
    <row r="11" spans="1:2" ht="38.5" x14ac:dyDescent="0.35">
      <c r="A11" s="66" t="s">
        <v>208</v>
      </c>
      <c r="B11" s="34" t="s">
        <v>209</v>
      </c>
    </row>
  </sheetData>
  <phoneticPr fontId="34" type="noConversion"/>
  <pageMargins left="0.7" right="0.7" top="0.75" bottom="0.75" header="0.3" footer="0.3"/>
  <pageSetup paperSize="9" scale="81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73"/>
  <sheetViews>
    <sheetView zoomScale="75" zoomScaleNormal="75" workbookViewId="0">
      <pane xSplit="1" ySplit="6" topLeftCell="S7" activePane="bottomRight" state="frozen"/>
      <selection activeCell="L23" sqref="L23"/>
      <selection pane="topRight" activeCell="L23" sqref="L23"/>
      <selection pane="bottomLeft" activeCell="L23" sqref="L23"/>
      <selection pane="bottomRight" activeCell="L23" sqref="L23"/>
    </sheetView>
  </sheetViews>
  <sheetFormatPr defaultColWidth="8.84375" defaultRowHeight="12.5" x14ac:dyDescent="0.25"/>
  <cols>
    <col min="1" max="1" width="27.84375" style="1" customWidth="1"/>
    <col min="2" max="41" width="6.69140625" style="1" customWidth="1"/>
    <col min="42" max="43" width="7.53515625" style="1" customWidth="1"/>
    <col min="44" max="16384" width="8.84375" style="1"/>
  </cols>
  <sheetData>
    <row r="1" spans="1:45" ht="20" hidden="1" x14ac:dyDescent="0.4">
      <c r="A1" s="1" t="s">
        <v>23</v>
      </c>
      <c r="AC1" s="11" t="s">
        <v>217</v>
      </c>
    </row>
    <row r="2" spans="1:45" s="20" customFormat="1" ht="15.5" x14ac:dyDescent="0.35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45" s="20" customFormat="1" ht="15.5" x14ac:dyDescent="0.35">
      <c r="A3" s="31" t="s">
        <v>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45" s="20" customFormat="1" ht="15.5" x14ac:dyDescent="0.35">
      <c r="A4" s="32" t="s">
        <v>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45" s="20" customFormat="1" ht="15.5" x14ac:dyDescent="0.35">
      <c r="A5" s="59" t="s">
        <v>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45" s="20" customFormat="1" ht="48" customHeight="1" x14ac:dyDescent="0.35">
      <c r="A6" s="5" t="s">
        <v>87</v>
      </c>
      <c r="B6" s="5" t="s">
        <v>88</v>
      </c>
      <c r="C6" s="5" t="s">
        <v>89</v>
      </c>
      <c r="D6" s="5" t="s">
        <v>90</v>
      </c>
      <c r="E6" s="5" t="s">
        <v>91</v>
      </c>
      <c r="F6" s="5" t="s">
        <v>92</v>
      </c>
      <c r="G6" s="5" t="s">
        <v>93</v>
      </c>
      <c r="H6" s="5" t="s">
        <v>94</v>
      </c>
      <c r="I6" s="5" t="s">
        <v>95</v>
      </c>
      <c r="J6" s="5" t="s">
        <v>96</v>
      </c>
      <c r="K6" s="5" t="s">
        <v>97</v>
      </c>
      <c r="L6" s="5" t="s">
        <v>98</v>
      </c>
      <c r="M6" s="5" t="s">
        <v>99</v>
      </c>
      <c r="N6" s="5" t="s">
        <v>100</v>
      </c>
      <c r="O6" s="5" t="s">
        <v>101</v>
      </c>
      <c r="P6" s="5" t="s">
        <v>102</v>
      </c>
      <c r="Q6" s="5" t="s">
        <v>103</v>
      </c>
      <c r="R6" s="5" t="s">
        <v>104</v>
      </c>
      <c r="S6" s="5" t="s">
        <v>105</v>
      </c>
      <c r="T6" s="5" t="s">
        <v>106</v>
      </c>
      <c r="U6" s="5" t="s">
        <v>107</v>
      </c>
      <c r="V6" s="5" t="s">
        <v>108</v>
      </c>
      <c r="W6" s="5" t="s">
        <v>109</v>
      </c>
      <c r="X6" s="5" t="s">
        <v>110</v>
      </c>
      <c r="Y6" s="5" t="s">
        <v>111</v>
      </c>
      <c r="Z6" s="5" t="s">
        <v>112</v>
      </c>
      <c r="AA6" s="5" t="s">
        <v>113</v>
      </c>
      <c r="AB6" s="5" t="s">
        <v>114</v>
      </c>
      <c r="AC6" s="5" t="s">
        <v>115</v>
      </c>
      <c r="AD6" s="5" t="s">
        <v>116</v>
      </c>
      <c r="AE6" s="5" t="s">
        <v>117</v>
      </c>
      <c r="AF6" s="5" t="s">
        <v>118</v>
      </c>
      <c r="AG6" s="5" t="s">
        <v>119</v>
      </c>
      <c r="AH6" s="5" t="s">
        <v>120</v>
      </c>
      <c r="AI6" s="5" t="s">
        <v>121</v>
      </c>
      <c r="AJ6" s="5" t="s">
        <v>122</v>
      </c>
      <c r="AK6" s="5" t="s">
        <v>123</v>
      </c>
      <c r="AL6" s="5" t="s">
        <v>124</v>
      </c>
      <c r="AM6" s="5" t="s">
        <v>125</v>
      </c>
      <c r="AN6" s="5" t="s">
        <v>126</v>
      </c>
      <c r="AO6" s="17" t="s">
        <v>127</v>
      </c>
      <c r="AP6" s="33" t="s">
        <v>128</v>
      </c>
      <c r="AQ6" s="60" t="s">
        <v>151</v>
      </c>
      <c r="AR6" s="60" t="s">
        <v>163</v>
      </c>
      <c r="AS6" s="60" t="s">
        <v>189</v>
      </c>
    </row>
    <row r="7" spans="1:45" ht="21" customHeight="1" x14ac:dyDescent="0.35">
      <c r="A7" s="15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6"/>
      <c r="X7" s="26"/>
      <c r="Y7" s="26"/>
      <c r="Z7" s="26"/>
      <c r="AA7" s="26"/>
      <c r="AB7" s="26"/>
      <c r="AC7" s="26"/>
      <c r="AD7" s="20"/>
      <c r="AE7" s="20"/>
      <c r="AF7" s="20"/>
      <c r="AG7" s="20"/>
      <c r="AH7" s="20"/>
      <c r="AI7" s="20"/>
      <c r="AR7" s="26"/>
      <c r="AS7" s="26"/>
    </row>
    <row r="8" spans="1:45" ht="15.5" x14ac:dyDescent="0.35">
      <c r="A8" s="24" t="s">
        <v>85</v>
      </c>
      <c r="B8" s="26">
        <v>357</v>
      </c>
      <c r="C8" s="26">
        <v>290</v>
      </c>
      <c r="D8" s="26">
        <v>268</v>
      </c>
      <c r="E8" s="26">
        <v>294</v>
      </c>
      <c r="F8" s="26">
        <v>266</v>
      </c>
      <c r="G8" s="26">
        <v>253</v>
      </c>
      <c r="H8" s="26">
        <v>252</v>
      </c>
      <c r="I8" s="26">
        <v>228</v>
      </c>
      <c r="J8" s="26">
        <v>212</v>
      </c>
      <c r="K8" s="26">
        <v>185</v>
      </c>
      <c r="L8" s="26">
        <v>187</v>
      </c>
      <c r="M8" s="26">
        <v>214</v>
      </c>
      <c r="N8" s="26">
        <v>184</v>
      </c>
      <c r="O8" s="26">
        <v>167</v>
      </c>
      <c r="P8" s="26">
        <v>129</v>
      </c>
      <c r="Q8" s="26">
        <v>102</v>
      </c>
      <c r="R8" s="26">
        <v>124</v>
      </c>
      <c r="S8" s="26">
        <v>111</v>
      </c>
      <c r="T8" s="26">
        <v>89</v>
      </c>
      <c r="U8" s="26">
        <v>116</v>
      </c>
      <c r="V8" s="26">
        <v>95</v>
      </c>
      <c r="W8" s="26">
        <v>93</v>
      </c>
      <c r="X8" s="26">
        <v>91</v>
      </c>
      <c r="Y8" s="26">
        <v>71</v>
      </c>
      <c r="Z8" s="26">
        <v>85</v>
      </c>
      <c r="AA8" s="26">
        <v>90</v>
      </c>
      <c r="AB8" s="26">
        <v>76</v>
      </c>
      <c r="AC8" s="26">
        <v>83</v>
      </c>
      <c r="AD8" s="26">
        <v>71</v>
      </c>
      <c r="AE8" s="26">
        <v>82</v>
      </c>
      <c r="AF8" s="26">
        <v>56</v>
      </c>
      <c r="AG8" s="26">
        <v>56</v>
      </c>
      <c r="AH8" s="26">
        <v>61</v>
      </c>
      <c r="AI8" s="26">
        <v>64</v>
      </c>
      <c r="AJ8" s="26">
        <v>44</v>
      </c>
      <c r="AK8" s="26">
        <v>67</v>
      </c>
      <c r="AL8" s="26">
        <v>47</v>
      </c>
      <c r="AM8" s="26">
        <v>44</v>
      </c>
      <c r="AN8" s="26">
        <v>44</v>
      </c>
      <c r="AO8" s="26">
        <v>43</v>
      </c>
      <c r="AP8" s="26">
        <v>52</v>
      </c>
      <c r="AQ8" s="26">
        <v>50</v>
      </c>
      <c r="AR8" s="26">
        <v>43</v>
      </c>
      <c r="AS8" s="26">
        <v>43</v>
      </c>
    </row>
    <row r="9" spans="1:45" ht="15.5" x14ac:dyDescent="0.35">
      <c r="A9" s="24" t="s">
        <v>160</v>
      </c>
      <c r="B9" s="26">
        <v>4887</v>
      </c>
      <c r="C9" s="26">
        <v>4785</v>
      </c>
      <c r="D9" s="26">
        <v>4707</v>
      </c>
      <c r="E9" s="26">
        <v>4714</v>
      </c>
      <c r="F9" s="26">
        <v>4271</v>
      </c>
      <c r="G9" s="26">
        <v>4482</v>
      </c>
      <c r="H9" s="26">
        <v>4287</v>
      </c>
      <c r="I9" s="26">
        <v>3971</v>
      </c>
      <c r="J9" s="26">
        <v>3653</v>
      </c>
      <c r="K9" s="26">
        <v>3527</v>
      </c>
      <c r="L9" s="26">
        <v>3675</v>
      </c>
      <c r="M9" s="26">
        <v>3344</v>
      </c>
      <c r="N9" s="26">
        <v>2960</v>
      </c>
      <c r="O9" s="26">
        <v>2586</v>
      </c>
      <c r="P9" s="26">
        <v>2141</v>
      </c>
      <c r="Q9" s="26">
        <v>2667</v>
      </c>
      <c r="R9" s="26">
        <v>2509</v>
      </c>
      <c r="S9" s="26">
        <v>1932</v>
      </c>
      <c r="T9" s="26">
        <v>1899</v>
      </c>
      <c r="U9" s="26">
        <v>1884</v>
      </c>
      <c r="V9" s="26">
        <v>1841</v>
      </c>
      <c r="W9" s="26">
        <v>1674</v>
      </c>
      <c r="X9" s="26">
        <v>1557</v>
      </c>
      <c r="Y9" s="26">
        <v>1528</v>
      </c>
      <c r="Z9" s="26">
        <v>1389</v>
      </c>
      <c r="AA9" s="26">
        <v>2217</v>
      </c>
      <c r="AB9" s="26">
        <v>2221</v>
      </c>
      <c r="AC9" s="26">
        <v>2204</v>
      </c>
      <c r="AD9" s="26">
        <v>2028</v>
      </c>
      <c r="AE9" s="26">
        <v>2083</v>
      </c>
      <c r="AF9" s="26">
        <v>1819</v>
      </c>
      <c r="AG9" s="26">
        <v>1630</v>
      </c>
      <c r="AH9" s="26">
        <v>1673</v>
      </c>
      <c r="AI9" s="26">
        <v>1706</v>
      </c>
      <c r="AJ9" s="26">
        <v>1503</v>
      </c>
      <c r="AK9" s="26">
        <v>1550</v>
      </c>
      <c r="AL9" s="26">
        <v>1495</v>
      </c>
      <c r="AM9" s="26">
        <v>1495</v>
      </c>
      <c r="AN9" s="26">
        <v>1353</v>
      </c>
      <c r="AO9" s="26">
        <v>1251</v>
      </c>
      <c r="AP9" s="26">
        <v>1210</v>
      </c>
      <c r="AQ9" s="26">
        <v>803</v>
      </c>
      <c r="AR9" s="26">
        <v>814</v>
      </c>
      <c r="AS9" s="26">
        <v>871</v>
      </c>
    </row>
    <row r="10" spans="1:45" ht="15.5" x14ac:dyDescent="0.35">
      <c r="A10" s="24" t="s">
        <v>161</v>
      </c>
      <c r="B10" s="26">
        <v>5244</v>
      </c>
      <c r="C10" s="26">
        <v>5075</v>
      </c>
      <c r="D10" s="26">
        <v>4975</v>
      </c>
      <c r="E10" s="26">
        <v>5008</v>
      </c>
      <c r="F10" s="26">
        <v>4537</v>
      </c>
      <c r="G10" s="26">
        <v>4735</v>
      </c>
      <c r="H10" s="26">
        <v>4539</v>
      </c>
      <c r="I10" s="26">
        <v>4199</v>
      </c>
      <c r="J10" s="26">
        <v>3865</v>
      </c>
      <c r="K10" s="26">
        <v>3712</v>
      </c>
      <c r="L10" s="26">
        <v>3862</v>
      </c>
      <c r="M10" s="26">
        <v>3558</v>
      </c>
      <c r="N10" s="26">
        <v>3144</v>
      </c>
      <c r="O10" s="26">
        <v>2753</v>
      </c>
      <c r="P10" s="26">
        <v>2270</v>
      </c>
      <c r="Q10" s="26">
        <v>2769</v>
      </c>
      <c r="R10" s="26">
        <v>2633</v>
      </c>
      <c r="S10" s="26">
        <v>2043</v>
      </c>
      <c r="T10" s="26">
        <v>1988</v>
      </c>
      <c r="U10" s="26">
        <v>2000</v>
      </c>
      <c r="V10" s="26">
        <v>1936</v>
      </c>
      <c r="W10" s="26">
        <v>1767</v>
      </c>
      <c r="X10" s="26">
        <v>1648</v>
      </c>
      <c r="Y10" s="26">
        <v>1599</v>
      </c>
      <c r="Z10" s="26">
        <v>1474</v>
      </c>
      <c r="AA10" s="26">
        <f t="shared" ref="AA10:AS10" si="0">AA8+AA9</f>
        <v>2307</v>
      </c>
      <c r="AB10" s="26">
        <f t="shared" si="0"/>
        <v>2297</v>
      </c>
      <c r="AC10" s="26">
        <f t="shared" si="0"/>
        <v>2287</v>
      </c>
      <c r="AD10" s="26">
        <f t="shared" si="0"/>
        <v>2099</v>
      </c>
      <c r="AE10" s="26">
        <f t="shared" si="0"/>
        <v>2165</v>
      </c>
      <c r="AF10" s="26">
        <f t="shared" si="0"/>
        <v>1875</v>
      </c>
      <c r="AG10" s="26">
        <f t="shared" si="0"/>
        <v>1686</v>
      </c>
      <c r="AH10" s="26">
        <f t="shared" si="0"/>
        <v>1734</v>
      </c>
      <c r="AI10" s="26">
        <f t="shared" si="0"/>
        <v>1770</v>
      </c>
      <c r="AJ10" s="26">
        <f t="shared" si="0"/>
        <v>1547</v>
      </c>
      <c r="AK10" s="26">
        <f t="shared" si="0"/>
        <v>1617</v>
      </c>
      <c r="AL10" s="26">
        <f t="shared" si="0"/>
        <v>1542</v>
      </c>
      <c r="AM10" s="26">
        <f t="shared" si="0"/>
        <v>1539</v>
      </c>
      <c r="AN10" s="26">
        <f t="shared" si="0"/>
        <v>1397</v>
      </c>
      <c r="AO10" s="26">
        <f t="shared" si="0"/>
        <v>1294</v>
      </c>
      <c r="AP10" s="26">
        <f t="shared" si="0"/>
        <v>1262</v>
      </c>
      <c r="AQ10" s="26">
        <f t="shared" si="0"/>
        <v>853</v>
      </c>
      <c r="AR10" s="26">
        <f t="shared" si="0"/>
        <v>857</v>
      </c>
      <c r="AS10" s="26">
        <f t="shared" si="0"/>
        <v>914</v>
      </c>
    </row>
    <row r="11" spans="1:45" ht="15.75" customHeight="1" x14ac:dyDescent="0.35">
      <c r="A11" s="24" t="s">
        <v>162</v>
      </c>
      <c r="B11" s="26">
        <v>10804</v>
      </c>
      <c r="C11" s="26">
        <v>10152</v>
      </c>
      <c r="D11" s="26">
        <v>9887</v>
      </c>
      <c r="E11" s="26">
        <v>9274</v>
      </c>
      <c r="F11" s="26">
        <v>9243</v>
      </c>
      <c r="G11" s="26">
        <v>9614</v>
      </c>
      <c r="H11" s="26">
        <v>10077</v>
      </c>
      <c r="I11" s="26">
        <v>9668</v>
      </c>
      <c r="J11" s="26">
        <v>9215</v>
      </c>
      <c r="K11" s="26">
        <v>9519</v>
      </c>
      <c r="L11" s="26">
        <v>10174</v>
      </c>
      <c r="M11" s="26">
        <v>10247</v>
      </c>
      <c r="N11" s="26">
        <v>9751</v>
      </c>
      <c r="O11" s="26">
        <v>9412</v>
      </c>
      <c r="P11" s="26">
        <v>8724</v>
      </c>
      <c r="Q11" s="26">
        <v>8633</v>
      </c>
      <c r="R11" s="26">
        <v>8490</v>
      </c>
      <c r="S11" s="26">
        <v>8667</v>
      </c>
      <c r="T11" s="26">
        <v>8932</v>
      </c>
      <c r="U11" s="26">
        <v>8743</v>
      </c>
      <c r="V11" s="26">
        <v>8053</v>
      </c>
      <c r="W11" s="26">
        <v>8004</v>
      </c>
      <c r="X11" s="26">
        <v>7788</v>
      </c>
      <c r="Y11" s="26">
        <v>7586</v>
      </c>
      <c r="Z11" s="26">
        <v>7271</v>
      </c>
      <c r="AA11" s="49">
        <v>6356</v>
      </c>
      <c r="AB11" s="49">
        <v>6051</v>
      </c>
      <c r="AC11" s="49">
        <v>5844</v>
      </c>
      <c r="AD11" s="49">
        <v>5612</v>
      </c>
      <c r="AE11" s="49">
        <v>5273</v>
      </c>
      <c r="AF11" s="49">
        <v>5107</v>
      </c>
      <c r="AG11" s="49">
        <v>4650</v>
      </c>
      <c r="AH11" s="49">
        <v>4609</v>
      </c>
      <c r="AI11" s="49">
        <v>4340</v>
      </c>
      <c r="AJ11" s="49">
        <v>4190</v>
      </c>
      <c r="AK11" s="49">
        <v>4059</v>
      </c>
      <c r="AL11" s="49">
        <v>3844</v>
      </c>
      <c r="AM11" s="49">
        <v>3915</v>
      </c>
      <c r="AN11" s="49">
        <v>3152</v>
      </c>
      <c r="AO11" s="49">
        <v>2720</v>
      </c>
      <c r="AP11" s="49">
        <v>2323</v>
      </c>
      <c r="AQ11" s="49">
        <v>1623</v>
      </c>
      <c r="AR11" s="49">
        <v>1525</v>
      </c>
      <c r="AS11" s="26">
        <v>1618</v>
      </c>
    </row>
    <row r="12" spans="1:45" ht="15.5" x14ac:dyDescent="0.35">
      <c r="A12" s="24" t="s">
        <v>86</v>
      </c>
      <c r="B12" s="26">
        <v>16048</v>
      </c>
      <c r="C12" s="26">
        <v>15227</v>
      </c>
      <c r="D12" s="26">
        <v>14862</v>
      </c>
      <c r="E12" s="26">
        <v>14282</v>
      </c>
      <c r="F12" s="26">
        <v>13780</v>
      </c>
      <c r="G12" s="26">
        <v>14349</v>
      </c>
      <c r="H12" s="26">
        <v>14616</v>
      </c>
      <c r="I12" s="26">
        <v>13867</v>
      </c>
      <c r="J12" s="26">
        <v>13080</v>
      </c>
      <c r="K12" s="26">
        <v>13231</v>
      </c>
      <c r="L12" s="26">
        <v>14036</v>
      </c>
      <c r="M12" s="26">
        <v>13805</v>
      </c>
      <c r="N12" s="26">
        <v>12895</v>
      </c>
      <c r="O12" s="26">
        <v>12165</v>
      </c>
      <c r="P12" s="26">
        <v>10994</v>
      </c>
      <c r="Q12" s="26">
        <v>11402</v>
      </c>
      <c r="R12" s="26">
        <v>11123</v>
      </c>
      <c r="S12" s="26">
        <v>10710</v>
      </c>
      <c r="T12" s="26">
        <v>10920</v>
      </c>
      <c r="U12" s="26">
        <v>10743</v>
      </c>
      <c r="V12" s="26">
        <v>9989</v>
      </c>
      <c r="W12" s="26">
        <v>9771</v>
      </c>
      <c r="X12" s="26">
        <v>9436</v>
      </c>
      <c r="Y12" s="26">
        <v>9185</v>
      </c>
      <c r="Z12" s="26">
        <v>8745</v>
      </c>
      <c r="AA12" s="26">
        <v>8708</v>
      </c>
      <c r="AB12" s="26">
        <v>8387</v>
      </c>
      <c r="AC12" s="26">
        <v>8197</v>
      </c>
      <c r="AD12" s="26">
        <v>7782</v>
      </c>
      <c r="AE12" s="26">
        <v>7464</v>
      </c>
      <c r="AF12" s="26">
        <v>6991</v>
      </c>
      <c r="AG12" s="26">
        <v>6341</v>
      </c>
      <c r="AH12" s="26">
        <v>6359</v>
      </c>
      <c r="AI12" s="26">
        <v>6165</v>
      </c>
      <c r="AJ12" s="26">
        <v>5747</v>
      </c>
      <c r="AK12" s="26">
        <v>5703</v>
      </c>
      <c r="AL12" s="26">
        <v>5401</v>
      </c>
      <c r="AM12" s="26">
        <v>5466</v>
      </c>
      <c r="AN12" s="26">
        <v>4592</v>
      </c>
      <c r="AO12" s="26">
        <v>4037</v>
      </c>
      <c r="AP12" s="26">
        <v>3660</v>
      </c>
      <c r="AQ12" s="26">
        <f>AQ11+AQ10</f>
        <v>2476</v>
      </c>
      <c r="AR12" s="26">
        <f>AR11+AR10</f>
        <v>2382</v>
      </c>
      <c r="AS12" s="26">
        <f>AS11+AS10</f>
        <v>2532</v>
      </c>
    </row>
    <row r="13" spans="1:45" ht="25.5" customHeight="1" x14ac:dyDescent="0.35">
      <c r="A13" s="15" t="s">
        <v>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</row>
    <row r="14" spans="1:45" ht="15.5" x14ac:dyDescent="0.35">
      <c r="A14" s="24" t="s">
        <v>85</v>
      </c>
      <c r="B14" s="26">
        <v>371</v>
      </c>
      <c r="C14" s="26">
        <v>354</v>
      </c>
      <c r="D14" s="26">
        <v>342</v>
      </c>
      <c r="E14" s="26">
        <v>346</v>
      </c>
      <c r="F14" s="26">
        <v>302</v>
      </c>
      <c r="G14" s="26">
        <v>284</v>
      </c>
      <c r="H14" s="26">
        <v>298</v>
      </c>
      <c r="I14" s="26">
        <v>309</v>
      </c>
      <c r="J14" s="26">
        <v>305</v>
      </c>
      <c r="K14" s="26">
        <v>314</v>
      </c>
      <c r="L14" s="26">
        <v>309</v>
      </c>
      <c r="M14" s="26">
        <v>277</v>
      </c>
      <c r="N14" s="26">
        <v>259</v>
      </c>
      <c r="O14" s="26">
        <v>259</v>
      </c>
      <c r="P14" s="26">
        <v>230</v>
      </c>
      <c r="Q14" s="26">
        <v>217</v>
      </c>
      <c r="R14" s="26">
        <v>237</v>
      </c>
      <c r="S14" s="26">
        <v>205</v>
      </c>
      <c r="T14" s="26">
        <v>251</v>
      </c>
      <c r="U14" s="26">
        <v>223</v>
      </c>
      <c r="V14" s="26">
        <v>190</v>
      </c>
      <c r="W14" s="26">
        <v>204</v>
      </c>
      <c r="X14" s="26">
        <v>218</v>
      </c>
      <c r="Y14" s="26">
        <v>203</v>
      </c>
      <c r="Z14" s="26">
        <v>216</v>
      </c>
      <c r="AA14" s="26">
        <v>193</v>
      </c>
      <c r="AB14" s="26">
        <v>188</v>
      </c>
      <c r="AC14" s="26">
        <v>210</v>
      </c>
      <c r="AD14" s="26">
        <v>184</v>
      </c>
      <c r="AE14" s="26">
        <v>163</v>
      </c>
      <c r="AF14" s="26">
        <v>140</v>
      </c>
      <c r="AG14" s="26">
        <v>133</v>
      </c>
      <c r="AH14" s="26">
        <v>114</v>
      </c>
      <c r="AI14" s="26">
        <v>98</v>
      </c>
      <c r="AJ14" s="26">
        <v>115</v>
      </c>
      <c r="AK14" s="26">
        <v>114</v>
      </c>
      <c r="AL14" s="26">
        <v>110</v>
      </c>
      <c r="AM14" s="26">
        <v>131</v>
      </c>
      <c r="AN14" s="26">
        <v>96</v>
      </c>
      <c r="AO14" s="26">
        <v>107</v>
      </c>
      <c r="AP14" s="26">
        <v>105</v>
      </c>
      <c r="AQ14" s="26">
        <v>81</v>
      </c>
      <c r="AR14" s="26">
        <v>93</v>
      </c>
      <c r="AS14" s="26">
        <v>110</v>
      </c>
    </row>
    <row r="15" spans="1:45" ht="15.5" x14ac:dyDescent="0.35">
      <c r="A15" s="24" t="s">
        <v>160</v>
      </c>
      <c r="B15" s="26">
        <v>2649</v>
      </c>
      <c r="C15" s="26">
        <v>2433</v>
      </c>
      <c r="D15" s="26">
        <v>2558</v>
      </c>
      <c r="E15" s="26">
        <v>2707</v>
      </c>
      <c r="F15" s="26">
        <v>2158</v>
      </c>
      <c r="G15" s="26">
        <v>2065</v>
      </c>
      <c r="H15" s="26">
        <v>2220</v>
      </c>
      <c r="I15" s="26">
        <v>2211</v>
      </c>
      <c r="J15" s="26">
        <v>1915</v>
      </c>
      <c r="K15" s="26">
        <v>2075</v>
      </c>
      <c r="L15" s="26">
        <v>2139</v>
      </c>
      <c r="M15" s="26">
        <v>1893</v>
      </c>
      <c r="N15" s="26">
        <v>1764</v>
      </c>
      <c r="O15" s="26">
        <v>1682</v>
      </c>
      <c r="P15" s="26">
        <v>1510</v>
      </c>
      <c r="Q15" s="26">
        <v>1657</v>
      </c>
      <c r="R15" s="26">
        <v>1562</v>
      </c>
      <c r="S15" s="26">
        <v>1383</v>
      </c>
      <c r="T15" s="26">
        <v>1413</v>
      </c>
      <c r="U15" s="26">
        <v>1434</v>
      </c>
      <c r="V15" s="26">
        <v>1368</v>
      </c>
      <c r="W15" s="26">
        <v>1333</v>
      </c>
      <c r="X15" s="26">
        <v>1283</v>
      </c>
      <c r="Y15" s="26">
        <v>1156</v>
      </c>
      <c r="Z15" s="26">
        <v>1106</v>
      </c>
      <c r="AA15" s="26">
        <v>1824</v>
      </c>
      <c r="AB15" s="26">
        <v>1766</v>
      </c>
      <c r="AC15" s="26">
        <v>1690</v>
      </c>
      <c r="AD15" s="26">
        <v>1556</v>
      </c>
      <c r="AE15" s="26">
        <v>1618</v>
      </c>
      <c r="AF15" s="26">
        <v>1639</v>
      </c>
      <c r="AG15" s="26">
        <v>1347</v>
      </c>
      <c r="AH15" s="26">
        <v>1243</v>
      </c>
      <c r="AI15" s="26">
        <v>1263</v>
      </c>
      <c r="AJ15" s="26">
        <v>1090</v>
      </c>
      <c r="AK15" s="26">
        <v>1077</v>
      </c>
      <c r="AL15" s="26">
        <v>1047</v>
      </c>
      <c r="AM15" s="26">
        <v>1023</v>
      </c>
      <c r="AN15" s="26">
        <v>941</v>
      </c>
      <c r="AO15" s="26">
        <v>963</v>
      </c>
      <c r="AP15" s="26">
        <v>885</v>
      </c>
      <c r="AQ15" s="26">
        <v>560</v>
      </c>
      <c r="AR15" s="26">
        <v>631</v>
      </c>
      <c r="AS15" s="26">
        <v>656</v>
      </c>
    </row>
    <row r="16" spans="1:45" ht="15.5" x14ac:dyDescent="0.35">
      <c r="A16" s="24" t="s">
        <v>161</v>
      </c>
      <c r="B16" s="26">
        <v>3020</v>
      </c>
      <c r="C16" s="26">
        <v>2787</v>
      </c>
      <c r="D16" s="26">
        <v>2900</v>
      </c>
      <c r="E16" s="26">
        <v>3053</v>
      </c>
      <c r="F16" s="26">
        <v>2460</v>
      </c>
      <c r="G16" s="26">
        <v>2349</v>
      </c>
      <c r="H16" s="26">
        <v>2518</v>
      </c>
      <c r="I16" s="26">
        <v>2520</v>
      </c>
      <c r="J16" s="26">
        <v>2220</v>
      </c>
      <c r="K16" s="26">
        <v>2389</v>
      </c>
      <c r="L16" s="26">
        <v>2448</v>
      </c>
      <c r="M16" s="26">
        <v>2170</v>
      </c>
      <c r="N16" s="26">
        <v>2023</v>
      </c>
      <c r="O16" s="26">
        <v>1941</v>
      </c>
      <c r="P16" s="26">
        <v>1740</v>
      </c>
      <c r="Q16" s="26">
        <v>1874</v>
      </c>
      <c r="R16" s="26">
        <v>1799</v>
      </c>
      <c r="S16" s="26">
        <v>1588</v>
      </c>
      <c r="T16" s="26">
        <v>1664</v>
      </c>
      <c r="U16" s="26">
        <v>1657</v>
      </c>
      <c r="V16" s="26">
        <v>1558</v>
      </c>
      <c r="W16" s="26">
        <v>1537</v>
      </c>
      <c r="X16" s="26">
        <v>1501</v>
      </c>
      <c r="Y16" s="26">
        <v>1359</v>
      </c>
      <c r="Z16" s="26">
        <v>1322</v>
      </c>
      <c r="AA16" s="26">
        <f t="shared" ref="AA16:AS16" si="1">AA14+AA15</f>
        <v>2017</v>
      </c>
      <c r="AB16" s="26">
        <f t="shared" si="1"/>
        <v>1954</v>
      </c>
      <c r="AC16" s="26">
        <f t="shared" si="1"/>
        <v>1900</v>
      </c>
      <c r="AD16" s="26">
        <f t="shared" si="1"/>
        <v>1740</v>
      </c>
      <c r="AE16" s="26">
        <f t="shared" si="1"/>
        <v>1781</v>
      </c>
      <c r="AF16" s="26">
        <f t="shared" si="1"/>
        <v>1779</v>
      </c>
      <c r="AG16" s="26">
        <f t="shared" si="1"/>
        <v>1480</v>
      </c>
      <c r="AH16" s="26">
        <f t="shared" si="1"/>
        <v>1357</v>
      </c>
      <c r="AI16" s="26">
        <f t="shared" si="1"/>
        <v>1361</v>
      </c>
      <c r="AJ16" s="26">
        <f t="shared" si="1"/>
        <v>1205</v>
      </c>
      <c r="AK16" s="26">
        <f t="shared" si="1"/>
        <v>1191</v>
      </c>
      <c r="AL16" s="26">
        <f t="shared" si="1"/>
        <v>1157</v>
      </c>
      <c r="AM16" s="26">
        <f t="shared" si="1"/>
        <v>1154</v>
      </c>
      <c r="AN16" s="26">
        <f t="shared" si="1"/>
        <v>1037</v>
      </c>
      <c r="AO16" s="26">
        <f t="shared" si="1"/>
        <v>1070</v>
      </c>
      <c r="AP16" s="26">
        <f t="shared" si="1"/>
        <v>990</v>
      </c>
      <c r="AQ16" s="26">
        <f t="shared" si="1"/>
        <v>641</v>
      </c>
      <c r="AR16" s="26">
        <f t="shared" si="1"/>
        <v>724</v>
      </c>
      <c r="AS16" s="26">
        <f t="shared" si="1"/>
        <v>766</v>
      </c>
    </row>
    <row r="17" spans="1:46" ht="16.5" customHeight="1" x14ac:dyDescent="0.35">
      <c r="A17" s="24" t="s">
        <v>162</v>
      </c>
      <c r="B17" s="26">
        <v>3996</v>
      </c>
      <c r="C17" s="26">
        <v>3774</v>
      </c>
      <c r="D17" s="26">
        <v>3723</v>
      </c>
      <c r="E17" s="26">
        <v>3515</v>
      </c>
      <c r="F17" s="26">
        <v>3194</v>
      </c>
      <c r="G17" s="26">
        <v>3276</v>
      </c>
      <c r="H17" s="26">
        <v>3510</v>
      </c>
      <c r="I17" s="26">
        <v>3432</v>
      </c>
      <c r="J17" s="26">
        <v>3357</v>
      </c>
      <c r="K17" s="26">
        <v>3477</v>
      </c>
      <c r="L17" s="26">
        <v>4121</v>
      </c>
      <c r="M17" s="26">
        <v>4196</v>
      </c>
      <c r="N17" s="26">
        <v>4086</v>
      </c>
      <c r="O17" s="26">
        <v>3902</v>
      </c>
      <c r="P17" s="26">
        <v>3951</v>
      </c>
      <c r="Q17" s="26">
        <v>3492</v>
      </c>
      <c r="R17" s="26">
        <v>3612</v>
      </c>
      <c r="S17" s="26">
        <v>3775</v>
      </c>
      <c r="T17" s="26">
        <v>4062</v>
      </c>
      <c r="U17" s="26">
        <v>4119</v>
      </c>
      <c r="V17" s="26">
        <v>3868</v>
      </c>
      <c r="W17" s="26">
        <v>3823</v>
      </c>
      <c r="X17" s="26">
        <v>3787</v>
      </c>
      <c r="Y17" s="26">
        <v>3799</v>
      </c>
      <c r="Z17" s="26">
        <v>3850</v>
      </c>
      <c r="AA17" s="26">
        <v>3169</v>
      </c>
      <c r="AB17" s="26">
        <v>3077</v>
      </c>
      <c r="AC17" s="26">
        <v>2974</v>
      </c>
      <c r="AD17" s="26">
        <v>2888</v>
      </c>
      <c r="AE17" s="26">
        <v>2901</v>
      </c>
      <c r="AF17" s="26">
        <v>2775</v>
      </c>
      <c r="AG17" s="26">
        <v>2471</v>
      </c>
      <c r="AH17" s="26">
        <v>2263</v>
      </c>
      <c r="AI17" s="26">
        <v>2201</v>
      </c>
      <c r="AJ17" s="26">
        <v>2015</v>
      </c>
      <c r="AK17" s="26">
        <v>1926</v>
      </c>
      <c r="AL17" s="26">
        <v>1912</v>
      </c>
      <c r="AM17" s="26">
        <v>1726</v>
      </c>
      <c r="AN17" s="26">
        <v>1469</v>
      </c>
      <c r="AO17" s="26">
        <v>1313</v>
      </c>
      <c r="AP17" s="26">
        <v>1100</v>
      </c>
      <c r="AQ17" s="26">
        <v>779</v>
      </c>
      <c r="AR17" s="26">
        <v>802</v>
      </c>
      <c r="AS17" s="26">
        <v>836</v>
      </c>
    </row>
    <row r="18" spans="1:46" ht="15.5" x14ac:dyDescent="0.35">
      <c r="A18" s="24" t="s">
        <v>86</v>
      </c>
      <c r="B18" s="26">
        <v>7016</v>
      </c>
      <c r="C18" s="26">
        <v>6561</v>
      </c>
      <c r="D18" s="26">
        <v>6623</v>
      </c>
      <c r="E18" s="26">
        <v>6568</v>
      </c>
      <c r="F18" s="26">
        <v>5654</v>
      </c>
      <c r="G18" s="26">
        <v>5625</v>
      </c>
      <c r="H18" s="26">
        <v>6028</v>
      </c>
      <c r="I18" s="26">
        <v>5952</v>
      </c>
      <c r="J18" s="26">
        <v>5577</v>
      </c>
      <c r="K18" s="26">
        <v>5866</v>
      </c>
      <c r="L18" s="26">
        <v>6569</v>
      </c>
      <c r="M18" s="26">
        <v>6366</v>
      </c>
      <c r="N18" s="26">
        <v>6109</v>
      </c>
      <c r="O18" s="26">
        <v>5843</v>
      </c>
      <c r="P18" s="26">
        <v>5691</v>
      </c>
      <c r="Q18" s="26">
        <v>5366</v>
      </c>
      <c r="R18" s="26">
        <v>5411</v>
      </c>
      <c r="S18" s="26">
        <v>5363</v>
      </c>
      <c r="T18" s="26">
        <v>5726</v>
      </c>
      <c r="U18" s="26">
        <v>5776</v>
      </c>
      <c r="V18" s="26">
        <v>5426</v>
      </c>
      <c r="W18" s="26">
        <v>5360</v>
      </c>
      <c r="X18" s="26">
        <v>5288</v>
      </c>
      <c r="Y18" s="26">
        <v>5158</v>
      </c>
      <c r="Z18" s="26">
        <v>5172</v>
      </c>
      <c r="AA18" s="26">
        <v>5211</v>
      </c>
      <c r="AB18" s="26">
        <v>5051</v>
      </c>
      <c r="AC18" s="26">
        <v>4913</v>
      </c>
      <c r="AD18" s="26">
        <v>4725</v>
      </c>
      <c r="AE18" s="26">
        <v>4695</v>
      </c>
      <c r="AF18" s="26">
        <v>4565</v>
      </c>
      <c r="AG18" s="26">
        <v>3954</v>
      </c>
      <c r="AH18" s="26">
        <v>3626</v>
      </c>
      <c r="AI18" s="26">
        <v>3612</v>
      </c>
      <c r="AJ18" s="26">
        <v>3227</v>
      </c>
      <c r="AK18" s="26">
        <v>3130</v>
      </c>
      <c r="AL18" s="26">
        <v>3076</v>
      </c>
      <c r="AM18" s="26">
        <v>2889</v>
      </c>
      <c r="AN18" s="26">
        <v>2526</v>
      </c>
      <c r="AO18" s="26">
        <v>2395</v>
      </c>
      <c r="AP18" s="26">
        <v>2114</v>
      </c>
      <c r="AQ18" s="26">
        <f>AQ17+AQ16</f>
        <v>1420</v>
      </c>
      <c r="AR18" s="26">
        <f>AR17+AR16</f>
        <v>1526</v>
      </c>
      <c r="AS18" s="26">
        <f>AS17+AS16</f>
        <v>1602</v>
      </c>
    </row>
    <row r="19" spans="1:46" ht="28.5" customHeight="1" x14ac:dyDescent="0.35">
      <c r="A19" s="15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46" ht="15.5" x14ac:dyDescent="0.35">
      <c r="A20" s="24" t="s">
        <v>85</v>
      </c>
      <c r="B20" s="26">
        <v>728</v>
      </c>
      <c r="C20" s="26">
        <v>644</v>
      </c>
      <c r="D20" s="26">
        <v>610</v>
      </c>
      <c r="E20" s="26">
        <v>640</v>
      </c>
      <c r="F20" s="26">
        <v>568</v>
      </c>
      <c r="G20" s="26">
        <v>537</v>
      </c>
      <c r="H20" s="26">
        <v>550</v>
      </c>
      <c r="I20" s="26">
        <v>537</v>
      </c>
      <c r="J20" s="26">
        <v>517</v>
      </c>
      <c r="K20" s="26">
        <v>499</v>
      </c>
      <c r="L20" s="26">
        <v>496</v>
      </c>
      <c r="M20" s="26">
        <v>491</v>
      </c>
      <c r="N20" s="26">
        <v>443</v>
      </c>
      <c r="O20" s="26">
        <v>426</v>
      </c>
      <c r="P20" s="26">
        <v>359</v>
      </c>
      <c r="Q20" s="26">
        <v>319</v>
      </c>
      <c r="R20" s="26">
        <v>361</v>
      </c>
      <c r="S20" s="26">
        <v>316</v>
      </c>
      <c r="T20" s="26">
        <v>340</v>
      </c>
      <c r="U20" s="26">
        <v>339</v>
      </c>
      <c r="V20" s="26">
        <v>285</v>
      </c>
      <c r="W20" s="26">
        <v>297</v>
      </c>
      <c r="X20" s="26">
        <v>309</v>
      </c>
      <c r="Y20" s="26">
        <v>274</v>
      </c>
      <c r="Z20" s="26">
        <v>301</v>
      </c>
      <c r="AA20" s="26">
        <v>283</v>
      </c>
      <c r="AB20" s="26">
        <v>264</v>
      </c>
      <c r="AC20" s="26">
        <v>293</v>
      </c>
      <c r="AD20" s="26">
        <v>255</v>
      </c>
      <c r="AE20" s="26">
        <v>245</v>
      </c>
      <c r="AF20" s="26">
        <v>196</v>
      </c>
      <c r="AG20" s="26">
        <v>189</v>
      </c>
      <c r="AH20" s="26">
        <v>175</v>
      </c>
      <c r="AI20" s="26">
        <v>162</v>
      </c>
      <c r="AJ20" s="26">
        <v>159</v>
      </c>
      <c r="AK20" s="26">
        <v>181</v>
      </c>
      <c r="AL20" s="26">
        <v>157</v>
      </c>
      <c r="AM20" s="26">
        <v>175</v>
      </c>
      <c r="AN20" s="26">
        <v>140</v>
      </c>
      <c r="AO20" s="26">
        <v>150</v>
      </c>
      <c r="AP20" s="26">
        <v>157</v>
      </c>
      <c r="AQ20" s="26">
        <v>131</v>
      </c>
      <c r="AR20" s="26">
        <v>136</v>
      </c>
      <c r="AS20" s="26">
        <v>153</v>
      </c>
    </row>
    <row r="21" spans="1:46" ht="15.5" x14ac:dyDescent="0.35">
      <c r="A21" s="24" t="s">
        <v>160</v>
      </c>
      <c r="B21" s="26">
        <v>7536</v>
      </c>
      <c r="C21" s="26">
        <v>7218</v>
      </c>
      <c r="D21" s="26">
        <v>7265</v>
      </c>
      <c r="E21" s="26">
        <v>7421</v>
      </c>
      <c r="F21" s="26">
        <v>6429</v>
      </c>
      <c r="G21" s="26">
        <v>6547</v>
      </c>
      <c r="H21" s="26">
        <v>6507</v>
      </c>
      <c r="I21" s="26">
        <v>6182</v>
      </c>
      <c r="J21" s="26">
        <v>5568</v>
      </c>
      <c r="K21" s="26">
        <v>5602</v>
      </c>
      <c r="L21" s="26">
        <v>5814</v>
      </c>
      <c r="M21" s="26">
        <v>5237</v>
      </c>
      <c r="N21" s="26">
        <v>4724</v>
      </c>
      <c r="O21" s="26">
        <v>4268</v>
      </c>
      <c r="P21" s="26">
        <v>3651</v>
      </c>
      <c r="Q21" s="26">
        <v>4324</v>
      </c>
      <c r="R21" s="26">
        <v>4071</v>
      </c>
      <c r="S21" s="26">
        <v>3315</v>
      </c>
      <c r="T21" s="26">
        <v>3312</v>
      </c>
      <c r="U21" s="26">
        <v>3318</v>
      </c>
      <c r="V21" s="26">
        <v>3209</v>
      </c>
      <c r="W21" s="26">
        <v>3007</v>
      </c>
      <c r="X21" s="26">
        <v>2840</v>
      </c>
      <c r="Y21" s="26">
        <v>2684</v>
      </c>
      <c r="Z21" s="26">
        <v>2495</v>
      </c>
      <c r="AA21" s="26">
        <v>4042</v>
      </c>
      <c r="AB21" s="26">
        <v>3987</v>
      </c>
      <c r="AC21" s="26">
        <v>3894</v>
      </c>
      <c r="AD21" s="26">
        <v>3584</v>
      </c>
      <c r="AE21" s="26">
        <v>3700</v>
      </c>
      <c r="AF21" s="26">
        <v>3458</v>
      </c>
      <c r="AG21" s="26">
        <v>2977</v>
      </c>
      <c r="AH21" s="26">
        <v>2915</v>
      </c>
      <c r="AI21" s="26">
        <v>2969</v>
      </c>
      <c r="AJ21" s="26">
        <v>2592</v>
      </c>
      <c r="AK21" s="26">
        <v>2626</v>
      </c>
      <c r="AL21" s="26">
        <v>2542</v>
      </c>
      <c r="AM21" s="26">
        <v>2518</v>
      </c>
      <c r="AN21" s="26">
        <v>2294</v>
      </c>
      <c r="AO21" s="26">
        <v>2215</v>
      </c>
      <c r="AP21" s="26">
        <v>2095</v>
      </c>
      <c r="AQ21" s="26">
        <v>1363</v>
      </c>
      <c r="AR21" s="26">
        <v>1445</v>
      </c>
      <c r="AS21" s="26">
        <v>1527</v>
      </c>
    </row>
    <row r="22" spans="1:46" ht="15.5" x14ac:dyDescent="0.35">
      <c r="A22" s="24" t="s">
        <v>161</v>
      </c>
      <c r="B22" s="26">
        <v>8264</v>
      </c>
      <c r="C22" s="26">
        <v>7862</v>
      </c>
      <c r="D22" s="26">
        <v>7875</v>
      </c>
      <c r="E22" s="26">
        <v>8061</v>
      </c>
      <c r="F22" s="26">
        <v>6997</v>
      </c>
      <c r="G22" s="26">
        <v>7084</v>
      </c>
      <c r="H22" s="26">
        <v>7057</v>
      </c>
      <c r="I22" s="26">
        <v>6719</v>
      </c>
      <c r="J22" s="26">
        <v>6085</v>
      </c>
      <c r="K22" s="26">
        <v>6101</v>
      </c>
      <c r="L22" s="26">
        <v>6310</v>
      </c>
      <c r="M22" s="26">
        <v>5728</v>
      </c>
      <c r="N22" s="26">
        <v>5167</v>
      </c>
      <c r="O22" s="26">
        <v>4694</v>
      </c>
      <c r="P22" s="26">
        <v>4010</v>
      </c>
      <c r="Q22" s="26">
        <v>4643</v>
      </c>
      <c r="R22" s="26">
        <v>4432</v>
      </c>
      <c r="S22" s="26">
        <v>3631</v>
      </c>
      <c r="T22" s="26">
        <v>3652</v>
      </c>
      <c r="U22" s="26">
        <v>3657</v>
      </c>
      <c r="V22" s="26">
        <v>3494</v>
      </c>
      <c r="W22" s="26">
        <v>3304</v>
      </c>
      <c r="X22" s="26">
        <v>3149</v>
      </c>
      <c r="Y22" s="26">
        <v>2958</v>
      </c>
      <c r="Z22" s="26">
        <v>2796</v>
      </c>
      <c r="AA22" s="26">
        <f t="shared" ref="AA22:AS22" si="2">AA20+AA21</f>
        <v>4325</v>
      </c>
      <c r="AB22" s="26">
        <f t="shared" si="2"/>
        <v>4251</v>
      </c>
      <c r="AC22" s="26">
        <f t="shared" si="2"/>
        <v>4187</v>
      </c>
      <c r="AD22" s="26">
        <f t="shared" si="2"/>
        <v>3839</v>
      </c>
      <c r="AE22" s="26">
        <f t="shared" si="2"/>
        <v>3945</v>
      </c>
      <c r="AF22" s="26">
        <f t="shared" si="2"/>
        <v>3654</v>
      </c>
      <c r="AG22" s="26">
        <f t="shared" si="2"/>
        <v>3166</v>
      </c>
      <c r="AH22" s="26">
        <f t="shared" si="2"/>
        <v>3090</v>
      </c>
      <c r="AI22" s="26">
        <f t="shared" si="2"/>
        <v>3131</v>
      </c>
      <c r="AJ22" s="26">
        <f t="shared" si="2"/>
        <v>2751</v>
      </c>
      <c r="AK22" s="26">
        <f t="shared" si="2"/>
        <v>2807</v>
      </c>
      <c r="AL22" s="26">
        <f t="shared" si="2"/>
        <v>2699</v>
      </c>
      <c r="AM22" s="26">
        <f t="shared" si="2"/>
        <v>2693</v>
      </c>
      <c r="AN22" s="26">
        <f t="shared" si="2"/>
        <v>2434</v>
      </c>
      <c r="AO22" s="26">
        <f t="shared" si="2"/>
        <v>2365</v>
      </c>
      <c r="AP22" s="26">
        <f t="shared" si="2"/>
        <v>2252</v>
      </c>
      <c r="AQ22" s="26">
        <f t="shared" si="2"/>
        <v>1494</v>
      </c>
      <c r="AR22" s="26">
        <f t="shared" si="2"/>
        <v>1581</v>
      </c>
      <c r="AS22" s="26">
        <f t="shared" si="2"/>
        <v>1680</v>
      </c>
    </row>
    <row r="23" spans="1:46" ht="17.25" customHeight="1" x14ac:dyDescent="0.35">
      <c r="A23" s="24" t="s">
        <v>162</v>
      </c>
      <c r="B23" s="26">
        <v>14800</v>
      </c>
      <c r="C23" s="26">
        <v>13926</v>
      </c>
      <c r="D23" s="26">
        <v>13610</v>
      </c>
      <c r="E23" s="26">
        <v>12789</v>
      </c>
      <c r="F23" s="26">
        <v>12437</v>
      </c>
      <c r="G23" s="26">
        <v>12890</v>
      </c>
      <c r="H23" s="26">
        <v>13587</v>
      </c>
      <c r="I23" s="26">
        <v>13100</v>
      </c>
      <c r="J23" s="26">
        <v>12572</v>
      </c>
      <c r="K23" s="26">
        <v>12996</v>
      </c>
      <c r="L23" s="26">
        <v>14295</v>
      </c>
      <c r="M23" s="26">
        <v>14443</v>
      </c>
      <c r="N23" s="26">
        <v>13837</v>
      </c>
      <c r="O23" s="26">
        <v>13314</v>
      </c>
      <c r="P23" s="26">
        <v>12675</v>
      </c>
      <c r="Q23" s="26">
        <v>12125</v>
      </c>
      <c r="R23" s="26">
        <v>12102</v>
      </c>
      <c r="S23" s="26">
        <v>12442</v>
      </c>
      <c r="T23" s="26">
        <v>12994</v>
      </c>
      <c r="U23" s="26">
        <v>12862</v>
      </c>
      <c r="V23" s="26">
        <v>11921</v>
      </c>
      <c r="W23" s="26">
        <v>11827</v>
      </c>
      <c r="X23" s="26">
        <v>11575</v>
      </c>
      <c r="Y23" s="26">
        <v>11385</v>
      </c>
      <c r="Z23" s="26">
        <v>11121</v>
      </c>
      <c r="AA23" s="26">
        <v>9524</v>
      </c>
      <c r="AB23" s="26">
        <v>9128</v>
      </c>
      <c r="AC23" s="26">
        <v>8818</v>
      </c>
      <c r="AD23" s="26">
        <v>8500</v>
      </c>
      <c r="AE23" s="26">
        <v>8175</v>
      </c>
      <c r="AF23" s="26">
        <v>7882</v>
      </c>
      <c r="AG23" s="26">
        <v>7121</v>
      </c>
      <c r="AH23" s="26">
        <v>6873</v>
      </c>
      <c r="AI23" s="26">
        <v>6541</v>
      </c>
      <c r="AJ23" s="26">
        <v>6206</v>
      </c>
      <c r="AK23" s="26">
        <v>5986</v>
      </c>
      <c r="AL23" s="26">
        <v>5756</v>
      </c>
      <c r="AM23" s="26">
        <v>5641</v>
      </c>
      <c r="AN23" s="26">
        <v>4621</v>
      </c>
      <c r="AO23" s="26">
        <v>4032</v>
      </c>
      <c r="AP23" s="26">
        <v>3423</v>
      </c>
      <c r="AQ23" s="26">
        <v>2402</v>
      </c>
      <c r="AR23" s="26">
        <v>2327</v>
      </c>
      <c r="AS23" s="26">
        <v>2454</v>
      </c>
    </row>
    <row r="24" spans="1:46" ht="15.5" x14ac:dyDescent="0.35">
      <c r="A24" s="24" t="s">
        <v>86</v>
      </c>
      <c r="B24" s="26">
        <v>23064</v>
      </c>
      <c r="C24" s="26">
        <v>21788</v>
      </c>
      <c r="D24" s="26">
        <v>21485</v>
      </c>
      <c r="E24" s="26">
        <v>20850</v>
      </c>
      <c r="F24" s="26">
        <v>19434</v>
      </c>
      <c r="G24" s="26">
        <v>19974</v>
      </c>
      <c r="H24" s="26">
        <v>20644</v>
      </c>
      <c r="I24" s="26">
        <v>19819</v>
      </c>
      <c r="J24" s="26">
        <v>18657</v>
      </c>
      <c r="K24" s="26">
        <v>19097</v>
      </c>
      <c r="L24" s="26">
        <v>20605</v>
      </c>
      <c r="M24" s="26">
        <v>20171</v>
      </c>
      <c r="N24" s="26">
        <v>19004</v>
      </c>
      <c r="O24" s="26">
        <v>18008</v>
      </c>
      <c r="P24" s="26">
        <v>16685</v>
      </c>
      <c r="Q24" s="26">
        <v>16768</v>
      </c>
      <c r="R24" s="26">
        <v>16534</v>
      </c>
      <c r="S24" s="26">
        <v>16073</v>
      </c>
      <c r="T24" s="26">
        <v>16646</v>
      </c>
      <c r="U24" s="26">
        <v>16519</v>
      </c>
      <c r="V24" s="26">
        <v>15415</v>
      </c>
      <c r="W24" s="26">
        <v>15131</v>
      </c>
      <c r="X24" s="26">
        <v>14724</v>
      </c>
      <c r="Y24" s="26">
        <v>14343</v>
      </c>
      <c r="Z24" s="26">
        <v>13917</v>
      </c>
      <c r="AA24" s="26">
        <v>13919</v>
      </c>
      <c r="AB24" s="26">
        <v>13438</v>
      </c>
      <c r="AC24" s="26">
        <v>13110</v>
      </c>
      <c r="AD24" s="26">
        <v>12507</v>
      </c>
      <c r="AE24" s="26">
        <v>12159</v>
      </c>
      <c r="AF24" s="26">
        <v>11556</v>
      </c>
      <c r="AG24" s="26">
        <v>10295</v>
      </c>
      <c r="AH24" s="26">
        <v>9985</v>
      </c>
      <c r="AI24" s="26">
        <v>9777</v>
      </c>
      <c r="AJ24" s="26">
        <v>8974</v>
      </c>
      <c r="AK24" s="26">
        <v>8833</v>
      </c>
      <c r="AL24" s="26">
        <v>8477</v>
      </c>
      <c r="AM24" s="26">
        <v>8355</v>
      </c>
      <c r="AN24" s="26">
        <v>7118</v>
      </c>
      <c r="AO24" s="26">
        <v>6432</v>
      </c>
      <c r="AP24" s="26">
        <v>5773</v>
      </c>
      <c r="AQ24" s="26">
        <f>AQ23+AQ22</f>
        <v>3896</v>
      </c>
      <c r="AR24" s="26">
        <f>AR23+AR22</f>
        <v>3908</v>
      </c>
      <c r="AS24" s="26">
        <f>AS23+AS22</f>
        <v>4134</v>
      </c>
      <c r="AT24" s="40"/>
    </row>
    <row r="25" spans="1:46" ht="14.25" customHeight="1" x14ac:dyDescent="0.35">
      <c r="A25" s="2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R25" s="26"/>
      <c r="AS25" s="26"/>
    </row>
    <row r="26" spans="1:46" ht="12.75" customHeight="1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5"/>
      <c r="X26" s="25"/>
      <c r="Y26" s="25"/>
      <c r="Z26" s="20"/>
      <c r="AA26" s="25"/>
      <c r="AB26" s="25"/>
      <c r="AC26" s="20"/>
      <c r="AD26" s="20"/>
      <c r="AE26" s="20"/>
      <c r="AF26" s="20"/>
      <c r="AG26" s="20"/>
      <c r="AH26" s="20"/>
      <c r="AI26" s="20"/>
    </row>
    <row r="29" spans="1:46" ht="11.25" customHeight="1" x14ac:dyDescent="0.25"/>
    <row r="30" spans="1:46" s="22" customFormat="1" ht="13" x14ac:dyDescent="0.3"/>
    <row r="31" spans="1:46" s="22" customFormat="1" ht="13" x14ac:dyDescent="0.3"/>
    <row r="34" spans="45:49" s="22" customFormat="1" ht="27" customHeight="1" x14ac:dyDescent="0.3"/>
    <row r="38" spans="45:49" ht="24.75" customHeight="1" x14ac:dyDescent="0.25"/>
    <row r="41" spans="45:49" ht="24.75" customHeight="1" x14ac:dyDescent="0.25"/>
    <row r="45" spans="45:49" s="22" customFormat="1" ht="24.75" customHeight="1" x14ac:dyDescent="0.3">
      <c r="AS45" s="1"/>
      <c r="AT45" s="1"/>
      <c r="AU45" s="1"/>
      <c r="AV45" s="1"/>
      <c r="AW45" s="1"/>
    </row>
    <row r="46" spans="45:49" ht="22.5" customHeight="1" x14ac:dyDescent="0.25"/>
    <row r="50" spans="45:49" ht="24" customHeight="1" x14ac:dyDescent="0.25"/>
    <row r="54" spans="45:49" ht="24.75" customHeight="1" x14ac:dyDescent="0.25"/>
    <row r="59" spans="45:49" s="22" customFormat="1" ht="24.75" customHeight="1" x14ac:dyDescent="0.3">
      <c r="AS59" s="1"/>
      <c r="AT59" s="1"/>
      <c r="AU59" s="1"/>
      <c r="AV59" s="1"/>
      <c r="AW59" s="1"/>
    </row>
    <row r="60" spans="45:49" ht="24.75" customHeight="1" x14ac:dyDescent="0.25"/>
    <row r="65" spans="45:51" s="22" customFormat="1" ht="19.5" customHeight="1" x14ac:dyDescent="0.3">
      <c r="AS65" s="1"/>
      <c r="AT65" s="1"/>
      <c r="AU65" s="1"/>
      <c r="AV65" s="1"/>
      <c r="AW65" s="1"/>
      <c r="AX65" s="1"/>
      <c r="AY65" s="1"/>
    </row>
    <row r="66" spans="45:51" ht="27.75" customHeight="1" x14ac:dyDescent="0.25"/>
    <row r="69" spans="45:51" ht="22.5" customHeight="1" x14ac:dyDescent="0.25"/>
    <row r="72" spans="45:51" s="22" customFormat="1" ht="24.75" customHeight="1" x14ac:dyDescent="0.3"/>
    <row r="73" spans="45:51" ht="6.75" customHeight="1" x14ac:dyDescent="0.25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22" orientation="portrait" horizontalDpi="96" verticalDpi="300" r:id="rId1"/>
  <headerFooter alignWithMargins="0">
    <oddHeader>&amp;R&amp;"Arial,Bold"&amp;16REPORTED INJURY ROAD COLLISIONS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53"/>
  <sheetViews>
    <sheetView zoomScale="89" zoomScaleNormal="89" workbookViewId="0">
      <pane xSplit="1" ySplit="5" topLeftCell="AH6" activePane="bottomRight" state="frozen"/>
      <selection activeCell="L23" sqref="L23"/>
      <selection pane="topRight" activeCell="L23" sqref="L23"/>
      <selection pane="bottomLeft" activeCell="L23" sqref="L23"/>
      <selection pane="bottomRight" activeCell="L23" sqref="L23"/>
    </sheetView>
  </sheetViews>
  <sheetFormatPr defaultColWidth="8.84375" defaultRowHeight="15.5" x14ac:dyDescent="0.35"/>
  <cols>
    <col min="1" max="1" width="25.53515625" style="20" customWidth="1"/>
    <col min="2" max="16384" width="8.84375" style="20"/>
  </cols>
  <sheetData>
    <row r="1" spans="1:45" x14ac:dyDescent="0.35">
      <c r="A1" s="5" t="s">
        <v>210</v>
      </c>
    </row>
    <row r="2" spans="1:45" x14ac:dyDescent="0.35">
      <c r="A2" s="31" t="s">
        <v>82</v>
      </c>
    </row>
    <row r="3" spans="1:45" x14ac:dyDescent="0.35">
      <c r="A3" s="32" t="s">
        <v>83</v>
      </c>
    </row>
    <row r="4" spans="1:45" x14ac:dyDescent="0.35">
      <c r="A4" s="20" t="s">
        <v>84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5"/>
      <c r="X4" s="25"/>
      <c r="Y4" s="25"/>
      <c r="AA4" s="25"/>
      <c r="AB4" s="25"/>
      <c r="AJ4" s="41"/>
      <c r="AK4" s="41"/>
      <c r="AL4" s="41"/>
      <c r="AM4" s="41"/>
      <c r="AN4" s="41"/>
      <c r="AO4" s="41"/>
      <c r="AP4" s="41"/>
      <c r="AQ4" s="41"/>
      <c r="AR4" s="41"/>
      <c r="AS4" s="41"/>
    </row>
    <row r="5" spans="1:45" x14ac:dyDescent="0.35">
      <c r="A5" s="36" t="s">
        <v>129</v>
      </c>
      <c r="B5" s="36" t="s">
        <v>88</v>
      </c>
      <c r="C5" s="36" t="s">
        <v>89</v>
      </c>
      <c r="D5" s="36" t="s">
        <v>90</v>
      </c>
      <c r="E5" s="36" t="s">
        <v>91</v>
      </c>
      <c r="F5" s="36" t="s">
        <v>92</v>
      </c>
      <c r="G5" s="36" t="s">
        <v>93</v>
      </c>
      <c r="H5" s="36" t="s">
        <v>94</v>
      </c>
      <c r="I5" s="36" t="s">
        <v>95</v>
      </c>
      <c r="J5" s="36" t="s">
        <v>96</v>
      </c>
      <c r="K5" s="36" t="s">
        <v>97</v>
      </c>
      <c r="L5" s="36" t="s">
        <v>98</v>
      </c>
      <c r="M5" s="36" t="s">
        <v>99</v>
      </c>
      <c r="N5" s="36" t="s">
        <v>100</v>
      </c>
      <c r="O5" s="36" t="s">
        <v>101</v>
      </c>
      <c r="P5" s="36" t="s">
        <v>102</v>
      </c>
      <c r="Q5" s="36" t="s">
        <v>103</v>
      </c>
      <c r="R5" s="36" t="s">
        <v>104</v>
      </c>
      <c r="S5" s="36" t="s">
        <v>105</v>
      </c>
      <c r="T5" s="36" t="s">
        <v>106</v>
      </c>
      <c r="U5" s="36" t="s">
        <v>107</v>
      </c>
      <c r="V5" s="36" t="s">
        <v>108</v>
      </c>
      <c r="W5" s="36" t="s">
        <v>109</v>
      </c>
      <c r="X5" s="36" t="s">
        <v>110</v>
      </c>
      <c r="Y5" s="36" t="s">
        <v>111</v>
      </c>
      <c r="Z5" s="36" t="s">
        <v>112</v>
      </c>
      <c r="AA5" s="36" t="s">
        <v>113</v>
      </c>
      <c r="AB5" s="36" t="s">
        <v>114</v>
      </c>
      <c r="AC5" s="36" t="s">
        <v>115</v>
      </c>
      <c r="AD5" s="36" t="s">
        <v>116</v>
      </c>
      <c r="AE5" s="36" t="s">
        <v>117</v>
      </c>
      <c r="AF5" s="36" t="s">
        <v>118</v>
      </c>
      <c r="AG5" s="36" t="s">
        <v>119</v>
      </c>
      <c r="AH5" s="36" t="s">
        <v>120</v>
      </c>
      <c r="AI5" s="36" t="s">
        <v>121</v>
      </c>
      <c r="AJ5" s="36">
        <v>2013</v>
      </c>
      <c r="AK5" s="36">
        <v>2014</v>
      </c>
      <c r="AL5" s="36">
        <v>2015</v>
      </c>
      <c r="AM5" s="36">
        <v>2016</v>
      </c>
      <c r="AN5" s="36">
        <v>2017</v>
      </c>
      <c r="AO5" s="36">
        <v>2018</v>
      </c>
      <c r="AP5" s="36">
        <v>2019</v>
      </c>
      <c r="AQ5" s="36">
        <v>2020</v>
      </c>
      <c r="AR5" s="36">
        <v>2021</v>
      </c>
      <c r="AS5" s="36">
        <v>2022</v>
      </c>
    </row>
    <row r="6" spans="1:45" x14ac:dyDescent="0.35">
      <c r="A6" s="36" t="s">
        <v>154</v>
      </c>
      <c r="B6" s="55">
        <f t="shared" ref="B6:AB6" si="0">SUM(B8:B9)</f>
        <v>1254</v>
      </c>
      <c r="C6" s="55">
        <f t="shared" si="0"/>
        <v>1222</v>
      </c>
      <c r="D6" s="55">
        <f t="shared" si="0"/>
        <v>1190</v>
      </c>
      <c r="E6" s="55">
        <f t="shared" si="0"/>
        <v>1198</v>
      </c>
      <c r="F6" s="55">
        <f t="shared" si="0"/>
        <v>1055</v>
      </c>
      <c r="G6" s="55">
        <f t="shared" si="0"/>
        <v>1189</v>
      </c>
      <c r="H6" s="55">
        <f t="shared" si="0"/>
        <v>1201</v>
      </c>
      <c r="I6" s="55">
        <f t="shared" si="0"/>
        <v>1073</v>
      </c>
      <c r="J6" s="55">
        <f t="shared" si="0"/>
        <v>1178</v>
      </c>
      <c r="K6" s="55">
        <f t="shared" si="0"/>
        <v>1162</v>
      </c>
      <c r="L6" s="55">
        <f t="shared" si="0"/>
        <v>1192</v>
      </c>
      <c r="M6" s="55">
        <f t="shared" si="0"/>
        <v>1129</v>
      </c>
      <c r="N6" s="55">
        <f t="shared" si="0"/>
        <v>1166</v>
      </c>
      <c r="O6" s="55">
        <f t="shared" si="0"/>
        <v>1115</v>
      </c>
      <c r="P6" s="55">
        <f t="shared" si="0"/>
        <v>933</v>
      </c>
      <c r="Q6" s="55">
        <f t="shared" si="0"/>
        <v>872</v>
      </c>
      <c r="R6" s="55">
        <f t="shared" si="0"/>
        <v>907</v>
      </c>
      <c r="S6" s="55">
        <f t="shared" si="0"/>
        <v>875</v>
      </c>
      <c r="T6" s="55">
        <f t="shared" si="0"/>
        <v>930</v>
      </c>
      <c r="U6" s="55">
        <f t="shared" si="0"/>
        <v>863</v>
      </c>
      <c r="V6" s="55">
        <f t="shared" si="0"/>
        <v>761</v>
      </c>
      <c r="W6" s="55">
        <f t="shared" si="0"/>
        <v>764</v>
      </c>
      <c r="X6" s="55">
        <f t="shared" si="0"/>
        <v>736</v>
      </c>
      <c r="Y6" s="55">
        <f t="shared" si="0"/>
        <v>757</v>
      </c>
      <c r="Z6" s="55">
        <f t="shared" si="0"/>
        <v>734</v>
      </c>
      <c r="AA6" s="55">
        <f t="shared" si="0"/>
        <v>735</v>
      </c>
      <c r="AB6" s="55">
        <f t="shared" si="0"/>
        <v>772</v>
      </c>
      <c r="AC6" s="55">
        <f t="shared" ref="AC6:AS6" si="1">SUM(AC7:AC9)</f>
        <v>1108</v>
      </c>
      <c r="AD6" s="55">
        <f t="shared" si="1"/>
        <v>1215</v>
      </c>
      <c r="AE6" s="55">
        <f t="shared" si="1"/>
        <v>1400</v>
      </c>
      <c r="AF6" s="55">
        <f t="shared" si="1"/>
        <v>1329</v>
      </c>
      <c r="AG6" s="55">
        <f t="shared" si="1"/>
        <v>1090</v>
      </c>
      <c r="AH6" s="55">
        <f t="shared" si="1"/>
        <v>1019</v>
      </c>
      <c r="AI6" s="55">
        <f t="shared" si="1"/>
        <v>1047</v>
      </c>
      <c r="AJ6" s="55">
        <f t="shared" si="1"/>
        <v>930</v>
      </c>
      <c r="AK6" s="55">
        <f t="shared" si="1"/>
        <v>784</v>
      </c>
      <c r="AL6" s="55">
        <f t="shared" si="1"/>
        <v>657</v>
      </c>
      <c r="AM6" s="55">
        <f t="shared" si="1"/>
        <v>584</v>
      </c>
      <c r="AN6" s="55">
        <f t="shared" si="1"/>
        <v>467</v>
      </c>
      <c r="AO6" s="55">
        <f t="shared" si="1"/>
        <v>429</v>
      </c>
      <c r="AP6" s="55">
        <f t="shared" si="1"/>
        <v>371</v>
      </c>
      <c r="AQ6" s="55">
        <f t="shared" si="1"/>
        <v>220</v>
      </c>
      <c r="AR6" s="55">
        <f t="shared" si="1"/>
        <v>229</v>
      </c>
      <c r="AS6" s="55">
        <f t="shared" si="1"/>
        <v>247</v>
      </c>
    </row>
    <row r="7" spans="1:45" x14ac:dyDescent="0.35">
      <c r="A7" s="31" t="s">
        <v>28</v>
      </c>
      <c r="B7" s="56">
        <v>1155</v>
      </c>
      <c r="C7" s="56">
        <v>1093</v>
      </c>
      <c r="D7" s="56">
        <v>1068</v>
      </c>
      <c r="E7" s="56">
        <v>1088</v>
      </c>
      <c r="F7" s="56">
        <v>967</v>
      </c>
      <c r="G7" s="56">
        <v>980</v>
      </c>
      <c r="H7" s="56">
        <v>1014</v>
      </c>
      <c r="I7" s="56">
        <v>1023</v>
      </c>
      <c r="J7" s="56">
        <v>811</v>
      </c>
      <c r="K7" s="56">
        <v>762</v>
      </c>
      <c r="L7" s="56">
        <v>942</v>
      </c>
      <c r="M7" s="56">
        <v>937</v>
      </c>
      <c r="N7" s="56">
        <v>865</v>
      </c>
      <c r="O7" s="56">
        <v>843</v>
      </c>
      <c r="P7" s="56">
        <v>719</v>
      </c>
      <c r="Q7" s="56">
        <v>653</v>
      </c>
      <c r="R7" s="56">
        <v>647</v>
      </c>
      <c r="S7" s="56">
        <v>576</v>
      </c>
      <c r="T7" s="56">
        <v>594</v>
      </c>
      <c r="U7" s="56">
        <v>546</v>
      </c>
      <c r="V7" s="56">
        <v>479</v>
      </c>
      <c r="W7" s="56">
        <v>466</v>
      </c>
      <c r="X7" s="56">
        <v>408</v>
      </c>
      <c r="Y7" s="56">
        <v>398</v>
      </c>
      <c r="Z7" s="56">
        <v>366</v>
      </c>
      <c r="AA7" s="56">
        <v>369</v>
      </c>
      <c r="AB7" s="56">
        <v>431</v>
      </c>
      <c r="AC7" s="56">
        <v>393</v>
      </c>
      <c r="AD7" s="56">
        <v>408</v>
      </c>
      <c r="AE7" s="56">
        <v>514</v>
      </c>
      <c r="AF7" s="56">
        <v>445</v>
      </c>
      <c r="AG7" s="56">
        <v>350</v>
      </c>
      <c r="AH7" s="56">
        <v>364</v>
      </c>
      <c r="AI7" s="56">
        <v>385</v>
      </c>
      <c r="AJ7" s="56">
        <v>349</v>
      </c>
      <c r="AK7" s="56">
        <v>273</v>
      </c>
      <c r="AL7" s="56">
        <v>229</v>
      </c>
      <c r="AM7" s="56">
        <v>175</v>
      </c>
      <c r="AN7" s="56">
        <v>155</v>
      </c>
      <c r="AO7" s="56">
        <v>137</v>
      </c>
      <c r="AP7" s="56">
        <v>118</v>
      </c>
      <c r="AQ7" s="56">
        <v>71</v>
      </c>
      <c r="AR7" s="56">
        <v>61</v>
      </c>
      <c r="AS7" s="20">
        <v>67</v>
      </c>
    </row>
    <row r="8" spans="1:45" x14ac:dyDescent="0.35">
      <c r="A8" s="31" t="s">
        <v>38</v>
      </c>
      <c r="B8" s="56">
        <v>916</v>
      </c>
      <c r="C8" s="56">
        <v>899</v>
      </c>
      <c r="D8" s="56">
        <v>890</v>
      </c>
      <c r="E8" s="56">
        <v>899</v>
      </c>
      <c r="F8" s="56">
        <v>782</v>
      </c>
      <c r="G8" s="56">
        <v>888</v>
      </c>
      <c r="H8" s="56">
        <v>889</v>
      </c>
      <c r="I8" s="56">
        <v>821</v>
      </c>
      <c r="J8" s="56">
        <v>876</v>
      </c>
      <c r="K8" s="56">
        <v>889</v>
      </c>
      <c r="L8" s="56">
        <v>885</v>
      </c>
      <c r="M8" s="56">
        <v>846</v>
      </c>
      <c r="N8" s="56">
        <v>912</v>
      </c>
      <c r="O8" s="56">
        <v>834</v>
      </c>
      <c r="P8" s="56">
        <v>704</v>
      </c>
      <c r="Q8" s="56">
        <v>658</v>
      </c>
      <c r="R8" s="56">
        <v>700</v>
      </c>
      <c r="S8" s="56">
        <v>683</v>
      </c>
      <c r="T8" s="56">
        <v>693</v>
      </c>
      <c r="U8" s="56">
        <v>673</v>
      </c>
      <c r="V8" s="56">
        <v>598</v>
      </c>
      <c r="W8" s="56">
        <v>558</v>
      </c>
      <c r="X8" s="56">
        <v>559</v>
      </c>
      <c r="Y8" s="56">
        <v>585</v>
      </c>
      <c r="Z8" s="56">
        <v>556</v>
      </c>
      <c r="AA8" s="56">
        <v>558</v>
      </c>
      <c r="AB8" s="56">
        <v>606</v>
      </c>
      <c r="AC8" s="56">
        <v>552</v>
      </c>
      <c r="AD8" s="56">
        <v>632</v>
      </c>
      <c r="AE8" s="56">
        <v>692</v>
      </c>
      <c r="AF8" s="56">
        <v>687</v>
      </c>
      <c r="AG8" s="56">
        <v>599</v>
      </c>
      <c r="AH8" s="56">
        <v>518</v>
      </c>
      <c r="AI8" s="56">
        <v>533</v>
      </c>
      <c r="AJ8" s="56">
        <v>462</v>
      </c>
      <c r="AK8" s="56">
        <v>419</v>
      </c>
      <c r="AL8" s="56">
        <v>347</v>
      </c>
      <c r="AM8" s="56">
        <v>334</v>
      </c>
      <c r="AN8" s="56">
        <v>252</v>
      </c>
      <c r="AO8" s="56">
        <v>242</v>
      </c>
      <c r="AP8" s="56">
        <v>199</v>
      </c>
      <c r="AQ8" s="56">
        <v>118</v>
      </c>
      <c r="AR8" s="56">
        <v>140</v>
      </c>
      <c r="AS8" s="20">
        <v>143</v>
      </c>
    </row>
    <row r="9" spans="1:45" x14ac:dyDescent="0.35">
      <c r="A9" s="31" t="s">
        <v>39</v>
      </c>
      <c r="B9" s="56">
        <v>338</v>
      </c>
      <c r="C9" s="56">
        <v>323</v>
      </c>
      <c r="D9" s="56">
        <v>300</v>
      </c>
      <c r="E9" s="56">
        <v>299</v>
      </c>
      <c r="F9" s="56">
        <v>273</v>
      </c>
      <c r="G9" s="56">
        <v>301</v>
      </c>
      <c r="H9" s="56">
        <v>312</v>
      </c>
      <c r="I9" s="56">
        <v>252</v>
      </c>
      <c r="J9" s="56">
        <v>302</v>
      </c>
      <c r="K9" s="56">
        <v>273</v>
      </c>
      <c r="L9" s="56">
        <v>307</v>
      </c>
      <c r="M9" s="56">
        <v>283</v>
      </c>
      <c r="N9" s="56">
        <v>254</v>
      </c>
      <c r="O9" s="56">
        <v>281</v>
      </c>
      <c r="P9" s="56">
        <v>229</v>
      </c>
      <c r="Q9" s="56">
        <v>214</v>
      </c>
      <c r="R9" s="56">
        <v>207</v>
      </c>
      <c r="S9" s="56">
        <v>192</v>
      </c>
      <c r="T9" s="56">
        <v>237</v>
      </c>
      <c r="U9" s="56">
        <v>190</v>
      </c>
      <c r="V9" s="56">
        <v>163</v>
      </c>
      <c r="W9" s="56">
        <v>206</v>
      </c>
      <c r="X9" s="56">
        <v>177</v>
      </c>
      <c r="Y9" s="56">
        <v>172</v>
      </c>
      <c r="Z9" s="56">
        <v>178</v>
      </c>
      <c r="AA9" s="56">
        <v>177</v>
      </c>
      <c r="AB9" s="56">
        <v>166</v>
      </c>
      <c r="AC9" s="56">
        <v>163</v>
      </c>
      <c r="AD9" s="56">
        <v>175</v>
      </c>
      <c r="AE9" s="56">
        <v>194</v>
      </c>
      <c r="AF9" s="56">
        <v>197</v>
      </c>
      <c r="AG9" s="56">
        <v>141</v>
      </c>
      <c r="AH9" s="56">
        <v>137</v>
      </c>
      <c r="AI9" s="56">
        <v>129</v>
      </c>
      <c r="AJ9" s="56">
        <v>119</v>
      </c>
      <c r="AK9" s="56">
        <v>92</v>
      </c>
      <c r="AL9" s="56">
        <v>81</v>
      </c>
      <c r="AM9" s="56">
        <v>75</v>
      </c>
      <c r="AN9" s="56">
        <v>60</v>
      </c>
      <c r="AO9" s="56">
        <v>50</v>
      </c>
      <c r="AP9" s="56">
        <v>54</v>
      </c>
      <c r="AQ9" s="56">
        <v>31</v>
      </c>
      <c r="AR9" s="56">
        <v>28</v>
      </c>
      <c r="AS9" s="20">
        <v>37</v>
      </c>
    </row>
    <row r="10" spans="1:45" x14ac:dyDescent="0.35">
      <c r="A10" s="36" t="s">
        <v>1</v>
      </c>
      <c r="B10" s="55">
        <f t="shared" ref="B10:AS10" si="2">SUM(B11:B13)</f>
        <v>1984</v>
      </c>
      <c r="C10" s="55">
        <f t="shared" si="2"/>
        <v>1741</v>
      </c>
      <c r="D10" s="55">
        <f t="shared" si="2"/>
        <v>1647</v>
      </c>
      <c r="E10" s="55">
        <f t="shared" si="2"/>
        <v>1625</v>
      </c>
      <c r="F10" s="55">
        <f t="shared" si="2"/>
        <v>1475</v>
      </c>
      <c r="G10" s="55">
        <f t="shared" si="2"/>
        <v>1500</v>
      </c>
      <c r="H10" s="55">
        <f t="shared" si="2"/>
        <v>1586</v>
      </c>
      <c r="I10" s="55">
        <f t="shared" si="2"/>
        <v>1503</v>
      </c>
      <c r="J10" s="55">
        <f t="shared" si="2"/>
        <v>1318</v>
      </c>
      <c r="K10" s="55">
        <f t="shared" si="2"/>
        <v>1384</v>
      </c>
      <c r="L10" s="55">
        <f t="shared" si="2"/>
        <v>1491</v>
      </c>
      <c r="M10" s="55">
        <f t="shared" si="2"/>
        <v>1569</v>
      </c>
      <c r="N10" s="55">
        <f t="shared" si="2"/>
        <v>1489</v>
      </c>
      <c r="O10" s="55">
        <f t="shared" si="2"/>
        <v>1383</v>
      </c>
      <c r="P10" s="55">
        <f t="shared" si="2"/>
        <v>1367</v>
      </c>
      <c r="Q10" s="55">
        <f t="shared" si="2"/>
        <v>1369</v>
      </c>
      <c r="R10" s="55">
        <f t="shared" si="2"/>
        <v>1302</v>
      </c>
      <c r="S10" s="55">
        <f t="shared" si="2"/>
        <v>1310</v>
      </c>
      <c r="T10" s="55">
        <f t="shared" si="2"/>
        <v>1282</v>
      </c>
      <c r="U10" s="55">
        <f t="shared" si="2"/>
        <v>1258</v>
      </c>
      <c r="V10" s="55">
        <f t="shared" si="2"/>
        <v>1257</v>
      </c>
      <c r="W10" s="55">
        <f t="shared" si="2"/>
        <v>1174</v>
      </c>
      <c r="X10" s="55">
        <f t="shared" si="2"/>
        <v>1233</v>
      </c>
      <c r="Y10" s="55">
        <f t="shared" si="2"/>
        <v>1168</v>
      </c>
      <c r="Z10" s="55">
        <f t="shared" si="2"/>
        <v>1047</v>
      </c>
      <c r="AA10" s="55">
        <f t="shared" si="2"/>
        <v>1072</v>
      </c>
      <c r="AB10" s="55">
        <f t="shared" si="2"/>
        <v>977</v>
      </c>
      <c r="AC10" s="55">
        <f t="shared" si="2"/>
        <v>1021</v>
      </c>
      <c r="AD10" s="55">
        <f t="shared" si="2"/>
        <v>927</v>
      </c>
      <c r="AE10" s="55">
        <f t="shared" si="2"/>
        <v>931</v>
      </c>
      <c r="AF10" s="55">
        <f t="shared" si="2"/>
        <v>909</v>
      </c>
      <c r="AG10" s="55">
        <f t="shared" si="2"/>
        <v>741</v>
      </c>
      <c r="AH10" s="55">
        <f t="shared" si="2"/>
        <v>750</v>
      </c>
      <c r="AI10" s="55">
        <f t="shared" si="2"/>
        <v>742</v>
      </c>
      <c r="AJ10" s="55">
        <f t="shared" si="2"/>
        <v>642</v>
      </c>
      <c r="AK10" s="55">
        <f t="shared" si="2"/>
        <v>533</v>
      </c>
      <c r="AL10" s="55">
        <f t="shared" si="2"/>
        <v>472</v>
      </c>
      <c r="AM10" s="55">
        <f t="shared" si="2"/>
        <v>421</v>
      </c>
      <c r="AN10" s="55">
        <f t="shared" si="2"/>
        <v>459</v>
      </c>
      <c r="AO10" s="55">
        <f t="shared" si="2"/>
        <v>406</v>
      </c>
      <c r="AP10" s="55">
        <f t="shared" si="2"/>
        <v>356</v>
      </c>
      <c r="AQ10" s="55">
        <f t="shared" si="2"/>
        <v>404</v>
      </c>
      <c r="AR10" s="55">
        <f t="shared" si="2"/>
        <v>385</v>
      </c>
      <c r="AS10" s="55">
        <f t="shared" si="2"/>
        <v>388</v>
      </c>
    </row>
    <row r="11" spans="1:45" x14ac:dyDescent="0.35">
      <c r="A11" s="31" t="s">
        <v>40</v>
      </c>
      <c r="B11" s="56">
        <v>470</v>
      </c>
      <c r="C11" s="56">
        <v>432</v>
      </c>
      <c r="D11" s="56">
        <v>420</v>
      </c>
      <c r="E11" s="56">
        <v>509</v>
      </c>
      <c r="F11" s="56">
        <v>390</v>
      </c>
      <c r="G11" s="56">
        <v>387</v>
      </c>
      <c r="H11" s="56">
        <v>394</v>
      </c>
      <c r="I11" s="56">
        <v>389</v>
      </c>
      <c r="J11" s="56">
        <v>372</v>
      </c>
      <c r="K11" s="56">
        <v>365</v>
      </c>
      <c r="L11" s="56">
        <v>390</v>
      </c>
      <c r="M11" s="56">
        <v>453</v>
      </c>
      <c r="N11" s="56">
        <v>432</v>
      </c>
      <c r="O11" s="56">
        <v>402</v>
      </c>
      <c r="P11" s="56">
        <v>404</v>
      </c>
      <c r="Q11" s="56">
        <v>379</v>
      </c>
      <c r="R11" s="56">
        <v>351</v>
      </c>
      <c r="S11" s="56">
        <v>358</v>
      </c>
      <c r="T11" s="56">
        <v>376</v>
      </c>
      <c r="U11" s="56">
        <v>368</v>
      </c>
      <c r="V11" s="56">
        <v>338</v>
      </c>
      <c r="W11" s="56">
        <v>329</v>
      </c>
      <c r="X11" s="56">
        <v>321</v>
      </c>
      <c r="Y11" s="56">
        <v>363</v>
      </c>
      <c r="Z11" s="56">
        <v>271</v>
      </c>
      <c r="AA11" s="56">
        <v>315</v>
      </c>
      <c r="AB11" s="56">
        <v>306</v>
      </c>
      <c r="AC11" s="56">
        <v>280</v>
      </c>
      <c r="AD11" s="56">
        <v>284</v>
      </c>
      <c r="AE11" s="56">
        <v>286</v>
      </c>
      <c r="AF11" s="56">
        <v>232</v>
      </c>
      <c r="AG11" s="56">
        <v>192</v>
      </c>
      <c r="AH11" s="56">
        <v>220</v>
      </c>
      <c r="AI11" s="56">
        <v>202</v>
      </c>
      <c r="AJ11" s="56">
        <v>178</v>
      </c>
      <c r="AK11" s="56">
        <v>141</v>
      </c>
      <c r="AL11" s="56">
        <v>145</v>
      </c>
      <c r="AM11" s="56">
        <v>111</v>
      </c>
      <c r="AN11" s="56">
        <v>135</v>
      </c>
      <c r="AO11" s="56">
        <v>126</v>
      </c>
      <c r="AP11" s="56">
        <v>98</v>
      </c>
      <c r="AQ11" s="56">
        <v>127</v>
      </c>
      <c r="AR11" s="56">
        <v>122</v>
      </c>
      <c r="AS11" s="20">
        <v>96</v>
      </c>
    </row>
    <row r="12" spans="1:45" x14ac:dyDescent="0.35">
      <c r="A12" s="31" t="s">
        <v>41</v>
      </c>
      <c r="B12" s="56">
        <v>704</v>
      </c>
      <c r="C12" s="56">
        <v>648</v>
      </c>
      <c r="D12" s="56">
        <v>566</v>
      </c>
      <c r="E12" s="56">
        <v>467</v>
      </c>
      <c r="F12" s="56">
        <v>473</v>
      </c>
      <c r="G12" s="56">
        <v>495</v>
      </c>
      <c r="H12" s="56">
        <v>536</v>
      </c>
      <c r="I12" s="56">
        <v>471</v>
      </c>
      <c r="J12" s="56">
        <v>412</v>
      </c>
      <c r="K12" s="56">
        <v>437</v>
      </c>
      <c r="L12" s="56">
        <v>509</v>
      </c>
      <c r="M12" s="56">
        <v>474</v>
      </c>
      <c r="N12" s="56">
        <v>460</v>
      </c>
      <c r="O12" s="56">
        <v>455</v>
      </c>
      <c r="P12" s="56">
        <v>433</v>
      </c>
      <c r="Q12" s="56">
        <v>454</v>
      </c>
      <c r="R12" s="56">
        <v>457</v>
      </c>
      <c r="S12" s="56">
        <v>419</v>
      </c>
      <c r="T12" s="56">
        <v>401</v>
      </c>
      <c r="U12" s="56">
        <v>369</v>
      </c>
      <c r="V12" s="56">
        <v>387</v>
      </c>
      <c r="W12" s="56">
        <v>367</v>
      </c>
      <c r="X12" s="56">
        <v>396</v>
      </c>
      <c r="Y12" s="56">
        <v>359</v>
      </c>
      <c r="Z12" s="56">
        <v>316</v>
      </c>
      <c r="AA12" s="56">
        <v>326</v>
      </c>
      <c r="AB12" s="56">
        <v>270</v>
      </c>
      <c r="AC12" s="56">
        <v>332</v>
      </c>
      <c r="AD12" s="56">
        <v>253</v>
      </c>
      <c r="AE12" s="56">
        <v>270</v>
      </c>
      <c r="AF12" s="56">
        <v>281</v>
      </c>
      <c r="AG12" s="56">
        <v>219</v>
      </c>
      <c r="AH12" s="56">
        <v>237</v>
      </c>
      <c r="AI12" s="56">
        <v>227</v>
      </c>
      <c r="AJ12" s="56">
        <v>185</v>
      </c>
      <c r="AK12" s="56">
        <v>168</v>
      </c>
      <c r="AL12" s="56">
        <v>126</v>
      </c>
      <c r="AM12" s="56">
        <v>135</v>
      </c>
      <c r="AN12" s="56">
        <v>120</v>
      </c>
      <c r="AO12" s="56">
        <v>96</v>
      </c>
      <c r="AP12" s="56">
        <v>130</v>
      </c>
      <c r="AQ12" s="56">
        <v>147</v>
      </c>
      <c r="AR12" s="56">
        <v>114</v>
      </c>
      <c r="AS12" s="20">
        <v>135</v>
      </c>
    </row>
    <row r="13" spans="1:45" x14ac:dyDescent="0.35">
      <c r="A13" s="31" t="s">
        <v>42</v>
      </c>
      <c r="B13" s="56">
        <v>810</v>
      </c>
      <c r="C13" s="56">
        <v>661</v>
      </c>
      <c r="D13" s="56">
        <v>661</v>
      </c>
      <c r="E13" s="56">
        <v>649</v>
      </c>
      <c r="F13" s="56">
        <v>612</v>
      </c>
      <c r="G13" s="56">
        <v>618</v>
      </c>
      <c r="H13" s="56">
        <v>656</v>
      </c>
      <c r="I13" s="56">
        <v>643</v>
      </c>
      <c r="J13" s="56">
        <v>534</v>
      </c>
      <c r="K13" s="56">
        <v>582</v>
      </c>
      <c r="L13" s="56">
        <v>592</v>
      </c>
      <c r="M13" s="56">
        <v>642</v>
      </c>
      <c r="N13" s="56">
        <v>597</v>
      </c>
      <c r="O13" s="56">
        <v>526</v>
      </c>
      <c r="P13" s="56">
        <v>530</v>
      </c>
      <c r="Q13" s="56">
        <v>536</v>
      </c>
      <c r="R13" s="56">
        <v>494</v>
      </c>
      <c r="S13" s="56">
        <v>533</v>
      </c>
      <c r="T13" s="56">
        <v>505</v>
      </c>
      <c r="U13" s="56">
        <v>521</v>
      </c>
      <c r="V13" s="56">
        <v>532</v>
      </c>
      <c r="W13" s="56">
        <v>478</v>
      </c>
      <c r="X13" s="56">
        <v>516</v>
      </c>
      <c r="Y13" s="56">
        <v>446</v>
      </c>
      <c r="Z13" s="56">
        <v>460</v>
      </c>
      <c r="AA13" s="56">
        <v>431</v>
      </c>
      <c r="AB13" s="56">
        <v>401</v>
      </c>
      <c r="AC13" s="56">
        <v>409</v>
      </c>
      <c r="AD13" s="56">
        <v>390</v>
      </c>
      <c r="AE13" s="56">
        <v>375</v>
      </c>
      <c r="AF13" s="56">
        <v>396</v>
      </c>
      <c r="AG13" s="56">
        <v>330</v>
      </c>
      <c r="AH13" s="56">
        <v>293</v>
      </c>
      <c r="AI13" s="56">
        <v>313</v>
      </c>
      <c r="AJ13" s="56">
        <v>279</v>
      </c>
      <c r="AK13" s="56">
        <v>224</v>
      </c>
      <c r="AL13" s="56">
        <v>201</v>
      </c>
      <c r="AM13" s="56">
        <v>175</v>
      </c>
      <c r="AN13" s="56">
        <v>204</v>
      </c>
      <c r="AO13" s="56">
        <v>184</v>
      </c>
      <c r="AP13" s="56">
        <v>128</v>
      </c>
      <c r="AQ13" s="56">
        <v>130</v>
      </c>
      <c r="AR13" s="56">
        <v>149</v>
      </c>
      <c r="AS13" s="20">
        <v>157</v>
      </c>
    </row>
    <row r="14" spans="1:45" x14ac:dyDescent="0.35">
      <c r="A14" s="36" t="s">
        <v>29</v>
      </c>
      <c r="B14" s="55">
        <f t="shared" ref="B14:AS14" si="3">SUM(B15:B16)</f>
        <v>892</v>
      </c>
      <c r="C14" s="55">
        <f t="shared" si="3"/>
        <v>911</v>
      </c>
      <c r="D14" s="55">
        <f t="shared" si="3"/>
        <v>834</v>
      </c>
      <c r="E14" s="55">
        <f t="shared" si="3"/>
        <v>789</v>
      </c>
      <c r="F14" s="55">
        <f t="shared" si="3"/>
        <v>726</v>
      </c>
      <c r="G14" s="55">
        <f t="shared" si="3"/>
        <v>748</v>
      </c>
      <c r="H14" s="55">
        <f t="shared" si="3"/>
        <v>835</v>
      </c>
      <c r="I14" s="55">
        <f t="shared" si="3"/>
        <v>767</v>
      </c>
      <c r="J14" s="55">
        <f t="shared" si="3"/>
        <v>777</v>
      </c>
      <c r="K14" s="55">
        <f t="shared" si="3"/>
        <v>776</v>
      </c>
      <c r="L14" s="55">
        <f t="shared" si="3"/>
        <v>860</v>
      </c>
      <c r="M14" s="55">
        <f t="shared" si="3"/>
        <v>885</v>
      </c>
      <c r="N14" s="55">
        <f t="shared" si="3"/>
        <v>838</v>
      </c>
      <c r="O14" s="55">
        <f t="shared" si="3"/>
        <v>709</v>
      </c>
      <c r="P14" s="55">
        <f t="shared" si="3"/>
        <v>695</v>
      </c>
      <c r="Q14" s="55">
        <f t="shared" si="3"/>
        <v>672</v>
      </c>
      <c r="R14" s="55">
        <f t="shared" si="3"/>
        <v>635</v>
      </c>
      <c r="S14" s="55">
        <f t="shared" si="3"/>
        <v>644</v>
      </c>
      <c r="T14" s="55">
        <f t="shared" si="3"/>
        <v>641</v>
      </c>
      <c r="U14" s="55">
        <f t="shared" si="3"/>
        <v>650</v>
      </c>
      <c r="V14" s="55">
        <f t="shared" si="3"/>
        <v>593</v>
      </c>
      <c r="W14" s="55">
        <f t="shared" si="3"/>
        <v>559</v>
      </c>
      <c r="X14" s="55">
        <f t="shared" si="3"/>
        <v>543</v>
      </c>
      <c r="Y14" s="55">
        <f t="shared" si="3"/>
        <v>533</v>
      </c>
      <c r="Z14" s="55">
        <f t="shared" si="3"/>
        <v>545</v>
      </c>
      <c r="AA14" s="55">
        <f t="shared" si="3"/>
        <v>545</v>
      </c>
      <c r="AB14" s="55">
        <f t="shared" si="3"/>
        <v>550</v>
      </c>
      <c r="AC14" s="55">
        <f t="shared" si="3"/>
        <v>535</v>
      </c>
      <c r="AD14" s="55">
        <f t="shared" si="3"/>
        <v>469</v>
      </c>
      <c r="AE14" s="55">
        <f t="shared" si="3"/>
        <v>436</v>
      </c>
      <c r="AF14" s="55">
        <f t="shared" si="3"/>
        <v>455</v>
      </c>
      <c r="AG14" s="55">
        <f t="shared" si="3"/>
        <v>436</v>
      </c>
      <c r="AH14" s="55">
        <f t="shared" si="3"/>
        <v>377</v>
      </c>
      <c r="AI14" s="55">
        <f t="shared" si="3"/>
        <v>344</v>
      </c>
      <c r="AJ14" s="55">
        <f t="shared" si="3"/>
        <v>350</v>
      </c>
      <c r="AK14" s="55">
        <f t="shared" si="3"/>
        <v>304</v>
      </c>
      <c r="AL14" s="55">
        <f t="shared" si="3"/>
        <v>346</v>
      </c>
      <c r="AM14" s="55">
        <f t="shared" si="3"/>
        <v>306</v>
      </c>
      <c r="AN14" s="55">
        <f t="shared" si="3"/>
        <v>288</v>
      </c>
      <c r="AO14" s="55">
        <f t="shared" si="3"/>
        <v>241</v>
      </c>
      <c r="AP14" s="55">
        <f t="shared" si="3"/>
        <v>217</v>
      </c>
      <c r="AQ14" s="55">
        <f t="shared" si="3"/>
        <v>127</v>
      </c>
      <c r="AR14" s="55">
        <f t="shared" si="3"/>
        <v>135</v>
      </c>
      <c r="AS14" s="55">
        <f t="shared" si="3"/>
        <v>117</v>
      </c>
    </row>
    <row r="15" spans="1:45" x14ac:dyDescent="0.35">
      <c r="A15" s="31" t="s">
        <v>43</v>
      </c>
      <c r="B15" s="56">
        <v>339</v>
      </c>
      <c r="C15" s="56">
        <v>448</v>
      </c>
      <c r="D15" s="56">
        <v>451</v>
      </c>
      <c r="E15" s="56">
        <v>443</v>
      </c>
      <c r="F15" s="56">
        <v>409</v>
      </c>
      <c r="G15" s="56">
        <v>396</v>
      </c>
      <c r="H15" s="56">
        <v>496</v>
      </c>
      <c r="I15" s="56">
        <v>456</v>
      </c>
      <c r="J15" s="56">
        <v>466</v>
      </c>
      <c r="K15" s="56">
        <v>444</v>
      </c>
      <c r="L15" s="56">
        <v>501</v>
      </c>
      <c r="M15" s="56">
        <v>496</v>
      </c>
      <c r="N15" s="56">
        <v>478</v>
      </c>
      <c r="O15" s="56">
        <v>405</v>
      </c>
      <c r="P15" s="56">
        <v>376</v>
      </c>
      <c r="Q15" s="56">
        <v>370</v>
      </c>
      <c r="R15" s="56">
        <v>325</v>
      </c>
      <c r="S15" s="56">
        <v>375</v>
      </c>
      <c r="T15" s="56">
        <v>363</v>
      </c>
      <c r="U15" s="56">
        <v>341</v>
      </c>
      <c r="V15" s="56">
        <v>360</v>
      </c>
      <c r="W15" s="56">
        <v>299</v>
      </c>
      <c r="X15" s="56">
        <v>296</v>
      </c>
      <c r="Y15" s="56">
        <v>290</v>
      </c>
      <c r="Z15" s="56">
        <v>316</v>
      </c>
      <c r="AA15" s="56">
        <v>299</v>
      </c>
      <c r="AB15" s="56">
        <v>323</v>
      </c>
      <c r="AC15" s="56">
        <v>310</v>
      </c>
      <c r="AD15" s="56">
        <v>268</v>
      </c>
      <c r="AE15" s="56">
        <v>288</v>
      </c>
      <c r="AF15" s="56">
        <v>282</v>
      </c>
      <c r="AG15" s="56">
        <v>275</v>
      </c>
      <c r="AH15" s="56">
        <v>232</v>
      </c>
      <c r="AI15" s="56">
        <v>211</v>
      </c>
      <c r="AJ15" s="56">
        <v>208</v>
      </c>
      <c r="AK15" s="56">
        <v>193</v>
      </c>
      <c r="AL15" s="56">
        <v>227</v>
      </c>
      <c r="AM15" s="56">
        <v>178</v>
      </c>
      <c r="AN15" s="56">
        <v>174</v>
      </c>
      <c r="AO15" s="56">
        <v>156</v>
      </c>
      <c r="AP15" s="56">
        <v>142</v>
      </c>
      <c r="AQ15" s="56">
        <v>81</v>
      </c>
      <c r="AR15" s="56">
        <v>92</v>
      </c>
      <c r="AS15" s="20">
        <v>78</v>
      </c>
    </row>
    <row r="16" spans="1:45" x14ac:dyDescent="0.35">
      <c r="A16" s="31" t="s">
        <v>44</v>
      </c>
      <c r="B16" s="56">
        <v>553</v>
      </c>
      <c r="C16" s="56">
        <v>463</v>
      </c>
      <c r="D16" s="56">
        <v>383</v>
      </c>
      <c r="E16" s="56">
        <v>346</v>
      </c>
      <c r="F16" s="56">
        <v>317</v>
      </c>
      <c r="G16" s="56">
        <v>352</v>
      </c>
      <c r="H16" s="56">
        <v>339</v>
      </c>
      <c r="I16" s="56">
        <v>311</v>
      </c>
      <c r="J16" s="56">
        <v>311</v>
      </c>
      <c r="K16" s="56">
        <v>332</v>
      </c>
      <c r="L16" s="56">
        <v>359</v>
      </c>
      <c r="M16" s="56">
        <v>389</v>
      </c>
      <c r="N16" s="56">
        <v>360</v>
      </c>
      <c r="O16" s="56">
        <v>304</v>
      </c>
      <c r="P16" s="56">
        <v>319</v>
      </c>
      <c r="Q16" s="56">
        <v>302</v>
      </c>
      <c r="R16" s="56">
        <v>310</v>
      </c>
      <c r="S16" s="56">
        <v>269</v>
      </c>
      <c r="T16" s="56">
        <v>278</v>
      </c>
      <c r="U16" s="56">
        <v>309</v>
      </c>
      <c r="V16" s="56">
        <v>233</v>
      </c>
      <c r="W16" s="56">
        <v>260</v>
      </c>
      <c r="X16" s="56">
        <v>247</v>
      </c>
      <c r="Y16" s="56">
        <v>243</v>
      </c>
      <c r="Z16" s="56">
        <v>229</v>
      </c>
      <c r="AA16" s="56">
        <v>246</v>
      </c>
      <c r="AB16" s="56">
        <v>227</v>
      </c>
      <c r="AC16" s="56">
        <v>225</v>
      </c>
      <c r="AD16" s="56">
        <v>201</v>
      </c>
      <c r="AE16" s="56">
        <v>148</v>
      </c>
      <c r="AF16" s="56">
        <v>173</v>
      </c>
      <c r="AG16" s="56">
        <v>161</v>
      </c>
      <c r="AH16" s="56">
        <v>145</v>
      </c>
      <c r="AI16" s="56">
        <v>133</v>
      </c>
      <c r="AJ16" s="56">
        <v>142</v>
      </c>
      <c r="AK16" s="56">
        <v>111</v>
      </c>
      <c r="AL16" s="56">
        <v>119</v>
      </c>
      <c r="AM16" s="56">
        <v>128</v>
      </c>
      <c r="AN16" s="56">
        <v>114</v>
      </c>
      <c r="AO16" s="56">
        <v>85</v>
      </c>
      <c r="AP16" s="56">
        <v>75</v>
      </c>
      <c r="AQ16" s="56">
        <v>46</v>
      </c>
      <c r="AR16" s="56">
        <v>43</v>
      </c>
      <c r="AS16" s="20">
        <v>39</v>
      </c>
    </row>
    <row r="17" spans="1:45" x14ac:dyDescent="0.35">
      <c r="A17" s="36" t="s">
        <v>30</v>
      </c>
      <c r="B17" s="55">
        <f t="shared" ref="B17:AS17" si="4">SUM(B18:B20)</f>
        <v>1142</v>
      </c>
      <c r="C17" s="55">
        <f t="shared" si="4"/>
        <v>1053</v>
      </c>
      <c r="D17" s="55">
        <f t="shared" si="4"/>
        <v>949</v>
      </c>
      <c r="E17" s="55">
        <f t="shared" si="4"/>
        <v>989</v>
      </c>
      <c r="F17" s="55">
        <f t="shared" si="4"/>
        <v>886</v>
      </c>
      <c r="G17" s="55">
        <f t="shared" si="4"/>
        <v>903</v>
      </c>
      <c r="H17" s="55">
        <f t="shared" si="4"/>
        <v>891</v>
      </c>
      <c r="I17" s="55">
        <f t="shared" si="4"/>
        <v>976</v>
      </c>
      <c r="J17" s="55">
        <f t="shared" si="4"/>
        <v>767</v>
      </c>
      <c r="K17" s="55">
        <f t="shared" si="4"/>
        <v>861</v>
      </c>
      <c r="L17" s="55">
        <f t="shared" si="4"/>
        <v>946</v>
      </c>
      <c r="M17" s="55">
        <f t="shared" si="4"/>
        <v>933</v>
      </c>
      <c r="N17" s="55">
        <f t="shared" si="4"/>
        <v>789</v>
      </c>
      <c r="O17" s="55">
        <f t="shared" si="4"/>
        <v>754</v>
      </c>
      <c r="P17" s="55">
        <f t="shared" si="4"/>
        <v>739</v>
      </c>
      <c r="Q17" s="55">
        <f t="shared" si="4"/>
        <v>816</v>
      </c>
      <c r="R17" s="55">
        <f t="shared" si="4"/>
        <v>726</v>
      </c>
      <c r="S17" s="55">
        <f t="shared" si="4"/>
        <v>748</v>
      </c>
      <c r="T17" s="55">
        <f t="shared" si="4"/>
        <v>872</v>
      </c>
      <c r="U17" s="55">
        <f t="shared" si="4"/>
        <v>798</v>
      </c>
      <c r="V17" s="55">
        <f t="shared" si="4"/>
        <v>735</v>
      </c>
      <c r="W17" s="55">
        <f t="shared" si="4"/>
        <v>671</v>
      </c>
      <c r="X17" s="55">
        <f t="shared" si="4"/>
        <v>636</v>
      </c>
      <c r="Y17" s="55">
        <f t="shared" si="4"/>
        <v>746</v>
      </c>
      <c r="Z17" s="55">
        <f t="shared" si="4"/>
        <v>759</v>
      </c>
      <c r="AA17" s="55">
        <f t="shared" si="4"/>
        <v>683</v>
      </c>
      <c r="AB17" s="55">
        <f t="shared" si="4"/>
        <v>657</v>
      </c>
      <c r="AC17" s="55">
        <f t="shared" si="4"/>
        <v>701</v>
      </c>
      <c r="AD17" s="55">
        <f t="shared" si="4"/>
        <v>675</v>
      </c>
      <c r="AE17" s="55">
        <f t="shared" si="4"/>
        <v>680</v>
      </c>
      <c r="AF17" s="55">
        <f t="shared" si="4"/>
        <v>634</v>
      </c>
      <c r="AG17" s="55">
        <f t="shared" si="4"/>
        <v>538</v>
      </c>
      <c r="AH17" s="55">
        <f t="shared" si="4"/>
        <v>545</v>
      </c>
      <c r="AI17" s="55">
        <f t="shared" si="4"/>
        <v>568</v>
      </c>
      <c r="AJ17" s="55">
        <f t="shared" si="4"/>
        <v>556</v>
      </c>
      <c r="AK17" s="55">
        <f t="shared" si="4"/>
        <v>460</v>
      </c>
      <c r="AL17" s="55">
        <f t="shared" si="4"/>
        <v>508</v>
      </c>
      <c r="AM17" s="55">
        <f t="shared" si="4"/>
        <v>481</v>
      </c>
      <c r="AN17" s="55">
        <f t="shared" si="4"/>
        <v>405</v>
      </c>
      <c r="AO17" s="55">
        <f t="shared" si="4"/>
        <v>327</v>
      </c>
      <c r="AP17" s="55">
        <f t="shared" si="4"/>
        <v>291</v>
      </c>
      <c r="AQ17" s="55">
        <f t="shared" si="4"/>
        <v>188</v>
      </c>
      <c r="AR17" s="55">
        <f t="shared" si="4"/>
        <v>201</v>
      </c>
      <c r="AS17" s="55">
        <f t="shared" si="4"/>
        <v>199</v>
      </c>
    </row>
    <row r="18" spans="1:45" x14ac:dyDescent="0.35">
      <c r="A18" s="31" t="s">
        <v>45</v>
      </c>
      <c r="B18" s="56">
        <v>159</v>
      </c>
      <c r="C18" s="56">
        <v>147</v>
      </c>
      <c r="D18" s="56">
        <v>132</v>
      </c>
      <c r="E18" s="56">
        <v>115</v>
      </c>
      <c r="F18" s="56">
        <v>120</v>
      </c>
      <c r="G18" s="56">
        <v>114</v>
      </c>
      <c r="H18" s="56">
        <v>104</v>
      </c>
      <c r="I18" s="56">
        <v>148</v>
      </c>
      <c r="J18" s="56">
        <v>114</v>
      </c>
      <c r="K18" s="56">
        <v>125</v>
      </c>
      <c r="L18" s="56">
        <v>120</v>
      </c>
      <c r="M18" s="56">
        <v>116</v>
      </c>
      <c r="N18" s="56">
        <v>108</v>
      </c>
      <c r="O18" s="56">
        <v>92</v>
      </c>
      <c r="P18" s="56">
        <v>100</v>
      </c>
      <c r="Q18" s="56">
        <v>116</v>
      </c>
      <c r="R18" s="56">
        <v>95</v>
      </c>
      <c r="S18" s="56">
        <v>98</v>
      </c>
      <c r="T18" s="56">
        <v>122</v>
      </c>
      <c r="U18" s="56">
        <v>108</v>
      </c>
      <c r="V18" s="56">
        <v>97</v>
      </c>
      <c r="W18" s="56">
        <v>93</v>
      </c>
      <c r="X18" s="56">
        <v>82</v>
      </c>
      <c r="Y18" s="56">
        <v>97</v>
      </c>
      <c r="Z18" s="56">
        <v>106</v>
      </c>
      <c r="AA18" s="56">
        <v>86</v>
      </c>
      <c r="AB18" s="56">
        <v>83</v>
      </c>
      <c r="AC18" s="56">
        <v>102</v>
      </c>
      <c r="AD18" s="56">
        <v>88</v>
      </c>
      <c r="AE18" s="56">
        <v>85</v>
      </c>
      <c r="AF18" s="56">
        <v>77</v>
      </c>
      <c r="AG18" s="56">
        <v>69</v>
      </c>
      <c r="AH18" s="56">
        <v>64</v>
      </c>
      <c r="AI18" s="56">
        <v>84</v>
      </c>
      <c r="AJ18" s="56">
        <v>69</v>
      </c>
      <c r="AK18" s="56">
        <v>62</v>
      </c>
      <c r="AL18" s="56">
        <v>62</v>
      </c>
      <c r="AM18" s="56">
        <v>69</v>
      </c>
      <c r="AN18" s="56">
        <v>48</v>
      </c>
      <c r="AO18" s="56">
        <v>34</v>
      </c>
      <c r="AP18" s="56">
        <v>35</v>
      </c>
      <c r="AQ18" s="56">
        <v>23</v>
      </c>
      <c r="AR18" s="56">
        <v>19</v>
      </c>
      <c r="AS18" s="20">
        <v>25</v>
      </c>
    </row>
    <row r="19" spans="1:45" x14ac:dyDescent="0.35">
      <c r="A19" s="31" t="s">
        <v>46</v>
      </c>
      <c r="B19" s="56">
        <v>571</v>
      </c>
      <c r="C19" s="56">
        <v>505</v>
      </c>
      <c r="D19" s="56">
        <v>449</v>
      </c>
      <c r="E19" s="56">
        <v>494</v>
      </c>
      <c r="F19" s="56">
        <v>426</v>
      </c>
      <c r="G19" s="56">
        <v>445</v>
      </c>
      <c r="H19" s="56">
        <v>426</v>
      </c>
      <c r="I19" s="56">
        <v>484</v>
      </c>
      <c r="J19" s="56">
        <v>385</v>
      </c>
      <c r="K19" s="56">
        <v>418</v>
      </c>
      <c r="L19" s="56">
        <v>474</v>
      </c>
      <c r="M19" s="56">
        <v>468</v>
      </c>
      <c r="N19" s="56">
        <v>413</v>
      </c>
      <c r="O19" s="56">
        <v>380</v>
      </c>
      <c r="P19" s="56">
        <v>373</v>
      </c>
      <c r="Q19" s="56">
        <v>377</v>
      </c>
      <c r="R19" s="56">
        <v>319</v>
      </c>
      <c r="S19" s="56">
        <v>364</v>
      </c>
      <c r="T19" s="56">
        <v>396</v>
      </c>
      <c r="U19" s="56">
        <v>363</v>
      </c>
      <c r="V19" s="56">
        <v>338</v>
      </c>
      <c r="W19" s="56">
        <v>317</v>
      </c>
      <c r="X19" s="56">
        <v>298</v>
      </c>
      <c r="Y19" s="56">
        <v>344</v>
      </c>
      <c r="Z19" s="56">
        <v>349</v>
      </c>
      <c r="AA19" s="56">
        <v>308</v>
      </c>
      <c r="AB19" s="56">
        <v>310</v>
      </c>
      <c r="AC19" s="56">
        <v>285</v>
      </c>
      <c r="AD19" s="56">
        <v>297</v>
      </c>
      <c r="AE19" s="56">
        <v>310</v>
      </c>
      <c r="AF19" s="56">
        <v>303</v>
      </c>
      <c r="AG19" s="56">
        <v>240</v>
      </c>
      <c r="AH19" s="56">
        <v>261</v>
      </c>
      <c r="AI19" s="56">
        <v>270</v>
      </c>
      <c r="AJ19" s="56">
        <v>248</v>
      </c>
      <c r="AK19" s="56">
        <v>229</v>
      </c>
      <c r="AL19" s="56">
        <v>250</v>
      </c>
      <c r="AM19" s="56">
        <v>235</v>
      </c>
      <c r="AN19" s="56">
        <v>216</v>
      </c>
      <c r="AO19" s="56">
        <v>166</v>
      </c>
      <c r="AP19" s="56">
        <v>129</v>
      </c>
      <c r="AQ19" s="56">
        <v>85</v>
      </c>
      <c r="AR19" s="56">
        <v>108</v>
      </c>
      <c r="AS19" s="20">
        <v>82</v>
      </c>
    </row>
    <row r="20" spans="1:45" x14ac:dyDescent="0.35">
      <c r="A20" s="31" t="s">
        <v>47</v>
      </c>
      <c r="B20" s="56">
        <v>412</v>
      </c>
      <c r="C20" s="56">
        <v>401</v>
      </c>
      <c r="D20" s="56">
        <v>368</v>
      </c>
      <c r="E20" s="56">
        <v>380</v>
      </c>
      <c r="F20" s="56">
        <v>340</v>
      </c>
      <c r="G20" s="56">
        <v>344</v>
      </c>
      <c r="H20" s="56">
        <v>361</v>
      </c>
      <c r="I20" s="56">
        <v>344</v>
      </c>
      <c r="J20" s="56">
        <v>268</v>
      </c>
      <c r="K20" s="56">
        <v>318</v>
      </c>
      <c r="L20" s="56">
        <v>352</v>
      </c>
      <c r="M20" s="56">
        <v>349</v>
      </c>
      <c r="N20" s="56">
        <v>268</v>
      </c>
      <c r="O20" s="56">
        <v>282</v>
      </c>
      <c r="P20" s="56">
        <v>266</v>
      </c>
      <c r="Q20" s="56">
        <v>323</v>
      </c>
      <c r="R20" s="56">
        <v>312</v>
      </c>
      <c r="S20" s="56">
        <v>286</v>
      </c>
      <c r="T20" s="56">
        <v>354</v>
      </c>
      <c r="U20" s="56">
        <v>327</v>
      </c>
      <c r="V20" s="56">
        <v>300</v>
      </c>
      <c r="W20" s="56">
        <v>261</v>
      </c>
      <c r="X20" s="56">
        <v>256</v>
      </c>
      <c r="Y20" s="56">
        <v>305</v>
      </c>
      <c r="Z20" s="56">
        <v>304</v>
      </c>
      <c r="AA20" s="56">
        <v>289</v>
      </c>
      <c r="AB20" s="56">
        <v>264</v>
      </c>
      <c r="AC20" s="56">
        <v>314</v>
      </c>
      <c r="AD20" s="56">
        <v>290</v>
      </c>
      <c r="AE20" s="56">
        <v>285</v>
      </c>
      <c r="AF20" s="56">
        <v>254</v>
      </c>
      <c r="AG20" s="56">
        <v>229</v>
      </c>
      <c r="AH20" s="56">
        <v>220</v>
      </c>
      <c r="AI20" s="56">
        <v>214</v>
      </c>
      <c r="AJ20" s="56">
        <v>239</v>
      </c>
      <c r="AK20" s="56">
        <v>169</v>
      </c>
      <c r="AL20" s="56">
        <v>196</v>
      </c>
      <c r="AM20" s="56">
        <v>177</v>
      </c>
      <c r="AN20" s="56">
        <v>141</v>
      </c>
      <c r="AO20" s="56">
        <v>127</v>
      </c>
      <c r="AP20" s="56">
        <v>127</v>
      </c>
      <c r="AQ20" s="56">
        <v>80</v>
      </c>
      <c r="AR20" s="56">
        <v>74</v>
      </c>
      <c r="AS20" s="20">
        <v>92</v>
      </c>
    </row>
    <row r="21" spans="1:45" x14ac:dyDescent="0.35">
      <c r="A21" s="36" t="s">
        <v>15</v>
      </c>
      <c r="B21" s="55">
        <v>702</v>
      </c>
      <c r="C21" s="55">
        <v>665</v>
      </c>
      <c r="D21" s="55">
        <v>637</v>
      </c>
      <c r="E21" s="55">
        <v>607</v>
      </c>
      <c r="F21" s="55">
        <v>549</v>
      </c>
      <c r="G21" s="55">
        <v>500</v>
      </c>
      <c r="H21" s="55">
        <v>502</v>
      </c>
      <c r="I21" s="55">
        <v>581</v>
      </c>
      <c r="J21" s="55">
        <v>555</v>
      </c>
      <c r="K21" s="55">
        <v>521</v>
      </c>
      <c r="L21" s="55">
        <v>590</v>
      </c>
      <c r="M21" s="55">
        <v>598</v>
      </c>
      <c r="N21" s="55">
        <v>629</v>
      </c>
      <c r="O21" s="55">
        <v>499</v>
      </c>
      <c r="P21" s="55">
        <v>497</v>
      </c>
      <c r="Q21" s="55">
        <v>479</v>
      </c>
      <c r="R21" s="55">
        <v>411</v>
      </c>
      <c r="S21" s="55">
        <v>392</v>
      </c>
      <c r="T21" s="55">
        <v>424</v>
      </c>
      <c r="U21" s="55">
        <v>458</v>
      </c>
      <c r="V21" s="55">
        <v>388</v>
      </c>
      <c r="W21" s="55">
        <v>421</v>
      </c>
      <c r="X21" s="55">
        <v>436</v>
      </c>
      <c r="Y21" s="55">
        <v>425</v>
      </c>
      <c r="Z21" s="55">
        <v>447</v>
      </c>
      <c r="AA21" s="55">
        <v>440</v>
      </c>
      <c r="AB21" s="55">
        <v>497</v>
      </c>
      <c r="AC21" s="55">
        <v>443</v>
      </c>
      <c r="AD21" s="55">
        <v>475</v>
      </c>
      <c r="AE21" s="55">
        <v>419</v>
      </c>
      <c r="AF21" s="55">
        <v>388</v>
      </c>
      <c r="AG21" s="55">
        <v>360</v>
      </c>
      <c r="AH21" s="55">
        <v>319</v>
      </c>
      <c r="AI21" s="55">
        <v>320</v>
      </c>
      <c r="AJ21" s="55">
        <v>303</v>
      </c>
      <c r="AK21" s="55">
        <v>311</v>
      </c>
      <c r="AL21" s="55">
        <v>278</v>
      </c>
      <c r="AM21" s="55">
        <v>269</v>
      </c>
      <c r="AN21" s="55">
        <v>236</v>
      </c>
      <c r="AO21" s="55">
        <v>259</v>
      </c>
      <c r="AP21" s="55">
        <v>199</v>
      </c>
      <c r="AQ21" s="55">
        <v>119</v>
      </c>
      <c r="AR21" s="55">
        <v>149</v>
      </c>
      <c r="AS21" s="20">
        <v>190</v>
      </c>
    </row>
    <row r="22" spans="1:45" x14ac:dyDescent="0.35">
      <c r="A22" s="36" t="s">
        <v>31</v>
      </c>
      <c r="B22" s="55">
        <f t="shared" ref="B22:AS22" si="5">SUM(B23:B25)</f>
        <v>1512</v>
      </c>
      <c r="C22" s="55">
        <f t="shared" si="5"/>
        <v>1419</v>
      </c>
      <c r="D22" s="55">
        <f t="shared" si="5"/>
        <v>1391</v>
      </c>
      <c r="E22" s="55">
        <f t="shared" si="5"/>
        <v>1376</v>
      </c>
      <c r="F22" s="55">
        <f t="shared" si="5"/>
        <v>1339</v>
      </c>
      <c r="G22" s="55">
        <f t="shared" si="5"/>
        <v>1350</v>
      </c>
      <c r="H22" s="55">
        <f t="shared" si="5"/>
        <v>1405</v>
      </c>
      <c r="I22" s="55">
        <f t="shared" si="5"/>
        <v>1291</v>
      </c>
      <c r="J22" s="55">
        <f t="shared" si="5"/>
        <v>1256</v>
      </c>
      <c r="K22" s="55">
        <f t="shared" si="5"/>
        <v>1305</v>
      </c>
      <c r="L22" s="55">
        <f t="shared" si="5"/>
        <v>1394</v>
      </c>
      <c r="M22" s="55">
        <f t="shared" si="5"/>
        <v>1342</v>
      </c>
      <c r="N22" s="55">
        <f t="shared" si="5"/>
        <v>1222</v>
      </c>
      <c r="O22" s="55">
        <f t="shared" si="5"/>
        <v>1184</v>
      </c>
      <c r="P22" s="55">
        <f t="shared" si="5"/>
        <v>1054</v>
      </c>
      <c r="Q22" s="55">
        <f t="shared" si="5"/>
        <v>1076</v>
      </c>
      <c r="R22" s="55">
        <f t="shared" si="5"/>
        <v>1122</v>
      </c>
      <c r="S22" s="55">
        <f t="shared" si="5"/>
        <v>1007</v>
      </c>
      <c r="T22" s="55">
        <f t="shared" si="5"/>
        <v>1047</v>
      </c>
      <c r="U22" s="55">
        <f t="shared" si="5"/>
        <v>1004</v>
      </c>
      <c r="V22" s="55">
        <f t="shared" si="5"/>
        <v>1031</v>
      </c>
      <c r="W22" s="55">
        <f t="shared" si="5"/>
        <v>958</v>
      </c>
      <c r="X22" s="55">
        <f t="shared" si="5"/>
        <v>971</v>
      </c>
      <c r="Y22" s="55">
        <f t="shared" si="5"/>
        <v>943</v>
      </c>
      <c r="Z22" s="55">
        <f t="shared" si="5"/>
        <v>891</v>
      </c>
      <c r="AA22" s="55">
        <f t="shared" si="5"/>
        <v>934</v>
      </c>
      <c r="AB22" s="55">
        <f t="shared" si="5"/>
        <v>853</v>
      </c>
      <c r="AC22" s="55">
        <f t="shared" si="5"/>
        <v>807</v>
      </c>
      <c r="AD22" s="55">
        <f t="shared" si="5"/>
        <v>766</v>
      </c>
      <c r="AE22" s="55">
        <f t="shared" si="5"/>
        <v>698</v>
      </c>
      <c r="AF22" s="55">
        <f t="shared" si="5"/>
        <v>706</v>
      </c>
      <c r="AG22" s="55">
        <f t="shared" si="5"/>
        <v>576</v>
      </c>
      <c r="AH22" s="55">
        <f t="shared" si="5"/>
        <v>653</v>
      </c>
      <c r="AI22" s="55">
        <f t="shared" si="5"/>
        <v>580</v>
      </c>
      <c r="AJ22" s="55">
        <f t="shared" si="5"/>
        <v>540</v>
      </c>
      <c r="AK22" s="55">
        <f t="shared" si="5"/>
        <v>543</v>
      </c>
      <c r="AL22" s="55">
        <f t="shared" si="5"/>
        <v>590</v>
      </c>
      <c r="AM22" s="55">
        <f t="shared" si="5"/>
        <v>570</v>
      </c>
      <c r="AN22" s="55">
        <f t="shared" si="5"/>
        <v>453</v>
      </c>
      <c r="AO22" s="55">
        <f t="shared" si="5"/>
        <v>435</v>
      </c>
      <c r="AP22" s="55">
        <f t="shared" si="5"/>
        <v>354</v>
      </c>
      <c r="AQ22" s="55">
        <f t="shared" si="5"/>
        <v>257</v>
      </c>
      <c r="AR22" s="55">
        <f t="shared" si="5"/>
        <v>233</v>
      </c>
      <c r="AS22" s="55">
        <f t="shared" si="5"/>
        <v>254</v>
      </c>
    </row>
    <row r="23" spans="1:45" x14ac:dyDescent="0.35">
      <c r="A23" s="31" t="s">
        <v>48</v>
      </c>
      <c r="B23" s="56">
        <v>460</v>
      </c>
      <c r="C23" s="56">
        <v>441</v>
      </c>
      <c r="D23" s="56">
        <v>432</v>
      </c>
      <c r="E23" s="56">
        <v>413</v>
      </c>
      <c r="F23" s="56">
        <v>436</v>
      </c>
      <c r="G23" s="56">
        <v>411</v>
      </c>
      <c r="H23" s="56">
        <v>440</v>
      </c>
      <c r="I23" s="56">
        <v>435</v>
      </c>
      <c r="J23" s="56">
        <v>433</v>
      </c>
      <c r="K23" s="56">
        <v>426</v>
      </c>
      <c r="L23" s="56">
        <v>469</v>
      </c>
      <c r="M23" s="56">
        <v>475</v>
      </c>
      <c r="N23" s="56">
        <v>421</v>
      </c>
      <c r="O23" s="56">
        <v>353</v>
      </c>
      <c r="P23" s="56">
        <v>346</v>
      </c>
      <c r="Q23" s="56">
        <v>354</v>
      </c>
      <c r="R23" s="56">
        <v>348</v>
      </c>
      <c r="S23" s="56">
        <v>353</v>
      </c>
      <c r="T23" s="56">
        <v>330</v>
      </c>
      <c r="U23" s="56">
        <v>334</v>
      </c>
      <c r="V23" s="56">
        <v>334</v>
      </c>
      <c r="W23" s="56">
        <v>293</v>
      </c>
      <c r="X23" s="56">
        <v>323</v>
      </c>
      <c r="Y23" s="56">
        <v>313</v>
      </c>
      <c r="Z23" s="56">
        <v>272</v>
      </c>
      <c r="AA23" s="56">
        <v>308</v>
      </c>
      <c r="AB23" s="56">
        <v>261</v>
      </c>
      <c r="AC23" s="56">
        <v>256</v>
      </c>
      <c r="AD23" s="56">
        <v>240</v>
      </c>
      <c r="AE23" s="56">
        <v>230</v>
      </c>
      <c r="AF23" s="56">
        <v>215</v>
      </c>
      <c r="AG23" s="56">
        <v>201</v>
      </c>
      <c r="AH23" s="56">
        <v>204</v>
      </c>
      <c r="AI23" s="56">
        <v>173</v>
      </c>
      <c r="AJ23" s="56">
        <v>162</v>
      </c>
      <c r="AK23" s="56">
        <v>164</v>
      </c>
      <c r="AL23" s="56">
        <v>205</v>
      </c>
      <c r="AM23" s="56">
        <v>179</v>
      </c>
      <c r="AN23" s="56">
        <v>131</v>
      </c>
      <c r="AO23" s="56">
        <v>163</v>
      </c>
      <c r="AP23" s="56">
        <v>103</v>
      </c>
      <c r="AQ23" s="56">
        <v>87</v>
      </c>
      <c r="AR23" s="56">
        <v>70</v>
      </c>
      <c r="AS23" s="20">
        <v>88</v>
      </c>
    </row>
    <row r="24" spans="1:45" x14ac:dyDescent="0.35">
      <c r="A24" s="31" t="s">
        <v>49</v>
      </c>
      <c r="B24" s="56">
        <v>529</v>
      </c>
      <c r="C24" s="56">
        <v>513</v>
      </c>
      <c r="D24" s="56">
        <v>449</v>
      </c>
      <c r="E24" s="56">
        <v>470</v>
      </c>
      <c r="F24" s="56">
        <v>462</v>
      </c>
      <c r="G24" s="56">
        <v>452</v>
      </c>
      <c r="H24" s="56">
        <v>487</v>
      </c>
      <c r="I24" s="56">
        <v>406</v>
      </c>
      <c r="J24" s="56">
        <v>439</v>
      </c>
      <c r="K24" s="56">
        <v>460</v>
      </c>
      <c r="L24" s="56">
        <v>492</v>
      </c>
      <c r="M24" s="56">
        <v>450</v>
      </c>
      <c r="N24" s="56">
        <v>424</v>
      </c>
      <c r="O24" s="56">
        <v>433</v>
      </c>
      <c r="P24" s="56">
        <v>394</v>
      </c>
      <c r="Q24" s="56">
        <v>373</v>
      </c>
      <c r="R24" s="56">
        <v>424</v>
      </c>
      <c r="S24" s="56">
        <v>355</v>
      </c>
      <c r="T24" s="56">
        <v>385</v>
      </c>
      <c r="U24" s="56">
        <v>361</v>
      </c>
      <c r="V24" s="56">
        <v>360</v>
      </c>
      <c r="W24" s="56">
        <v>329</v>
      </c>
      <c r="X24" s="56">
        <v>322</v>
      </c>
      <c r="Y24" s="56">
        <v>330</v>
      </c>
      <c r="Z24" s="56">
        <v>319</v>
      </c>
      <c r="AA24" s="56">
        <v>353</v>
      </c>
      <c r="AB24" s="56">
        <v>308</v>
      </c>
      <c r="AC24" s="56">
        <v>280</v>
      </c>
      <c r="AD24" s="56">
        <v>264</v>
      </c>
      <c r="AE24" s="56">
        <v>248</v>
      </c>
      <c r="AF24" s="56">
        <v>225</v>
      </c>
      <c r="AG24" s="56">
        <v>177</v>
      </c>
      <c r="AH24" s="56">
        <v>230</v>
      </c>
      <c r="AI24" s="56">
        <v>205</v>
      </c>
      <c r="AJ24" s="56">
        <v>188</v>
      </c>
      <c r="AK24" s="56">
        <v>179</v>
      </c>
      <c r="AL24" s="56">
        <v>192</v>
      </c>
      <c r="AM24" s="56">
        <v>186</v>
      </c>
      <c r="AN24" s="56">
        <v>165</v>
      </c>
      <c r="AO24" s="56">
        <v>147</v>
      </c>
      <c r="AP24" s="56">
        <v>129</v>
      </c>
      <c r="AQ24" s="56">
        <v>93</v>
      </c>
      <c r="AR24" s="56">
        <v>92</v>
      </c>
      <c r="AS24" s="20">
        <v>95</v>
      </c>
    </row>
    <row r="25" spans="1:45" x14ac:dyDescent="0.35">
      <c r="A25" s="31" t="s">
        <v>50</v>
      </c>
      <c r="B25" s="56">
        <v>523</v>
      </c>
      <c r="C25" s="56">
        <v>465</v>
      </c>
      <c r="D25" s="56">
        <v>510</v>
      </c>
      <c r="E25" s="56">
        <v>493</v>
      </c>
      <c r="F25" s="56">
        <v>441</v>
      </c>
      <c r="G25" s="56">
        <v>487</v>
      </c>
      <c r="H25" s="56">
        <v>478</v>
      </c>
      <c r="I25" s="56">
        <v>450</v>
      </c>
      <c r="J25" s="56">
        <v>384</v>
      </c>
      <c r="K25" s="56">
        <v>419</v>
      </c>
      <c r="L25" s="56">
        <v>433</v>
      </c>
      <c r="M25" s="56">
        <v>417</v>
      </c>
      <c r="N25" s="56">
        <v>377</v>
      </c>
      <c r="O25" s="56">
        <v>398</v>
      </c>
      <c r="P25" s="56">
        <v>314</v>
      </c>
      <c r="Q25" s="56">
        <v>349</v>
      </c>
      <c r="R25" s="56">
        <v>350</v>
      </c>
      <c r="S25" s="56">
        <v>299</v>
      </c>
      <c r="T25" s="56">
        <v>332</v>
      </c>
      <c r="U25" s="56">
        <v>309</v>
      </c>
      <c r="V25" s="56">
        <v>337</v>
      </c>
      <c r="W25" s="56">
        <v>336</v>
      </c>
      <c r="X25" s="56">
        <v>326</v>
      </c>
      <c r="Y25" s="56">
        <v>300</v>
      </c>
      <c r="Z25" s="56">
        <v>300</v>
      </c>
      <c r="AA25" s="56">
        <v>273</v>
      </c>
      <c r="AB25" s="56">
        <v>284</v>
      </c>
      <c r="AC25" s="56">
        <v>271</v>
      </c>
      <c r="AD25" s="56">
        <v>262</v>
      </c>
      <c r="AE25" s="56">
        <v>220</v>
      </c>
      <c r="AF25" s="56">
        <v>266</v>
      </c>
      <c r="AG25" s="56">
        <v>198</v>
      </c>
      <c r="AH25" s="56">
        <v>219</v>
      </c>
      <c r="AI25" s="56">
        <v>202</v>
      </c>
      <c r="AJ25" s="56">
        <v>190</v>
      </c>
      <c r="AK25" s="56">
        <v>200</v>
      </c>
      <c r="AL25" s="56">
        <v>193</v>
      </c>
      <c r="AM25" s="56">
        <v>205</v>
      </c>
      <c r="AN25" s="56">
        <v>157</v>
      </c>
      <c r="AO25" s="56">
        <v>125</v>
      </c>
      <c r="AP25" s="56">
        <v>122</v>
      </c>
      <c r="AQ25" s="56">
        <v>77</v>
      </c>
      <c r="AR25" s="56">
        <v>71</v>
      </c>
      <c r="AS25" s="20">
        <v>71</v>
      </c>
    </row>
    <row r="26" spans="1:45" x14ac:dyDescent="0.35">
      <c r="A26" s="36" t="s">
        <v>32</v>
      </c>
      <c r="B26" s="55">
        <f t="shared" ref="B26:AS26" si="6">SUM(B27:B29)</f>
        <v>4216</v>
      </c>
      <c r="C26" s="55">
        <f t="shared" si="6"/>
        <v>3907</v>
      </c>
      <c r="D26" s="55">
        <f t="shared" si="6"/>
        <v>3738</v>
      </c>
      <c r="E26" s="55">
        <f t="shared" si="6"/>
        <v>3570</v>
      </c>
      <c r="F26" s="55">
        <f t="shared" si="6"/>
        <v>3487</v>
      </c>
      <c r="G26" s="55">
        <f t="shared" si="6"/>
        <v>3692</v>
      </c>
      <c r="H26" s="55">
        <f t="shared" si="6"/>
        <v>3873</v>
      </c>
      <c r="I26" s="55">
        <f t="shared" si="6"/>
        <v>3738</v>
      </c>
      <c r="J26" s="55">
        <f t="shared" si="6"/>
        <v>3681</v>
      </c>
      <c r="K26" s="55">
        <f t="shared" si="6"/>
        <v>3598</v>
      </c>
      <c r="L26" s="55">
        <f t="shared" si="6"/>
        <v>3750</v>
      </c>
      <c r="M26" s="55">
        <f t="shared" si="6"/>
        <v>3643</v>
      </c>
      <c r="N26" s="55">
        <f t="shared" si="6"/>
        <v>3616</v>
      </c>
      <c r="O26" s="55">
        <f t="shared" si="6"/>
        <v>3260</v>
      </c>
      <c r="P26" s="55">
        <f t="shared" si="6"/>
        <v>2870</v>
      </c>
      <c r="Q26" s="55">
        <f t="shared" si="6"/>
        <v>3033</v>
      </c>
      <c r="R26" s="55">
        <f t="shared" si="6"/>
        <v>3054</v>
      </c>
      <c r="S26" s="55">
        <f t="shared" si="6"/>
        <v>2723</v>
      </c>
      <c r="T26" s="55">
        <f t="shared" si="6"/>
        <v>2893</v>
      </c>
      <c r="U26" s="55">
        <f t="shared" si="6"/>
        <v>2903</v>
      </c>
      <c r="V26" s="55">
        <f t="shared" si="6"/>
        <v>2677</v>
      </c>
      <c r="W26" s="55">
        <f t="shared" si="6"/>
        <v>2605</v>
      </c>
      <c r="X26" s="55">
        <f t="shared" si="6"/>
        <v>2520</v>
      </c>
      <c r="Y26" s="55">
        <f t="shared" si="6"/>
        <v>2491</v>
      </c>
      <c r="Z26" s="55">
        <f t="shared" si="6"/>
        <v>2435</v>
      </c>
      <c r="AA26" s="55">
        <f t="shared" si="6"/>
        <v>2430</v>
      </c>
      <c r="AB26" s="55">
        <f t="shared" si="6"/>
        <v>2271</v>
      </c>
      <c r="AC26" s="55">
        <f t="shared" si="6"/>
        <v>2197</v>
      </c>
      <c r="AD26" s="55">
        <f t="shared" si="6"/>
        <v>2052</v>
      </c>
      <c r="AE26" s="55">
        <f t="shared" si="6"/>
        <v>1901</v>
      </c>
      <c r="AF26" s="55">
        <f t="shared" si="6"/>
        <v>1761</v>
      </c>
      <c r="AG26" s="55">
        <f t="shared" si="6"/>
        <v>1581</v>
      </c>
      <c r="AH26" s="55">
        <f t="shared" si="6"/>
        <v>1540</v>
      </c>
      <c r="AI26" s="55">
        <f t="shared" si="6"/>
        <v>1527</v>
      </c>
      <c r="AJ26" s="55">
        <f t="shared" si="6"/>
        <v>1282</v>
      </c>
      <c r="AK26" s="55">
        <f t="shared" si="6"/>
        <v>1436</v>
      </c>
      <c r="AL26" s="55">
        <f t="shared" si="6"/>
        <v>1393</v>
      </c>
      <c r="AM26" s="55">
        <f t="shared" si="6"/>
        <v>1467</v>
      </c>
      <c r="AN26" s="55">
        <f t="shared" si="6"/>
        <v>1260</v>
      </c>
      <c r="AO26" s="55">
        <f t="shared" si="6"/>
        <v>1040</v>
      </c>
      <c r="AP26" s="55">
        <f t="shared" si="6"/>
        <v>1007</v>
      </c>
      <c r="AQ26" s="55">
        <f t="shared" si="6"/>
        <v>687</v>
      </c>
      <c r="AR26" s="55">
        <f t="shared" si="6"/>
        <v>645</v>
      </c>
      <c r="AS26" s="55">
        <f t="shared" si="6"/>
        <v>690</v>
      </c>
    </row>
    <row r="27" spans="1:45" x14ac:dyDescent="0.35">
      <c r="A27" s="31" t="s">
        <v>51</v>
      </c>
      <c r="B27" s="56">
        <v>400</v>
      </c>
      <c r="C27" s="56">
        <v>409</v>
      </c>
      <c r="D27" s="56">
        <v>341</v>
      </c>
      <c r="E27" s="56">
        <v>339</v>
      </c>
      <c r="F27" s="56">
        <v>333</v>
      </c>
      <c r="G27" s="56">
        <v>320</v>
      </c>
      <c r="H27" s="56">
        <v>321</v>
      </c>
      <c r="I27" s="56">
        <v>326</v>
      </c>
      <c r="J27" s="56">
        <v>303</v>
      </c>
      <c r="K27" s="56">
        <v>255</v>
      </c>
      <c r="L27" s="56">
        <v>278</v>
      </c>
      <c r="M27" s="56">
        <v>293</v>
      </c>
      <c r="N27" s="56">
        <v>285</v>
      </c>
      <c r="O27" s="56">
        <v>254</v>
      </c>
      <c r="P27" s="56">
        <v>243</v>
      </c>
      <c r="Q27" s="56">
        <v>258</v>
      </c>
      <c r="R27" s="56">
        <v>275</v>
      </c>
      <c r="S27" s="56">
        <v>235</v>
      </c>
      <c r="T27" s="56">
        <v>255</v>
      </c>
      <c r="U27" s="56">
        <v>251</v>
      </c>
      <c r="V27" s="56">
        <v>244</v>
      </c>
      <c r="W27" s="56">
        <v>247</v>
      </c>
      <c r="X27" s="56">
        <v>230</v>
      </c>
      <c r="Y27" s="56">
        <v>222</v>
      </c>
      <c r="Z27" s="56">
        <v>184</v>
      </c>
      <c r="AA27" s="56">
        <v>192</v>
      </c>
      <c r="AB27" s="56">
        <v>190</v>
      </c>
      <c r="AC27" s="56">
        <v>186</v>
      </c>
      <c r="AD27" s="56">
        <v>149</v>
      </c>
      <c r="AE27" s="56">
        <v>141</v>
      </c>
      <c r="AF27" s="56">
        <v>147</v>
      </c>
      <c r="AG27" s="56">
        <v>141</v>
      </c>
      <c r="AH27" s="56">
        <v>140</v>
      </c>
      <c r="AI27" s="56">
        <v>114</v>
      </c>
      <c r="AJ27" s="56">
        <v>102</v>
      </c>
      <c r="AK27" s="56">
        <v>101</v>
      </c>
      <c r="AL27" s="56">
        <v>94</v>
      </c>
      <c r="AM27" s="56">
        <v>93</v>
      </c>
      <c r="AN27" s="56">
        <v>88</v>
      </c>
      <c r="AO27" s="56">
        <v>59</v>
      </c>
      <c r="AP27" s="56">
        <v>73</v>
      </c>
      <c r="AQ27" s="56">
        <v>45</v>
      </c>
      <c r="AR27" s="56">
        <v>37</v>
      </c>
      <c r="AS27" s="20">
        <v>30</v>
      </c>
    </row>
    <row r="28" spans="1:45" x14ac:dyDescent="0.35">
      <c r="A28" s="31" t="s">
        <v>52</v>
      </c>
      <c r="B28" s="56">
        <v>167</v>
      </c>
      <c r="C28" s="56">
        <v>221</v>
      </c>
      <c r="D28" s="56">
        <v>241</v>
      </c>
      <c r="E28" s="56">
        <v>260</v>
      </c>
      <c r="F28" s="56">
        <v>202</v>
      </c>
      <c r="G28" s="56">
        <v>220</v>
      </c>
      <c r="H28" s="56">
        <v>264</v>
      </c>
      <c r="I28" s="56">
        <v>241</v>
      </c>
      <c r="J28" s="56">
        <v>229</v>
      </c>
      <c r="K28" s="56">
        <v>285</v>
      </c>
      <c r="L28" s="56">
        <v>279</v>
      </c>
      <c r="M28" s="56">
        <v>267</v>
      </c>
      <c r="N28" s="56">
        <v>259</v>
      </c>
      <c r="O28" s="56">
        <v>213</v>
      </c>
      <c r="P28" s="56">
        <v>205</v>
      </c>
      <c r="Q28" s="56">
        <v>201</v>
      </c>
      <c r="R28" s="56">
        <v>215</v>
      </c>
      <c r="S28" s="56">
        <v>191</v>
      </c>
      <c r="T28" s="56">
        <v>206</v>
      </c>
      <c r="U28" s="56">
        <v>201</v>
      </c>
      <c r="V28" s="56">
        <v>197</v>
      </c>
      <c r="W28" s="56">
        <v>183</v>
      </c>
      <c r="X28" s="56">
        <v>163</v>
      </c>
      <c r="Y28" s="56">
        <v>132</v>
      </c>
      <c r="Z28" s="56">
        <v>171</v>
      </c>
      <c r="AA28" s="56">
        <v>152</v>
      </c>
      <c r="AB28" s="56">
        <v>127</v>
      </c>
      <c r="AC28" s="56">
        <v>138</v>
      </c>
      <c r="AD28" s="56">
        <v>119</v>
      </c>
      <c r="AE28" s="56">
        <v>109</v>
      </c>
      <c r="AF28" s="56">
        <v>103</v>
      </c>
      <c r="AG28" s="56">
        <v>104</v>
      </c>
      <c r="AH28" s="56">
        <v>116</v>
      </c>
      <c r="AI28" s="56">
        <v>97</v>
      </c>
      <c r="AJ28" s="56">
        <v>98</v>
      </c>
      <c r="AK28" s="56">
        <v>92</v>
      </c>
      <c r="AL28" s="56">
        <v>93</v>
      </c>
      <c r="AM28" s="56">
        <v>95</v>
      </c>
      <c r="AN28" s="56">
        <v>95</v>
      </c>
      <c r="AO28" s="56">
        <v>71</v>
      </c>
      <c r="AP28" s="56">
        <v>67</v>
      </c>
      <c r="AQ28" s="56">
        <v>50</v>
      </c>
      <c r="AR28" s="56">
        <v>55</v>
      </c>
      <c r="AS28" s="20">
        <v>58</v>
      </c>
    </row>
    <row r="29" spans="1:45" x14ac:dyDescent="0.35">
      <c r="A29" s="31" t="s">
        <v>53</v>
      </c>
      <c r="B29" s="56">
        <v>3649</v>
      </c>
      <c r="C29" s="56">
        <v>3277</v>
      </c>
      <c r="D29" s="56">
        <v>3156</v>
      </c>
      <c r="E29" s="56">
        <v>2971</v>
      </c>
      <c r="F29" s="56">
        <v>2952</v>
      </c>
      <c r="G29" s="56">
        <v>3152</v>
      </c>
      <c r="H29" s="56">
        <v>3288</v>
      </c>
      <c r="I29" s="56">
        <v>3171</v>
      </c>
      <c r="J29" s="56">
        <v>3149</v>
      </c>
      <c r="K29" s="56">
        <v>3058</v>
      </c>
      <c r="L29" s="56">
        <v>3193</v>
      </c>
      <c r="M29" s="56">
        <v>3083</v>
      </c>
      <c r="N29" s="56">
        <v>3072</v>
      </c>
      <c r="O29" s="56">
        <v>2793</v>
      </c>
      <c r="P29" s="56">
        <v>2422</v>
      </c>
      <c r="Q29" s="56">
        <v>2574</v>
      </c>
      <c r="R29" s="56">
        <v>2564</v>
      </c>
      <c r="S29" s="56">
        <v>2297</v>
      </c>
      <c r="T29" s="56">
        <v>2432</v>
      </c>
      <c r="U29" s="56">
        <v>2451</v>
      </c>
      <c r="V29" s="56">
        <v>2236</v>
      </c>
      <c r="W29" s="56">
        <v>2175</v>
      </c>
      <c r="X29" s="56">
        <v>2127</v>
      </c>
      <c r="Y29" s="56">
        <v>2137</v>
      </c>
      <c r="Z29" s="56">
        <v>2080</v>
      </c>
      <c r="AA29" s="56">
        <v>2086</v>
      </c>
      <c r="AB29" s="56">
        <v>1954</v>
      </c>
      <c r="AC29" s="56">
        <v>1873</v>
      </c>
      <c r="AD29" s="56">
        <v>1784</v>
      </c>
      <c r="AE29" s="56">
        <v>1651</v>
      </c>
      <c r="AF29" s="56">
        <v>1511</v>
      </c>
      <c r="AG29" s="56">
        <v>1336</v>
      </c>
      <c r="AH29" s="56">
        <v>1284</v>
      </c>
      <c r="AI29" s="56">
        <v>1316</v>
      </c>
      <c r="AJ29" s="56">
        <v>1082</v>
      </c>
      <c r="AK29" s="56">
        <v>1243</v>
      </c>
      <c r="AL29" s="56">
        <v>1206</v>
      </c>
      <c r="AM29" s="56">
        <v>1279</v>
      </c>
      <c r="AN29" s="56">
        <v>1077</v>
      </c>
      <c r="AO29" s="56">
        <v>910</v>
      </c>
      <c r="AP29" s="56">
        <v>867</v>
      </c>
      <c r="AQ29" s="56">
        <v>592</v>
      </c>
      <c r="AR29" s="56">
        <v>553</v>
      </c>
      <c r="AS29" s="20">
        <v>602</v>
      </c>
    </row>
    <row r="30" spans="1:45" x14ac:dyDescent="0.35">
      <c r="A30" s="36" t="s">
        <v>33</v>
      </c>
      <c r="B30" s="55">
        <f t="shared" ref="B30:AS30" si="7">SUM(B31:B34)</f>
        <v>1621</v>
      </c>
      <c r="C30" s="55">
        <f t="shared" si="7"/>
        <v>1476</v>
      </c>
      <c r="D30" s="55">
        <f t="shared" si="7"/>
        <v>1617</v>
      </c>
      <c r="E30" s="55">
        <f t="shared" si="7"/>
        <v>1545</v>
      </c>
      <c r="F30" s="55">
        <f t="shared" si="7"/>
        <v>1350</v>
      </c>
      <c r="G30" s="55">
        <f t="shared" si="7"/>
        <v>1402</v>
      </c>
      <c r="H30" s="55">
        <f t="shared" si="7"/>
        <v>1484</v>
      </c>
      <c r="I30" s="55">
        <f t="shared" si="7"/>
        <v>1501</v>
      </c>
      <c r="J30" s="55">
        <f t="shared" si="7"/>
        <v>1431</v>
      </c>
      <c r="K30" s="55">
        <f t="shared" si="7"/>
        <v>1525</v>
      </c>
      <c r="L30" s="55">
        <f t="shared" si="7"/>
        <v>1652</v>
      </c>
      <c r="M30" s="55">
        <f t="shared" si="7"/>
        <v>1616</v>
      </c>
      <c r="N30" s="55">
        <f t="shared" si="7"/>
        <v>1466</v>
      </c>
      <c r="O30" s="55">
        <f t="shared" si="7"/>
        <v>1482</v>
      </c>
      <c r="P30" s="55">
        <f t="shared" si="7"/>
        <v>1402</v>
      </c>
      <c r="Q30" s="55">
        <f t="shared" si="7"/>
        <v>1385</v>
      </c>
      <c r="R30" s="55">
        <f t="shared" si="7"/>
        <v>1411</v>
      </c>
      <c r="S30" s="55">
        <f t="shared" si="7"/>
        <v>1475</v>
      </c>
      <c r="T30" s="55">
        <f t="shared" si="7"/>
        <v>1472</v>
      </c>
      <c r="U30" s="55">
        <f t="shared" si="7"/>
        <v>1491</v>
      </c>
      <c r="V30" s="55">
        <f t="shared" si="7"/>
        <v>1402</v>
      </c>
      <c r="W30" s="55">
        <f t="shared" si="7"/>
        <v>1414</v>
      </c>
      <c r="X30" s="55">
        <f t="shared" si="7"/>
        <v>1428</v>
      </c>
      <c r="Y30" s="55">
        <f t="shared" si="7"/>
        <v>1395</v>
      </c>
      <c r="Z30" s="55">
        <f t="shared" si="7"/>
        <v>1365</v>
      </c>
      <c r="AA30" s="55">
        <f t="shared" si="7"/>
        <v>1368</v>
      </c>
      <c r="AB30" s="55">
        <f t="shared" si="7"/>
        <v>1370</v>
      </c>
      <c r="AC30" s="55">
        <f t="shared" si="7"/>
        <v>1304</v>
      </c>
      <c r="AD30" s="55">
        <f t="shared" si="7"/>
        <v>1180</v>
      </c>
      <c r="AE30" s="55">
        <f t="shared" si="7"/>
        <v>1257</v>
      </c>
      <c r="AF30" s="55">
        <f t="shared" si="7"/>
        <v>1152</v>
      </c>
      <c r="AG30" s="55">
        <f t="shared" si="7"/>
        <v>1083</v>
      </c>
      <c r="AH30" s="55">
        <f t="shared" si="7"/>
        <v>994</v>
      </c>
      <c r="AI30" s="55">
        <f t="shared" si="7"/>
        <v>1029</v>
      </c>
      <c r="AJ30" s="55">
        <f t="shared" si="7"/>
        <v>944</v>
      </c>
      <c r="AK30" s="55">
        <f t="shared" si="7"/>
        <v>900</v>
      </c>
      <c r="AL30" s="55">
        <f t="shared" si="7"/>
        <v>972</v>
      </c>
      <c r="AM30" s="55">
        <f t="shared" si="7"/>
        <v>857</v>
      </c>
      <c r="AN30" s="55">
        <f t="shared" si="7"/>
        <v>785</v>
      </c>
      <c r="AO30" s="55">
        <f t="shared" si="7"/>
        <v>703</v>
      </c>
      <c r="AP30" s="55">
        <f t="shared" si="7"/>
        <v>585</v>
      </c>
      <c r="AQ30" s="55">
        <f t="shared" si="7"/>
        <v>379</v>
      </c>
      <c r="AR30" s="55">
        <f t="shared" si="7"/>
        <v>457</v>
      </c>
      <c r="AS30" s="55">
        <f t="shared" si="7"/>
        <v>478</v>
      </c>
    </row>
    <row r="31" spans="1:45" x14ac:dyDescent="0.35">
      <c r="A31" s="31" t="s">
        <v>54</v>
      </c>
      <c r="B31" s="56">
        <v>310</v>
      </c>
      <c r="C31" s="56">
        <v>301</v>
      </c>
      <c r="D31" s="56">
        <v>292</v>
      </c>
      <c r="E31" s="56">
        <v>274</v>
      </c>
      <c r="F31" s="56">
        <v>281</v>
      </c>
      <c r="G31" s="56">
        <v>266</v>
      </c>
      <c r="H31" s="56">
        <v>272</v>
      </c>
      <c r="I31" s="56">
        <v>287</v>
      </c>
      <c r="J31" s="56">
        <v>243</v>
      </c>
      <c r="K31" s="56">
        <v>279</v>
      </c>
      <c r="L31" s="56">
        <v>275</v>
      </c>
      <c r="M31" s="56">
        <v>281</v>
      </c>
      <c r="N31" s="56">
        <v>251</v>
      </c>
      <c r="O31" s="56">
        <v>219</v>
      </c>
      <c r="P31" s="56">
        <v>234</v>
      </c>
      <c r="Q31" s="56">
        <v>234</v>
      </c>
      <c r="R31" s="56">
        <v>220</v>
      </c>
      <c r="S31" s="56">
        <v>265</v>
      </c>
      <c r="T31" s="56">
        <v>236</v>
      </c>
      <c r="U31" s="56">
        <v>230</v>
      </c>
      <c r="V31" s="56">
        <v>237</v>
      </c>
      <c r="W31" s="56">
        <v>258</v>
      </c>
      <c r="X31" s="56">
        <v>239</v>
      </c>
      <c r="Y31" s="56">
        <v>224</v>
      </c>
      <c r="Z31" s="56">
        <v>204</v>
      </c>
      <c r="AA31" s="56">
        <v>215</v>
      </c>
      <c r="AB31" s="56">
        <v>206</v>
      </c>
      <c r="AC31" s="56">
        <v>217</v>
      </c>
      <c r="AD31" s="56">
        <v>210</v>
      </c>
      <c r="AE31" s="56">
        <v>193</v>
      </c>
      <c r="AF31" s="56">
        <v>174</v>
      </c>
      <c r="AG31" s="56">
        <v>199</v>
      </c>
      <c r="AH31" s="56">
        <v>159</v>
      </c>
      <c r="AI31" s="56">
        <v>170</v>
      </c>
      <c r="AJ31" s="56">
        <v>154</v>
      </c>
      <c r="AK31" s="56">
        <v>178</v>
      </c>
      <c r="AL31" s="56">
        <v>158</v>
      </c>
      <c r="AM31" s="56">
        <v>158</v>
      </c>
      <c r="AN31" s="56">
        <v>158</v>
      </c>
      <c r="AO31" s="56">
        <v>128</v>
      </c>
      <c r="AP31" s="56">
        <v>106</v>
      </c>
      <c r="AQ31" s="56">
        <v>82</v>
      </c>
      <c r="AR31" s="56">
        <v>90</v>
      </c>
      <c r="AS31" s="20">
        <v>103</v>
      </c>
    </row>
    <row r="32" spans="1:45" x14ac:dyDescent="0.35">
      <c r="A32" s="31" t="s">
        <v>55</v>
      </c>
      <c r="B32" s="56">
        <v>252</v>
      </c>
      <c r="C32" s="56">
        <v>251</v>
      </c>
      <c r="D32" s="56">
        <v>303</v>
      </c>
      <c r="E32" s="56">
        <v>282</v>
      </c>
      <c r="F32" s="56">
        <v>234</v>
      </c>
      <c r="G32" s="56">
        <v>262</v>
      </c>
      <c r="H32" s="56">
        <v>267</v>
      </c>
      <c r="I32" s="56">
        <v>298</v>
      </c>
      <c r="J32" s="56">
        <v>287</v>
      </c>
      <c r="K32" s="56">
        <v>300</v>
      </c>
      <c r="L32" s="56">
        <v>320</v>
      </c>
      <c r="M32" s="56">
        <v>266</v>
      </c>
      <c r="N32" s="56">
        <v>244</v>
      </c>
      <c r="O32" s="56">
        <v>261</v>
      </c>
      <c r="P32" s="56">
        <v>245</v>
      </c>
      <c r="Q32" s="56">
        <v>223</v>
      </c>
      <c r="R32" s="56">
        <v>226</v>
      </c>
      <c r="S32" s="56">
        <v>277</v>
      </c>
      <c r="T32" s="56">
        <v>285</v>
      </c>
      <c r="U32" s="56">
        <v>258</v>
      </c>
      <c r="V32" s="56">
        <v>244</v>
      </c>
      <c r="W32" s="56">
        <v>274</v>
      </c>
      <c r="X32" s="56">
        <v>237</v>
      </c>
      <c r="Y32" s="56">
        <v>230</v>
      </c>
      <c r="Z32" s="56">
        <v>243</v>
      </c>
      <c r="AA32" s="56">
        <v>231</v>
      </c>
      <c r="AB32" s="56">
        <v>233</v>
      </c>
      <c r="AC32" s="56">
        <v>236</v>
      </c>
      <c r="AD32" s="56">
        <v>210</v>
      </c>
      <c r="AE32" s="56">
        <v>221</v>
      </c>
      <c r="AF32" s="56">
        <v>207</v>
      </c>
      <c r="AG32" s="56">
        <v>193</v>
      </c>
      <c r="AH32" s="56">
        <v>177</v>
      </c>
      <c r="AI32" s="56">
        <v>216</v>
      </c>
      <c r="AJ32" s="56">
        <v>165</v>
      </c>
      <c r="AK32" s="56">
        <v>188</v>
      </c>
      <c r="AL32" s="56">
        <v>189</v>
      </c>
      <c r="AM32" s="56">
        <v>166</v>
      </c>
      <c r="AN32" s="56">
        <v>134</v>
      </c>
      <c r="AO32" s="56">
        <v>119</v>
      </c>
      <c r="AP32" s="56">
        <v>116</v>
      </c>
      <c r="AQ32" s="56">
        <v>73</v>
      </c>
      <c r="AR32" s="56">
        <v>95</v>
      </c>
      <c r="AS32" s="20">
        <v>106</v>
      </c>
    </row>
    <row r="33" spans="1:45" x14ac:dyDescent="0.35">
      <c r="A33" s="31" t="s">
        <v>56</v>
      </c>
      <c r="B33" s="56">
        <v>530</v>
      </c>
      <c r="C33" s="56">
        <v>455</v>
      </c>
      <c r="D33" s="56">
        <v>500</v>
      </c>
      <c r="E33" s="56">
        <v>501</v>
      </c>
      <c r="F33" s="56">
        <v>440</v>
      </c>
      <c r="G33" s="56">
        <v>427</v>
      </c>
      <c r="H33" s="56">
        <v>441</v>
      </c>
      <c r="I33" s="56">
        <v>461</v>
      </c>
      <c r="J33" s="56">
        <v>473</v>
      </c>
      <c r="K33" s="56">
        <v>480</v>
      </c>
      <c r="L33" s="56">
        <v>583</v>
      </c>
      <c r="M33" s="56">
        <v>506</v>
      </c>
      <c r="N33" s="56">
        <v>468</v>
      </c>
      <c r="O33" s="56">
        <v>487</v>
      </c>
      <c r="P33" s="56">
        <v>479</v>
      </c>
      <c r="Q33" s="56">
        <v>443</v>
      </c>
      <c r="R33" s="56">
        <v>433</v>
      </c>
      <c r="S33" s="56">
        <v>453</v>
      </c>
      <c r="T33" s="56">
        <v>396</v>
      </c>
      <c r="U33" s="56">
        <v>451</v>
      </c>
      <c r="V33" s="56">
        <v>431</v>
      </c>
      <c r="W33" s="56">
        <v>422</v>
      </c>
      <c r="X33" s="56">
        <v>413</v>
      </c>
      <c r="Y33" s="56">
        <v>450</v>
      </c>
      <c r="Z33" s="56">
        <v>442</v>
      </c>
      <c r="AA33" s="56">
        <v>456</v>
      </c>
      <c r="AB33" s="56">
        <v>448</v>
      </c>
      <c r="AC33" s="56">
        <v>371</v>
      </c>
      <c r="AD33" s="56">
        <v>336</v>
      </c>
      <c r="AE33" s="56">
        <v>383</v>
      </c>
      <c r="AF33" s="56">
        <v>363</v>
      </c>
      <c r="AG33" s="56">
        <v>307</v>
      </c>
      <c r="AH33" s="56">
        <v>274</v>
      </c>
      <c r="AI33" s="56">
        <v>263</v>
      </c>
      <c r="AJ33" s="56">
        <v>255</v>
      </c>
      <c r="AK33" s="56">
        <v>221</v>
      </c>
      <c r="AL33" s="56">
        <v>221</v>
      </c>
      <c r="AM33" s="56">
        <v>202</v>
      </c>
      <c r="AN33" s="56">
        <v>185</v>
      </c>
      <c r="AO33" s="56">
        <v>173</v>
      </c>
      <c r="AP33" s="56">
        <v>149</v>
      </c>
      <c r="AQ33" s="56">
        <v>85</v>
      </c>
      <c r="AR33" s="56">
        <v>102</v>
      </c>
      <c r="AS33" s="20">
        <v>94</v>
      </c>
    </row>
    <row r="34" spans="1:45" x14ac:dyDescent="0.35">
      <c r="A34" s="31" t="s">
        <v>57</v>
      </c>
      <c r="B34" s="56">
        <v>529</v>
      </c>
      <c r="C34" s="56">
        <v>469</v>
      </c>
      <c r="D34" s="56">
        <v>522</v>
      </c>
      <c r="E34" s="56">
        <v>488</v>
      </c>
      <c r="F34" s="56">
        <v>395</v>
      </c>
      <c r="G34" s="56">
        <v>447</v>
      </c>
      <c r="H34" s="56">
        <v>504</v>
      </c>
      <c r="I34" s="56">
        <v>455</v>
      </c>
      <c r="J34" s="56">
        <v>428</v>
      </c>
      <c r="K34" s="56">
        <v>466</v>
      </c>
      <c r="L34" s="56">
        <v>474</v>
      </c>
      <c r="M34" s="56">
        <v>563</v>
      </c>
      <c r="N34" s="56">
        <v>503</v>
      </c>
      <c r="O34" s="56">
        <v>515</v>
      </c>
      <c r="P34" s="56">
        <v>444</v>
      </c>
      <c r="Q34" s="56">
        <v>485</v>
      </c>
      <c r="R34" s="56">
        <v>532</v>
      </c>
      <c r="S34" s="56">
        <v>480</v>
      </c>
      <c r="T34" s="56">
        <v>555</v>
      </c>
      <c r="U34" s="56">
        <v>552</v>
      </c>
      <c r="V34" s="56">
        <v>490</v>
      </c>
      <c r="W34" s="56">
        <v>460</v>
      </c>
      <c r="X34" s="56">
        <v>539</v>
      </c>
      <c r="Y34" s="56">
        <v>491</v>
      </c>
      <c r="Z34" s="56">
        <v>476</v>
      </c>
      <c r="AA34" s="56">
        <v>466</v>
      </c>
      <c r="AB34" s="56">
        <v>483</v>
      </c>
      <c r="AC34" s="56">
        <v>480</v>
      </c>
      <c r="AD34" s="56">
        <v>424</v>
      </c>
      <c r="AE34" s="56">
        <v>460</v>
      </c>
      <c r="AF34" s="56">
        <v>408</v>
      </c>
      <c r="AG34" s="56">
        <v>384</v>
      </c>
      <c r="AH34" s="56">
        <v>384</v>
      </c>
      <c r="AI34" s="56">
        <v>380</v>
      </c>
      <c r="AJ34" s="56">
        <v>370</v>
      </c>
      <c r="AK34" s="56">
        <v>313</v>
      </c>
      <c r="AL34" s="56">
        <v>404</v>
      </c>
      <c r="AM34" s="56">
        <v>331</v>
      </c>
      <c r="AN34" s="56">
        <v>308</v>
      </c>
      <c r="AO34" s="56">
        <v>283</v>
      </c>
      <c r="AP34" s="56">
        <v>214</v>
      </c>
      <c r="AQ34" s="56">
        <v>139</v>
      </c>
      <c r="AR34" s="56">
        <v>170</v>
      </c>
      <c r="AS34" s="20">
        <v>175</v>
      </c>
    </row>
    <row r="35" spans="1:45" x14ac:dyDescent="0.35">
      <c r="A35" s="36" t="s">
        <v>34</v>
      </c>
      <c r="B35" s="55">
        <v>2515</v>
      </c>
      <c r="C35" s="55">
        <v>2573</v>
      </c>
      <c r="D35" s="55">
        <v>2519</v>
      </c>
      <c r="E35" s="55">
        <v>2400</v>
      </c>
      <c r="F35" s="55">
        <v>2382</v>
      </c>
      <c r="G35" s="55">
        <v>2390</v>
      </c>
      <c r="H35" s="55">
        <v>2333</v>
      </c>
      <c r="I35" s="55">
        <v>2142</v>
      </c>
      <c r="J35" s="55">
        <v>2031</v>
      </c>
      <c r="K35" s="55">
        <v>2125</v>
      </c>
      <c r="L35" s="55">
        <v>2292</v>
      </c>
      <c r="M35" s="55">
        <v>2241</v>
      </c>
      <c r="N35" s="55">
        <v>2103</v>
      </c>
      <c r="O35" s="55">
        <v>2066</v>
      </c>
      <c r="P35" s="55">
        <v>1947</v>
      </c>
      <c r="Q35" s="55">
        <v>2058</v>
      </c>
      <c r="R35" s="55">
        <v>1849</v>
      </c>
      <c r="S35" s="55">
        <v>2018</v>
      </c>
      <c r="T35" s="55">
        <v>1991</v>
      </c>
      <c r="U35" s="55">
        <v>2061</v>
      </c>
      <c r="V35" s="55">
        <v>1829</v>
      </c>
      <c r="W35" s="55">
        <v>1891</v>
      </c>
      <c r="X35" s="55">
        <v>1772</v>
      </c>
      <c r="Y35" s="55">
        <v>1656</v>
      </c>
      <c r="Z35" s="55">
        <v>1465</v>
      </c>
      <c r="AA35" s="55">
        <v>1548</v>
      </c>
      <c r="AB35" s="55">
        <v>1405</v>
      </c>
      <c r="AC35" s="55">
        <v>1445</v>
      </c>
      <c r="AD35" s="55">
        <v>1330</v>
      </c>
      <c r="AE35" s="55">
        <v>1285</v>
      </c>
      <c r="AF35" s="55">
        <v>1192</v>
      </c>
      <c r="AG35" s="55">
        <v>1179</v>
      </c>
      <c r="AH35" s="55">
        <v>1181</v>
      </c>
      <c r="AI35" s="55">
        <v>1167</v>
      </c>
      <c r="AJ35" s="55">
        <v>1157</v>
      </c>
      <c r="AK35" s="55">
        <v>1263</v>
      </c>
      <c r="AL35" s="55">
        <v>1110</v>
      </c>
      <c r="AM35" s="55">
        <v>1140</v>
      </c>
      <c r="AN35" s="55">
        <v>905</v>
      </c>
      <c r="AO35" s="55">
        <v>772</v>
      </c>
      <c r="AP35" s="55">
        <v>741</v>
      </c>
      <c r="AQ35" s="55">
        <v>438</v>
      </c>
      <c r="AR35" s="55">
        <v>482</v>
      </c>
      <c r="AS35" s="20">
        <v>507</v>
      </c>
    </row>
    <row r="36" spans="1:45" x14ac:dyDescent="0.35">
      <c r="A36" s="36" t="s">
        <v>35</v>
      </c>
      <c r="B36" s="55">
        <f t="shared" ref="B36:AS36" si="8">SUM(B37:B40)</f>
        <v>1225</v>
      </c>
      <c r="C36" s="55">
        <f t="shared" si="8"/>
        <v>1246</v>
      </c>
      <c r="D36" s="55">
        <f t="shared" si="8"/>
        <v>1187</v>
      </c>
      <c r="E36" s="55">
        <f t="shared" si="8"/>
        <v>1167</v>
      </c>
      <c r="F36" s="55">
        <f t="shared" si="8"/>
        <v>917</v>
      </c>
      <c r="G36" s="55">
        <f t="shared" si="8"/>
        <v>948</v>
      </c>
      <c r="H36" s="55">
        <f t="shared" si="8"/>
        <v>977</v>
      </c>
      <c r="I36" s="55">
        <f t="shared" si="8"/>
        <v>901</v>
      </c>
      <c r="J36" s="55">
        <f t="shared" si="8"/>
        <v>890</v>
      </c>
      <c r="K36" s="55">
        <f t="shared" si="8"/>
        <v>960</v>
      </c>
      <c r="L36" s="55">
        <f t="shared" si="8"/>
        <v>1086</v>
      </c>
      <c r="M36" s="55">
        <f t="shared" si="8"/>
        <v>981</v>
      </c>
      <c r="N36" s="55">
        <f t="shared" si="8"/>
        <v>944</v>
      </c>
      <c r="O36" s="55">
        <f t="shared" si="8"/>
        <v>922</v>
      </c>
      <c r="P36" s="55">
        <f t="shared" si="8"/>
        <v>873</v>
      </c>
      <c r="Q36" s="55">
        <f t="shared" si="8"/>
        <v>761</v>
      </c>
      <c r="R36" s="55">
        <f t="shared" si="8"/>
        <v>901</v>
      </c>
      <c r="S36" s="55">
        <f t="shared" si="8"/>
        <v>884</v>
      </c>
      <c r="T36" s="55">
        <f t="shared" si="8"/>
        <v>891</v>
      </c>
      <c r="U36" s="55">
        <f t="shared" si="8"/>
        <v>948</v>
      </c>
      <c r="V36" s="55">
        <f t="shared" si="8"/>
        <v>909</v>
      </c>
      <c r="W36" s="55">
        <f t="shared" si="8"/>
        <v>802</v>
      </c>
      <c r="X36" s="55">
        <f t="shared" si="8"/>
        <v>814</v>
      </c>
      <c r="Y36" s="55">
        <f t="shared" si="8"/>
        <v>744</v>
      </c>
      <c r="Z36" s="55">
        <f t="shared" si="8"/>
        <v>800</v>
      </c>
      <c r="AA36" s="55">
        <f t="shared" si="8"/>
        <v>799</v>
      </c>
      <c r="AB36" s="55">
        <f t="shared" si="8"/>
        <v>784</v>
      </c>
      <c r="AC36" s="55">
        <f t="shared" si="8"/>
        <v>747</v>
      </c>
      <c r="AD36" s="55">
        <f t="shared" si="8"/>
        <v>738</v>
      </c>
      <c r="AE36" s="55">
        <f t="shared" si="8"/>
        <v>702</v>
      </c>
      <c r="AF36" s="55">
        <f t="shared" si="8"/>
        <v>724</v>
      </c>
      <c r="AG36" s="55">
        <f t="shared" si="8"/>
        <v>574</v>
      </c>
      <c r="AH36" s="55">
        <f t="shared" si="8"/>
        <v>568</v>
      </c>
      <c r="AI36" s="55">
        <f t="shared" si="8"/>
        <v>594</v>
      </c>
      <c r="AJ36" s="55">
        <f t="shared" si="8"/>
        <v>511</v>
      </c>
      <c r="AK36" s="55">
        <f t="shared" si="8"/>
        <v>517</v>
      </c>
      <c r="AL36" s="55">
        <f t="shared" si="8"/>
        <v>448</v>
      </c>
      <c r="AM36" s="55">
        <f t="shared" si="8"/>
        <v>458</v>
      </c>
      <c r="AN36" s="55">
        <f t="shared" si="8"/>
        <v>353</v>
      </c>
      <c r="AO36" s="55">
        <f t="shared" si="8"/>
        <v>437</v>
      </c>
      <c r="AP36" s="55">
        <f t="shared" si="8"/>
        <v>407</v>
      </c>
      <c r="AQ36" s="55">
        <f t="shared" si="8"/>
        <v>248</v>
      </c>
      <c r="AR36" s="55">
        <f t="shared" si="8"/>
        <v>249</v>
      </c>
      <c r="AS36" s="55">
        <f t="shared" si="8"/>
        <v>232</v>
      </c>
    </row>
    <row r="37" spans="1:45" x14ac:dyDescent="0.35">
      <c r="A37" s="31" t="s">
        <v>58</v>
      </c>
      <c r="B37" s="56">
        <v>65</v>
      </c>
      <c r="C37" s="56">
        <v>82</v>
      </c>
      <c r="D37" s="56">
        <v>76</v>
      </c>
      <c r="E37" s="56">
        <v>82</v>
      </c>
      <c r="F37" s="56">
        <v>59</v>
      </c>
      <c r="G37" s="56">
        <v>51</v>
      </c>
      <c r="H37" s="56">
        <v>67</v>
      </c>
      <c r="I37" s="56">
        <v>53</v>
      </c>
      <c r="J37" s="56">
        <v>67</v>
      </c>
      <c r="K37" s="56">
        <v>74</v>
      </c>
      <c r="L37" s="56">
        <v>64</v>
      </c>
      <c r="M37" s="56">
        <v>62</v>
      </c>
      <c r="N37" s="56">
        <v>58</v>
      </c>
      <c r="O37" s="56">
        <v>63</v>
      </c>
      <c r="P37" s="56">
        <v>64</v>
      </c>
      <c r="Q37" s="56">
        <v>53</v>
      </c>
      <c r="R37" s="56">
        <v>73</v>
      </c>
      <c r="S37" s="56">
        <v>65</v>
      </c>
      <c r="T37" s="56">
        <v>54</v>
      </c>
      <c r="U37" s="56">
        <v>71</v>
      </c>
      <c r="V37" s="56">
        <v>62</v>
      </c>
      <c r="W37" s="56">
        <v>57</v>
      </c>
      <c r="X37" s="56">
        <v>55</v>
      </c>
      <c r="Y37" s="56">
        <v>48</v>
      </c>
      <c r="Z37" s="56">
        <v>59</v>
      </c>
      <c r="AA37" s="56">
        <v>49</v>
      </c>
      <c r="AB37" s="56">
        <v>41</v>
      </c>
      <c r="AC37" s="56">
        <v>41</v>
      </c>
      <c r="AD37" s="56">
        <v>44</v>
      </c>
      <c r="AE37" s="56">
        <v>60</v>
      </c>
      <c r="AF37" s="56">
        <v>39</v>
      </c>
      <c r="AG37" s="56">
        <v>42</v>
      </c>
      <c r="AH37" s="56">
        <v>35</v>
      </c>
      <c r="AI37" s="56">
        <v>28</v>
      </c>
      <c r="AJ37" s="56">
        <v>20</v>
      </c>
      <c r="AK37" s="56">
        <v>37</v>
      </c>
      <c r="AL37" s="56">
        <v>32</v>
      </c>
      <c r="AM37" s="56">
        <v>24</v>
      </c>
      <c r="AN37" s="56">
        <v>17</v>
      </c>
      <c r="AO37" s="56">
        <v>21</v>
      </c>
      <c r="AP37" s="56">
        <v>25</v>
      </c>
      <c r="AQ37" s="56">
        <v>13</v>
      </c>
      <c r="AR37" s="56">
        <v>20</v>
      </c>
      <c r="AS37" s="20">
        <v>9</v>
      </c>
    </row>
    <row r="38" spans="1:45" x14ac:dyDescent="0.35">
      <c r="A38" s="31" t="s">
        <v>59</v>
      </c>
      <c r="B38" s="56">
        <v>1027</v>
      </c>
      <c r="C38" s="56">
        <v>993</v>
      </c>
      <c r="D38" s="56">
        <v>977</v>
      </c>
      <c r="E38" s="56">
        <v>961</v>
      </c>
      <c r="F38" s="56">
        <v>758</v>
      </c>
      <c r="G38" s="56">
        <v>806</v>
      </c>
      <c r="H38" s="56">
        <v>791</v>
      </c>
      <c r="I38" s="56">
        <v>760</v>
      </c>
      <c r="J38" s="56">
        <v>714</v>
      </c>
      <c r="K38" s="56">
        <v>801</v>
      </c>
      <c r="L38" s="56">
        <v>884</v>
      </c>
      <c r="M38" s="56">
        <v>820</v>
      </c>
      <c r="N38" s="56">
        <v>777</v>
      </c>
      <c r="O38" s="56">
        <v>768</v>
      </c>
      <c r="P38" s="56">
        <v>714</v>
      </c>
      <c r="Q38" s="56">
        <v>627</v>
      </c>
      <c r="R38" s="56">
        <v>721</v>
      </c>
      <c r="S38" s="56">
        <v>725</v>
      </c>
      <c r="T38" s="56">
        <v>746</v>
      </c>
      <c r="U38" s="56">
        <v>780</v>
      </c>
      <c r="V38" s="56">
        <v>760</v>
      </c>
      <c r="W38" s="56">
        <v>686</v>
      </c>
      <c r="X38" s="56">
        <v>694</v>
      </c>
      <c r="Y38" s="56">
        <v>628</v>
      </c>
      <c r="Z38" s="56">
        <v>678</v>
      </c>
      <c r="AA38" s="56">
        <v>680</v>
      </c>
      <c r="AB38" s="56">
        <v>657</v>
      </c>
      <c r="AC38" s="56">
        <v>621</v>
      </c>
      <c r="AD38" s="56">
        <v>626</v>
      </c>
      <c r="AE38" s="56">
        <v>586</v>
      </c>
      <c r="AF38" s="56">
        <v>616</v>
      </c>
      <c r="AG38" s="56">
        <v>475</v>
      </c>
      <c r="AH38" s="56">
        <v>488</v>
      </c>
      <c r="AI38" s="56">
        <v>514</v>
      </c>
      <c r="AJ38" s="56">
        <v>443</v>
      </c>
      <c r="AK38" s="56">
        <v>432</v>
      </c>
      <c r="AL38" s="56">
        <v>379</v>
      </c>
      <c r="AM38" s="56">
        <v>383</v>
      </c>
      <c r="AN38" s="56">
        <v>309</v>
      </c>
      <c r="AO38" s="56">
        <v>393</v>
      </c>
      <c r="AP38" s="56">
        <v>337</v>
      </c>
      <c r="AQ38" s="56">
        <v>215</v>
      </c>
      <c r="AR38" s="56">
        <v>208</v>
      </c>
      <c r="AS38" s="20">
        <v>206</v>
      </c>
    </row>
    <row r="39" spans="1:45" x14ac:dyDescent="0.35">
      <c r="A39" s="31" t="s">
        <v>60</v>
      </c>
      <c r="B39" s="56">
        <v>41</v>
      </c>
      <c r="C39" s="56">
        <v>52</v>
      </c>
      <c r="D39" s="56">
        <v>42</v>
      </c>
      <c r="E39" s="56">
        <v>42</v>
      </c>
      <c r="F39" s="56">
        <v>37</v>
      </c>
      <c r="G39" s="56">
        <v>37</v>
      </c>
      <c r="H39" s="56">
        <v>47</v>
      </c>
      <c r="I39" s="56">
        <v>38</v>
      </c>
      <c r="J39" s="56">
        <v>35</v>
      </c>
      <c r="K39" s="56">
        <v>25</v>
      </c>
      <c r="L39" s="56">
        <v>44</v>
      </c>
      <c r="M39" s="56">
        <v>31</v>
      </c>
      <c r="N39" s="56">
        <v>39</v>
      </c>
      <c r="O39" s="56">
        <v>36</v>
      </c>
      <c r="P39" s="56">
        <v>40</v>
      </c>
      <c r="Q39" s="56">
        <v>31</v>
      </c>
      <c r="R39" s="56">
        <v>43</v>
      </c>
      <c r="S39" s="56">
        <v>37</v>
      </c>
      <c r="T39" s="56">
        <v>37</v>
      </c>
      <c r="U39" s="56">
        <v>41</v>
      </c>
      <c r="V39" s="56">
        <v>43</v>
      </c>
      <c r="W39" s="56">
        <v>24</v>
      </c>
      <c r="X39" s="56">
        <v>33</v>
      </c>
      <c r="Y39" s="56">
        <v>40</v>
      </c>
      <c r="Z39" s="56">
        <v>32</v>
      </c>
      <c r="AA39" s="56">
        <v>34</v>
      </c>
      <c r="AB39" s="56">
        <v>40</v>
      </c>
      <c r="AC39" s="56">
        <v>40</v>
      </c>
      <c r="AD39" s="56">
        <v>27</v>
      </c>
      <c r="AE39" s="56">
        <v>36</v>
      </c>
      <c r="AF39" s="56">
        <v>27</v>
      </c>
      <c r="AG39" s="56">
        <v>27</v>
      </c>
      <c r="AH39" s="56">
        <v>13</v>
      </c>
      <c r="AI39" s="56">
        <v>22</v>
      </c>
      <c r="AJ39" s="56">
        <v>23</v>
      </c>
      <c r="AK39" s="56">
        <v>24</v>
      </c>
      <c r="AL39" s="56">
        <v>12</v>
      </c>
      <c r="AM39" s="56">
        <v>25</v>
      </c>
      <c r="AN39" s="56">
        <v>11</v>
      </c>
      <c r="AO39" s="56">
        <v>10</v>
      </c>
      <c r="AP39" s="56">
        <v>24</v>
      </c>
      <c r="AQ39" s="56">
        <v>9</v>
      </c>
      <c r="AR39" s="56">
        <v>13</v>
      </c>
      <c r="AS39" s="20">
        <v>11</v>
      </c>
    </row>
    <row r="40" spans="1:45" x14ac:dyDescent="0.35">
      <c r="A40" s="31" t="s">
        <v>61</v>
      </c>
      <c r="B40" s="56">
        <v>92</v>
      </c>
      <c r="C40" s="56">
        <v>119</v>
      </c>
      <c r="D40" s="56">
        <v>92</v>
      </c>
      <c r="E40" s="56">
        <v>82</v>
      </c>
      <c r="F40" s="56">
        <v>63</v>
      </c>
      <c r="G40" s="56">
        <v>54</v>
      </c>
      <c r="H40" s="56">
        <v>72</v>
      </c>
      <c r="I40" s="56">
        <v>50</v>
      </c>
      <c r="J40" s="56">
        <v>74</v>
      </c>
      <c r="K40" s="56">
        <v>60</v>
      </c>
      <c r="L40" s="56">
        <v>94</v>
      </c>
      <c r="M40" s="56">
        <v>68</v>
      </c>
      <c r="N40" s="56">
        <v>70</v>
      </c>
      <c r="O40" s="56">
        <v>55</v>
      </c>
      <c r="P40" s="56">
        <v>55</v>
      </c>
      <c r="Q40" s="56">
        <v>50</v>
      </c>
      <c r="R40" s="56">
        <v>64</v>
      </c>
      <c r="S40" s="56">
        <v>57</v>
      </c>
      <c r="T40" s="56">
        <v>54</v>
      </c>
      <c r="U40" s="56">
        <v>56</v>
      </c>
      <c r="V40" s="56">
        <v>44</v>
      </c>
      <c r="W40" s="56">
        <v>35</v>
      </c>
      <c r="X40" s="56">
        <v>32</v>
      </c>
      <c r="Y40" s="56">
        <v>28</v>
      </c>
      <c r="Z40" s="56">
        <v>31</v>
      </c>
      <c r="AA40" s="56">
        <v>36</v>
      </c>
      <c r="AB40" s="56">
        <v>46</v>
      </c>
      <c r="AC40" s="56">
        <v>45</v>
      </c>
      <c r="AD40" s="56">
        <v>41</v>
      </c>
      <c r="AE40" s="56">
        <v>20</v>
      </c>
      <c r="AF40" s="56">
        <v>42</v>
      </c>
      <c r="AG40" s="56">
        <v>30</v>
      </c>
      <c r="AH40" s="56">
        <v>32</v>
      </c>
      <c r="AI40" s="56">
        <v>30</v>
      </c>
      <c r="AJ40" s="56">
        <v>25</v>
      </c>
      <c r="AK40" s="56">
        <v>24</v>
      </c>
      <c r="AL40" s="56">
        <v>25</v>
      </c>
      <c r="AM40" s="56">
        <v>26</v>
      </c>
      <c r="AN40" s="56">
        <v>16</v>
      </c>
      <c r="AO40" s="56">
        <v>13</v>
      </c>
      <c r="AP40" s="56">
        <v>21</v>
      </c>
      <c r="AQ40" s="56">
        <v>11</v>
      </c>
      <c r="AR40" s="56">
        <v>8</v>
      </c>
      <c r="AS40" s="20">
        <v>6</v>
      </c>
    </row>
    <row r="41" spans="1:45" x14ac:dyDescent="0.35">
      <c r="A41" s="36" t="s">
        <v>2</v>
      </c>
      <c r="B41" s="55">
        <v>1423</v>
      </c>
      <c r="C41" s="55">
        <v>1288</v>
      </c>
      <c r="D41" s="55">
        <v>1357</v>
      </c>
      <c r="E41" s="55">
        <v>1266</v>
      </c>
      <c r="F41" s="55">
        <v>1199</v>
      </c>
      <c r="G41" s="55">
        <v>1148</v>
      </c>
      <c r="H41" s="55">
        <v>1165</v>
      </c>
      <c r="I41" s="55">
        <v>1045</v>
      </c>
      <c r="J41" s="55">
        <v>971</v>
      </c>
      <c r="K41" s="55">
        <v>967</v>
      </c>
      <c r="L41" s="55">
        <v>1008</v>
      </c>
      <c r="M41" s="55">
        <v>935</v>
      </c>
      <c r="N41" s="55">
        <v>816</v>
      </c>
      <c r="O41" s="55">
        <v>747</v>
      </c>
      <c r="P41" s="55">
        <v>757</v>
      </c>
      <c r="Q41" s="55">
        <v>769</v>
      </c>
      <c r="R41" s="55">
        <v>776</v>
      </c>
      <c r="S41" s="55">
        <v>745</v>
      </c>
      <c r="T41" s="55">
        <v>806</v>
      </c>
      <c r="U41" s="55">
        <v>733</v>
      </c>
      <c r="V41" s="55">
        <v>712</v>
      </c>
      <c r="W41" s="55">
        <v>785</v>
      </c>
      <c r="X41" s="55">
        <v>734</v>
      </c>
      <c r="Y41" s="55">
        <v>740</v>
      </c>
      <c r="Z41" s="55">
        <v>719</v>
      </c>
      <c r="AA41" s="55">
        <v>754</v>
      </c>
      <c r="AB41" s="55">
        <v>701</v>
      </c>
      <c r="AC41" s="55">
        <v>677</v>
      </c>
      <c r="AD41" s="55">
        <v>606</v>
      </c>
      <c r="AE41" s="55">
        <v>576</v>
      </c>
      <c r="AF41" s="55">
        <v>588</v>
      </c>
      <c r="AG41" s="55">
        <v>556</v>
      </c>
      <c r="AH41" s="55">
        <v>447</v>
      </c>
      <c r="AI41" s="55">
        <v>421</v>
      </c>
      <c r="AJ41" s="55">
        <v>420</v>
      </c>
      <c r="AK41" s="55">
        <v>410</v>
      </c>
      <c r="AL41" s="55">
        <v>428</v>
      </c>
      <c r="AM41" s="55">
        <v>452</v>
      </c>
      <c r="AN41" s="55">
        <v>317</v>
      </c>
      <c r="AO41" s="55">
        <v>328</v>
      </c>
      <c r="AP41" s="55">
        <v>304</v>
      </c>
      <c r="AQ41" s="55">
        <v>245</v>
      </c>
      <c r="AR41" s="55">
        <v>216</v>
      </c>
      <c r="AS41" s="20">
        <v>234</v>
      </c>
    </row>
    <row r="42" spans="1:45" x14ac:dyDescent="0.35">
      <c r="A42" s="36" t="s">
        <v>36</v>
      </c>
      <c r="B42" s="55">
        <f t="shared" ref="B42:AS42" si="9">SUM(B43:B44)</f>
        <v>1270</v>
      </c>
      <c r="C42" s="55">
        <f t="shared" si="9"/>
        <v>1077</v>
      </c>
      <c r="D42" s="55">
        <f t="shared" si="9"/>
        <v>1163</v>
      </c>
      <c r="E42" s="55">
        <f t="shared" si="9"/>
        <v>1132</v>
      </c>
      <c r="F42" s="55">
        <f t="shared" si="9"/>
        <v>1127</v>
      </c>
      <c r="G42" s="55">
        <f t="shared" si="9"/>
        <v>1153</v>
      </c>
      <c r="H42" s="55">
        <f t="shared" si="9"/>
        <v>1185</v>
      </c>
      <c r="I42" s="55">
        <f t="shared" si="9"/>
        <v>1175</v>
      </c>
      <c r="J42" s="55">
        <f t="shared" si="9"/>
        <v>1005</v>
      </c>
      <c r="K42" s="55">
        <f t="shared" si="9"/>
        <v>1099</v>
      </c>
      <c r="L42" s="55">
        <f t="shared" si="9"/>
        <v>1100</v>
      </c>
      <c r="M42" s="55">
        <f t="shared" si="9"/>
        <v>1035</v>
      </c>
      <c r="N42" s="55">
        <f t="shared" si="9"/>
        <v>1014</v>
      </c>
      <c r="O42" s="55">
        <f t="shared" si="9"/>
        <v>963</v>
      </c>
      <c r="P42" s="55">
        <f t="shared" si="9"/>
        <v>900</v>
      </c>
      <c r="Q42" s="55">
        <f t="shared" si="9"/>
        <v>934</v>
      </c>
      <c r="R42" s="55">
        <f t="shared" si="9"/>
        <v>906</v>
      </c>
      <c r="S42" s="55">
        <f t="shared" si="9"/>
        <v>851</v>
      </c>
      <c r="T42" s="55">
        <f t="shared" si="9"/>
        <v>889</v>
      </c>
      <c r="U42" s="55">
        <f t="shared" si="9"/>
        <v>833</v>
      </c>
      <c r="V42" s="55">
        <f t="shared" si="9"/>
        <v>790</v>
      </c>
      <c r="W42" s="55">
        <f t="shared" si="9"/>
        <v>734</v>
      </c>
      <c r="X42" s="55">
        <f t="shared" si="9"/>
        <v>700</v>
      </c>
      <c r="Y42" s="55">
        <f t="shared" si="9"/>
        <v>676</v>
      </c>
      <c r="Z42" s="55">
        <f t="shared" si="9"/>
        <v>752</v>
      </c>
      <c r="AA42" s="55">
        <f t="shared" si="9"/>
        <v>681</v>
      </c>
      <c r="AB42" s="55">
        <f t="shared" si="9"/>
        <v>640</v>
      </c>
      <c r="AC42" s="55">
        <f t="shared" si="9"/>
        <v>654</v>
      </c>
      <c r="AD42" s="55">
        <f t="shared" si="9"/>
        <v>631</v>
      </c>
      <c r="AE42" s="55">
        <f t="shared" si="9"/>
        <v>565</v>
      </c>
      <c r="AF42" s="55">
        <f t="shared" si="9"/>
        <v>458</v>
      </c>
      <c r="AG42" s="55">
        <f t="shared" si="9"/>
        <v>485</v>
      </c>
      <c r="AH42" s="55">
        <f t="shared" si="9"/>
        <v>509</v>
      </c>
      <c r="AI42" s="55">
        <f t="shared" si="9"/>
        <v>472</v>
      </c>
      <c r="AJ42" s="55">
        <f t="shared" si="9"/>
        <v>374</v>
      </c>
      <c r="AK42" s="55">
        <f t="shared" si="9"/>
        <v>387</v>
      </c>
      <c r="AL42" s="55">
        <f t="shared" si="9"/>
        <v>368</v>
      </c>
      <c r="AM42" s="55">
        <f t="shared" si="9"/>
        <v>401</v>
      </c>
      <c r="AN42" s="55">
        <f t="shared" si="9"/>
        <v>351</v>
      </c>
      <c r="AO42" s="55">
        <f t="shared" si="9"/>
        <v>290</v>
      </c>
      <c r="AP42" s="55">
        <f t="shared" si="9"/>
        <v>262</v>
      </c>
      <c r="AQ42" s="55">
        <f t="shared" si="9"/>
        <v>162</v>
      </c>
      <c r="AR42" s="55">
        <f t="shared" si="9"/>
        <v>141</v>
      </c>
      <c r="AS42" s="55">
        <f t="shared" si="9"/>
        <v>154</v>
      </c>
    </row>
    <row r="43" spans="1:45" x14ac:dyDescent="0.35">
      <c r="A43" s="31" t="s">
        <v>62</v>
      </c>
      <c r="B43" s="56">
        <v>380</v>
      </c>
      <c r="C43" s="56">
        <v>353</v>
      </c>
      <c r="D43" s="56">
        <v>432</v>
      </c>
      <c r="E43" s="56">
        <v>407</v>
      </c>
      <c r="F43" s="56">
        <v>371</v>
      </c>
      <c r="G43" s="56">
        <v>399</v>
      </c>
      <c r="H43" s="56">
        <v>404</v>
      </c>
      <c r="I43" s="56">
        <v>389</v>
      </c>
      <c r="J43" s="56">
        <v>328</v>
      </c>
      <c r="K43" s="56">
        <v>322</v>
      </c>
      <c r="L43" s="56">
        <v>329</v>
      </c>
      <c r="M43" s="56">
        <v>292</v>
      </c>
      <c r="N43" s="56">
        <v>313</v>
      </c>
      <c r="O43" s="56">
        <v>313</v>
      </c>
      <c r="P43" s="56">
        <v>279</v>
      </c>
      <c r="Q43" s="56">
        <v>338</v>
      </c>
      <c r="R43" s="56">
        <v>295</v>
      </c>
      <c r="S43" s="56">
        <v>284</v>
      </c>
      <c r="T43" s="56">
        <v>322</v>
      </c>
      <c r="U43" s="56">
        <v>304</v>
      </c>
      <c r="V43" s="56">
        <v>254</v>
      </c>
      <c r="W43" s="56">
        <v>255</v>
      </c>
      <c r="X43" s="56">
        <v>233</v>
      </c>
      <c r="Y43" s="56">
        <v>198</v>
      </c>
      <c r="Z43" s="56">
        <v>224</v>
      </c>
      <c r="AA43" s="56">
        <v>196</v>
      </c>
      <c r="AB43" s="56">
        <v>172</v>
      </c>
      <c r="AC43" s="56">
        <v>199</v>
      </c>
      <c r="AD43" s="56">
        <v>206</v>
      </c>
      <c r="AE43" s="56">
        <v>195</v>
      </c>
      <c r="AF43" s="56">
        <v>146</v>
      </c>
      <c r="AG43" s="56">
        <v>165</v>
      </c>
      <c r="AH43" s="56">
        <v>155</v>
      </c>
      <c r="AI43" s="56">
        <v>136</v>
      </c>
      <c r="AJ43" s="56">
        <v>120</v>
      </c>
      <c r="AK43" s="56">
        <v>130</v>
      </c>
      <c r="AL43" s="56">
        <v>110</v>
      </c>
      <c r="AM43" s="56">
        <v>112</v>
      </c>
      <c r="AN43" s="56">
        <v>91</v>
      </c>
      <c r="AO43" s="56">
        <v>79</v>
      </c>
      <c r="AP43" s="56">
        <v>99</v>
      </c>
      <c r="AQ43" s="56">
        <v>42</v>
      </c>
      <c r="AR43" s="56">
        <v>36</v>
      </c>
      <c r="AS43" s="20">
        <v>33</v>
      </c>
    </row>
    <row r="44" spans="1:45" x14ac:dyDescent="0.35">
      <c r="A44" s="31" t="s">
        <v>63</v>
      </c>
      <c r="B44" s="56">
        <v>890</v>
      </c>
      <c r="C44" s="56">
        <v>724</v>
      </c>
      <c r="D44" s="56">
        <v>731</v>
      </c>
      <c r="E44" s="56">
        <v>725</v>
      </c>
      <c r="F44" s="56">
        <v>756</v>
      </c>
      <c r="G44" s="56">
        <v>754</v>
      </c>
      <c r="H44" s="56">
        <v>781</v>
      </c>
      <c r="I44" s="56">
        <v>786</v>
      </c>
      <c r="J44" s="56">
        <v>677</v>
      </c>
      <c r="K44" s="56">
        <v>777</v>
      </c>
      <c r="L44" s="56">
        <v>771</v>
      </c>
      <c r="M44" s="56">
        <v>743</v>
      </c>
      <c r="N44" s="56">
        <v>701</v>
      </c>
      <c r="O44" s="56">
        <v>650</v>
      </c>
      <c r="P44" s="56">
        <v>621</v>
      </c>
      <c r="Q44" s="56">
        <v>596</v>
      </c>
      <c r="R44" s="56">
        <v>611</v>
      </c>
      <c r="S44" s="56">
        <v>567</v>
      </c>
      <c r="T44" s="56">
        <v>567</v>
      </c>
      <c r="U44" s="56">
        <v>529</v>
      </c>
      <c r="V44" s="56">
        <v>536</v>
      </c>
      <c r="W44" s="56">
        <v>479</v>
      </c>
      <c r="X44" s="56">
        <v>467</v>
      </c>
      <c r="Y44" s="56">
        <v>478</v>
      </c>
      <c r="Z44" s="56">
        <v>528</v>
      </c>
      <c r="AA44" s="56">
        <v>485</v>
      </c>
      <c r="AB44" s="56">
        <v>468</v>
      </c>
      <c r="AC44" s="56">
        <v>455</v>
      </c>
      <c r="AD44" s="56">
        <v>425</v>
      </c>
      <c r="AE44" s="56">
        <v>370</v>
      </c>
      <c r="AF44" s="56">
        <v>312</v>
      </c>
      <c r="AG44" s="56">
        <v>320</v>
      </c>
      <c r="AH44" s="56">
        <v>354</v>
      </c>
      <c r="AI44" s="56">
        <v>336</v>
      </c>
      <c r="AJ44" s="56">
        <v>254</v>
      </c>
      <c r="AK44" s="56">
        <v>257</v>
      </c>
      <c r="AL44" s="56">
        <v>258</v>
      </c>
      <c r="AM44" s="56">
        <v>289</v>
      </c>
      <c r="AN44" s="56">
        <v>260</v>
      </c>
      <c r="AO44" s="56">
        <v>211</v>
      </c>
      <c r="AP44" s="56">
        <v>163</v>
      </c>
      <c r="AQ44" s="56">
        <v>120</v>
      </c>
      <c r="AR44" s="56">
        <v>105</v>
      </c>
      <c r="AS44" s="20">
        <v>121</v>
      </c>
    </row>
    <row r="45" spans="1:45" x14ac:dyDescent="0.35">
      <c r="A45" s="36" t="s">
        <v>37</v>
      </c>
      <c r="B45" s="55">
        <f t="shared" ref="B45:AS45" si="10">SUM(B46:B47)</f>
        <v>2153</v>
      </c>
      <c r="C45" s="55">
        <f t="shared" si="10"/>
        <v>2117</v>
      </c>
      <c r="D45" s="55">
        <f t="shared" si="10"/>
        <v>2188</v>
      </c>
      <c r="E45" s="55">
        <f t="shared" si="10"/>
        <v>2098</v>
      </c>
      <c r="F45" s="55">
        <f t="shared" si="10"/>
        <v>1975</v>
      </c>
      <c r="G45" s="55">
        <f t="shared" si="10"/>
        <v>2071</v>
      </c>
      <c r="H45" s="55">
        <f t="shared" si="10"/>
        <v>2193</v>
      </c>
      <c r="I45" s="55">
        <f t="shared" si="10"/>
        <v>2103</v>
      </c>
      <c r="J45" s="55">
        <f t="shared" si="10"/>
        <v>1986</v>
      </c>
      <c r="K45" s="55">
        <f t="shared" si="10"/>
        <v>2052</v>
      </c>
      <c r="L45" s="55">
        <f t="shared" si="10"/>
        <v>2302</v>
      </c>
      <c r="M45" s="55">
        <f t="shared" si="10"/>
        <v>2327</v>
      </c>
      <c r="N45" s="55">
        <f t="shared" si="10"/>
        <v>2047</v>
      </c>
      <c r="O45" s="55">
        <f t="shared" si="10"/>
        <v>2081</v>
      </c>
      <c r="P45" s="55">
        <f t="shared" si="10"/>
        <v>1932</v>
      </c>
      <c r="Q45" s="55">
        <f t="shared" si="10"/>
        <v>1891</v>
      </c>
      <c r="R45" s="55">
        <f t="shared" si="10"/>
        <v>1887</v>
      </c>
      <c r="S45" s="55">
        <f t="shared" si="10"/>
        <v>1825</v>
      </c>
      <c r="T45" s="55">
        <f t="shared" si="10"/>
        <v>1914</v>
      </c>
      <c r="U45" s="55">
        <f t="shared" si="10"/>
        <v>1973</v>
      </c>
      <c r="V45" s="55">
        <f t="shared" si="10"/>
        <v>1852</v>
      </c>
      <c r="W45" s="55">
        <f t="shared" si="10"/>
        <v>1888</v>
      </c>
      <c r="X45" s="55">
        <f t="shared" si="10"/>
        <v>1793</v>
      </c>
      <c r="Y45" s="55">
        <f t="shared" si="10"/>
        <v>1671</v>
      </c>
      <c r="Z45" s="55">
        <f t="shared" si="10"/>
        <v>1592</v>
      </c>
      <c r="AA45" s="55">
        <f t="shared" si="10"/>
        <v>1561</v>
      </c>
      <c r="AB45" s="55">
        <f t="shared" si="10"/>
        <v>1530</v>
      </c>
      <c r="AC45" s="55">
        <f t="shared" si="10"/>
        <v>1471</v>
      </c>
      <c r="AD45" s="55">
        <f t="shared" si="10"/>
        <v>1443</v>
      </c>
      <c r="AE45" s="55">
        <f t="shared" si="10"/>
        <v>1309</v>
      </c>
      <c r="AF45" s="55">
        <f t="shared" si="10"/>
        <v>1260</v>
      </c>
      <c r="AG45" s="55">
        <f t="shared" si="10"/>
        <v>1096</v>
      </c>
      <c r="AH45" s="55">
        <f t="shared" si="10"/>
        <v>1083</v>
      </c>
      <c r="AI45" s="55">
        <f t="shared" si="10"/>
        <v>966</v>
      </c>
      <c r="AJ45" s="55">
        <f t="shared" si="10"/>
        <v>965</v>
      </c>
      <c r="AK45" s="55">
        <f t="shared" si="10"/>
        <v>985</v>
      </c>
      <c r="AL45" s="55">
        <f t="shared" si="10"/>
        <v>907</v>
      </c>
      <c r="AM45" s="55">
        <f t="shared" si="10"/>
        <v>949</v>
      </c>
      <c r="AN45" s="55">
        <f t="shared" si="10"/>
        <v>839</v>
      </c>
      <c r="AO45" s="55">
        <f t="shared" si="10"/>
        <v>765</v>
      </c>
      <c r="AP45" s="55">
        <f t="shared" si="10"/>
        <v>680</v>
      </c>
      <c r="AQ45" s="55">
        <f t="shared" si="10"/>
        <v>422</v>
      </c>
      <c r="AR45" s="55">
        <f t="shared" si="10"/>
        <v>386</v>
      </c>
      <c r="AS45" s="55">
        <f t="shared" si="10"/>
        <v>444</v>
      </c>
    </row>
    <row r="46" spans="1:45" x14ac:dyDescent="0.35">
      <c r="A46" s="31" t="s">
        <v>64</v>
      </c>
      <c r="B46" s="56">
        <v>1219</v>
      </c>
      <c r="C46" s="56">
        <v>1150</v>
      </c>
      <c r="D46" s="56">
        <v>1191</v>
      </c>
      <c r="E46" s="56">
        <v>1106</v>
      </c>
      <c r="F46" s="56">
        <v>1037</v>
      </c>
      <c r="G46" s="56">
        <v>1101</v>
      </c>
      <c r="H46" s="56">
        <v>1127</v>
      </c>
      <c r="I46" s="56">
        <v>1086</v>
      </c>
      <c r="J46" s="56">
        <v>1025</v>
      </c>
      <c r="K46" s="56">
        <v>1026</v>
      </c>
      <c r="L46" s="56">
        <v>1150</v>
      </c>
      <c r="M46" s="56">
        <v>1138</v>
      </c>
      <c r="N46" s="56">
        <v>1027</v>
      </c>
      <c r="O46" s="56">
        <v>1097</v>
      </c>
      <c r="P46" s="56">
        <v>970</v>
      </c>
      <c r="Q46" s="56">
        <v>948</v>
      </c>
      <c r="R46" s="56">
        <v>934</v>
      </c>
      <c r="S46" s="56">
        <v>925</v>
      </c>
      <c r="T46" s="56">
        <v>965</v>
      </c>
      <c r="U46" s="56">
        <v>994</v>
      </c>
      <c r="V46" s="56">
        <v>921</v>
      </c>
      <c r="W46" s="56">
        <v>987</v>
      </c>
      <c r="X46" s="56">
        <v>948</v>
      </c>
      <c r="Y46" s="56">
        <v>804</v>
      </c>
      <c r="Z46" s="56">
        <v>796</v>
      </c>
      <c r="AA46" s="56">
        <v>777</v>
      </c>
      <c r="AB46" s="56">
        <v>791</v>
      </c>
      <c r="AC46" s="56">
        <v>750</v>
      </c>
      <c r="AD46" s="56">
        <v>754</v>
      </c>
      <c r="AE46" s="56">
        <v>639</v>
      </c>
      <c r="AF46" s="56">
        <v>664</v>
      </c>
      <c r="AG46" s="56">
        <v>585</v>
      </c>
      <c r="AH46" s="56">
        <v>569</v>
      </c>
      <c r="AI46" s="56">
        <v>512</v>
      </c>
      <c r="AJ46" s="56">
        <v>510</v>
      </c>
      <c r="AK46" s="56">
        <v>482</v>
      </c>
      <c r="AL46" s="56">
        <v>451</v>
      </c>
      <c r="AM46" s="56">
        <v>483</v>
      </c>
      <c r="AN46" s="56">
        <v>444</v>
      </c>
      <c r="AO46" s="56">
        <v>382</v>
      </c>
      <c r="AP46" s="56">
        <v>345</v>
      </c>
      <c r="AQ46" s="56">
        <v>191</v>
      </c>
      <c r="AR46" s="56">
        <v>202</v>
      </c>
      <c r="AS46" s="20">
        <v>220</v>
      </c>
    </row>
    <row r="47" spans="1:45" x14ac:dyDescent="0.35">
      <c r="A47" s="31" t="s">
        <v>65</v>
      </c>
      <c r="B47" s="56">
        <v>934</v>
      </c>
      <c r="C47" s="56">
        <v>967</v>
      </c>
      <c r="D47" s="56">
        <v>997</v>
      </c>
      <c r="E47" s="56">
        <v>992</v>
      </c>
      <c r="F47" s="56">
        <v>938</v>
      </c>
      <c r="G47" s="56">
        <v>970</v>
      </c>
      <c r="H47" s="56">
        <v>1066</v>
      </c>
      <c r="I47" s="56">
        <v>1017</v>
      </c>
      <c r="J47" s="56">
        <v>961</v>
      </c>
      <c r="K47" s="56">
        <v>1026</v>
      </c>
      <c r="L47" s="56">
        <v>1152</v>
      </c>
      <c r="M47" s="56">
        <v>1189</v>
      </c>
      <c r="N47" s="56">
        <v>1020</v>
      </c>
      <c r="O47" s="56">
        <v>984</v>
      </c>
      <c r="P47" s="56">
        <v>962</v>
      </c>
      <c r="Q47" s="56">
        <v>943</v>
      </c>
      <c r="R47" s="56">
        <v>953</v>
      </c>
      <c r="S47" s="56">
        <v>900</v>
      </c>
      <c r="T47" s="56">
        <v>949</v>
      </c>
      <c r="U47" s="56">
        <v>979</v>
      </c>
      <c r="V47" s="56">
        <v>931</v>
      </c>
      <c r="W47" s="56">
        <v>901</v>
      </c>
      <c r="X47" s="56">
        <v>845</v>
      </c>
      <c r="Y47" s="56">
        <v>867</v>
      </c>
      <c r="Z47" s="56">
        <v>796</v>
      </c>
      <c r="AA47" s="56">
        <v>784</v>
      </c>
      <c r="AB47" s="56">
        <v>739</v>
      </c>
      <c r="AC47" s="56">
        <v>721</v>
      </c>
      <c r="AD47" s="56">
        <v>689</v>
      </c>
      <c r="AE47" s="56">
        <v>670</v>
      </c>
      <c r="AF47" s="56">
        <v>596</v>
      </c>
      <c r="AG47" s="56">
        <v>511</v>
      </c>
      <c r="AH47" s="56">
        <v>514</v>
      </c>
      <c r="AI47" s="56">
        <v>454</v>
      </c>
      <c r="AJ47" s="56">
        <v>455</v>
      </c>
      <c r="AK47" s="56">
        <v>503</v>
      </c>
      <c r="AL47" s="56">
        <v>456</v>
      </c>
      <c r="AM47" s="56">
        <v>466</v>
      </c>
      <c r="AN47" s="56">
        <v>395</v>
      </c>
      <c r="AO47" s="56">
        <v>383</v>
      </c>
      <c r="AP47" s="56">
        <v>335</v>
      </c>
      <c r="AQ47" s="56">
        <v>231</v>
      </c>
      <c r="AR47" s="56">
        <v>184</v>
      </c>
      <c r="AS47" s="20">
        <v>224</v>
      </c>
    </row>
    <row r="48" spans="1:45" x14ac:dyDescent="0.35">
      <c r="A48" s="5" t="s">
        <v>3</v>
      </c>
      <c r="B48" s="57">
        <f t="shared" ref="B48:AB48" si="11">B7+B6+B10+B14+B17+B21+B22+B26+B30+B35+B36+B41+B42+B45</f>
        <v>23064</v>
      </c>
      <c r="C48" s="57">
        <f t="shared" si="11"/>
        <v>21788</v>
      </c>
      <c r="D48" s="57">
        <f t="shared" si="11"/>
        <v>21485</v>
      </c>
      <c r="E48" s="57">
        <f t="shared" si="11"/>
        <v>20850</v>
      </c>
      <c r="F48" s="57">
        <f t="shared" si="11"/>
        <v>19434</v>
      </c>
      <c r="G48" s="57">
        <f t="shared" si="11"/>
        <v>19974</v>
      </c>
      <c r="H48" s="57">
        <f t="shared" si="11"/>
        <v>20644</v>
      </c>
      <c r="I48" s="57">
        <f t="shared" si="11"/>
        <v>19819</v>
      </c>
      <c r="J48" s="57">
        <f t="shared" si="11"/>
        <v>18657</v>
      </c>
      <c r="K48" s="57">
        <f t="shared" si="11"/>
        <v>19097</v>
      </c>
      <c r="L48" s="57">
        <f t="shared" si="11"/>
        <v>20605</v>
      </c>
      <c r="M48" s="57">
        <f t="shared" si="11"/>
        <v>20171</v>
      </c>
      <c r="N48" s="57">
        <f t="shared" si="11"/>
        <v>19004</v>
      </c>
      <c r="O48" s="57">
        <f t="shared" si="11"/>
        <v>18008</v>
      </c>
      <c r="P48" s="57">
        <f t="shared" si="11"/>
        <v>16685</v>
      </c>
      <c r="Q48" s="57">
        <f t="shared" si="11"/>
        <v>16768</v>
      </c>
      <c r="R48" s="57">
        <f t="shared" si="11"/>
        <v>16534</v>
      </c>
      <c r="S48" s="57">
        <f t="shared" si="11"/>
        <v>16073</v>
      </c>
      <c r="T48" s="57">
        <f t="shared" si="11"/>
        <v>16646</v>
      </c>
      <c r="U48" s="57">
        <f t="shared" si="11"/>
        <v>16519</v>
      </c>
      <c r="V48" s="57">
        <f t="shared" si="11"/>
        <v>15415</v>
      </c>
      <c r="W48" s="57">
        <f t="shared" si="11"/>
        <v>15132</v>
      </c>
      <c r="X48" s="57">
        <f t="shared" si="11"/>
        <v>14724</v>
      </c>
      <c r="Y48" s="57">
        <f t="shared" si="11"/>
        <v>14343</v>
      </c>
      <c r="Z48" s="57">
        <f t="shared" si="11"/>
        <v>13917</v>
      </c>
      <c r="AA48" s="57">
        <f t="shared" si="11"/>
        <v>13919</v>
      </c>
      <c r="AB48" s="57">
        <f t="shared" si="11"/>
        <v>13438</v>
      </c>
      <c r="AC48" s="57">
        <f t="shared" ref="AC48:AS48" si="12">AC6+AC10+AC14+AC17+AC21+AC22+AC26+AC30+AC35+AC36+AC41+AC42+AC45</f>
        <v>13110</v>
      </c>
      <c r="AD48" s="57">
        <f t="shared" si="12"/>
        <v>12507</v>
      </c>
      <c r="AE48" s="57">
        <f t="shared" si="12"/>
        <v>12159</v>
      </c>
      <c r="AF48" s="57">
        <f t="shared" si="12"/>
        <v>11556</v>
      </c>
      <c r="AG48" s="57">
        <f t="shared" si="12"/>
        <v>10295</v>
      </c>
      <c r="AH48" s="57">
        <f t="shared" si="12"/>
        <v>9985</v>
      </c>
      <c r="AI48" s="57">
        <f t="shared" si="12"/>
        <v>9777</v>
      </c>
      <c r="AJ48" s="58">
        <f t="shared" si="12"/>
        <v>8974</v>
      </c>
      <c r="AK48" s="58">
        <f t="shared" si="12"/>
        <v>8833</v>
      </c>
      <c r="AL48" s="58">
        <f t="shared" si="12"/>
        <v>8477</v>
      </c>
      <c r="AM48" s="58">
        <f t="shared" si="12"/>
        <v>8355</v>
      </c>
      <c r="AN48" s="58">
        <f t="shared" si="12"/>
        <v>7118</v>
      </c>
      <c r="AO48" s="58">
        <f t="shared" si="12"/>
        <v>6432</v>
      </c>
      <c r="AP48" s="58">
        <f t="shared" si="12"/>
        <v>5774</v>
      </c>
      <c r="AQ48" s="58">
        <f t="shared" si="12"/>
        <v>3896</v>
      </c>
      <c r="AR48" s="58">
        <f t="shared" si="12"/>
        <v>3908</v>
      </c>
      <c r="AS48" s="58">
        <f t="shared" si="12"/>
        <v>4134</v>
      </c>
    </row>
    <row r="49" spans="1:44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35">
      <c r="A52" s="2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</sheetData>
  <pageMargins left="0.7" right="0.7" top="0.75" bottom="0.75" header="0.3" footer="0.3"/>
  <pageSetup paperSize="9" scale="17" orientation="portrait" horizontalDpi="90" verticalDpi="9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5"/>
  <sheetViews>
    <sheetView zoomScale="85" zoomScaleNormal="85" workbookViewId="0">
      <pane xSplit="1" ySplit="5" topLeftCell="AG6" activePane="bottomRight" state="frozen"/>
      <selection activeCell="L23" sqref="L23"/>
      <selection pane="topRight" activeCell="L23" sqref="L23"/>
      <selection pane="bottomLeft" activeCell="L23" sqref="L23"/>
      <selection pane="bottomRight" activeCell="L23" sqref="L23"/>
    </sheetView>
  </sheetViews>
  <sheetFormatPr defaultColWidth="8.84375" defaultRowHeight="12.5" x14ac:dyDescent="0.25"/>
  <cols>
    <col min="1" max="1" width="23" style="1" customWidth="1"/>
    <col min="2" max="32" width="9.07421875" style="1" customWidth="1"/>
    <col min="33" max="33" width="8.23046875" style="1" customWidth="1"/>
    <col min="34" max="34" width="9.23046875" style="1" customWidth="1"/>
    <col min="35" max="35" width="8" style="1" customWidth="1"/>
    <col min="36" max="36" width="7.765625" style="1" customWidth="1"/>
    <col min="37" max="37" width="8.3046875" style="1" customWidth="1"/>
    <col min="38" max="38" width="8" style="1" customWidth="1"/>
    <col min="39" max="39" width="8.07421875" style="1" customWidth="1"/>
    <col min="40" max="40" width="9" style="1" customWidth="1"/>
    <col min="41" max="42" width="7.765625" style="1" customWidth="1"/>
    <col min="43" max="43" width="9.4609375" style="1" customWidth="1"/>
    <col min="44" max="44" width="8" style="1" customWidth="1"/>
    <col min="45" max="45" width="7.3046875" style="1" customWidth="1"/>
    <col min="46" max="46" width="6.765625" style="1" customWidth="1"/>
    <col min="47" max="50" width="8.84375" style="1"/>
    <col min="51" max="51" width="4.84375" style="1" customWidth="1"/>
    <col min="52" max="52" width="5.53515625" style="1" customWidth="1"/>
    <col min="53" max="54" width="8.84375" style="1"/>
    <col min="55" max="55" width="6.84375" style="1" customWidth="1"/>
    <col min="56" max="56" width="5.69140625" style="1" customWidth="1"/>
    <col min="57" max="16384" width="8.84375" style="1"/>
  </cols>
  <sheetData>
    <row r="1" spans="1:45" ht="15.5" x14ac:dyDescent="0.35">
      <c r="A1" s="5" t="s">
        <v>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</row>
    <row r="2" spans="1:45" ht="15.5" x14ac:dyDescent="0.35">
      <c r="A2" s="31" t="s">
        <v>82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</row>
    <row r="3" spans="1:45" ht="15.5" x14ac:dyDescent="0.35">
      <c r="A3" s="32" t="s">
        <v>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1:45" ht="15.5" x14ac:dyDescent="0.35">
      <c r="A4" s="20" t="s">
        <v>84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5" ht="31.5" customHeight="1" x14ac:dyDescent="0.35">
      <c r="A5" s="16" t="s">
        <v>133</v>
      </c>
      <c r="B5" s="17" t="s">
        <v>88</v>
      </c>
      <c r="C5" s="17" t="s">
        <v>89</v>
      </c>
      <c r="D5" s="17" t="s">
        <v>90</v>
      </c>
      <c r="E5" s="17" t="s">
        <v>91</v>
      </c>
      <c r="F5" s="17" t="s">
        <v>92</v>
      </c>
      <c r="G5" s="17" t="s">
        <v>93</v>
      </c>
      <c r="H5" s="17" t="s">
        <v>94</v>
      </c>
      <c r="I5" s="17" t="s">
        <v>95</v>
      </c>
      <c r="J5" s="17" t="s">
        <v>96</v>
      </c>
      <c r="K5" s="17" t="s">
        <v>97</v>
      </c>
      <c r="L5" s="17" t="s">
        <v>98</v>
      </c>
      <c r="M5" s="17" t="s">
        <v>99</v>
      </c>
      <c r="N5" s="17" t="s">
        <v>100</v>
      </c>
      <c r="O5" s="17" t="s">
        <v>101</v>
      </c>
      <c r="P5" s="17" t="s">
        <v>102</v>
      </c>
      <c r="Q5" s="17" t="s">
        <v>103</v>
      </c>
      <c r="R5" s="17" t="s">
        <v>104</v>
      </c>
      <c r="S5" s="17" t="s">
        <v>105</v>
      </c>
      <c r="T5" s="17" t="s">
        <v>106</v>
      </c>
      <c r="U5" s="17" t="s">
        <v>107</v>
      </c>
      <c r="V5" s="17" t="s">
        <v>108</v>
      </c>
      <c r="W5" s="17" t="s">
        <v>109</v>
      </c>
      <c r="X5" s="17" t="s">
        <v>110</v>
      </c>
      <c r="Y5" s="17" t="s">
        <v>111</v>
      </c>
      <c r="Z5" s="17" t="s">
        <v>112</v>
      </c>
      <c r="AA5" s="17" t="s">
        <v>113</v>
      </c>
      <c r="AB5" s="17" t="s">
        <v>114</v>
      </c>
      <c r="AC5" s="17" t="s">
        <v>115</v>
      </c>
      <c r="AD5" s="17" t="s">
        <v>116</v>
      </c>
      <c r="AE5" s="17" t="s">
        <v>117</v>
      </c>
      <c r="AF5" s="17" t="s">
        <v>118</v>
      </c>
      <c r="AG5" s="17" t="s">
        <v>119</v>
      </c>
      <c r="AH5" s="17" t="s">
        <v>120</v>
      </c>
      <c r="AI5" s="17" t="s">
        <v>121</v>
      </c>
      <c r="AJ5" s="17" t="s">
        <v>122</v>
      </c>
      <c r="AK5" s="17" t="s">
        <v>123</v>
      </c>
      <c r="AL5" s="17" t="s">
        <v>124</v>
      </c>
      <c r="AM5" s="17" t="s">
        <v>125</v>
      </c>
      <c r="AN5" s="17" t="s">
        <v>126</v>
      </c>
      <c r="AO5" s="17" t="s">
        <v>127</v>
      </c>
      <c r="AP5" s="17" t="s">
        <v>134</v>
      </c>
      <c r="AQ5" s="53" t="s">
        <v>150</v>
      </c>
      <c r="AR5" s="17" t="s">
        <v>164</v>
      </c>
      <c r="AS5" s="54" t="s">
        <v>190</v>
      </c>
    </row>
    <row r="6" spans="1:45" ht="19.5" customHeight="1" x14ac:dyDescent="0.35">
      <c r="A6" s="20" t="s">
        <v>5</v>
      </c>
      <c r="B6" s="23">
        <v>1363</v>
      </c>
      <c r="C6" s="23">
        <v>1448</v>
      </c>
      <c r="D6" s="23">
        <v>1564</v>
      </c>
      <c r="E6" s="23">
        <v>1529</v>
      </c>
      <c r="F6" s="23">
        <v>1748</v>
      </c>
      <c r="G6" s="23">
        <v>1930</v>
      </c>
      <c r="H6" s="23">
        <v>1641</v>
      </c>
      <c r="I6" s="23">
        <v>1513</v>
      </c>
      <c r="J6" s="23">
        <v>1602</v>
      </c>
      <c r="K6" s="23">
        <v>1454</v>
      </c>
      <c r="L6" s="23">
        <v>1606</v>
      </c>
      <c r="M6" s="23">
        <v>1463</v>
      </c>
      <c r="N6" s="23">
        <v>1378</v>
      </c>
      <c r="O6" s="23">
        <v>1331</v>
      </c>
      <c r="P6" s="23">
        <v>1225</v>
      </c>
      <c r="Q6" s="23">
        <v>1416</v>
      </c>
      <c r="R6" s="23">
        <v>1361</v>
      </c>
      <c r="S6" s="23">
        <v>1346</v>
      </c>
      <c r="T6" s="23">
        <v>1309</v>
      </c>
      <c r="U6" s="23">
        <v>1167</v>
      </c>
      <c r="V6" s="23">
        <v>1062</v>
      </c>
      <c r="W6" s="23">
        <v>900</v>
      </c>
      <c r="X6" s="23">
        <v>942</v>
      </c>
      <c r="Y6" s="23">
        <v>852</v>
      </c>
      <c r="Z6" s="23">
        <v>840</v>
      </c>
      <c r="AA6" s="23">
        <v>794</v>
      </c>
      <c r="AB6" s="23">
        <v>808</v>
      </c>
      <c r="AC6" s="23">
        <v>801</v>
      </c>
      <c r="AD6" s="23">
        <v>740</v>
      </c>
      <c r="AE6" s="23">
        <v>768</v>
      </c>
      <c r="AF6" s="23">
        <v>821</v>
      </c>
      <c r="AG6" s="37">
        <v>810</v>
      </c>
      <c r="AH6" s="37">
        <v>855</v>
      </c>
      <c r="AI6" s="37">
        <v>934</v>
      </c>
      <c r="AJ6" s="37">
        <v>919</v>
      </c>
      <c r="AK6" s="37">
        <v>924</v>
      </c>
      <c r="AL6" s="37">
        <v>829</v>
      </c>
      <c r="AM6" s="37">
        <v>809</v>
      </c>
      <c r="AN6" s="37">
        <v>752</v>
      </c>
      <c r="AO6" s="37">
        <v>658</v>
      </c>
      <c r="AP6" s="37">
        <v>606</v>
      </c>
      <c r="AQ6" s="37">
        <v>628</v>
      </c>
      <c r="AR6" s="42">
        <v>523</v>
      </c>
      <c r="AS6" s="42">
        <v>492</v>
      </c>
    </row>
    <row r="7" spans="1:45" ht="19.5" customHeight="1" x14ac:dyDescent="0.35">
      <c r="A7" s="20" t="s">
        <v>156</v>
      </c>
      <c r="B7" s="23">
        <v>4064</v>
      </c>
      <c r="C7" s="23">
        <v>4324</v>
      </c>
      <c r="D7" s="23">
        <v>4332</v>
      </c>
      <c r="E7" s="23">
        <v>3858</v>
      </c>
      <c r="F7" s="23">
        <v>3342</v>
      </c>
      <c r="G7" s="23">
        <v>3129</v>
      </c>
      <c r="H7" s="23">
        <v>2686</v>
      </c>
      <c r="I7" s="23">
        <v>2441</v>
      </c>
      <c r="J7" s="23">
        <v>2123</v>
      </c>
      <c r="K7" s="23">
        <v>1902</v>
      </c>
      <c r="L7" s="23">
        <v>1895</v>
      </c>
      <c r="M7" s="23">
        <v>1747</v>
      </c>
      <c r="N7" s="23">
        <v>1399</v>
      </c>
      <c r="O7" s="23">
        <v>1233</v>
      </c>
      <c r="P7" s="23">
        <v>1119</v>
      </c>
      <c r="Q7" s="23">
        <v>935</v>
      </c>
      <c r="R7" s="23">
        <v>975</v>
      </c>
      <c r="S7" s="23">
        <v>867</v>
      </c>
      <c r="T7" s="23">
        <v>951</v>
      </c>
      <c r="U7" s="23">
        <v>972</v>
      </c>
      <c r="V7" s="23">
        <v>1032</v>
      </c>
      <c r="W7" s="23">
        <v>1155</v>
      </c>
      <c r="X7" s="23">
        <v>1207</v>
      </c>
      <c r="Y7" s="23">
        <v>1200</v>
      </c>
      <c r="Z7" s="23">
        <v>1153</v>
      </c>
      <c r="AA7" s="23">
        <v>1033</v>
      </c>
      <c r="AB7" s="23">
        <v>1098</v>
      </c>
      <c r="AC7" s="23">
        <v>1091</v>
      </c>
      <c r="AD7" s="23">
        <v>1109</v>
      </c>
      <c r="AE7" s="23">
        <v>1050</v>
      </c>
      <c r="AF7" s="23">
        <v>1038</v>
      </c>
      <c r="AG7" s="37">
        <v>859</v>
      </c>
      <c r="AH7" s="37">
        <v>827</v>
      </c>
      <c r="AI7" s="37">
        <v>890</v>
      </c>
      <c r="AJ7" s="37">
        <v>777</v>
      </c>
      <c r="AK7" s="37">
        <v>835</v>
      </c>
      <c r="AL7" s="37">
        <v>738</v>
      </c>
      <c r="AM7" s="37">
        <v>710</v>
      </c>
      <c r="AN7" s="37">
        <v>607</v>
      </c>
      <c r="AO7" s="37">
        <v>640</v>
      </c>
      <c r="AP7" s="37">
        <v>502</v>
      </c>
      <c r="AQ7" s="37">
        <v>390</v>
      </c>
      <c r="AR7" s="42">
        <v>431</v>
      </c>
      <c r="AS7" s="42">
        <v>447</v>
      </c>
    </row>
    <row r="8" spans="1:45" ht="19.5" customHeight="1" x14ac:dyDescent="0.35">
      <c r="A8" s="20" t="s">
        <v>6</v>
      </c>
      <c r="B8" s="23">
        <v>22727</v>
      </c>
      <c r="C8" s="23">
        <v>21543</v>
      </c>
      <c r="D8" s="23">
        <v>21417</v>
      </c>
      <c r="E8" s="23">
        <v>20973</v>
      </c>
      <c r="F8" s="23">
        <v>19296</v>
      </c>
      <c r="G8" s="23">
        <v>20289</v>
      </c>
      <c r="H8" s="23">
        <v>21838</v>
      </c>
      <c r="I8" s="23">
        <v>20855</v>
      </c>
      <c r="J8" s="23">
        <v>20050</v>
      </c>
      <c r="K8" s="23">
        <v>21060</v>
      </c>
      <c r="L8" s="23">
        <v>23288</v>
      </c>
      <c r="M8" s="23">
        <v>23126</v>
      </c>
      <c r="N8" s="23">
        <v>22547</v>
      </c>
      <c r="O8" s="23">
        <v>21739</v>
      </c>
      <c r="P8" s="23">
        <v>20418</v>
      </c>
      <c r="Q8" s="23">
        <v>20843</v>
      </c>
      <c r="R8" s="23">
        <v>20576</v>
      </c>
      <c r="S8" s="23">
        <v>20343</v>
      </c>
      <c r="T8" s="23">
        <v>21785</v>
      </c>
      <c r="U8" s="23">
        <v>21328</v>
      </c>
      <c r="V8" s="23">
        <v>19622</v>
      </c>
      <c r="W8" s="23">
        <v>19285</v>
      </c>
      <c r="X8" s="23">
        <v>18607</v>
      </c>
      <c r="Y8" s="23">
        <v>18194</v>
      </c>
      <c r="Z8" s="23">
        <v>17726</v>
      </c>
      <c r="AA8" s="23">
        <v>17718</v>
      </c>
      <c r="AB8" s="23">
        <v>16770</v>
      </c>
      <c r="AC8" s="23">
        <v>16398</v>
      </c>
      <c r="AD8" s="23">
        <v>15585</v>
      </c>
      <c r="AE8" s="23">
        <v>15061</v>
      </c>
      <c r="AF8" s="23">
        <v>14578</v>
      </c>
      <c r="AG8" s="37">
        <v>12805</v>
      </c>
      <c r="AH8" s="37">
        <v>12400</v>
      </c>
      <c r="AI8" s="37">
        <v>12214</v>
      </c>
      <c r="AJ8" s="37">
        <v>11220</v>
      </c>
      <c r="AK8" s="37">
        <v>11191</v>
      </c>
      <c r="AL8" s="37">
        <v>10935</v>
      </c>
      <c r="AM8" s="37">
        <v>11077</v>
      </c>
      <c r="AN8" s="37">
        <v>9406</v>
      </c>
      <c r="AO8" s="37">
        <v>8373</v>
      </c>
      <c r="AP8" s="37">
        <v>7492</v>
      </c>
      <c r="AQ8" s="37">
        <v>4668</v>
      </c>
      <c r="AR8" s="42">
        <v>4782</v>
      </c>
      <c r="AS8" s="42">
        <v>5059</v>
      </c>
    </row>
    <row r="9" spans="1:45" ht="19.5" customHeight="1" x14ac:dyDescent="0.35">
      <c r="A9" s="20" t="s">
        <v>7</v>
      </c>
      <c r="B9" s="23">
        <v>677</v>
      </c>
      <c r="C9" s="23">
        <v>584</v>
      </c>
      <c r="D9" s="23">
        <v>561</v>
      </c>
      <c r="E9" s="23">
        <v>618</v>
      </c>
      <c r="F9" s="23">
        <v>587</v>
      </c>
      <c r="G9" s="23">
        <v>642</v>
      </c>
      <c r="H9" s="23">
        <v>631</v>
      </c>
      <c r="I9" s="23">
        <v>734</v>
      </c>
      <c r="J9" s="23">
        <v>688</v>
      </c>
      <c r="K9" s="23">
        <v>695</v>
      </c>
      <c r="L9" s="23">
        <v>670</v>
      </c>
      <c r="M9" s="23">
        <v>483</v>
      </c>
      <c r="N9" s="23">
        <v>411</v>
      </c>
      <c r="O9" s="23">
        <v>373</v>
      </c>
      <c r="P9" s="23">
        <v>384</v>
      </c>
      <c r="Q9" s="23">
        <v>408</v>
      </c>
      <c r="R9" s="23">
        <v>508</v>
      </c>
      <c r="S9" s="23">
        <v>571</v>
      </c>
      <c r="T9" s="23">
        <v>555</v>
      </c>
      <c r="U9" s="23">
        <v>594</v>
      </c>
      <c r="V9" s="23">
        <v>552</v>
      </c>
      <c r="W9" s="23">
        <v>589</v>
      </c>
      <c r="X9" s="23">
        <v>548</v>
      </c>
      <c r="Y9" s="23">
        <v>504</v>
      </c>
      <c r="Z9" s="23">
        <v>487</v>
      </c>
      <c r="AA9" s="23">
        <v>477</v>
      </c>
      <c r="AB9" s="23">
        <v>469</v>
      </c>
      <c r="AC9" s="23">
        <v>474</v>
      </c>
      <c r="AD9" s="23">
        <v>413</v>
      </c>
      <c r="AE9" s="23">
        <v>367</v>
      </c>
      <c r="AF9" s="23">
        <v>391</v>
      </c>
      <c r="AG9" s="37">
        <v>355</v>
      </c>
      <c r="AH9" s="37">
        <v>387</v>
      </c>
      <c r="AI9" s="37">
        <v>333</v>
      </c>
      <c r="AJ9" s="37">
        <v>327</v>
      </c>
      <c r="AK9" s="37">
        <v>310</v>
      </c>
      <c r="AL9" s="37">
        <v>270</v>
      </c>
      <c r="AM9" s="37">
        <v>304</v>
      </c>
      <c r="AN9" s="37">
        <v>264</v>
      </c>
      <c r="AO9" s="37">
        <v>203</v>
      </c>
      <c r="AP9" s="37">
        <v>250</v>
      </c>
      <c r="AQ9" s="37">
        <v>126</v>
      </c>
      <c r="AR9" s="42">
        <v>134</v>
      </c>
      <c r="AS9" s="42">
        <v>148</v>
      </c>
    </row>
    <row r="10" spans="1:45" ht="19.5" customHeight="1" x14ac:dyDescent="0.35">
      <c r="A10" s="20" t="s">
        <v>8</v>
      </c>
      <c r="B10" s="23">
        <v>287</v>
      </c>
      <c r="C10" s="23">
        <v>259</v>
      </c>
      <c r="D10" s="23">
        <v>261</v>
      </c>
      <c r="E10" s="23">
        <v>236</v>
      </c>
      <c r="F10" s="23">
        <v>221</v>
      </c>
      <c r="G10" s="23">
        <v>214</v>
      </c>
      <c r="H10" s="23">
        <v>259</v>
      </c>
      <c r="I10" s="23">
        <v>219</v>
      </c>
      <c r="J10" s="23">
        <v>215</v>
      </c>
      <c r="K10" s="23">
        <v>221</v>
      </c>
      <c r="L10" s="23">
        <v>228</v>
      </c>
      <c r="M10" s="23">
        <v>268</v>
      </c>
      <c r="N10" s="23">
        <v>217</v>
      </c>
      <c r="O10" s="23">
        <v>191</v>
      </c>
      <c r="P10" s="23">
        <v>186</v>
      </c>
      <c r="Q10" s="23">
        <v>154</v>
      </c>
      <c r="R10" s="23">
        <v>181</v>
      </c>
      <c r="S10" s="23">
        <v>140</v>
      </c>
      <c r="T10" s="23">
        <v>145</v>
      </c>
      <c r="U10" s="23">
        <v>145</v>
      </c>
      <c r="V10" s="23">
        <v>125</v>
      </c>
      <c r="W10" s="23">
        <v>134</v>
      </c>
      <c r="X10" s="23">
        <v>101</v>
      </c>
      <c r="Y10" s="23">
        <v>114</v>
      </c>
      <c r="Z10" s="23">
        <v>111</v>
      </c>
      <c r="AA10" s="23">
        <v>109</v>
      </c>
      <c r="AB10" s="23">
        <v>84</v>
      </c>
      <c r="AC10" s="23">
        <v>87</v>
      </c>
      <c r="AD10" s="23">
        <v>74</v>
      </c>
      <c r="AE10" s="23">
        <v>65</v>
      </c>
      <c r="AF10" s="23">
        <v>79</v>
      </c>
      <c r="AG10" s="37">
        <v>57</v>
      </c>
      <c r="AH10" s="37">
        <v>52</v>
      </c>
      <c r="AI10" s="37">
        <v>54</v>
      </c>
      <c r="AJ10" s="37">
        <v>39</v>
      </c>
      <c r="AK10" s="37">
        <v>43</v>
      </c>
      <c r="AL10" s="37">
        <v>37</v>
      </c>
      <c r="AM10" s="37">
        <v>52</v>
      </c>
      <c r="AN10" s="37">
        <v>37</v>
      </c>
      <c r="AO10" s="37">
        <v>32</v>
      </c>
      <c r="AP10" s="37">
        <v>27</v>
      </c>
      <c r="AQ10" s="37">
        <v>13</v>
      </c>
      <c r="AR10" s="42">
        <v>16</v>
      </c>
      <c r="AS10" s="42">
        <v>16</v>
      </c>
    </row>
    <row r="11" spans="1:45" ht="19.5" customHeight="1" x14ac:dyDescent="0.35">
      <c r="A11" s="20" t="s">
        <v>9</v>
      </c>
      <c r="B11" s="23">
        <v>1750</v>
      </c>
      <c r="C11" s="23">
        <v>1557</v>
      </c>
      <c r="D11" s="23">
        <v>1418</v>
      </c>
      <c r="E11" s="23">
        <v>1366</v>
      </c>
      <c r="F11" s="23">
        <v>1534</v>
      </c>
      <c r="G11" s="23">
        <v>1589</v>
      </c>
      <c r="H11" s="23">
        <v>1713</v>
      </c>
      <c r="I11" s="23">
        <v>1544</v>
      </c>
      <c r="J11" s="23">
        <v>1544</v>
      </c>
      <c r="K11" s="23">
        <v>1666</v>
      </c>
      <c r="L11" s="23">
        <v>1754</v>
      </c>
      <c r="M11" s="23">
        <v>1665</v>
      </c>
      <c r="N11" s="23">
        <v>1570</v>
      </c>
      <c r="O11" s="23">
        <v>1433</v>
      </c>
      <c r="P11" s="23">
        <v>1253</v>
      </c>
      <c r="Q11" s="23">
        <v>1308</v>
      </c>
      <c r="R11" s="23">
        <v>1096</v>
      </c>
      <c r="S11" s="23">
        <v>1095</v>
      </c>
      <c r="T11" s="23">
        <v>1098</v>
      </c>
      <c r="U11" s="23">
        <v>1181</v>
      </c>
      <c r="V11" s="23">
        <v>1040</v>
      </c>
      <c r="W11" s="23">
        <v>1109</v>
      </c>
      <c r="X11" s="23">
        <v>1086</v>
      </c>
      <c r="Y11" s="23">
        <v>1059</v>
      </c>
      <c r="Z11" s="23">
        <v>1069</v>
      </c>
      <c r="AA11" s="23">
        <v>1131</v>
      </c>
      <c r="AB11" s="23">
        <v>1040</v>
      </c>
      <c r="AC11" s="23">
        <v>979</v>
      </c>
      <c r="AD11" s="23">
        <v>836</v>
      </c>
      <c r="AE11" s="23">
        <v>796</v>
      </c>
      <c r="AF11" s="23">
        <v>697</v>
      </c>
      <c r="AG11" s="37">
        <v>611</v>
      </c>
      <c r="AH11" s="37">
        <v>617</v>
      </c>
      <c r="AI11" s="37">
        <v>520</v>
      </c>
      <c r="AJ11" s="37">
        <v>469</v>
      </c>
      <c r="AK11" s="37">
        <v>433</v>
      </c>
      <c r="AL11" s="37">
        <v>389</v>
      </c>
      <c r="AM11" s="37">
        <v>396</v>
      </c>
      <c r="AN11" s="37">
        <v>320</v>
      </c>
      <c r="AO11" s="37">
        <v>299</v>
      </c>
      <c r="AP11" s="37">
        <v>246</v>
      </c>
      <c r="AQ11" s="37">
        <v>114</v>
      </c>
      <c r="AR11" s="42">
        <v>134</v>
      </c>
      <c r="AS11" s="42">
        <v>137</v>
      </c>
    </row>
    <row r="12" spans="1:45" ht="19.5" customHeight="1" x14ac:dyDescent="0.35">
      <c r="A12" s="20" t="s">
        <v>10</v>
      </c>
      <c r="B12" s="23">
        <v>2227</v>
      </c>
      <c r="C12" s="23">
        <v>1973</v>
      </c>
      <c r="D12" s="23">
        <v>1875</v>
      </c>
      <c r="E12" s="23">
        <v>1836</v>
      </c>
      <c r="F12" s="23">
        <v>1602</v>
      </c>
      <c r="G12" s="23">
        <v>1670</v>
      </c>
      <c r="H12" s="23">
        <v>1854</v>
      </c>
      <c r="I12" s="23">
        <v>1946</v>
      </c>
      <c r="J12" s="23">
        <v>1634</v>
      </c>
      <c r="K12" s="23">
        <v>1791</v>
      </c>
      <c r="L12" s="23">
        <v>1931</v>
      </c>
      <c r="M12" s="23">
        <v>1909</v>
      </c>
      <c r="N12" s="23">
        <v>1756</v>
      </c>
      <c r="O12" s="23">
        <v>1504</v>
      </c>
      <c r="P12" s="23">
        <v>1356</v>
      </c>
      <c r="Q12" s="23">
        <v>1307</v>
      </c>
      <c r="R12" s="23">
        <v>1227</v>
      </c>
      <c r="S12" s="23">
        <v>1137</v>
      </c>
      <c r="T12" s="23">
        <v>1143</v>
      </c>
      <c r="U12" s="23">
        <v>1189</v>
      </c>
      <c r="V12" s="23">
        <v>1073</v>
      </c>
      <c r="W12" s="23">
        <v>985</v>
      </c>
      <c r="X12" s="23">
        <v>934</v>
      </c>
      <c r="Y12" s="23">
        <v>858</v>
      </c>
      <c r="Z12" s="23">
        <v>795</v>
      </c>
      <c r="AA12" s="23">
        <v>976</v>
      </c>
      <c r="AB12" s="23">
        <v>912</v>
      </c>
      <c r="AC12" s="23">
        <v>923</v>
      </c>
      <c r="AD12" s="23">
        <v>924</v>
      </c>
      <c r="AE12" s="23">
        <v>918</v>
      </c>
      <c r="AF12" s="23">
        <v>760</v>
      </c>
      <c r="AG12" s="37">
        <v>752</v>
      </c>
      <c r="AH12" s="37">
        <v>785</v>
      </c>
      <c r="AI12" s="37">
        <v>806</v>
      </c>
      <c r="AJ12" s="37">
        <v>876</v>
      </c>
      <c r="AK12" s="37">
        <v>878</v>
      </c>
      <c r="AL12" s="37">
        <v>886</v>
      </c>
      <c r="AM12" s="37">
        <v>910</v>
      </c>
      <c r="AN12" s="37">
        <v>787</v>
      </c>
      <c r="AO12" s="37">
        <v>760</v>
      </c>
      <c r="AP12" s="37">
        <v>603</v>
      </c>
      <c r="AQ12" s="37">
        <v>397</v>
      </c>
      <c r="AR12" s="42">
        <v>433</v>
      </c>
      <c r="AS12" s="42">
        <v>468</v>
      </c>
    </row>
    <row r="13" spans="1:45" ht="22.5" customHeight="1" x14ac:dyDescent="0.35">
      <c r="A13" s="20" t="s">
        <v>11</v>
      </c>
      <c r="B13" s="23">
        <v>1992</v>
      </c>
      <c r="C13" s="23">
        <v>1550</v>
      </c>
      <c r="D13" s="23">
        <v>1493</v>
      </c>
      <c r="E13" s="23">
        <v>1434</v>
      </c>
      <c r="F13" s="23">
        <v>1277</v>
      </c>
      <c r="G13" s="23">
        <v>1378</v>
      </c>
      <c r="H13" s="23">
        <v>1440</v>
      </c>
      <c r="I13" s="23">
        <v>1394</v>
      </c>
      <c r="J13" s="23">
        <v>1297</v>
      </c>
      <c r="K13" s="23">
        <v>1370</v>
      </c>
      <c r="L13" s="23">
        <v>1519</v>
      </c>
      <c r="M13" s="23">
        <v>1396</v>
      </c>
      <c r="N13" s="23">
        <v>1290</v>
      </c>
      <c r="O13" s="23">
        <v>1209</v>
      </c>
      <c r="P13" s="23">
        <v>1089</v>
      </c>
      <c r="Q13" s="23">
        <v>988</v>
      </c>
      <c r="R13" s="23">
        <v>961</v>
      </c>
      <c r="S13" s="23">
        <v>805</v>
      </c>
      <c r="T13" s="23">
        <v>853</v>
      </c>
      <c r="U13" s="23">
        <v>847</v>
      </c>
      <c r="V13" s="23">
        <v>944</v>
      </c>
      <c r="W13" s="23">
        <v>924</v>
      </c>
      <c r="X13" s="23">
        <v>1013</v>
      </c>
      <c r="Y13" s="23">
        <v>999</v>
      </c>
      <c r="Z13" s="23">
        <v>929</v>
      </c>
      <c r="AA13" s="23">
        <v>800</v>
      </c>
      <c r="AB13" s="23">
        <v>739</v>
      </c>
      <c r="AC13" s="23">
        <v>697</v>
      </c>
      <c r="AD13" s="23">
        <v>643</v>
      </c>
      <c r="AE13" s="23">
        <v>654</v>
      </c>
      <c r="AF13" s="23">
        <v>554</v>
      </c>
      <c r="AG13" s="37">
        <v>546</v>
      </c>
      <c r="AH13" s="37">
        <v>465</v>
      </c>
      <c r="AI13" s="37">
        <v>453</v>
      </c>
      <c r="AJ13" s="37">
        <v>408</v>
      </c>
      <c r="AK13" s="37">
        <v>419</v>
      </c>
      <c r="AL13" s="37">
        <v>384</v>
      </c>
      <c r="AM13" s="37">
        <v>322</v>
      </c>
      <c r="AN13" s="37">
        <v>305</v>
      </c>
      <c r="AO13" s="37">
        <v>274</v>
      </c>
      <c r="AP13" s="37">
        <v>239</v>
      </c>
      <c r="AQ13" s="37">
        <v>146</v>
      </c>
      <c r="AR13" s="42">
        <v>146</v>
      </c>
      <c r="AS13" s="42">
        <v>170</v>
      </c>
    </row>
    <row r="14" spans="1:45" ht="15" customHeight="1" x14ac:dyDescent="0.35">
      <c r="A14" s="20" t="s">
        <v>25</v>
      </c>
      <c r="B14" s="23">
        <v>425</v>
      </c>
      <c r="C14" s="23">
        <v>388</v>
      </c>
      <c r="D14" s="23">
        <v>390</v>
      </c>
      <c r="E14" s="23">
        <v>342</v>
      </c>
      <c r="F14" s="23">
        <v>311</v>
      </c>
      <c r="G14" s="23">
        <v>395</v>
      </c>
      <c r="H14" s="23">
        <v>384</v>
      </c>
      <c r="I14" s="23">
        <v>337</v>
      </c>
      <c r="J14" s="23">
        <v>301</v>
      </c>
      <c r="K14" s="23">
        <v>306</v>
      </c>
      <c r="L14" s="23">
        <v>330</v>
      </c>
      <c r="M14" s="23">
        <v>366</v>
      </c>
      <c r="N14" s="23">
        <v>329</v>
      </c>
      <c r="O14" s="23">
        <v>293</v>
      </c>
      <c r="P14" s="23">
        <v>326</v>
      </c>
      <c r="Q14" s="23">
        <v>335</v>
      </c>
      <c r="R14" s="23">
        <v>347</v>
      </c>
      <c r="S14" s="23">
        <v>372</v>
      </c>
      <c r="T14" s="23">
        <v>368</v>
      </c>
      <c r="U14" s="23">
        <v>358</v>
      </c>
      <c r="V14" s="23">
        <v>384</v>
      </c>
      <c r="W14" s="23">
        <v>474</v>
      </c>
      <c r="X14" s="23">
        <v>434</v>
      </c>
      <c r="Y14" s="23">
        <v>374</v>
      </c>
      <c r="Z14" s="23">
        <v>348</v>
      </c>
      <c r="AA14" s="23">
        <v>365</v>
      </c>
      <c r="AB14" s="23">
        <v>556</v>
      </c>
      <c r="AC14" s="23">
        <v>509</v>
      </c>
      <c r="AD14" s="23">
        <v>480</v>
      </c>
      <c r="AE14" s="23">
        <v>541</v>
      </c>
      <c r="AF14" s="23">
        <v>469</v>
      </c>
      <c r="AG14" s="37">
        <v>447</v>
      </c>
      <c r="AH14" s="37">
        <v>364</v>
      </c>
      <c r="AI14" s="37">
        <v>326</v>
      </c>
      <c r="AJ14" s="37">
        <v>266</v>
      </c>
      <c r="AK14" s="37">
        <v>257</v>
      </c>
      <c r="AL14" s="37">
        <v>208</v>
      </c>
      <c r="AM14" s="37">
        <v>172</v>
      </c>
      <c r="AN14" s="37">
        <v>195</v>
      </c>
      <c r="AO14" s="37">
        <v>172</v>
      </c>
      <c r="AP14" s="37">
        <v>224</v>
      </c>
      <c r="AQ14" s="37">
        <v>202</v>
      </c>
      <c r="AR14" s="42">
        <v>248</v>
      </c>
      <c r="AS14" s="42">
        <v>262</v>
      </c>
    </row>
    <row r="15" spans="1:45" ht="15" customHeight="1" x14ac:dyDescent="0.35">
      <c r="A15" s="20" t="s">
        <v>0</v>
      </c>
      <c r="B15" s="23">
        <v>35512</v>
      </c>
      <c r="C15" s="23">
        <v>33626</v>
      </c>
      <c r="D15" s="23">
        <v>33311</v>
      </c>
      <c r="E15" s="23">
        <v>32192</v>
      </c>
      <c r="F15" s="23">
        <v>29918</v>
      </c>
      <c r="G15" s="23">
        <v>31236</v>
      </c>
      <c r="H15" s="23">
        <v>32446</v>
      </c>
      <c r="I15" s="23">
        <v>30983</v>
      </c>
      <c r="J15" s="23">
        <v>29454</v>
      </c>
      <c r="K15" s="23">
        <v>30465</v>
      </c>
      <c r="L15" s="23">
        <v>33221</v>
      </c>
      <c r="M15" s="23">
        <v>32423</v>
      </c>
      <c r="N15" s="23">
        <v>30897</v>
      </c>
      <c r="O15" s="23">
        <v>29306</v>
      </c>
      <c r="P15" s="23">
        <v>27356</v>
      </c>
      <c r="Q15" s="23">
        <v>27694</v>
      </c>
      <c r="R15" s="23">
        <v>27232</v>
      </c>
      <c r="S15" s="23">
        <v>26676</v>
      </c>
      <c r="T15" s="23">
        <v>28207</v>
      </c>
      <c r="U15" s="23">
        <v>27781</v>
      </c>
      <c r="V15" s="23">
        <v>25834</v>
      </c>
      <c r="W15" s="23">
        <v>25555</v>
      </c>
      <c r="X15" s="23">
        <v>24872</v>
      </c>
      <c r="Y15" s="23">
        <v>24154</v>
      </c>
      <c r="Z15" s="23">
        <v>23458</v>
      </c>
      <c r="AA15" s="23">
        <v>23403</v>
      </c>
      <c r="AB15" s="23">
        <v>22476</v>
      </c>
      <c r="AC15" s="23">
        <v>21959</v>
      </c>
      <c r="AD15" s="23">
        <v>20804</v>
      </c>
      <c r="AE15" s="23">
        <v>20220</v>
      </c>
      <c r="AF15" s="23">
        <v>19387</v>
      </c>
      <c r="AG15" s="37">
        <v>17242</v>
      </c>
      <c r="AH15" s="37">
        <v>16752</v>
      </c>
      <c r="AI15" s="37">
        <v>16530</v>
      </c>
      <c r="AJ15" s="37">
        <v>15301</v>
      </c>
      <c r="AK15" s="37">
        <v>15290</v>
      </c>
      <c r="AL15" s="37">
        <v>14676</v>
      </c>
      <c r="AM15" s="37">
        <v>14752</v>
      </c>
      <c r="AN15" s="37">
        <v>12673</v>
      </c>
      <c r="AO15" s="37">
        <v>11411</v>
      </c>
      <c r="AP15" s="37">
        <v>10189</v>
      </c>
      <c r="AQ15" s="37">
        <v>6684</v>
      </c>
      <c r="AR15" s="42">
        <v>6847</v>
      </c>
      <c r="AS15" s="42">
        <v>7199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16" orientation="portrait" horizontalDpi="96" verticalDpi="300" r:id="rId1"/>
  <headerFooter alignWithMargins="0">
    <oddHeader>&amp;R&amp;"Arial,Bold"&amp;16REPORTED INJURY ROAD COLLISIONS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zoomScaleNormal="100" workbookViewId="0">
      <selection activeCell="L23" sqref="L23"/>
    </sheetView>
  </sheetViews>
  <sheetFormatPr defaultColWidth="8.84375" defaultRowHeight="15.5" x14ac:dyDescent="0.35"/>
  <cols>
    <col min="1" max="1" width="19.23046875" style="20" customWidth="1"/>
    <col min="2" max="6" width="10.69140625" style="20" customWidth="1"/>
    <col min="7" max="8" width="9.84375" style="20" customWidth="1"/>
    <col min="9" max="9" width="10.69140625" style="20" customWidth="1"/>
    <col min="10" max="10" width="11.765625" style="20" customWidth="1"/>
    <col min="11" max="11" width="9.3046875" style="20" customWidth="1"/>
    <col min="12" max="12" width="10.69140625" style="20" customWidth="1"/>
    <col min="13" max="16384" width="8.84375" style="20"/>
  </cols>
  <sheetData>
    <row r="1" spans="1:12" x14ac:dyDescent="0.35">
      <c r="A1" s="15" t="s">
        <v>27</v>
      </c>
    </row>
    <row r="2" spans="1:12" x14ac:dyDescent="0.35">
      <c r="A2" s="31" t="s">
        <v>82</v>
      </c>
    </row>
    <row r="3" spans="1:12" x14ac:dyDescent="0.35">
      <c r="A3" s="20" t="s">
        <v>84</v>
      </c>
    </row>
    <row r="4" spans="1:12" ht="93" x14ac:dyDescent="0.35">
      <c r="A4" s="35" t="s">
        <v>140</v>
      </c>
      <c r="B4" s="19" t="s">
        <v>137</v>
      </c>
      <c r="C4" s="19" t="s">
        <v>180</v>
      </c>
      <c r="D4" s="19" t="s">
        <v>181</v>
      </c>
      <c r="E4" s="19" t="s">
        <v>182</v>
      </c>
      <c r="F4" s="19" t="s">
        <v>138</v>
      </c>
      <c r="G4" s="19" t="s">
        <v>152</v>
      </c>
      <c r="H4" s="19" t="s">
        <v>183</v>
      </c>
      <c r="I4" s="19" t="s">
        <v>184</v>
      </c>
      <c r="J4" s="19" t="s">
        <v>185</v>
      </c>
      <c r="K4" s="19" t="s">
        <v>153</v>
      </c>
      <c r="L4" s="38" t="s">
        <v>186</v>
      </c>
    </row>
    <row r="5" spans="1:12" x14ac:dyDescent="0.35">
      <c r="A5" s="24" t="s">
        <v>187</v>
      </c>
      <c r="B5" s="47">
        <f>AVERAGE(B23:B27)</f>
        <v>5.6</v>
      </c>
      <c r="C5" s="47">
        <f>AVERAGE(C23:C27)</f>
        <v>264</v>
      </c>
      <c r="D5" s="48">
        <f t="shared" ref="D5:D31" si="0">B5+C5</f>
        <v>269.60000000000002</v>
      </c>
      <c r="E5" s="47">
        <f>AVERAGE(E23:E27)</f>
        <v>656.2</v>
      </c>
      <c r="F5" s="47">
        <f>AVERAGE(F23:F27)</f>
        <v>930.6</v>
      </c>
      <c r="G5" s="47">
        <f>AVERAGE(G23:G27)</f>
        <v>173.6</v>
      </c>
      <c r="H5" s="49">
        <f>AVERAGE(H23:H27)</f>
        <v>2770.8</v>
      </c>
      <c r="I5" s="48">
        <f t="shared" ref="I5:I31" si="1">G5+H5</f>
        <v>2944.4</v>
      </c>
      <c r="J5" s="49">
        <f>AVERAGE(J23:J27)</f>
        <v>7208.4</v>
      </c>
      <c r="K5" s="49">
        <f>AVERAGE(K23:K27)</f>
        <v>10206.799999999999</v>
      </c>
      <c r="L5" s="50">
        <f>100*J5/'Traffic, max diff'!C13</f>
        <v>15.453746382248902</v>
      </c>
    </row>
    <row r="6" spans="1:12" x14ac:dyDescent="0.35">
      <c r="A6" s="28">
        <v>1997</v>
      </c>
      <c r="B6" s="20">
        <v>26</v>
      </c>
      <c r="C6" s="20">
        <v>719</v>
      </c>
      <c r="D6" s="48">
        <f t="shared" si="0"/>
        <v>745</v>
      </c>
      <c r="E6" s="26">
        <v>3053</v>
      </c>
      <c r="F6" s="26">
        <v>3798</v>
      </c>
      <c r="G6" s="26">
        <v>377</v>
      </c>
      <c r="H6" s="26">
        <v>4047</v>
      </c>
      <c r="I6" s="48">
        <f t="shared" si="1"/>
        <v>4424</v>
      </c>
      <c r="J6" s="26">
        <v>18205</v>
      </c>
      <c r="K6" s="48">
        <v>22629</v>
      </c>
      <c r="L6" s="50">
        <f>100*J6/'Traffic, max diff'!C20</f>
        <v>47.185009220191844</v>
      </c>
    </row>
    <row r="7" spans="1:12" x14ac:dyDescent="0.35">
      <c r="A7" s="28">
        <v>1998</v>
      </c>
      <c r="B7" s="20">
        <v>32</v>
      </c>
      <c r="C7" s="20">
        <v>666</v>
      </c>
      <c r="D7" s="48">
        <f t="shared" si="0"/>
        <v>698</v>
      </c>
      <c r="E7" s="26">
        <v>2837</v>
      </c>
      <c r="F7" s="26">
        <v>3535</v>
      </c>
      <c r="G7" s="26">
        <v>385</v>
      </c>
      <c r="H7" s="26">
        <v>4072</v>
      </c>
      <c r="I7" s="48">
        <f t="shared" si="1"/>
        <v>4457</v>
      </c>
      <c r="J7" s="26">
        <v>18010</v>
      </c>
      <c r="K7" s="48">
        <v>22467</v>
      </c>
      <c r="L7" s="50">
        <f>100*J7/'Traffic, max diff'!C21</f>
        <v>45.979654883501446</v>
      </c>
    </row>
    <row r="8" spans="1:12" x14ac:dyDescent="0.35">
      <c r="A8" s="28">
        <v>1999</v>
      </c>
      <c r="B8" s="20">
        <v>25</v>
      </c>
      <c r="C8" s="20">
        <v>600</v>
      </c>
      <c r="D8" s="48">
        <f t="shared" si="0"/>
        <v>625</v>
      </c>
      <c r="E8" s="26">
        <v>2571</v>
      </c>
      <c r="F8" s="26">
        <v>3196</v>
      </c>
      <c r="G8" s="26">
        <v>310</v>
      </c>
      <c r="H8" s="26">
        <v>3765</v>
      </c>
      <c r="I8" s="48">
        <f t="shared" si="1"/>
        <v>4075</v>
      </c>
      <c r="J8" s="26">
        <v>16927</v>
      </c>
      <c r="K8" s="48">
        <v>21002</v>
      </c>
      <c r="L8" s="50">
        <f>100*J8/'Traffic, max diff'!C22</f>
        <v>42.56221357506049</v>
      </c>
    </row>
    <row r="9" spans="1:12" x14ac:dyDescent="0.35">
      <c r="A9" s="28">
        <v>2000</v>
      </c>
      <c r="B9" s="20">
        <v>21</v>
      </c>
      <c r="C9" s="20">
        <v>540</v>
      </c>
      <c r="D9" s="48">
        <f t="shared" si="0"/>
        <v>561</v>
      </c>
      <c r="E9" s="26">
        <v>2439</v>
      </c>
      <c r="F9" s="26">
        <v>3000</v>
      </c>
      <c r="G9" s="26">
        <v>326</v>
      </c>
      <c r="H9" s="26">
        <v>3568</v>
      </c>
      <c r="I9" s="48">
        <f t="shared" si="1"/>
        <v>3894</v>
      </c>
      <c r="J9" s="26">
        <v>16624</v>
      </c>
      <c r="K9" s="48">
        <v>20518</v>
      </c>
      <c r="L9" s="50">
        <f>100*J9/'Traffic, max diff'!C23</f>
        <v>42.021216467706246</v>
      </c>
    </row>
    <row r="10" spans="1:12" x14ac:dyDescent="0.35">
      <c r="A10" s="28">
        <v>2001</v>
      </c>
      <c r="B10" s="20">
        <v>20</v>
      </c>
      <c r="C10" s="20">
        <v>524</v>
      </c>
      <c r="D10" s="48">
        <f t="shared" si="0"/>
        <v>544</v>
      </c>
      <c r="E10" s="26">
        <v>2379</v>
      </c>
      <c r="F10" s="26">
        <v>2923</v>
      </c>
      <c r="G10" s="26">
        <v>348</v>
      </c>
      <c r="H10" s="26">
        <v>3410</v>
      </c>
      <c r="I10" s="48">
        <f t="shared" si="1"/>
        <v>3758</v>
      </c>
      <c r="J10" s="26">
        <v>16153</v>
      </c>
      <c r="K10" s="48">
        <v>19911</v>
      </c>
      <c r="L10" s="50">
        <f>100*J10/'Traffic, max diff'!C24</f>
        <v>40.317390438246512</v>
      </c>
    </row>
    <row r="11" spans="1:12" x14ac:dyDescent="0.35">
      <c r="A11" s="28">
        <v>2002</v>
      </c>
      <c r="B11" s="20">
        <v>14</v>
      </c>
      <c r="C11" s="20">
        <v>513</v>
      </c>
      <c r="D11" s="48">
        <f t="shared" si="0"/>
        <v>527</v>
      </c>
      <c r="E11" s="26">
        <v>2218</v>
      </c>
      <c r="F11" s="26">
        <v>2745</v>
      </c>
      <c r="G11" s="26">
        <v>304</v>
      </c>
      <c r="H11" s="26">
        <v>3229</v>
      </c>
      <c r="I11" s="48">
        <f t="shared" si="1"/>
        <v>3533</v>
      </c>
      <c r="J11" s="26">
        <v>15742</v>
      </c>
      <c r="K11" s="48">
        <v>19275</v>
      </c>
      <c r="L11" s="50">
        <f>100*J11/'Traffic, max diff'!C25</f>
        <v>37.900565787889732</v>
      </c>
    </row>
    <row r="12" spans="1:12" x14ac:dyDescent="0.35">
      <c r="A12" s="28">
        <v>2003</v>
      </c>
      <c r="B12" s="20">
        <v>17</v>
      </c>
      <c r="C12" s="20">
        <v>415</v>
      </c>
      <c r="D12" s="48">
        <f t="shared" si="0"/>
        <v>432</v>
      </c>
      <c r="E12" s="26">
        <v>2048</v>
      </c>
      <c r="F12" s="26">
        <v>2480</v>
      </c>
      <c r="G12" s="26">
        <v>336</v>
      </c>
      <c r="H12" s="26">
        <v>2957</v>
      </c>
      <c r="I12" s="48">
        <f t="shared" si="1"/>
        <v>3293</v>
      </c>
      <c r="J12" s="26">
        <v>15463</v>
      </c>
      <c r="K12" s="48">
        <v>18756</v>
      </c>
      <c r="L12" s="50">
        <f>100*J12/'Traffic, max diff'!C26</f>
        <v>36.783386459869639</v>
      </c>
    </row>
    <row r="13" spans="1:12" x14ac:dyDescent="0.35">
      <c r="A13" s="28" t="s">
        <v>165</v>
      </c>
      <c r="B13" s="20">
        <v>12</v>
      </c>
      <c r="C13" s="20">
        <v>667</v>
      </c>
      <c r="D13" s="48">
        <f t="shared" si="0"/>
        <v>679</v>
      </c>
      <c r="E13" s="26">
        <v>1708</v>
      </c>
      <c r="F13" s="26">
        <v>2395</v>
      </c>
      <c r="G13" s="26">
        <v>308</v>
      </c>
      <c r="H13" s="26">
        <v>4703</v>
      </c>
      <c r="I13" s="48">
        <f t="shared" si="1"/>
        <v>5011</v>
      </c>
      <c r="J13" s="26">
        <v>13380</v>
      </c>
      <c r="K13" s="48">
        <v>18502</v>
      </c>
      <c r="L13" s="50">
        <f>100*J13/'Traffic, max diff'!C27</f>
        <v>31.79808926279766</v>
      </c>
    </row>
    <row r="14" spans="1:12" x14ac:dyDescent="0.35">
      <c r="A14" s="28" t="s">
        <v>166</v>
      </c>
      <c r="B14" s="20">
        <v>11</v>
      </c>
      <c r="C14" s="20">
        <v>620</v>
      </c>
      <c r="D14" s="48">
        <f t="shared" si="0"/>
        <v>631</v>
      </c>
      <c r="E14" s="26">
        <v>1520</v>
      </c>
      <c r="F14" s="26">
        <v>2163</v>
      </c>
      <c r="G14" s="26">
        <v>286</v>
      </c>
      <c r="H14" s="26">
        <v>4613</v>
      </c>
      <c r="I14" s="48">
        <f t="shared" si="1"/>
        <v>4899</v>
      </c>
      <c r="J14" s="26">
        <v>12861</v>
      </c>
      <c r="K14" s="48">
        <v>17890</v>
      </c>
      <c r="L14" s="50">
        <f>100*J14/'Traffic, max diff'!C28</f>
        <v>30.558855676471985</v>
      </c>
    </row>
    <row r="15" spans="1:12" x14ac:dyDescent="0.35">
      <c r="A15" s="28" t="s">
        <v>167</v>
      </c>
      <c r="B15" s="20">
        <v>25</v>
      </c>
      <c r="C15" s="20">
        <v>583</v>
      </c>
      <c r="D15" s="48">
        <f t="shared" si="0"/>
        <v>608</v>
      </c>
      <c r="E15" s="26">
        <v>1401</v>
      </c>
      <c r="F15" s="26">
        <v>2021</v>
      </c>
      <c r="G15" s="26">
        <v>314</v>
      </c>
      <c r="H15" s="26">
        <v>4482</v>
      </c>
      <c r="I15" s="48">
        <f t="shared" si="1"/>
        <v>4796</v>
      </c>
      <c r="J15" s="26">
        <v>12330</v>
      </c>
      <c r="K15" s="48">
        <v>17269</v>
      </c>
      <c r="L15" s="50">
        <f>100*J15/'Traffic, max diff'!C29</f>
        <v>28.373527245949926</v>
      </c>
    </row>
    <row r="16" spans="1:12" x14ac:dyDescent="0.35">
      <c r="A16" s="28" t="s">
        <v>168</v>
      </c>
      <c r="B16" s="20">
        <v>9</v>
      </c>
      <c r="C16" s="20">
        <v>485</v>
      </c>
      <c r="D16" s="48">
        <f t="shared" si="0"/>
        <v>494</v>
      </c>
      <c r="E16" s="26">
        <v>1307</v>
      </c>
      <c r="F16" s="26">
        <v>1816</v>
      </c>
      <c r="G16" s="26">
        <v>281</v>
      </c>
      <c r="H16" s="26">
        <v>4097</v>
      </c>
      <c r="I16" s="48">
        <f t="shared" si="1"/>
        <v>4378</v>
      </c>
      <c r="J16" s="26">
        <v>11660</v>
      </c>
      <c r="K16" s="48">
        <v>16239</v>
      </c>
      <c r="L16" s="50">
        <f>100*J16/'Traffic, max diff'!C30</f>
        <v>26.507229244339364</v>
      </c>
    </row>
    <row r="17" spans="1:12" x14ac:dyDescent="0.35">
      <c r="A17" s="28" t="s">
        <v>169</v>
      </c>
      <c r="B17" s="20">
        <v>20</v>
      </c>
      <c r="C17" s="20">
        <v>469</v>
      </c>
      <c r="D17" s="48">
        <f t="shared" si="0"/>
        <v>489</v>
      </c>
      <c r="E17" s="26">
        <v>1194</v>
      </c>
      <c r="F17" s="26">
        <v>1689</v>
      </c>
      <c r="G17" s="26">
        <v>270</v>
      </c>
      <c r="H17" s="26">
        <v>4195</v>
      </c>
      <c r="I17" s="48">
        <f t="shared" si="1"/>
        <v>4465</v>
      </c>
      <c r="J17" s="26">
        <v>11066</v>
      </c>
      <c r="K17" s="48">
        <v>15592</v>
      </c>
      <c r="L17" s="50">
        <f>100*J17/'Traffic, max diff'!C31</f>
        <v>25.265417018653395</v>
      </c>
    </row>
    <row r="18" spans="1:12" x14ac:dyDescent="0.35">
      <c r="A18" s="28" t="s">
        <v>170</v>
      </c>
      <c r="B18" s="20">
        <v>5</v>
      </c>
      <c r="C18" s="20">
        <v>424</v>
      </c>
      <c r="D18" s="48">
        <f t="shared" si="0"/>
        <v>429</v>
      </c>
      <c r="E18" s="26">
        <v>1036</v>
      </c>
      <c r="F18" s="26">
        <v>1473</v>
      </c>
      <c r="G18" s="26">
        <v>216</v>
      </c>
      <c r="H18" s="26">
        <v>3909</v>
      </c>
      <c r="I18" s="48">
        <f t="shared" si="1"/>
        <v>4125</v>
      </c>
      <c r="J18" s="26">
        <v>10796</v>
      </c>
      <c r="K18" s="48">
        <v>15043</v>
      </c>
      <c r="L18" s="50">
        <f>100*J18/'Traffic, max diff'!C32</f>
        <v>24.780792361015472</v>
      </c>
    </row>
    <row r="19" spans="1:12" x14ac:dyDescent="0.35">
      <c r="A19" s="28" t="s">
        <v>171</v>
      </c>
      <c r="B19" s="20">
        <v>4</v>
      </c>
      <c r="C19" s="20">
        <v>385</v>
      </c>
      <c r="D19" s="48">
        <f t="shared" si="0"/>
        <v>389</v>
      </c>
      <c r="E19" s="26">
        <v>987</v>
      </c>
      <c r="F19" s="26">
        <v>1378</v>
      </c>
      <c r="G19" s="26">
        <v>208</v>
      </c>
      <c r="H19" s="26">
        <v>3381</v>
      </c>
      <c r="I19" s="48">
        <f t="shared" si="1"/>
        <v>3589</v>
      </c>
      <c r="J19" s="26">
        <v>9735</v>
      </c>
      <c r="K19" s="48">
        <v>13338</v>
      </c>
      <c r="L19" s="50">
        <f>100*J19/'Traffic, max diff'!C33</f>
        <v>22.555607043558851</v>
      </c>
    </row>
    <row r="20" spans="1:12" x14ac:dyDescent="0.35">
      <c r="A20" s="28" t="s">
        <v>172</v>
      </c>
      <c r="B20" s="20">
        <v>7</v>
      </c>
      <c r="C20" s="20">
        <v>361</v>
      </c>
      <c r="D20" s="48">
        <f t="shared" si="0"/>
        <v>368</v>
      </c>
      <c r="E20" s="26">
        <v>947</v>
      </c>
      <c r="F20" s="26">
        <v>1316</v>
      </c>
      <c r="G20" s="26">
        <v>185</v>
      </c>
      <c r="H20" s="26">
        <v>3244</v>
      </c>
      <c r="I20" s="48">
        <f t="shared" si="1"/>
        <v>3429</v>
      </c>
      <c r="J20" s="26">
        <v>9325</v>
      </c>
      <c r="K20" s="48">
        <v>12785</v>
      </c>
      <c r="L20" s="50">
        <f>100*J20/'Traffic, max diff'!C34</f>
        <v>21.643263316699546</v>
      </c>
    </row>
    <row r="21" spans="1:12" x14ac:dyDescent="0.35">
      <c r="A21" s="28" t="s">
        <v>173</v>
      </c>
      <c r="B21" s="20">
        <v>2</v>
      </c>
      <c r="C21" s="20">
        <v>328</v>
      </c>
      <c r="D21" s="48">
        <f t="shared" si="0"/>
        <v>330</v>
      </c>
      <c r="E21" s="26">
        <v>830</v>
      </c>
      <c r="F21" s="26">
        <v>1167</v>
      </c>
      <c r="G21" s="26">
        <v>176</v>
      </c>
      <c r="H21" s="26">
        <v>3349</v>
      </c>
      <c r="I21" s="48">
        <f t="shared" si="1"/>
        <v>3525</v>
      </c>
      <c r="J21" s="26">
        <v>9049</v>
      </c>
      <c r="K21" s="48">
        <v>12712</v>
      </c>
      <c r="L21" s="50">
        <f>100*J21/'Traffic, max diff'!C35</f>
        <v>20.803255322083775</v>
      </c>
    </row>
    <row r="22" spans="1:12" x14ac:dyDescent="0.35">
      <c r="A22" s="28" t="s">
        <v>174</v>
      </c>
      <c r="B22" s="20">
        <v>9</v>
      </c>
      <c r="C22" s="20">
        <v>268</v>
      </c>
      <c r="D22" s="48">
        <f t="shared" si="0"/>
        <v>277</v>
      </c>
      <c r="E22" s="26">
        <v>770</v>
      </c>
      <c r="F22" s="26">
        <v>1052</v>
      </c>
      <c r="G22" s="26">
        <v>172</v>
      </c>
      <c r="H22" s="26">
        <v>2949</v>
      </c>
      <c r="I22" s="48">
        <f t="shared" si="1"/>
        <v>3121</v>
      </c>
      <c r="J22" s="26">
        <v>8344</v>
      </c>
      <c r="K22" s="48">
        <v>11492</v>
      </c>
      <c r="L22" s="50">
        <f>100*J22/'Traffic, max diff'!C36</f>
        <v>19.089016494703849</v>
      </c>
    </row>
    <row r="23" spans="1:12" x14ac:dyDescent="0.35">
      <c r="A23" s="28" t="s">
        <v>175</v>
      </c>
      <c r="B23" s="20">
        <v>7</v>
      </c>
      <c r="C23" s="20">
        <v>292</v>
      </c>
      <c r="D23" s="48">
        <f t="shared" si="0"/>
        <v>299</v>
      </c>
      <c r="E23" s="26">
        <v>726</v>
      </c>
      <c r="F23" s="26">
        <v>1029</v>
      </c>
      <c r="G23" s="26">
        <v>203</v>
      </c>
      <c r="H23" s="26">
        <v>2949</v>
      </c>
      <c r="I23" s="48">
        <f t="shared" si="1"/>
        <v>3152</v>
      </c>
      <c r="J23" s="26">
        <v>8078</v>
      </c>
      <c r="K23" s="48">
        <v>11302</v>
      </c>
      <c r="L23" s="50">
        <f>100*J23/'Traffic, max diff'!C37</f>
        <v>18.040914775772734</v>
      </c>
    </row>
    <row r="24" spans="1:12" x14ac:dyDescent="0.35">
      <c r="A24" s="28" t="s">
        <v>176</v>
      </c>
      <c r="B24" s="20">
        <v>4</v>
      </c>
      <c r="C24" s="20">
        <v>255</v>
      </c>
      <c r="D24" s="48">
        <f t="shared" si="0"/>
        <v>259</v>
      </c>
      <c r="E24" s="26">
        <v>705</v>
      </c>
      <c r="F24" s="26">
        <v>971</v>
      </c>
      <c r="G24" s="26">
        <v>168</v>
      </c>
      <c r="H24" s="26">
        <v>2840</v>
      </c>
      <c r="I24" s="48">
        <f t="shared" si="1"/>
        <v>3008</v>
      </c>
      <c r="J24" s="26">
        <v>7931</v>
      </c>
      <c r="K24" s="48">
        <v>10977</v>
      </c>
      <c r="L24" s="50">
        <f>100*J24/'Traffic, max diff'!C38</f>
        <v>17.479173094723851</v>
      </c>
    </row>
    <row r="25" spans="1:12" x14ac:dyDescent="0.35">
      <c r="A25" s="28" t="s">
        <v>177</v>
      </c>
      <c r="B25" s="20">
        <v>12</v>
      </c>
      <c r="C25" s="20">
        <v>284</v>
      </c>
      <c r="D25" s="48">
        <f t="shared" si="0"/>
        <v>296</v>
      </c>
      <c r="E25" s="26">
        <v>698</v>
      </c>
      <c r="F25" s="26">
        <v>999</v>
      </c>
      <c r="G25" s="26">
        <v>191</v>
      </c>
      <c r="H25" s="26">
        <v>2910</v>
      </c>
      <c r="I25" s="48">
        <f t="shared" si="1"/>
        <v>3101</v>
      </c>
      <c r="J25" s="26">
        <v>7763</v>
      </c>
      <c r="K25" s="48">
        <v>10898</v>
      </c>
      <c r="L25" s="50">
        <f>100*J25/'Traffic, max diff'!C39</f>
        <v>16.572380078133339</v>
      </c>
    </row>
    <row r="26" spans="1:12" x14ac:dyDescent="0.35">
      <c r="A26" s="28" t="s">
        <v>178</v>
      </c>
      <c r="B26" s="20">
        <v>2</v>
      </c>
      <c r="C26" s="20">
        <v>259</v>
      </c>
      <c r="D26" s="48">
        <f t="shared" si="0"/>
        <v>261</v>
      </c>
      <c r="E26" s="26">
        <v>635</v>
      </c>
      <c r="F26" s="26">
        <v>900</v>
      </c>
      <c r="G26" s="26">
        <v>145</v>
      </c>
      <c r="H26" s="26">
        <v>2617</v>
      </c>
      <c r="I26" s="48">
        <f t="shared" si="1"/>
        <v>2762</v>
      </c>
      <c r="J26" s="26">
        <v>6593</v>
      </c>
      <c r="K26" s="48">
        <v>9433</v>
      </c>
      <c r="L26" s="50">
        <f>100*J26/'Traffic, max diff'!C40</f>
        <v>13.722551774378188</v>
      </c>
    </row>
    <row r="27" spans="1:12" x14ac:dyDescent="0.35">
      <c r="A27" s="28" t="s">
        <v>179</v>
      </c>
      <c r="B27" s="20">
        <v>3</v>
      </c>
      <c r="C27" s="20">
        <v>230</v>
      </c>
      <c r="D27" s="48">
        <f t="shared" si="0"/>
        <v>233</v>
      </c>
      <c r="E27" s="26">
        <v>517</v>
      </c>
      <c r="F27" s="26">
        <v>754</v>
      </c>
      <c r="G27" s="26">
        <v>161</v>
      </c>
      <c r="H27" s="26">
        <v>2538</v>
      </c>
      <c r="I27" s="48">
        <f t="shared" si="1"/>
        <v>2699</v>
      </c>
      <c r="J27" s="26">
        <v>5677</v>
      </c>
      <c r="K27" s="48">
        <v>8424</v>
      </c>
      <c r="L27" s="50">
        <f>100*J27/'Traffic, max diff'!C41</f>
        <v>11.781185796999191</v>
      </c>
    </row>
    <row r="28" spans="1:12" x14ac:dyDescent="0.35">
      <c r="A28" s="28" t="s">
        <v>128</v>
      </c>
      <c r="B28" s="20">
        <v>2</v>
      </c>
      <c r="C28" s="20">
        <v>238</v>
      </c>
      <c r="D28" s="48">
        <f t="shared" si="0"/>
        <v>240</v>
      </c>
      <c r="E28" s="26">
        <v>510</v>
      </c>
      <c r="F28" s="26">
        <v>769</v>
      </c>
      <c r="G28" s="26">
        <v>164</v>
      </c>
      <c r="H28" s="26">
        <v>2401</v>
      </c>
      <c r="I28" s="48">
        <f t="shared" si="1"/>
        <v>2565</v>
      </c>
      <c r="J28" s="26">
        <v>4927</v>
      </c>
      <c r="K28" s="48">
        <v>7706</v>
      </c>
      <c r="L28" s="50">
        <f>100*J28/'Traffic, max diff'!C42</f>
        <v>10.114343193808635</v>
      </c>
    </row>
    <row r="29" spans="1:12" x14ac:dyDescent="0.35">
      <c r="A29" s="28">
        <v>2020</v>
      </c>
      <c r="B29" s="20">
        <v>6</v>
      </c>
      <c r="C29" s="20">
        <v>144</v>
      </c>
      <c r="D29" s="48">
        <f t="shared" si="0"/>
        <v>150</v>
      </c>
      <c r="E29" s="26">
        <v>343</v>
      </c>
      <c r="F29" s="26">
        <v>493</v>
      </c>
      <c r="G29" s="26">
        <v>141</v>
      </c>
      <c r="H29" s="26">
        <v>1535</v>
      </c>
      <c r="I29" s="48">
        <f t="shared" si="1"/>
        <v>1676</v>
      </c>
      <c r="J29" s="26">
        <v>3386</v>
      </c>
      <c r="K29" s="48">
        <v>5062</v>
      </c>
      <c r="L29" s="50">
        <f>100*J29/'Traffic, max diff'!C43</f>
        <v>8.9380460892748719</v>
      </c>
    </row>
    <row r="30" spans="1:12" x14ac:dyDescent="0.35">
      <c r="A30" s="28">
        <v>2021</v>
      </c>
      <c r="B30" s="20">
        <v>5</v>
      </c>
      <c r="C30" s="20">
        <v>140</v>
      </c>
      <c r="D30" s="48">
        <f t="shared" ref="D30" si="2">B30+C30</f>
        <v>145</v>
      </c>
      <c r="E30" s="26">
        <v>350</v>
      </c>
      <c r="F30" s="26">
        <v>495</v>
      </c>
      <c r="G30" s="26">
        <v>141</v>
      </c>
      <c r="H30" s="26">
        <v>1618</v>
      </c>
      <c r="I30" s="48">
        <f t="shared" ref="I30" si="3">G30+H30</f>
        <v>1759</v>
      </c>
      <c r="J30" s="26">
        <v>3356</v>
      </c>
      <c r="K30" s="48">
        <v>5115</v>
      </c>
      <c r="L30" s="50">
        <f>100*J30/'Traffic, max diff'!C44</f>
        <v>7.7309375719880213</v>
      </c>
    </row>
    <row r="31" spans="1:12" x14ac:dyDescent="0.35">
      <c r="A31" s="28">
        <v>2022</v>
      </c>
      <c r="B31" s="20">
        <v>3</v>
      </c>
      <c r="C31" s="20">
        <v>176</v>
      </c>
      <c r="D31" s="48">
        <f t="shared" si="0"/>
        <v>179</v>
      </c>
      <c r="E31" s="26">
        <v>408</v>
      </c>
      <c r="F31" s="26">
        <v>587</v>
      </c>
      <c r="G31" s="26">
        <v>173</v>
      </c>
      <c r="H31" s="26">
        <v>1776</v>
      </c>
      <c r="I31" s="48">
        <f t="shared" si="1"/>
        <v>1949</v>
      </c>
      <c r="J31" s="26">
        <v>3672</v>
      </c>
      <c r="K31" s="48">
        <v>5621</v>
      </c>
      <c r="L31" s="50">
        <f>100*J31/'Traffic, max diff'!C45</f>
        <v>7.7502691065662006</v>
      </c>
    </row>
    <row r="32" spans="1:12" ht="30" customHeight="1" x14ac:dyDescent="0.35">
      <c r="A32" s="29" t="s">
        <v>192</v>
      </c>
      <c r="B32" s="51">
        <f>(B31-B5)/B5*100</f>
        <v>-46.428571428571423</v>
      </c>
      <c r="C32" s="51">
        <f t="shared" ref="C32:L32" si="4">(C31-C5)/C5*100</f>
        <v>-33.333333333333329</v>
      </c>
      <c r="D32" s="51">
        <f t="shared" si="4"/>
        <v>-33.605341246290806</v>
      </c>
      <c r="E32" s="51">
        <f t="shared" si="4"/>
        <v>-37.823834196891198</v>
      </c>
      <c r="F32" s="51">
        <f t="shared" si="4"/>
        <v>-36.922415645819903</v>
      </c>
      <c r="G32" s="52">
        <f t="shared" si="4"/>
        <v>-0.34562211981566493</v>
      </c>
      <c r="H32" s="51">
        <f t="shared" si="4"/>
        <v>-35.902988306626249</v>
      </c>
      <c r="I32" s="51">
        <f t="shared" si="4"/>
        <v>-33.806548023366396</v>
      </c>
      <c r="J32" s="51">
        <f t="shared" si="4"/>
        <v>-49.059430664225069</v>
      </c>
      <c r="K32" s="51">
        <f t="shared" si="4"/>
        <v>-44.928870948779242</v>
      </c>
      <c r="L32" s="51">
        <f t="shared" si="4"/>
        <v>-49.848606837053936</v>
      </c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1200" verticalDpi="12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zoomScaleNormal="100" workbookViewId="0">
      <selection activeCell="L23" sqref="L23"/>
    </sheetView>
  </sheetViews>
  <sheetFormatPr defaultColWidth="8.84375" defaultRowHeight="15.5" x14ac:dyDescent="0.35"/>
  <cols>
    <col min="1" max="1" width="15.765625" style="20" customWidth="1"/>
    <col min="2" max="5" width="8.84375" style="20" customWidth="1"/>
    <col min="6" max="6" width="9.69140625" style="20" customWidth="1"/>
    <col min="7" max="11" width="8.84375" style="20" customWidth="1"/>
    <col min="12" max="16384" width="8.84375" style="20"/>
  </cols>
  <sheetData>
    <row r="1" spans="1:11" x14ac:dyDescent="0.35">
      <c r="A1" s="16" t="s">
        <v>191</v>
      </c>
    </row>
    <row r="2" spans="1:11" x14ac:dyDescent="0.35">
      <c r="A2" s="31" t="s">
        <v>82</v>
      </c>
    </row>
    <row r="3" spans="1:11" x14ac:dyDescent="0.35">
      <c r="A3" s="20" t="s">
        <v>84</v>
      </c>
    </row>
    <row r="4" spans="1:11" x14ac:dyDescent="0.35">
      <c r="B4" s="17" t="s">
        <v>4</v>
      </c>
      <c r="D4" s="5"/>
      <c r="E4" s="5"/>
      <c r="F4" s="5"/>
      <c r="G4" s="16" t="s">
        <v>196</v>
      </c>
      <c r="H4" s="5"/>
      <c r="I4" s="5"/>
      <c r="J4" s="5"/>
      <c r="K4" s="5"/>
    </row>
    <row r="5" spans="1:11" ht="48" customHeight="1" x14ac:dyDescent="0.35">
      <c r="A5" s="18" t="s">
        <v>148</v>
      </c>
      <c r="B5" s="33" t="s">
        <v>141</v>
      </c>
      <c r="C5" s="33" t="s">
        <v>142</v>
      </c>
      <c r="D5" s="33" t="s">
        <v>143</v>
      </c>
      <c r="E5" s="33" t="s">
        <v>144</v>
      </c>
      <c r="F5" s="33" t="s">
        <v>149</v>
      </c>
      <c r="G5" s="33" t="s">
        <v>157</v>
      </c>
      <c r="H5" s="33" t="s">
        <v>158</v>
      </c>
      <c r="I5" s="33" t="s">
        <v>159</v>
      </c>
      <c r="J5" s="33" t="s">
        <v>147</v>
      </c>
      <c r="K5" s="33" t="s">
        <v>0</v>
      </c>
    </row>
    <row r="6" spans="1:11" x14ac:dyDescent="0.35">
      <c r="A6" s="28" t="s">
        <v>12</v>
      </c>
      <c r="B6" s="26">
        <v>295</v>
      </c>
      <c r="C6" s="26">
        <v>104</v>
      </c>
      <c r="D6" s="26">
        <v>297</v>
      </c>
      <c r="E6" s="26">
        <v>215</v>
      </c>
      <c r="F6" s="26">
        <v>912</v>
      </c>
      <c r="G6" s="46">
        <v>0.32</v>
      </c>
      <c r="H6" s="46">
        <v>0.19</v>
      </c>
      <c r="I6" s="46">
        <v>0.12</v>
      </c>
      <c r="J6" s="46">
        <v>0.15</v>
      </c>
      <c r="K6" s="46">
        <v>0.17</v>
      </c>
    </row>
    <row r="7" spans="1:11" x14ac:dyDescent="0.35">
      <c r="A7" s="28" t="s">
        <v>5</v>
      </c>
      <c r="B7" s="26">
        <v>44</v>
      </c>
      <c r="C7" s="26">
        <v>64</v>
      </c>
      <c r="D7" s="26">
        <v>312</v>
      </c>
      <c r="E7" s="26">
        <v>60</v>
      </c>
      <c r="F7" s="26">
        <v>480</v>
      </c>
      <c r="G7" s="46">
        <v>0.05</v>
      </c>
      <c r="H7" s="46">
        <v>0.11</v>
      </c>
      <c r="I7" s="46">
        <v>0.12</v>
      </c>
      <c r="J7" s="46">
        <v>0.04</v>
      </c>
      <c r="K7" s="46">
        <v>0.09</v>
      </c>
    </row>
    <row r="8" spans="1:11" x14ac:dyDescent="0.35">
      <c r="A8" s="28" t="s">
        <v>13</v>
      </c>
      <c r="B8" s="26">
        <v>6</v>
      </c>
      <c r="C8" s="26">
        <v>89</v>
      </c>
      <c r="D8" s="26">
        <v>303</v>
      </c>
      <c r="E8" s="26">
        <v>69</v>
      </c>
      <c r="F8" s="26">
        <v>467</v>
      </c>
      <c r="G8" s="46">
        <v>0.01</v>
      </c>
      <c r="H8" s="46">
        <v>0.16</v>
      </c>
      <c r="I8" s="46">
        <v>0.12</v>
      </c>
      <c r="J8" s="46">
        <v>0.05</v>
      </c>
      <c r="K8" s="46">
        <v>0.09</v>
      </c>
    </row>
    <row r="9" spans="1:11" x14ac:dyDescent="0.35">
      <c r="A9" s="28" t="s">
        <v>6</v>
      </c>
      <c r="B9" s="26">
        <v>194</v>
      </c>
      <c r="C9" s="26">
        <v>677</v>
      </c>
      <c r="D9" s="26">
        <v>1648</v>
      </c>
      <c r="E9" s="26">
        <v>679</v>
      </c>
      <c r="F9" s="26">
        <v>3198</v>
      </c>
      <c r="G9" s="46">
        <v>0.21</v>
      </c>
      <c r="H9" s="46">
        <v>1.21</v>
      </c>
      <c r="I9" s="46">
        <v>0.64</v>
      </c>
      <c r="J9" s="46">
        <v>0.47</v>
      </c>
      <c r="K9" s="46">
        <v>0.57999999999999996</v>
      </c>
    </row>
    <row r="10" spans="1:11" x14ac:dyDescent="0.35">
      <c r="A10" s="28" t="s">
        <v>7</v>
      </c>
      <c r="B10" s="26">
        <v>2</v>
      </c>
      <c r="C10" s="26">
        <v>3</v>
      </c>
      <c r="D10" s="26">
        <v>54</v>
      </c>
      <c r="E10" s="26">
        <v>15</v>
      </c>
      <c r="F10" s="26">
        <v>74</v>
      </c>
      <c r="G10" s="46">
        <v>0</v>
      </c>
      <c r="H10" s="46">
        <v>0.01</v>
      </c>
      <c r="I10" s="46">
        <v>0.02</v>
      </c>
      <c r="J10" s="46">
        <v>0.01</v>
      </c>
      <c r="K10" s="46">
        <v>0.01</v>
      </c>
    </row>
    <row r="11" spans="1:11" x14ac:dyDescent="0.35">
      <c r="A11" s="28" t="s">
        <v>8</v>
      </c>
      <c r="B11" s="26">
        <v>3</v>
      </c>
      <c r="C11" s="26">
        <v>2</v>
      </c>
      <c r="D11" s="26">
        <v>7</v>
      </c>
      <c r="E11" s="26">
        <v>4</v>
      </c>
      <c r="F11" s="26">
        <v>16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35">
      <c r="A12" s="28" t="s">
        <v>14</v>
      </c>
      <c r="B12" s="26">
        <v>24</v>
      </c>
      <c r="C12" s="26">
        <v>7</v>
      </c>
      <c r="D12" s="26">
        <v>26</v>
      </c>
      <c r="E12" s="26">
        <v>60</v>
      </c>
      <c r="F12" s="26">
        <v>117</v>
      </c>
      <c r="G12" s="46">
        <v>0.03</v>
      </c>
      <c r="H12" s="46">
        <v>0.01</v>
      </c>
      <c r="I12" s="46">
        <v>0.01</v>
      </c>
      <c r="J12" s="46">
        <v>0.04</v>
      </c>
      <c r="K12" s="46">
        <v>0.02</v>
      </c>
    </row>
    <row r="13" spans="1:11" x14ac:dyDescent="0.35">
      <c r="A13" s="28" t="s">
        <v>10</v>
      </c>
      <c r="B13" s="26">
        <v>5</v>
      </c>
      <c r="C13" s="26">
        <v>31</v>
      </c>
      <c r="D13" s="26">
        <v>150</v>
      </c>
      <c r="E13" s="26">
        <v>25</v>
      </c>
      <c r="F13" s="26">
        <v>211</v>
      </c>
      <c r="G13" s="46">
        <v>0.01</v>
      </c>
      <c r="H13" s="46">
        <v>0.06</v>
      </c>
      <c r="I13" s="46">
        <v>0.06</v>
      </c>
      <c r="J13" s="46">
        <v>0.02</v>
      </c>
      <c r="K13" s="46">
        <v>0.04</v>
      </c>
    </row>
    <row r="14" spans="1:11" x14ac:dyDescent="0.35">
      <c r="A14" s="28" t="s">
        <v>11</v>
      </c>
      <c r="B14" s="26">
        <v>1</v>
      </c>
      <c r="C14" s="26">
        <v>0</v>
      </c>
      <c r="D14" s="26">
        <v>29</v>
      </c>
      <c r="E14" s="26">
        <v>6</v>
      </c>
      <c r="F14" s="26">
        <v>36</v>
      </c>
      <c r="G14" s="46">
        <v>0</v>
      </c>
      <c r="H14" s="46">
        <v>0</v>
      </c>
      <c r="I14" s="46">
        <v>0.01</v>
      </c>
      <c r="J14" s="46">
        <v>0</v>
      </c>
      <c r="K14" s="46">
        <v>0.01</v>
      </c>
    </row>
    <row r="15" spans="1:11" x14ac:dyDescent="0.35">
      <c r="A15" s="28" t="s">
        <v>155</v>
      </c>
      <c r="B15" s="26">
        <v>13</v>
      </c>
      <c r="C15" s="26">
        <v>15</v>
      </c>
      <c r="D15" s="26">
        <v>64</v>
      </c>
      <c r="E15" s="26">
        <v>18</v>
      </c>
      <c r="F15" s="26">
        <v>110</v>
      </c>
      <c r="G15" s="46">
        <v>0.01</v>
      </c>
      <c r="H15" s="46">
        <v>0.03</v>
      </c>
      <c r="I15" s="46">
        <v>0.02</v>
      </c>
      <c r="J15" s="46">
        <v>0.01</v>
      </c>
      <c r="K15" s="46">
        <v>0.02</v>
      </c>
    </row>
    <row r="16" spans="1:11" x14ac:dyDescent="0.35">
      <c r="A16" s="28" t="s">
        <v>0</v>
      </c>
      <c r="B16" s="26">
        <v>587</v>
      </c>
      <c r="C16" s="26">
        <v>992</v>
      </c>
      <c r="D16" s="26">
        <v>2890</v>
      </c>
      <c r="E16" s="26">
        <v>1151</v>
      </c>
      <c r="F16" s="26">
        <v>5621</v>
      </c>
      <c r="G16" s="46">
        <v>0.64</v>
      </c>
      <c r="H16" s="46">
        <v>1.78</v>
      </c>
      <c r="I16" s="46">
        <v>1.1200000000000001</v>
      </c>
      <c r="J16" s="46">
        <v>0.8</v>
      </c>
      <c r="K16" s="46">
        <v>1.03</v>
      </c>
    </row>
    <row r="33" spans="9:9" x14ac:dyDescent="0.35">
      <c r="I33" s="26"/>
    </row>
  </sheetData>
  <phoneticPr fontId="3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8"/>
  <sheetViews>
    <sheetView zoomScaleNormal="100" workbookViewId="0">
      <selection activeCell="L23" sqref="L23"/>
    </sheetView>
  </sheetViews>
  <sheetFormatPr defaultColWidth="8.84375" defaultRowHeight="15.5" x14ac:dyDescent="0.35"/>
  <cols>
    <col min="1" max="1" width="10.84375" style="20" customWidth="1"/>
    <col min="2" max="7" width="9.765625" style="20" customWidth="1"/>
    <col min="8" max="16384" width="8.84375" style="20"/>
  </cols>
  <sheetData>
    <row r="1" spans="1:7" x14ac:dyDescent="0.35">
      <c r="A1" s="5" t="s">
        <v>218</v>
      </c>
    </row>
    <row r="2" spans="1:7" x14ac:dyDescent="0.35">
      <c r="A2" s="31" t="s">
        <v>82</v>
      </c>
    </row>
    <row r="3" spans="1:7" x14ac:dyDescent="0.35">
      <c r="A3" s="20" t="s">
        <v>84</v>
      </c>
    </row>
    <row r="4" spans="1:7" ht="62" x14ac:dyDescent="0.35">
      <c r="A4" s="18" t="s">
        <v>140</v>
      </c>
      <c r="B4" s="39" t="s">
        <v>203</v>
      </c>
      <c r="C4" s="39" t="s">
        <v>202</v>
      </c>
      <c r="D4" s="39" t="s">
        <v>201</v>
      </c>
      <c r="E4" s="39" t="s">
        <v>200</v>
      </c>
      <c r="F4" s="39" t="s">
        <v>199</v>
      </c>
      <c r="G4" s="39" t="s">
        <v>198</v>
      </c>
    </row>
    <row r="5" spans="1:7" x14ac:dyDescent="0.35">
      <c r="A5" s="2"/>
      <c r="B5" s="1"/>
      <c r="C5" s="4"/>
      <c r="D5" s="4"/>
      <c r="E5" s="4"/>
      <c r="F5" s="4"/>
      <c r="G5" s="3" t="s">
        <v>197</v>
      </c>
    </row>
    <row r="6" spans="1:7" x14ac:dyDescent="0.35">
      <c r="A6" s="28" t="s">
        <v>121</v>
      </c>
      <c r="B6" s="44">
        <v>37.700000000000003</v>
      </c>
      <c r="C6" s="44">
        <v>559.20000000000005</v>
      </c>
      <c r="D6" s="44">
        <v>569.79999999999995</v>
      </c>
      <c r="E6" s="45">
        <v>1166.8</v>
      </c>
      <c r="F6" s="44">
        <v>373.9</v>
      </c>
      <c r="G6" s="45">
        <v>1540.6</v>
      </c>
    </row>
    <row r="7" spans="1:7" x14ac:dyDescent="0.35">
      <c r="A7" s="28" t="s">
        <v>122</v>
      </c>
      <c r="B7" s="44">
        <v>42</v>
      </c>
      <c r="C7" s="44">
        <v>547.70000000000005</v>
      </c>
      <c r="D7" s="44">
        <v>465.3</v>
      </c>
      <c r="E7" s="45">
        <v>1054.9000000000001</v>
      </c>
      <c r="F7" s="44">
        <v>344.5</v>
      </c>
      <c r="G7" s="45">
        <v>1399.4</v>
      </c>
    </row>
    <row r="8" spans="1:7" x14ac:dyDescent="0.35">
      <c r="A8" s="28" t="s">
        <v>123</v>
      </c>
      <c r="B8" s="44">
        <v>41.7</v>
      </c>
      <c r="C8" s="44">
        <v>549.79999999999995</v>
      </c>
      <c r="D8" s="44">
        <v>537.1</v>
      </c>
      <c r="E8" s="45">
        <v>1128.5999999999999</v>
      </c>
      <c r="F8" s="44">
        <v>339.8</v>
      </c>
      <c r="G8" s="45">
        <v>1468.3</v>
      </c>
    </row>
    <row r="9" spans="1:7" x14ac:dyDescent="0.35">
      <c r="A9" s="28" t="s">
        <v>124</v>
      </c>
      <c r="B9" s="44">
        <v>56.9</v>
      </c>
      <c r="C9" s="44">
        <v>494</v>
      </c>
      <c r="D9" s="44">
        <v>468</v>
      </c>
      <c r="E9" s="45">
        <v>1018.9</v>
      </c>
      <c r="F9" s="44">
        <v>324.8</v>
      </c>
      <c r="G9" s="45">
        <v>1343.7</v>
      </c>
    </row>
    <row r="10" spans="1:7" x14ac:dyDescent="0.35">
      <c r="A10" s="28" t="s">
        <v>125</v>
      </c>
      <c r="B10" s="44">
        <v>52.5</v>
      </c>
      <c r="C10" s="44">
        <v>584.79999999999995</v>
      </c>
      <c r="D10" s="44">
        <v>453.3</v>
      </c>
      <c r="E10" s="45">
        <v>1090.5999999999999</v>
      </c>
      <c r="F10" s="44">
        <v>322.39999999999998</v>
      </c>
      <c r="G10" s="45">
        <v>1413</v>
      </c>
    </row>
    <row r="11" spans="1:7" x14ac:dyDescent="0.35">
      <c r="A11" s="28" t="s">
        <v>126</v>
      </c>
      <c r="B11" s="44">
        <v>33.4</v>
      </c>
      <c r="C11" s="44">
        <v>465.2</v>
      </c>
      <c r="D11" s="44">
        <v>428.9</v>
      </c>
      <c r="E11" s="45">
        <v>927.5</v>
      </c>
      <c r="F11" s="44">
        <v>273.60000000000002</v>
      </c>
      <c r="G11" s="45">
        <v>1201.0999999999999</v>
      </c>
    </row>
    <row r="12" spans="1:7" x14ac:dyDescent="0.35">
      <c r="A12" s="28" t="s">
        <v>127</v>
      </c>
      <c r="B12" s="44">
        <v>51.1</v>
      </c>
      <c r="C12" s="44">
        <v>487.1</v>
      </c>
      <c r="D12" s="44">
        <v>400.2</v>
      </c>
      <c r="E12" s="45">
        <v>938.3</v>
      </c>
      <c r="F12" s="44">
        <v>245.5</v>
      </c>
      <c r="G12" s="45">
        <v>1183.9000000000001</v>
      </c>
    </row>
    <row r="13" spans="1:7" x14ac:dyDescent="0.35">
      <c r="A13" s="28" t="s">
        <v>204</v>
      </c>
      <c r="B13" s="44">
        <v>56</v>
      </c>
      <c r="C13" s="44">
        <v>484.8</v>
      </c>
      <c r="D13" s="44">
        <v>460.9</v>
      </c>
      <c r="E13" s="45">
        <v>1001.6</v>
      </c>
      <c r="F13" s="44">
        <v>220.9</v>
      </c>
      <c r="G13" s="45">
        <v>1222.5999999999999</v>
      </c>
    </row>
    <row r="14" spans="1:7" x14ac:dyDescent="0.35">
      <c r="A14" s="28" t="s">
        <v>205</v>
      </c>
      <c r="B14" s="44">
        <v>40.4</v>
      </c>
      <c r="C14" s="44">
        <v>369.2</v>
      </c>
      <c r="D14" s="44">
        <v>393.1</v>
      </c>
      <c r="E14" s="45">
        <v>802.7</v>
      </c>
      <c r="F14" s="44">
        <v>149.19999999999999</v>
      </c>
      <c r="G14" s="45">
        <v>951.9</v>
      </c>
    </row>
    <row r="15" spans="1:7" x14ac:dyDescent="0.35">
      <c r="A15" s="28" t="s">
        <v>206</v>
      </c>
      <c r="B15" s="44">
        <v>65</v>
      </c>
      <c r="C15" s="44">
        <v>389.2</v>
      </c>
      <c r="D15" s="44">
        <v>370.3</v>
      </c>
      <c r="E15" s="45">
        <v>824.5</v>
      </c>
      <c r="F15" s="44">
        <v>148</v>
      </c>
      <c r="G15" s="45">
        <v>972.5</v>
      </c>
    </row>
    <row r="16" spans="1:7" x14ac:dyDescent="0.35">
      <c r="A16" s="28" t="s">
        <v>207</v>
      </c>
      <c r="B16" s="44">
        <v>41</v>
      </c>
      <c r="C16" s="44">
        <v>503.5</v>
      </c>
      <c r="D16" s="44">
        <v>400.3</v>
      </c>
      <c r="E16" s="45">
        <v>944.8</v>
      </c>
      <c r="F16" s="44">
        <v>156.80000000000001</v>
      </c>
      <c r="G16" s="45">
        <v>1101.5999999999999</v>
      </c>
    </row>
    <row r="38" spans="11:11" x14ac:dyDescent="0.35">
      <c r="K38" s="20" t="s">
        <v>193</v>
      </c>
    </row>
  </sheetData>
  <phoneticPr fontId="34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1200" verticalDpi="12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45"/>
  <sheetViews>
    <sheetView workbookViewId="0">
      <selection activeCell="C45" sqref="C45"/>
    </sheetView>
  </sheetViews>
  <sheetFormatPr defaultRowHeight="15.5" x14ac:dyDescent="0.35"/>
  <cols>
    <col min="1" max="1" width="3.3046875" customWidth="1"/>
    <col min="2" max="2" width="12.84375" customWidth="1"/>
    <col min="3" max="3" width="11.23046875" customWidth="1"/>
    <col min="4" max="4" width="11.84375" customWidth="1"/>
    <col min="5" max="5" width="11.765625" customWidth="1"/>
    <col min="6" max="6" width="11.53515625" customWidth="1"/>
  </cols>
  <sheetData>
    <row r="2" spans="2:5" x14ac:dyDescent="0.35">
      <c r="B2" t="s">
        <v>19</v>
      </c>
    </row>
    <row r="3" spans="2:5" x14ac:dyDescent="0.35">
      <c r="B3">
        <v>0.3</v>
      </c>
    </row>
    <row r="8" spans="2:5" x14ac:dyDescent="0.35">
      <c r="B8" s="7" t="s">
        <v>20</v>
      </c>
    </row>
    <row r="9" spans="2:5" x14ac:dyDescent="0.35">
      <c r="B9" t="s">
        <v>24</v>
      </c>
    </row>
    <row r="11" spans="2:5" x14ac:dyDescent="0.35">
      <c r="C11" s="8" t="s">
        <v>21</v>
      </c>
    </row>
    <row r="13" spans="2:5" x14ac:dyDescent="0.35">
      <c r="B13" s="20" t="s">
        <v>188</v>
      </c>
      <c r="C13" s="12">
        <f>AVERAGE(C37:C41)</f>
        <v>46645</v>
      </c>
    </row>
    <row r="14" spans="2:5" x14ac:dyDescent="0.35">
      <c r="C14" s="6"/>
    </row>
    <row r="15" spans="2:5" x14ac:dyDescent="0.35">
      <c r="B15">
        <v>1992</v>
      </c>
      <c r="C15" s="10" t="s">
        <v>22</v>
      </c>
      <c r="E15" s="10"/>
    </row>
    <row r="16" spans="2:5" x14ac:dyDescent="0.35">
      <c r="B16">
        <v>1993</v>
      </c>
      <c r="C16" s="6">
        <v>35175</v>
      </c>
    </row>
    <row r="17" spans="2:5" x14ac:dyDescent="0.35">
      <c r="B17">
        <v>1994</v>
      </c>
      <c r="C17" s="6">
        <v>35999.570999999996</v>
      </c>
      <c r="E17" s="6"/>
    </row>
    <row r="18" spans="2:5" x14ac:dyDescent="0.35">
      <c r="B18">
        <v>1995</v>
      </c>
      <c r="C18" s="6">
        <v>36735.976000000002</v>
      </c>
      <c r="E18" s="6"/>
    </row>
    <row r="19" spans="2:5" x14ac:dyDescent="0.35">
      <c r="B19">
        <v>1996</v>
      </c>
      <c r="C19" s="6">
        <v>37776.764999999999</v>
      </c>
      <c r="E19" s="6"/>
    </row>
    <row r="20" spans="2:5" x14ac:dyDescent="0.35">
      <c r="B20">
        <v>1997</v>
      </c>
      <c r="C20" s="6">
        <v>38582.169000000002</v>
      </c>
      <c r="E20" s="6"/>
    </row>
    <row r="21" spans="2:5" x14ac:dyDescent="0.35">
      <c r="B21">
        <v>1998</v>
      </c>
      <c r="C21" s="6">
        <v>39169.498</v>
      </c>
      <c r="E21" s="6"/>
    </row>
    <row r="22" spans="2:5" x14ac:dyDescent="0.35">
      <c r="B22">
        <v>1999</v>
      </c>
      <c r="C22" s="6">
        <v>39770.017999999996</v>
      </c>
      <c r="E22" s="9"/>
    </row>
    <row r="23" spans="2:5" x14ac:dyDescent="0.35">
      <c r="B23">
        <v>2000</v>
      </c>
      <c r="C23" s="6">
        <v>39560.968000000001</v>
      </c>
      <c r="D23" s="14"/>
    </row>
    <row r="24" spans="2:5" x14ac:dyDescent="0.35">
      <c r="B24">
        <v>2001</v>
      </c>
      <c r="C24" s="6">
        <v>40064.597000000002</v>
      </c>
    </row>
    <row r="25" spans="2:5" x14ac:dyDescent="0.35">
      <c r="B25">
        <v>2002</v>
      </c>
      <c r="C25" s="6">
        <v>41535</v>
      </c>
    </row>
    <row r="26" spans="2:5" x14ac:dyDescent="0.35">
      <c r="B26">
        <v>2003</v>
      </c>
      <c r="C26" s="6">
        <v>42038</v>
      </c>
      <c r="D26" s="13"/>
    </row>
    <row r="27" spans="2:5" x14ac:dyDescent="0.35">
      <c r="B27">
        <v>2004</v>
      </c>
      <c r="C27" s="6">
        <v>42078</v>
      </c>
      <c r="D27" s="13"/>
    </row>
    <row r="28" spans="2:5" x14ac:dyDescent="0.35">
      <c r="B28">
        <v>2005</v>
      </c>
      <c r="C28" s="6">
        <v>42086</v>
      </c>
      <c r="D28" s="13"/>
    </row>
    <row r="29" spans="2:5" x14ac:dyDescent="0.35">
      <c r="B29">
        <v>2006</v>
      </c>
      <c r="C29" s="6">
        <v>43456</v>
      </c>
      <c r="D29" s="13"/>
    </row>
    <row r="30" spans="2:5" x14ac:dyDescent="0.35">
      <c r="B30">
        <v>2007</v>
      </c>
      <c r="C30" s="6">
        <v>43988</v>
      </c>
      <c r="D30" s="13"/>
    </row>
    <row r="31" spans="2:5" x14ac:dyDescent="0.35">
      <c r="B31">
        <v>2008</v>
      </c>
      <c r="C31" s="6">
        <v>43799</v>
      </c>
    </row>
    <row r="32" spans="2:5" x14ac:dyDescent="0.35">
      <c r="B32">
        <v>2009</v>
      </c>
      <c r="C32" s="6">
        <v>43566</v>
      </c>
    </row>
    <row r="33" spans="2:3" x14ac:dyDescent="0.35">
      <c r="B33">
        <v>2010</v>
      </c>
      <c r="C33" s="6">
        <v>43160</v>
      </c>
    </row>
    <row r="34" spans="2:3" x14ac:dyDescent="0.35">
      <c r="B34">
        <v>2011</v>
      </c>
      <c r="C34" s="6">
        <v>43085</v>
      </c>
    </row>
    <row r="35" spans="2:3" x14ac:dyDescent="0.35">
      <c r="B35">
        <v>2012</v>
      </c>
      <c r="C35" s="21">
        <v>43498</v>
      </c>
    </row>
    <row r="36" spans="2:3" x14ac:dyDescent="0.35">
      <c r="B36">
        <v>2013</v>
      </c>
      <c r="C36" s="21">
        <v>43711</v>
      </c>
    </row>
    <row r="37" spans="2:3" x14ac:dyDescent="0.35">
      <c r="B37">
        <v>2014</v>
      </c>
      <c r="C37" s="21">
        <v>44776</v>
      </c>
    </row>
    <row r="38" spans="2:3" x14ac:dyDescent="0.35">
      <c r="B38">
        <v>2015</v>
      </c>
      <c r="C38" s="21">
        <v>45374</v>
      </c>
    </row>
    <row r="39" spans="2:3" x14ac:dyDescent="0.35">
      <c r="B39">
        <v>2016</v>
      </c>
      <c r="C39" s="21">
        <v>46843</v>
      </c>
    </row>
    <row r="40" spans="2:3" x14ac:dyDescent="0.35">
      <c r="B40">
        <v>2017</v>
      </c>
      <c r="C40" s="21">
        <v>48045</v>
      </c>
    </row>
    <row r="41" spans="2:3" x14ac:dyDescent="0.35">
      <c r="B41">
        <v>2018</v>
      </c>
      <c r="C41" s="21">
        <v>48187</v>
      </c>
    </row>
    <row r="42" spans="2:3" x14ac:dyDescent="0.35">
      <c r="B42">
        <v>2019</v>
      </c>
      <c r="C42" s="21">
        <v>48713</v>
      </c>
    </row>
    <row r="43" spans="2:3" x14ac:dyDescent="0.35">
      <c r="B43">
        <v>2020</v>
      </c>
      <c r="C43" s="21">
        <v>37883</v>
      </c>
    </row>
    <row r="44" spans="2:3" x14ac:dyDescent="0.35">
      <c r="B44">
        <v>2021</v>
      </c>
      <c r="C44" s="21">
        <v>43410</v>
      </c>
    </row>
    <row r="45" spans="2:3" x14ac:dyDescent="0.35">
      <c r="B45">
        <v>2022</v>
      </c>
      <c r="C45" s="21">
        <v>47379</v>
      </c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A43376564</value>
    </field>
    <field name="Objective-Title">
      <value order="0">STS - Chapter 06 - Injury road accidents - Reference tables</value>
    </field>
    <field name="Objective-Description">
      <value order="0"/>
    </field>
    <field name="Objective-CreationStamp">
      <value order="0">2022-01-20T07:29:59Z</value>
    </field>
    <field name="Objective-IsApproved">
      <value order="0">false</value>
    </field>
    <field name="Objective-IsPublished">
      <value order="0">true</value>
    </field>
    <field name="Objective-DatePublished">
      <value order="0">2024-04-10T14:44:16Z</value>
    </field>
    <field name="Objective-ModificationStamp">
      <value order="0">2024-04-10T14:44:16Z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general:Scottish Transport Statistics: 2023: Research and analysis: Transport: 2022-2027</value>
    </field>
    <field name="Objective-Parent">
      <value order="0">Scottish Transport Statistics: 2023: Research and analysis: Transport: 2022-2027</value>
    </field>
    <field name="Objective-State">
      <value order="0">Published</value>
    </field>
    <field name="Objective-VersionId">
      <value order="0">vA72133121</value>
    </field>
    <field name="Objective-Version">
      <value order="0">9.0</value>
    </field>
    <field name="Objective-VersionNumber">
      <value order="0">9</value>
    </field>
    <field name="Objective-VersionComment">
      <value order="0"/>
    </field>
    <field name="Objective-FileNumber">
      <value order="0">STAT/484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Contents</vt:lpstr>
      <vt:lpstr>Notes</vt:lpstr>
      <vt:lpstr>Tab 6.1</vt:lpstr>
      <vt:lpstr>Table 6.2</vt:lpstr>
      <vt:lpstr>Tab 6.3</vt:lpstr>
      <vt:lpstr>Tab 6.4</vt:lpstr>
      <vt:lpstr>Tab 6.5</vt:lpstr>
      <vt:lpstr>Tab 6.6</vt:lpstr>
      <vt:lpstr>Traffic, max diff</vt:lpstr>
      <vt:lpstr>'Tab 6.1'!Print_Area</vt:lpstr>
      <vt:lpstr>'Tab 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 Caddle</cp:lastModifiedBy>
  <cp:lastPrinted>2024-04-10T14:41:19Z</cp:lastPrinted>
  <dcterms:created xsi:type="dcterms:W3CDTF">1999-02-18T14:54:08Z</dcterms:created>
  <dcterms:modified xsi:type="dcterms:W3CDTF">2024-04-11T11:14:10Z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A43376564</vt:lpwstr>
  </property>
  <property fmtid="{D5CDD505-2E9C-101B-9397-08002B2CF9AE}" pid="3" name="Objective-Comment">
    <vt:lpwstr/>
  </property>
  <property fmtid="{D5CDD505-2E9C-101B-9397-08002B2CF9AE}" pid="4" name="Objective-CreationStamp">
    <vt:filetime>2023-04-19T07:12:30Z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2024-04-10T14:44:16Z</vt:filetime>
  </property>
  <property fmtid="{D5CDD505-2E9C-101B-9397-08002B2CF9AE}" pid="8" name="Objective-ModificationStamp">
    <vt:filetime>2024-04-10T14:44:16Z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general:Scottish Transport Statistics: 2023: Research and analysis: Transport: 2022-2027:</vt:lpwstr>
  </property>
  <property fmtid="{D5CDD505-2E9C-101B-9397-08002B2CF9AE}" pid="11" name="Objective-Parent">
    <vt:lpwstr>Scottish Transport Statistics: 2023: Research and analysis: Transport: 2022-2027</vt:lpwstr>
  </property>
  <property fmtid="{D5CDD505-2E9C-101B-9397-08002B2CF9AE}" pid="12" name="Objective-State">
    <vt:lpwstr>Published</vt:lpwstr>
  </property>
  <property fmtid="{D5CDD505-2E9C-101B-9397-08002B2CF9AE}" pid="13" name="Objective-Title">
    <vt:lpwstr>STS - Chapter 06 - Injury road accidents - Reference tables</vt:lpwstr>
  </property>
  <property fmtid="{D5CDD505-2E9C-101B-9397-08002B2CF9AE}" pid="14" name="Objective-Version">
    <vt:lpwstr>9.0</vt:lpwstr>
  </property>
  <property fmtid="{D5CDD505-2E9C-101B-9397-08002B2CF9AE}" pid="15" name="Objective-VersionComment">
    <vt:lpwstr/>
  </property>
  <property fmtid="{D5CDD505-2E9C-101B-9397-08002B2CF9AE}" pid="16" name="Objective-VersionNumber">
    <vt:r8>9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Connect Creator [system]">
    <vt:lpwstr/>
  </property>
  <property fmtid="{D5CDD505-2E9C-101B-9397-08002B2CF9AE}" pid="25" name="Objective-Date of Original">
    <vt:lpwstr/>
  </property>
  <property fmtid="{D5CDD505-2E9C-101B-9397-08002B2CF9AE}" pid="26" name="Objective-Date Received">
    <vt:lpwstr/>
  </property>
  <property fmtid="{D5CDD505-2E9C-101B-9397-08002B2CF9AE}" pid="27" name="Objective-SG Web Publication - Category">
    <vt:lpwstr/>
  </property>
  <property fmtid="{D5CDD505-2E9C-101B-9397-08002B2CF9AE}" pid="28" name="Objective-SG Web Publication - Category 2 Classification">
    <vt:lpwstr/>
  </property>
  <property fmtid="{D5CDD505-2E9C-101B-9397-08002B2CF9AE}" pid="29" name="Objective-Connect Creator">
    <vt:lpwstr/>
  </property>
  <property fmtid="{D5CDD505-2E9C-101B-9397-08002B2CF9AE}" pid="30" name="Objective-Required Redaction">
    <vt:lpwstr/>
  </property>
  <property fmtid="{D5CDD505-2E9C-101B-9397-08002B2CF9AE}" pid="31" name="Objective-Description">
    <vt:lpwstr/>
  </property>
  <property fmtid="{D5CDD505-2E9C-101B-9397-08002B2CF9AE}" pid="32" name="Objective-VersionId">
    <vt:lpwstr>vA72133121</vt:lpwstr>
  </property>
</Properties>
</file>