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drawings/drawing18.xml" ContentType="application/vnd.openxmlformats-officedocument.drawingml.chartshapes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8F55D8CB-6330-4382-A884-D5FFD8D1F70F}" xr6:coauthVersionLast="47" xr6:coauthVersionMax="47" xr10:uidLastSave="{00000000-0000-0000-0000-000000000000}"/>
  <bookViews>
    <workbookView xWindow="-110" yWindow="-110" windowWidth="19420" windowHeight="10300" xr2:uid="{6B7E7A8E-B0BA-42C6-A70B-B6419EAC0392}"/>
  </bookViews>
  <sheets>
    <sheet name="Figure1" sheetId="1" r:id="rId1"/>
    <sheet name="Figures 2&amp;3" sheetId="2" r:id="rId2"/>
    <sheet name="Figures 4&amp;5" sheetId="3" r:id="rId3"/>
    <sheet name="Figure6" sheetId="4" r:id="rId4"/>
    <sheet name="Figure7" sheetId="5" r:id="rId5"/>
    <sheet name="Fig 8a Headline targets" sheetId="6" r:id="rId6"/>
    <sheet name="Fig 8b Other targets" sheetId="7" r:id="rId7"/>
  </sheets>
  <externalReferences>
    <externalReference r:id="rId8"/>
  </externalReferences>
  <definedNames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____new2">#REF!</definedName>
    <definedName name="___new2">#REF!</definedName>
    <definedName name="__new2">#REF!</definedName>
    <definedName name="_Fill" localSheetId="5" hidden="1">#REF!</definedName>
    <definedName name="_Fill" hidden="1">#REF!</definedName>
    <definedName name="_new2" localSheetId="5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5">#REF!</definedName>
    <definedName name="compnum">#REF!</definedName>
    <definedName name="MACROS">[1]Table!$M$1:$IG$8163</definedName>
    <definedName name="MACROS2" localSheetId="5">#REF!</definedName>
    <definedName name="MACROS2">#REF!</definedName>
    <definedName name="new" localSheetId="5" hidden="1">#REF!</definedName>
    <definedName name="new" hidden="1">#REF!</definedName>
    <definedName name="_xlnm.Print_Area" localSheetId="5">'Fig 8a Headline targets'!$A$34:$Q$171</definedName>
    <definedName name="_xlnm.Print_Area" localSheetId="6">'Fig 8b Other targets'!$A$34:$Q$204</definedName>
    <definedName name="_xlnm.Print_Area" localSheetId="3">Figure6!$A$3:$N$74</definedName>
    <definedName name="_xlnm.Print_Area" localSheetId="4">Figure7!$A$78:$M$147</definedName>
    <definedName name="_xlnm.Print_Area" localSheetId="2">'Figures 4&amp;5'!$A$1:$O$87</definedName>
    <definedName name="SHEETA" localSheetId="5">#REF!</definedName>
    <definedName name="SHEETA">#REF!</definedName>
    <definedName name="sheetab">#REF!</definedName>
    <definedName name="SHEETB" localSheetId="5">#REF!</definedName>
    <definedName name="SHEETB">#REF!</definedName>
    <definedName name="SHEETC" localSheetId="5">#REF!</definedName>
    <definedName name="SHEETC">#REF!</definedName>
    <definedName name="SHEETE" localSheetId="5">#REF!</definedName>
    <definedName name="SHEETE">#REF!</definedName>
    <definedName name="SHEETF" localSheetId="5">#REF!</definedName>
    <definedName name="SHEETF">#REF!</definedName>
    <definedName name="SHEETG" localSheetId="5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#REF!</definedName>
    <definedName name="TIME2" localSheetId="5">#REF!</definedName>
    <definedName name="TIME2">#REF!</definedName>
    <definedName name="Value_Year">#REF!</definedName>
    <definedName name="WHOLE">#REF!</definedName>
    <definedName name="WHOLE2" localSheetId="5">#REF!</definedName>
    <definedName name="WHOLE2">#REF!</definedName>
    <definedName name="z">#REF!</definedName>
    <definedName name="Z_D71BBD52_16DC_11D5_A981_00C04FA41A57_.wvu.PrintArea" localSheetId="4" hidden="1">Figure7!$A$60:$L$136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6" i="7" l="1"/>
  <c r="R188" i="7" s="1"/>
  <c r="R155" i="7"/>
  <c r="R187" i="7" s="1"/>
  <c r="R154" i="7"/>
  <c r="R186" i="7" s="1"/>
  <c r="R153" i="7"/>
  <c r="R185" i="7" s="1"/>
  <c r="R152" i="7"/>
  <c r="R184" i="7" s="1"/>
  <c r="R151" i="7"/>
  <c r="R183" i="7" s="1"/>
  <c r="R150" i="7"/>
  <c r="R182" i="7" s="1"/>
  <c r="R149" i="7"/>
  <c r="R181" i="7" s="1"/>
  <c r="R148" i="7"/>
  <c r="R180" i="7" s="1"/>
  <c r="R147" i="7"/>
  <c r="R179" i="7" s="1"/>
  <c r="R146" i="7"/>
  <c r="R178" i="7" s="1"/>
  <c r="R145" i="7"/>
  <c r="R177" i="7" s="1"/>
  <c r="R144" i="7"/>
  <c r="R176" i="7" s="1"/>
  <c r="R143" i="7"/>
  <c r="R175" i="7" s="1"/>
  <c r="R142" i="7"/>
  <c r="R174" i="7" s="1"/>
  <c r="R86" i="7"/>
  <c r="R119" i="7" s="1"/>
  <c r="R85" i="7"/>
  <c r="R118" i="7" s="1"/>
  <c r="R78" i="7"/>
  <c r="R111" i="7" s="1"/>
  <c r="R77" i="7"/>
  <c r="R110" i="7" s="1"/>
  <c r="R52" i="7"/>
  <c r="R87" i="7" s="1"/>
  <c r="R120" i="7" s="1"/>
  <c r="R51" i="7"/>
  <c r="R50" i="7"/>
  <c r="R49" i="7"/>
  <c r="R84" i="7" s="1"/>
  <c r="R117" i="7" s="1"/>
  <c r="R48" i="7"/>
  <c r="R83" i="7" s="1"/>
  <c r="R116" i="7" s="1"/>
  <c r="R47" i="7"/>
  <c r="R82" i="7" s="1"/>
  <c r="R115" i="7" s="1"/>
  <c r="R46" i="7"/>
  <c r="R81" i="7" s="1"/>
  <c r="R114" i="7" s="1"/>
  <c r="R45" i="7"/>
  <c r="R80" i="7" s="1"/>
  <c r="R113" i="7" s="1"/>
  <c r="R44" i="7"/>
  <c r="R79" i="7" s="1"/>
  <c r="R112" i="7" s="1"/>
  <c r="R43" i="7"/>
  <c r="R42" i="7"/>
  <c r="R41" i="7"/>
  <c r="R76" i="7" s="1"/>
  <c r="R109" i="7" s="1"/>
  <c r="R40" i="7"/>
  <c r="R75" i="7" s="1"/>
  <c r="R108" i="7" s="1"/>
  <c r="R39" i="7"/>
  <c r="R74" i="7" s="1"/>
  <c r="R107" i="7" s="1"/>
  <c r="R38" i="7"/>
  <c r="R73" i="7" s="1"/>
  <c r="R106" i="7" s="1"/>
  <c r="AG30" i="7"/>
  <c r="Z30" i="7"/>
  <c r="S30" i="7"/>
  <c r="L30" i="7"/>
  <c r="E30" i="7"/>
  <c r="AH14" i="7"/>
  <c r="AA14" i="7"/>
  <c r="T14" i="7"/>
  <c r="M14" i="7"/>
  <c r="F14" i="7"/>
  <c r="AD11" i="7"/>
  <c r="AF28" i="7" s="1"/>
  <c r="W11" i="7"/>
  <c r="Y28" i="7" s="1"/>
  <c r="P11" i="7"/>
  <c r="I11" i="7"/>
  <c r="J11" i="7" s="1"/>
  <c r="J12" i="7" s="1"/>
  <c r="B11" i="7"/>
  <c r="D28" i="7" s="1"/>
  <c r="AH6" i="7"/>
  <c r="AG28" i="7" s="1"/>
  <c r="AG31" i="7" s="1"/>
  <c r="AA6" i="7"/>
  <c r="Z28" i="7" s="1"/>
  <c r="Z31" i="7" s="1"/>
  <c r="Z32" i="7" s="1"/>
  <c r="T6" i="7"/>
  <c r="S28" i="7" s="1"/>
  <c r="S31" i="7" s="1"/>
  <c r="M6" i="7"/>
  <c r="L28" i="7" s="1"/>
  <c r="F6" i="7"/>
  <c r="E28" i="7" s="1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17" i="6"/>
  <c r="W114" i="6"/>
  <c r="W113" i="6"/>
  <c r="W112" i="6"/>
  <c r="W111" i="6"/>
  <c r="W110" i="6"/>
  <c r="W109" i="6"/>
  <c r="W108" i="6"/>
  <c r="R83" i="6"/>
  <c r="R116" i="6" s="1"/>
  <c r="R80" i="6"/>
  <c r="R113" i="6" s="1"/>
  <c r="R75" i="6"/>
  <c r="R108" i="6" s="1"/>
  <c r="R52" i="6"/>
  <c r="R87" i="6" s="1"/>
  <c r="R120" i="6" s="1"/>
  <c r="R51" i="6"/>
  <c r="R86" i="6" s="1"/>
  <c r="R119" i="6" s="1"/>
  <c r="R50" i="6"/>
  <c r="R85" i="6" s="1"/>
  <c r="R118" i="6" s="1"/>
  <c r="R49" i="6"/>
  <c r="R84" i="6" s="1"/>
  <c r="R48" i="6"/>
  <c r="R47" i="6"/>
  <c r="R82" i="6" s="1"/>
  <c r="R115" i="6" s="1"/>
  <c r="R46" i="6"/>
  <c r="R81" i="6" s="1"/>
  <c r="R114" i="6" s="1"/>
  <c r="R45" i="6"/>
  <c r="R44" i="6"/>
  <c r="R79" i="6" s="1"/>
  <c r="R112" i="6" s="1"/>
  <c r="R43" i="6"/>
  <c r="R78" i="6" s="1"/>
  <c r="R111" i="6" s="1"/>
  <c r="R42" i="6"/>
  <c r="R77" i="6" s="1"/>
  <c r="R110" i="6" s="1"/>
  <c r="R41" i="6"/>
  <c r="R76" i="6" s="1"/>
  <c r="R109" i="6" s="1"/>
  <c r="R40" i="6"/>
  <c r="R39" i="6"/>
  <c r="R74" i="6" s="1"/>
  <c r="R107" i="6" s="1"/>
  <c r="R38" i="6"/>
  <c r="R73" i="6" s="1"/>
  <c r="R106" i="6" s="1"/>
  <c r="S31" i="6"/>
  <c r="S32" i="6" s="1"/>
  <c r="Z30" i="6"/>
  <c r="S30" i="6"/>
  <c r="L30" i="6"/>
  <c r="E30" i="6"/>
  <c r="S28" i="6"/>
  <c r="E28" i="6"/>
  <c r="E31" i="6" s="1"/>
  <c r="E32" i="6" s="1"/>
  <c r="D28" i="6"/>
  <c r="AA14" i="6"/>
  <c r="T14" i="6"/>
  <c r="M14" i="6"/>
  <c r="F14" i="6"/>
  <c r="C12" i="6"/>
  <c r="U38" i="6" s="1"/>
  <c r="W11" i="6"/>
  <c r="P11" i="6"/>
  <c r="I11" i="6"/>
  <c r="AA6" i="6"/>
  <c r="Z28" i="6" s="1"/>
  <c r="Z31" i="6" s="1"/>
  <c r="T6" i="6"/>
  <c r="M6" i="6"/>
  <c r="L28" i="6" s="1"/>
  <c r="L31" i="6" s="1"/>
  <c r="F6" i="6"/>
  <c r="C11" i="7" l="1"/>
  <c r="C12" i="7" s="1"/>
  <c r="R28" i="7"/>
  <c r="L31" i="7"/>
  <c r="L32" i="7" s="1"/>
  <c r="Q11" i="7"/>
  <c r="Q12" i="7" s="1"/>
  <c r="Q13" i="7" s="1"/>
  <c r="Q14" i="7" s="1"/>
  <c r="K28" i="7"/>
  <c r="AE11" i="7"/>
  <c r="U174" i="7" s="1"/>
  <c r="F15" i="6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C13" i="6"/>
  <c r="U39" i="6" s="1"/>
  <c r="T15" i="6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L32" i="6"/>
  <c r="M15" i="6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Z32" i="6"/>
  <c r="AA15" i="6"/>
  <c r="AA16" i="6" s="1"/>
  <c r="AA17" i="6" s="1"/>
  <c r="AA18" i="6" s="1"/>
  <c r="AA19" i="6" s="1"/>
  <c r="AA20" i="6" s="1"/>
  <c r="AA21" i="6" s="1"/>
  <c r="AA22" i="6" s="1"/>
  <c r="AA23" i="6" s="1"/>
  <c r="AA24" i="6" s="1"/>
  <c r="AA25" i="6" s="1"/>
  <c r="AA26" i="6" s="1"/>
  <c r="AA27" i="6" s="1"/>
  <c r="AA28" i="6" s="1"/>
  <c r="AH15" i="7"/>
  <c r="AH16" i="7" s="1"/>
  <c r="AH17" i="7" s="1"/>
  <c r="AH18" i="7" s="1"/>
  <c r="AH19" i="7" s="1"/>
  <c r="AH20" i="7" s="1"/>
  <c r="AH21" i="7" s="1"/>
  <c r="AH22" i="7" s="1"/>
  <c r="AH23" i="7" s="1"/>
  <c r="AH24" i="7" s="1"/>
  <c r="AH25" i="7" s="1"/>
  <c r="AH26" i="7" s="1"/>
  <c r="AH27" i="7" s="1"/>
  <c r="AH28" i="7" s="1"/>
  <c r="AG32" i="7"/>
  <c r="U73" i="7"/>
  <c r="J13" i="7"/>
  <c r="K28" i="6"/>
  <c r="J11" i="6"/>
  <c r="J12" i="6" s="1"/>
  <c r="R28" i="6"/>
  <c r="Q11" i="6"/>
  <c r="Q12" i="6" s="1"/>
  <c r="Q13" i="6" s="1"/>
  <c r="Q14" i="6" s="1"/>
  <c r="Q15" i="7"/>
  <c r="U106" i="7"/>
  <c r="R14" i="7"/>
  <c r="U14" i="7" s="1"/>
  <c r="T15" i="7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S32" i="7"/>
  <c r="Y28" i="6"/>
  <c r="AA15" i="7"/>
  <c r="AA16" i="7" s="1"/>
  <c r="AA17" i="7" s="1"/>
  <c r="AA18" i="7" s="1"/>
  <c r="AA19" i="7" s="1"/>
  <c r="AA20" i="7" s="1"/>
  <c r="AA21" i="7" s="1"/>
  <c r="AA22" i="7" s="1"/>
  <c r="AA23" i="7" s="1"/>
  <c r="AA24" i="7" s="1"/>
  <c r="AA25" i="7" s="1"/>
  <c r="AA26" i="7" s="1"/>
  <c r="AA27" i="7" s="1"/>
  <c r="AA28" i="7" s="1"/>
  <c r="X11" i="6"/>
  <c r="X12" i="6" s="1"/>
  <c r="X13" i="6" s="1"/>
  <c r="X14" i="6" s="1"/>
  <c r="C14" i="6"/>
  <c r="E31" i="7"/>
  <c r="AE12" i="7"/>
  <c r="X11" i="7"/>
  <c r="X12" i="7" s="1"/>
  <c r="X13" i="7" s="1"/>
  <c r="X14" i="7" s="1"/>
  <c r="M15" i="7" l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C13" i="7"/>
  <c r="U38" i="7"/>
  <c r="J14" i="7"/>
  <c r="U74" i="7"/>
  <c r="U107" i="7"/>
  <c r="Q16" i="7"/>
  <c r="S106" i="7"/>
  <c r="U15" i="7"/>
  <c r="U106" i="6"/>
  <c r="Q15" i="6"/>
  <c r="R14" i="6"/>
  <c r="U14" i="6" s="1"/>
  <c r="U142" i="6"/>
  <c r="X15" i="6"/>
  <c r="Y14" i="6"/>
  <c r="AB14" i="6" s="1"/>
  <c r="C15" i="6"/>
  <c r="D14" i="6"/>
  <c r="G14" i="6" s="1"/>
  <c r="U40" i="6"/>
  <c r="Y14" i="7"/>
  <c r="AB14" i="7" s="1"/>
  <c r="X15" i="7"/>
  <c r="U142" i="7"/>
  <c r="U175" i="7"/>
  <c r="AE13" i="7"/>
  <c r="U73" i="6"/>
  <c r="J13" i="6"/>
  <c r="F15" i="7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E32" i="7"/>
  <c r="C14" i="7" l="1"/>
  <c r="U39" i="7"/>
  <c r="U176" i="7"/>
  <c r="AE14" i="7"/>
  <c r="Q17" i="7"/>
  <c r="U108" i="7"/>
  <c r="U143" i="6"/>
  <c r="X16" i="6"/>
  <c r="S142" i="6"/>
  <c r="AB15" i="6"/>
  <c r="X16" i="7"/>
  <c r="U143" i="7"/>
  <c r="U15" i="6"/>
  <c r="S106" i="6"/>
  <c r="S142" i="7"/>
  <c r="AB15" i="7"/>
  <c r="U107" i="6"/>
  <c r="Q16" i="6"/>
  <c r="C16" i="6"/>
  <c r="U41" i="6"/>
  <c r="J14" i="6"/>
  <c r="U74" i="6"/>
  <c r="S38" i="6"/>
  <c r="G15" i="6"/>
  <c r="S107" i="7"/>
  <c r="U16" i="7"/>
  <c r="V15" i="7"/>
  <c r="K14" i="7"/>
  <c r="N14" i="7" s="1"/>
  <c r="U75" i="7"/>
  <c r="J15" i="7"/>
  <c r="C15" i="7" l="1"/>
  <c r="U40" i="7"/>
  <c r="D14" i="7"/>
  <c r="G14" i="7" s="1"/>
  <c r="U144" i="6"/>
  <c r="X17" i="6"/>
  <c r="V16" i="7"/>
  <c r="S108" i="7"/>
  <c r="U17" i="7"/>
  <c r="Q17" i="6"/>
  <c r="U108" i="6"/>
  <c r="AC15" i="6"/>
  <c r="AB16" i="6"/>
  <c r="S143" i="6"/>
  <c r="S73" i="7"/>
  <c r="N15" i="7"/>
  <c r="S107" i="6"/>
  <c r="V15" i="6"/>
  <c r="U16" i="6"/>
  <c r="U144" i="7"/>
  <c r="X17" i="7"/>
  <c r="U109" i="7"/>
  <c r="Q18" i="7"/>
  <c r="U42" i="6"/>
  <c r="C17" i="6"/>
  <c r="U177" i="7"/>
  <c r="AE15" i="7"/>
  <c r="AF14" i="7"/>
  <c r="AI14" i="7" s="1"/>
  <c r="U76" i="7"/>
  <c r="J16" i="7"/>
  <c r="U75" i="6"/>
  <c r="J15" i="6"/>
  <c r="K14" i="6"/>
  <c r="N14" i="6" s="1"/>
  <c r="S39" i="6"/>
  <c r="H15" i="6"/>
  <c r="G16" i="6"/>
  <c r="AC15" i="7"/>
  <c r="S143" i="7"/>
  <c r="AB16" i="7"/>
  <c r="S38" i="7" l="1"/>
  <c r="G15" i="7"/>
  <c r="U41" i="7"/>
  <c r="C16" i="7"/>
  <c r="S73" i="6"/>
  <c r="N15" i="6"/>
  <c r="U43" i="6"/>
  <c r="C18" i="6"/>
  <c r="U18" i="7"/>
  <c r="S109" i="7"/>
  <c r="V17" i="7"/>
  <c r="U76" i="6"/>
  <c r="J16" i="6"/>
  <c r="O15" i="7"/>
  <c r="S74" i="7"/>
  <c r="N16" i="7"/>
  <c r="U109" i="6"/>
  <c r="Q18" i="6"/>
  <c r="U77" i="7"/>
  <c r="J17" i="7"/>
  <c r="U145" i="6"/>
  <c r="X18" i="6"/>
  <c r="S144" i="7"/>
  <c r="AB17" i="7"/>
  <c r="AC16" i="7"/>
  <c r="X18" i="7"/>
  <c r="U145" i="7"/>
  <c r="S144" i="6"/>
  <c r="AC16" i="6"/>
  <c r="AB17" i="6"/>
  <c r="U110" i="7"/>
  <c r="Q19" i="7"/>
  <c r="S40" i="6"/>
  <c r="H16" i="6"/>
  <c r="G17" i="6"/>
  <c r="S174" i="7"/>
  <c r="AI15" i="7"/>
  <c r="AE16" i="7"/>
  <c r="U178" i="7"/>
  <c r="S108" i="6"/>
  <c r="V16" i="6"/>
  <c r="U17" i="6"/>
  <c r="G16" i="7" l="1"/>
  <c r="H15" i="7"/>
  <c r="S39" i="7"/>
  <c r="U42" i="7"/>
  <c r="C17" i="7"/>
  <c r="U111" i="7"/>
  <c r="Q20" i="7"/>
  <c r="N17" i="7"/>
  <c r="S75" i="7"/>
  <c r="O16" i="7"/>
  <c r="AC17" i="7"/>
  <c r="S145" i="7"/>
  <c r="AB18" i="7"/>
  <c r="AE17" i="7"/>
  <c r="U179" i="7"/>
  <c r="S145" i="6"/>
  <c r="AC17" i="6"/>
  <c r="AB18" i="6"/>
  <c r="U146" i="6"/>
  <c r="X19" i="6"/>
  <c r="S110" i="7"/>
  <c r="V18" i="7"/>
  <c r="U19" i="7"/>
  <c r="S175" i="7"/>
  <c r="AI16" i="7"/>
  <c r="AJ15" i="7"/>
  <c r="U77" i="6"/>
  <c r="J17" i="6"/>
  <c r="U44" i="6"/>
  <c r="C19" i="6"/>
  <c r="J18" i="7"/>
  <c r="U78" i="7"/>
  <c r="U83" i="7" s="1"/>
  <c r="S41" i="6"/>
  <c r="H17" i="6"/>
  <c r="G18" i="6"/>
  <c r="S74" i="6"/>
  <c r="O15" i="6"/>
  <c r="N16" i="6"/>
  <c r="S109" i="6"/>
  <c r="V17" i="6"/>
  <c r="U18" i="6"/>
  <c r="U146" i="7"/>
  <c r="X19" i="7"/>
  <c r="Q19" i="6"/>
  <c r="U110" i="6"/>
  <c r="C18" i="7" l="1"/>
  <c r="U43" i="7"/>
  <c r="G17" i="7"/>
  <c r="S40" i="7"/>
  <c r="H16" i="7"/>
  <c r="U78" i="6"/>
  <c r="U83" i="6" s="1"/>
  <c r="J18" i="6"/>
  <c r="U147" i="6"/>
  <c r="X20" i="6"/>
  <c r="S42" i="6"/>
  <c r="H18" i="6"/>
  <c r="G19" i="6"/>
  <c r="U111" i="6"/>
  <c r="Q20" i="6"/>
  <c r="AJ16" i="7"/>
  <c r="S176" i="7"/>
  <c r="AI17" i="7"/>
  <c r="S76" i="7"/>
  <c r="O17" i="7"/>
  <c r="N18" i="7"/>
  <c r="S146" i="6"/>
  <c r="AC18" i="6"/>
  <c r="AB19" i="6"/>
  <c r="U147" i="7"/>
  <c r="X20" i="7"/>
  <c r="J19" i="7"/>
  <c r="U79" i="7"/>
  <c r="U84" i="7" s="1"/>
  <c r="U20" i="7"/>
  <c r="S111" i="7"/>
  <c r="V19" i="7"/>
  <c r="Q21" i="7"/>
  <c r="U112" i="7"/>
  <c r="AB19" i="7"/>
  <c r="S146" i="7"/>
  <c r="AC18" i="7"/>
  <c r="S75" i="6"/>
  <c r="O16" i="6"/>
  <c r="N17" i="6"/>
  <c r="S110" i="6"/>
  <c r="V18" i="6"/>
  <c r="U19" i="6"/>
  <c r="U45" i="6"/>
  <c r="C20" i="6"/>
  <c r="U180" i="7"/>
  <c r="AE18" i="7"/>
  <c r="G18" i="7" l="1"/>
  <c r="S41" i="7"/>
  <c r="H17" i="7"/>
  <c r="C19" i="7"/>
  <c r="U44" i="7"/>
  <c r="S43" i="6"/>
  <c r="H19" i="6"/>
  <c r="G20" i="6"/>
  <c r="S177" i="7"/>
  <c r="AI18" i="7"/>
  <c r="AJ17" i="7"/>
  <c r="AE19" i="7"/>
  <c r="U181" i="7"/>
  <c r="S111" i="6"/>
  <c r="V19" i="6"/>
  <c r="U20" i="6"/>
  <c r="S147" i="7"/>
  <c r="AC19" i="7"/>
  <c r="AB20" i="7"/>
  <c r="Q22" i="7"/>
  <c r="U113" i="7"/>
  <c r="S147" i="6"/>
  <c r="AC19" i="6"/>
  <c r="AB20" i="6"/>
  <c r="X21" i="6"/>
  <c r="U148" i="6"/>
  <c r="U148" i="7"/>
  <c r="X21" i="7"/>
  <c r="C21" i="6"/>
  <c r="U46" i="6"/>
  <c r="S76" i="6"/>
  <c r="O17" i="6"/>
  <c r="N18" i="6"/>
  <c r="U79" i="6"/>
  <c r="U84" i="6" s="1"/>
  <c r="J19" i="6"/>
  <c r="J20" i="7"/>
  <c r="U80" i="7"/>
  <c r="U85" i="7" s="1"/>
  <c r="V20" i="7"/>
  <c r="S112" i="7"/>
  <c r="U21" i="7"/>
  <c r="N19" i="7"/>
  <c r="S77" i="7"/>
  <c r="O18" i="7"/>
  <c r="U112" i="6"/>
  <c r="Q21" i="6"/>
  <c r="C20" i="7" l="1"/>
  <c r="U45" i="7"/>
  <c r="H18" i="7"/>
  <c r="S42" i="7"/>
  <c r="G19" i="7"/>
  <c r="U81" i="7"/>
  <c r="U86" i="7" s="1"/>
  <c r="J21" i="7"/>
  <c r="U80" i="6"/>
  <c r="U85" i="6" s="1"/>
  <c r="J20" i="6"/>
  <c r="X22" i="7"/>
  <c r="U149" i="7"/>
  <c r="Q23" i="7"/>
  <c r="U114" i="7"/>
  <c r="U182" i="7"/>
  <c r="AE20" i="7"/>
  <c r="U47" i="6"/>
  <c r="C22" i="6"/>
  <c r="AB21" i="7"/>
  <c r="AC20" i="7"/>
  <c r="S148" i="7"/>
  <c r="O19" i="7"/>
  <c r="S78" i="7"/>
  <c r="N20" i="7"/>
  <c r="S113" i="7"/>
  <c r="U22" i="7"/>
  <c r="V21" i="7"/>
  <c r="U113" i="6"/>
  <c r="Q22" i="6"/>
  <c r="AJ18" i="7"/>
  <c r="S178" i="7"/>
  <c r="AI19" i="7"/>
  <c r="S77" i="6"/>
  <c r="O18" i="6"/>
  <c r="N19" i="6"/>
  <c r="U149" i="6"/>
  <c r="X22" i="6"/>
  <c r="S148" i="6"/>
  <c r="AC20" i="6"/>
  <c r="AB21" i="6"/>
  <c r="S112" i="6"/>
  <c r="V20" i="6"/>
  <c r="U21" i="6"/>
  <c r="S44" i="6"/>
  <c r="H20" i="6"/>
  <c r="G21" i="6"/>
  <c r="G20" i="7" l="1"/>
  <c r="H19" i="7"/>
  <c r="S43" i="7"/>
  <c r="C21" i="7"/>
  <c r="U46" i="7"/>
  <c r="Q23" i="6"/>
  <c r="U114" i="6"/>
  <c r="U115" i="7"/>
  <c r="Q24" i="7"/>
  <c r="S45" i="6"/>
  <c r="H21" i="6"/>
  <c r="G22" i="6"/>
  <c r="AC21" i="7"/>
  <c r="S149" i="7"/>
  <c r="AB22" i="7"/>
  <c r="X23" i="7"/>
  <c r="U150" i="7"/>
  <c r="V22" i="7"/>
  <c r="S114" i="7"/>
  <c r="U23" i="7"/>
  <c r="U48" i="6"/>
  <c r="C23" i="6"/>
  <c r="U81" i="6"/>
  <c r="U86" i="6" s="1"/>
  <c r="J21" i="6"/>
  <c r="AI20" i="7"/>
  <c r="S179" i="7"/>
  <c r="AJ19" i="7"/>
  <c r="S149" i="6"/>
  <c r="AC21" i="6"/>
  <c r="AB22" i="6"/>
  <c r="U150" i="6"/>
  <c r="X23" i="6"/>
  <c r="S113" i="6"/>
  <c r="V21" i="6"/>
  <c r="U22" i="6"/>
  <c r="S78" i="6"/>
  <c r="O19" i="6"/>
  <c r="N20" i="6"/>
  <c r="S79" i="7"/>
  <c r="N21" i="7"/>
  <c r="O20" i="7"/>
  <c r="AE21" i="7"/>
  <c r="U183" i="7"/>
  <c r="J22" i="7"/>
  <c r="J23" i="7" s="1"/>
  <c r="J24" i="7" s="1"/>
  <c r="J25" i="7" s="1"/>
  <c r="J26" i="7" s="1"/>
  <c r="J27" i="7" s="1"/>
  <c r="J28" i="7" s="1"/>
  <c r="U82" i="7"/>
  <c r="U87" i="7" s="1"/>
  <c r="C22" i="7" l="1"/>
  <c r="U47" i="7"/>
  <c r="G21" i="7"/>
  <c r="H20" i="7"/>
  <c r="S44" i="7"/>
  <c r="S180" i="7"/>
  <c r="AJ20" i="7"/>
  <c r="AI21" i="7"/>
  <c r="J22" i="6"/>
  <c r="J23" i="6" s="1"/>
  <c r="J24" i="6" s="1"/>
  <c r="J25" i="6" s="1"/>
  <c r="J26" i="6" s="1"/>
  <c r="J27" i="6" s="1"/>
  <c r="J28" i="6" s="1"/>
  <c r="U82" i="6"/>
  <c r="U87" i="6" s="1"/>
  <c r="X24" i="7"/>
  <c r="U151" i="7"/>
  <c r="S150" i="6"/>
  <c r="AC22" i="6"/>
  <c r="AB23" i="6"/>
  <c r="U49" i="6"/>
  <c r="U50" i="6" s="1"/>
  <c r="U51" i="6" s="1"/>
  <c r="U52" i="6" s="1"/>
  <c r="C24" i="6"/>
  <c r="C25" i="6" s="1"/>
  <c r="C26" i="6" s="1"/>
  <c r="C27" i="6" s="1"/>
  <c r="C28" i="6" s="1"/>
  <c r="Q25" i="7"/>
  <c r="U116" i="7"/>
  <c r="S150" i="7"/>
  <c r="AB23" i="7"/>
  <c r="AC22" i="7"/>
  <c r="U184" i="7"/>
  <c r="AE22" i="7"/>
  <c r="O21" i="7"/>
  <c r="S80" i="7"/>
  <c r="N22" i="7"/>
  <c r="S79" i="6"/>
  <c r="O20" i="6"/>
  <c r="N21" i="6"/>
  <c r="S115" i="7"/>
  <c r="U24" i="7"/>
  <c r="V23" i="7"/>
  <c r="S46" i="6"/>
  <c r="H22" i="6"/>
  <c r="G23" i="6"/>
  <c r="U151" i="6"/>
  <c r="X24" i="6"/>
  <c r="S114" i="6"/>
  <c r="V22" i="6"/>
  <c r="U23" i="6"/>
  <c r="U115" i="6"/>
  <c r="Q24" i="6"/>
  <c r="G22" i="7" l="1"/>
  <c r="H21" i="7"/>
  <c r="S45" i="7"/>
  <c r="U48" i="7"/>
  <c r="C23" i="7"/>
  <c r="O21" i="6"/>
  <c r="N22" i="6"/>
  <c r="S80" i="6"/>
  <c r="U152" i="7"/>
  <c r="X25" i="7"/>
  <c r="U152" i="6"/>
  <c r="X25" i="6"/>
  <c r="S151" i="6"/>
  <c r="AC23" i="6"/>
  <c r="AB24" i="6"/>
  <c r="AI22" i="7"/>
  <c r="AJ21" i="7"/>
  <c r="S181" i="7"/>
  <c r="V24" i="7"/>
  <c r="U25" i="7"/>
  <c r="S116" i="7"/>
  <c r="U185" i="7"/>
  <c r="AE23" i="7"/>
  <c r="U117" i="7"/>
  <c r="Q26" i="7"/>
  <c r="AC23" i="7"/>
  <c r="S151" i="7"/>
  <c r="AB24" i="7"/>
  <c r="S47" i="6"/>
  <c r="H23" i="6"/>
  <c r="G24" i="6"/>
  <c r="U116" i="6"/>
  <c r="Q25" i="6"/>
  <c r="S81" i="7"/>
  <c r="N23" i="7"/>
  <c r="O22" i="7"/>
  <c r="S115" i="6"/>
  <c r="V23" i="6"/>
  <c r="U24" i="6"/>
  <c r="U49" i="7" l="1"/>
  <c r="U50" i="7" s="1"/>
  <c r="U51" i="7" s="1"/>
  <c r="U52" i="7" s="1"/>
  <c r="C24" i="7"/>
  <c r="C25" i="7" s="1"/>
  <c r="C26" i="7" s="1"/>
  <c r="C27" i="7" s="1"/>
  <c r="C28" i="7" s="1"/>
  <c r="H22" i="7"/>
  <c r="S46" i="7"/>
  <c r="G23" i="7"/>
  <c r="S152" i="7"/>
  <c r="AB25" i="7"/>
  <c r="AC24" i="7"/>
  <c r="U153" i="6"/>
  <c r="X26" i="6"/>
  <c r="U118" i="7"/>
  <c r="Q27" i="7"/>
  <c r="U117" i="6"/>
  <c r="Q26" i="6"/>
  <c r="S48" i="6"/>
  <c r="H24" i="6"/>
  <c r="G25" i="6"/>
  <c r="AE24" i="7"/>
  <c r="U186" i="7"/>
  <c r="U26" i="7"/>
  <c r="S117" i="7"/>
  <c r="V25" i="7"/>
  <c r="O23" i="7"/>
  <c r="N24" i="7"/>
  <c r="S82" i="7"/>
  <c r="S116" i="6"/>
  <c r="V24" i="6"/>
  <c r="U25" i="6"/>
  <c r="X26" i="7"/>
  <c r="U153" i="7"/>
  <c r="AJ22" i="7"/>
  <c r="S182" i="7"/>
  <c r="AI23" i="7"/>
  <c r="S152" i="6"/>
  <c r="AC24" i="6"/>
  <c r="AB25" i="6"/>
  <c r="S81" i="6"/>
  <c r="O22" i="6"/>
  <c r="N23" i="6"/>
  <c r="G24" i="7" l="1"/>
  <c r="S47" i="7"/>
  <c r="H23" i="7"/>
  <c r="S49" i="6"/>
  <c r="H25" i="6"/>
  <c r="G26" i="6"/>
  <c r="Q28" i="7"/>
  <c r="U120" i="7" s="1"/>
  <c r="U119" i="7"/>
  <c r="N25" i="7"/>
  <c r="S83" i="7"/>
  <c r="O24" i="7"/>
  <c r="S82" i="6"/>
  <c r="O23" i="6"/>
  <c r="N24" i="6"/>
  <c r="U154" i="6"/>
  <c r="X27" i="6"/>
  <c r="U118" i="6"/>
  <c r="Q27" i="6"/>
  <c r="S183" i="7"/>
  <c r="AI24" i="7"/>
  <c r="AJ23" i="7"/>
  <c r="S153" i="6"/>
  <c r="AC25" i="6"/>
  <c r="AB26" i="6"/>
  <c r="S118" i="7"/>
  <c r="V26" i="7"/>
  <c r="U27" i="7"/>
  <c r="AC25" i="7"/>
  <c r="S153" i="7"/>
  <c r="AB26" i="7"/>
  <c r="AE25" i="7"/>
  <c r="U187" i="7"/>
  <c r="U154" i="7"/>
  <c r="X27" i="7"/>
  <c r="S117" i="6"/>
  <c r="V25" i="6"/>
  <c r="U26" i="6"/>
  <c r="S48" i="7" l="1"/>
  <c r="H24" i="7"/>
  <c r="G25" i="7"/>
  <c r="U119" i="6"/>
  <c r="Q28" i="6"/>
  <c r="U120" i="6" s="1"/>
  <c r="S84" i="7"/>
  <c r="O25" i="7"/>
  <c r="N26" i="7"/>
  <c r="AJ24" i="7"/>
  <c r="S184" i="7"/>
  <c r="AI25" i="7"/>
  <c r="U28" i="7"/>
  <c r="V27" i="7"/>
  <c r="S119" i="7"/>
  <c r="U155" i="7"/>
  <c r="X28" i="7"/>
  <c r="U156" i="7" s="1"/>
  <c r="AC26" i="6"/>
  <c r="AB27" i="6"/>
  <c r="S154" i="6"/>
  <c r="U155" i="6"/>
  <c r="X28" i="6"/>
  <c r="U156" i="6" s="1"/>
  <c r="U188" i="7"/>
  <c r="AE26" i="7"/>
  <c r="AE27" i="7" s="1"/>
  <c r="AE28" i="7" s="1"/>
  <c r="AB27" i="7"/>
  <c r="S154" i="7"/>
  <c r="AC26" i="7"/>
  <c r="S83" i="6"/>
  <c r="O24" i="6"/>
  <c r="N25" i="6"/>
  <c r="S50" i="6"/>
  <c r="H26" i="6"/>
  <c r="G27" i="6"/>
  <c r="S118" i="6"/>
  <c r="V26" i="6"/>
  <c r="U27" i="6"/>
  <c r="H25" i="7" l="1"/>
  <c r="G26" i="7"/>
  <c r="S49" i="7"/>
  <c r="S120" i="7"/>
  <c r="V28" i="7"/>
  <c r="S51" i="6"/>
  <c r="G28" i="6"/>
  <c r="H27" i="6"/>
  <c r="S185" i="7"/>
  <c r="AI26" i="7"/>
  <c r="AJ25" i="7"/>
  <c r="S155" i="6"/>
  <c r="AC27" i="6"/>
  <c r="AB28" i="6"/>
  <c r="S84" i="6"/>
  <c r="O25" i="6"/>
  <c r="N26" i="6"/>
  <c r="N27" i="7"/>
  <c r="O26" i="7"/>
  <c r="S85" i="7"/>
  <c r="S155" i="7"/>
  <c r="AC27" i="7"/>
  <c r="AB28" i="7"/>
  <c r="S119" i="6"/>
  <c r="U28" i="6"/>
  <c r="V27" i="6"/>
  <c r="S50" i="7" l="1"/>
  <c r="G27" i="7"/>
  <c r="H26" i="7"/>
  <c r="V28" i="6"/>
  <c r="S120" i="6"/>
  <c r="O26" i="6"/>
  <c r="S85" i="6"/>
  <c r="N27" i="6"/>
  <c r="AJ26" i="7"/>
  <c r="S186" i="7"/>
  <c r="AI27" i="7"/>
  <c r="S156" i="6"/>
  <c r="AC28" i="6"/>
  <c r="O27" i="7"/>
  <c r="S86" i="7"/>
  <c r="N28" i="7"/>
  <c r="AC28" i="7"/>
  <c r="S156" i="7"/>
  <c r="S52" i="6"/>
  <c r="H28" i="6"/>
  <c r="S51" i="7" l="1"/>
  <c r="G28" i="7"/>
  <c r="H27" i="7"/>
  <c r="N28" i="6"/>
  <c r="S86" i="6"/>
  <c r="O27" i="6"/>
  <c r="S87" i="7"/>
  <c r="O28" i="7"/>
  <c r="AI28" i="7"/>
  <c r="S187" i="7"/>
  <c r="AJ27" i="7"/>
  <c r="H28" i="7" l="1"/>
  <c r="S52" i="7"/>
  <c r="AJ28" i="7"/>
  <c r="S188" i="7"/>
  <c r="S87" i="6"/>
  <c r="O28" i="6"/>
</calcChain>
</file>

<file path=xl/sharedStrings.xml><?xml version="1.0" encoding="utf-8"?>
<sst xmlns="http://schemas.openxmlformats.org/spreadsheetml/2006/main" count="314" uniqueCount="128">
  <si>
    <t>Figure 1     Reported collisions by severity, 1966 to 2024</t>
  </si>
  <si>
    <t xml:space="preserve">Collisions </t>
  </si>
  <si>
    <t>Traffic</t>
  </si>
  <si>
    <t>Numbers</t>
  </si>
  <si>
    <t>million</t>
  </si>
  <si>
    <t>vehicle</t>
  </si>
  <si>
    <t>kilometres</t>
  </si>
  <si>
    <t>Casualties by severity (moving five year average)</t>
  </si>
  <si>
    <t>Fatal</t>
  </si>
  <si>
    <t>Adj serious</t>
  </si>
  <si>
    <t>Slight</t>
  </si>
  <si>
    <t>Fatal &amp; adj serious</t>
  </si>
  <si>
    <t xml:space="preserve">All 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</si>
  <si>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</si>
  <si>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</si>
  <si>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</si>
  <si>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</si>
  <si>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</si>
  <si>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</si>
  <si>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</si>
  <si>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</si>
  <si>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</si>
  <si>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</si>
  <si>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</si>
  <si>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</si>
  <si>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</si>
  <si>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</si>
  <si>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</si>
  <si>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</si>
  <si>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</si>
  <si>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</si>
  <si>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</si>
  <si>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</si>
  <si>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</si>
  <si>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</si>
  <si>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</si>
  <si>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</si>
  <si>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</si>
  <si>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</si>
  <si>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</si>
  <si>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</si>
  <si>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</si>
  <si>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</si>
  <si>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</si>
  <si>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</si>
  <si>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</si>
  <si>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</si>
  <si>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</si>
  <si>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</si>
  <si>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</si>
  <si>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</si>
  <si>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</si>
  <si>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</si>
  <si>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</si>
  <si>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</si>
  <si>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</si>
  <si>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</si>
  <si>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</si>
  <si>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</si>
  <si>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</si>
  <si>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</si>
  <si>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</si>
  <si>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</si>
  <si>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</si>
  <si>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</si>
  <si>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</si>
  <si>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</si>
  <si>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</si>
  <si>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</si>
  <si>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</si>
  <si>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</si>
  <si>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</si>
  <si>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</si>
  <si>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</si>
  <si>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</si>
  <si>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</si>
  <si>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</si>
  <si>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</si>
  <si>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</si>
  <si>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</si>
  <si>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</si>
  <si>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</si>
  <si>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2016-20</t>
  </si>
  <si>
    <t>2017-21</t>
  </si>
  <si>
    <t>2018-22</t>
  </si>
  <si>
    <t>2019-23</t>
  </si>
  <si>
    <t>2020-24</t>
  </si>
  <si>
    <t>Killed</t>
  </si>
  <si>
    <t>Serious</t>
  </si>
  <si>
    <t>Child killed</t>
  </si>
  <si>
    <t>Child Serious</t>
  </si>
  <si>
    <t>Target fall by 2030 =</t>
  </si>
  <si>
    <t>So: 2030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</si>
  <si>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</si>
  <si>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</si>
  <si>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</si>
  <si>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</si>
  <si>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</si>
  <si>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</si>
  <si>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</si>
  <si>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</si>
  <si>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</si>
  <si>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numbers</t>
  </si>
  <si>
    <t>constant</t>
  </si>
  <si>
    <t>killed</t>
  </si>
  <si>
    <t>serious</t>
  </si>
  <si>
    <t>Year</t>
  </si>
  <si>
    <t>base line</t>
  </si>
  <si>
    <t>TARGET</t>
  </si>
  <si>
    <t>from 1 to</t>
  </si>
  <si>
    <t>year</t>
  </si>
  <si>
    <t>each year</t>
  </si>
  <si>
    <t>% fall</t>
  </si>
  <si>
    <t>2014-18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</si>
  <si>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</si>
  <si>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</si>
  <si>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</si>
  <si>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</si>
  <si>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Figure 8a</t>
  </si>
  <si>
    <t>Progress towards the 2030 casualty reduction targets</t>
  </si>
  <si>
    <t>3 year ave</t>
  </si>
  <si>
    <t>Pedestrians killed or seriously injured</t>
  </si>
  <si>
    <t>Cyclists killed or seriously injured</t>
  </si>
  <si>
    <t>Motorcyclists killed or seriously injured</t>
  </si>
  <si>
    <t>Road users aged 70+  killed or seriously injured</t>
  </si>
  <si>
    <t>Road users aged between 17 to 25 killed or seriously injured</t>
  </si>
  <si>
    <t>Killed and serious</t>
  </si>
  <si>
    <t>Figure 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</si>
</sst>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0"/>
    <numFmt numFmtId="165" formatCode="#,##0.0"/>
    <numFmt numFmtId="166" formatCode="_-* #,##0_-;\-* #,##0_-;_-* &quot;-&quot;??_-;_-@_-"/>
    <numFmt numFmtId="167" formatCode="0.000000"/>
    <numFmt numFmtId="168" formatCode="0.000%"/>
    <numFmt numFmtId="169" formatCode="0.0000"/>
    <numFmt numFmtId="170" formatCode="0.0000%"/>
    <numFmt numFmtId="171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2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top"/>
    </xf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8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/>
    </xf>
    <xf numFmtId="3" fontId="11" fillId="0" borderId="0" xfId="0" applyNumberFormat="1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/>
    <xf numFmtId="3" fontId="0" fillId="0" borderId="0" xfId="0" applyNumberFormat="1" applyAlignment="1"/>
    <xf numFmtId="0" fontId="3" fillId="0" borderId="0" xfId="2"/>
    <xf numFmtId="0" fontId="3" fillId="0" borderId="1" xfId="2" applyBorder="1"/>
    <xf numFmtId="9" fontId="14" fillId="0" borderId="0" xfId="3" applyFont="1"/>
    <xf numFmtId="9" fontId="3" fillId="0" borderId="0" xfId="3"/>
    <xf numFmtId="164" fontId="11" fillId="0" borderId="0" xfId="3" applyNumberFormat="1" applyFont="1"/>
    <xf numFmtId="164" fontId="11" fillId="0" borderId="0" xfId="2" applyNumberFormat="1" applyFont="1"/>
    <xf numFmtId="0" fontId="3" fillId="0" borderId="0" xfId="2" applyAlignment="1">
      <alignment horizontal="center"/>
    </xf>
    <xf numFmtId="0" fontId="3" fillId="0" borderId="1" xfId="2" applyBorder="1" applyAlignment="1">
      <alignment horizontal="center"/>
    </xf>
    <xf numFmtId="0" fontId="3" fillId="0" borderId="2" xfId="2" applyBorder="1"/>
    <xf numFmtId="0" fontId="3" fillId="0" borderId="2" xfId="2" applyBorder="1" applyAlignment="1">
      <alignment horizontal="center"/>
    </xf>
    <xf numFmtId="0" fontId="3" fillId="0" borderId="3" xfId="2" applyBorder="1"/>
    <xf numFmtId="0" fontId="3" fillId="2" borderId="0" xfId="2" applyFill="1"/>
    <xf numFmtId="165" fontId="15" fillId="0" borderId="0" xfId="2" applyNumberFormat="1" applyFont="1"/>
    <xf numFmtId="165" fontId="11" fillId="0" borderId="0" xfId="2" applyNumberFormat="1" applyFont="1"/>
    <xf numFmtId="3" fontId="3" fillId="0" borderId="0" xfId="2" applyNumberFormat="1"/>
    <xf numFmtId="166" fontId="16" fillId="0" borderId="0" xfId="1" applyNumberFormat="1" applyFont="1" applyAlignment="1">
      <alignment horizontal="right" vertical="top" wrapText="1"/>
    </xf>
    <xf numFmtId="1" fontId="16" fillId="0" borderId="0" xfId="2" applyNumberFormat="1" applyFont="1" applyAlignment="1">
      <alignment horizontal="right" vertical="top" wrapText="1"/>
    </xf>
    <xf numFmtId="167" fontId="3" fillId="0" borderId="0" xfId="2" applyNumberFormat="1"/>
    <xf numFmtId="164" fontId="3" fillId="0" borderId="0" xfId="2" applyNumberFormat="1"/>
    <xf numFmtId="3" fontId="11" fillId="0" borderId="0" xfId="2" applyNumberFormat="1" applyFont="1"/>
    <xf numFmtId="168" fontId="11" fillId="0" borderId="0" xfId="3" applyNumberFormat="1" applyFont="1"/>
    <xf numFmtId="0" fontId="16" fillId="0" borderId="0" xfId="2" applyFont="1" applyAlignment="1">
      <alignment horizontal="right" vertical="top" wrapText="1"/>
    </xf>
    <xf numFmtId="37" fontId="3" fillId="0" borderId="0" xfId="2" applyNumberFormat="1"/>
    <xf numFmtId="169" fontId="11" fillId="0" borderId="0" xfId="2" applyNumberFormat="1" applyFont="1"/>
    <xf numFmtId="3" fontId="17" fillId="0" borderId="0" xfId="2" applyNumberFormat="1" applyFont="1"/>
    <xf numFmtId="0" fontId="3" fillId="0" borderId="0" xfId="2" applyAlignment="1">
      <alignment horizontal="right"/>
    </xf>
    <xf numFmtId="0" fontId="14" fillId="0" borderId="0" xfId="2" applyFont="1"/>
    <xf numFmtId="168" fontId="3" fillId="0" borderId="0" xfId="2" applyNumberFormat="1"/>
    <xf numFmtId="0" fontId="11" fillId="0" borderId="0" xfId="2" applyFont="1"/>
    <xf numFmtId="170" fontId="11" fillId="0" borderId="0" xfId="3" applyNumberFormat="1" applyFont="1"/>
    <xf numFmtId="170" fontId="3" fillId="0" borderId="0" xfId="3" applyNumberFormat="1"/>
    <xf numFmtId="0" fontId="13" fillId="0" borderId="0" xfId="2" applyFont="1"/>
    <xf numFmtId="0" fontId="7" fillId="0" borderId="0" xfId="2" applyFont="1"/>
    <xf numFmtId="170" fontId="3" fillId="0" borderId="0" xfId="2" applyNumberFormat="1"/>
    <xf numFmtId="171" fontId="3" fillId="0" borderId="0" xfId="2" applyNumberFormat="1"/>
    <xf numFmtId="3" fontId="18" fillId="0" borderId="0" xfId="2" applyNumberFormat="1" applyFont="1"/>
    <xf numFmtId="165" fontId="18" fillId="0" borderId="0" xfId="2" applyNumberFormat="1" applyFont="1"/>
    <xf numFmtId="1" fontId="3" fillId="0" borderId="0" xfId="2" applyNumberFormat="1"/>
    <xf numFmtId="3" fontId="15" fillId="0" borderId="0" xfId="2" applyNumberFormat="1" applyFont="1"/>
    <xf numFmtId="0" fontId="1" fillId="0" borderId="0" xfId="4"/>
    <xf numFmtId="1" fontId="3" fillId="0" borderId="0" xfId="2" applyNumberFormat="1" applyAlignment="1">
      <alignment horizontal="right"/>
    </xf>
    <xf numFmtId="0" fontId="3" fillId="0" borderId="0" xfId="2" applyAlignment="1">
      <alignment horizontal="left"/>
    </xf>
  </cellXfs>
  <cellStyles count="5">
    <cellStyle name="Comma" xfId="1" builtinId="3"/>
    <cellStyle name="Normal" xfId="0" builtinId="0"/>
    <cellStyle name="Normal 2 2 3" xfId="2" xr:uid="{5220C505-BFA5-446F-9D32-C7F47E5D6297}"/>
    <cellStyle name="Normal 23" xfId="4" xr:uid="{BA858563-162C-4319-8B22-4E77BAE327E4}"/>
    <cellStyle name="Percent 2" xfId="3" xr:uid="{C52F2E5B-40C6-470B-BB7D-B24A16205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0.10132609651691378"/>
          <c:w val="0.84396612923384562"/>
          <c:h val="0.76636462681850426"/>
        </c:manualLayout>
      </c:layout>
      <c:lineChart>
        <c:grouping val="standard"/>
        <c:varyColors val="0"/>
        <c:ser>
          <c:idx val="0"/>
          <c:order val="0"/>
          <c:tx>
            <c:v>Fatal &amp; adjusted serious accidents</c:v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numLit>
              <c:formatCode>General</c:formatCode>
              <c:ptCount val="59"/>
              <c:pt idx="0">
                <c:v>1966</c:v>
              </c:pt>
              <c:pt idx="1">
                <c:v>1967</c:v>
              </c:pt>
              <c:pt idx="2">
                <c:v>1968</c:v>
              </c:pt>
              <c:pt idx="3">
                <c:v>1969</c:v>
              </c:pt>
              <c:pt idx="4">
                <c:v>1970</c:v>
              </c:pt>
              <c:pt idx="5">
                <c:v>1971</c:v>
              </c:pt>
              <c:pt idx="6">
                <c:v>1972</c:v>
              </c:pt>
              <c:pt idx="7">
                <c:v>1973</c:v>
              </c:pt>
              <c:pt idx="8">
                <c:v>1974</c:v>
              </c:pt>
              <c:pt idx="9">
                <c:v>1975</c:v>
              </c:pt>
              <c:pt idx="10">
                <c:v>1976</c:v>
              </c:pt>
              <c:pt idx="11">
                <c:v>1977</c:v>
              </c:pt>
              <c:pt idx="12">
                <c:v>1978</c:v>
              </c:pt>
              <c:pt idx="13">
                <c:v>1979</c:v>
              </c:pt>
              <c:pt idx="14">
                <c:v>1980</c:v>
              </c:pt>
              <c:pt idx="15">
                <c:v>1981</c:v>
              </c:pt>
              <c:pt idx="16">
                <c:v>1982</c:v>
              </c:pt>
              <c:pt idx="17">
                <c:v>1983</c:v>
              </c:pt>
              <c:pt idx="18">
                <c:v>1984</c:v>
              </c:pt>
              <c:pt idx="19">
                <c:v>1985</c:v>
              </c:pt>
              <c:pt idx="20">
                <c:v>1986</c:v>
              </c:pt>
              <c:pt idx="21">
                <c:v>1987</c:v>
              </c:pt>
              <c:pt idx="22">
                <c:v>1988</c:v>
              </c:pt>
              <c:pt idx="23">
                <c:v>1989</c:v>
              </c:pt>
              <c:pt idx="24">
                <c:v>1990</c:v>
              </c:pt>
              <c:pt idx="25">
                <c:v>1991</c:v>
              </c:pt>
              <c:pt idx="26">
                <c:v>1992</c:v>
              </c:pt>
              <c:pt idx="27">
                <c:v>1993</c:v>
              </c:pt>
              <c:pt idx="28">
                <c:v>1994</c:v>
              </c:pt>
              <c:pt idx="29">
                <c:v>1995</c:v>
              </c:pt>
              <c:pt idx="30">
                <c:v>1996</c:v>
              </c:pt>
              <c:pt idx="31">
                <c:v>1997</c:v>
              </c:pt>
              <c:pt idx="32">
                <c:v>1998</c:v>
              </c:pt>
              <c:pt idx="33">
                <c:v>1999</c:v>
              </c:pt>
              <c:pt idx="34">
                <c:v>2000</c:v>
              </c:pt>
              <c:pt idx="35">
                <c:v>2001</c:v>
              </c:pt>
              <c:pt idx="36">
                <c:v>2002</c:v>
              </c:pt>
              <c:pt idx="37">
                <c:v>2003</c:v>
              </c:pt>
              <c:pt idx="38">
                <c:v>2004</c:v>
              </c:pt>
              <c:pt idx="39">
                <c:v>2005</c:v>
              </c:pt>
              <c:pt idx="40">
                <c:v>2006</c:v>
              </c:pt>
              <c:pt idx="41">
                <c:v>2007</c:v>
              </c:pt>
              <c:pt idx="42">
                <c:v>2008</c:v>
              </c:pt>
              <c:pt idx="43">
                <c:v>2009</c:v>
              </c:pt>
              <c:pt idx="44">
                <c:v>2010</c:v>
              </c:pt>
              <c:pt idx="45">
                <c:v>2011</c:v>
              </c:pt>
              <c:pt idx="46">
                <c:v>2012</c:v>
              </c:pt>
              <c:pt idx="47">
                <c:v>2013</c:v>
              </c:pt>
              <c:pt idx="48">
                <c:v>2014</c:v>
              </c:pt>
              <c:pt idx="49">
                <c:v>2015</c:v>
              </c:pt>
              <c:pt idx="50">
                <c:v>2016</c:v>
              </c:pt>
              <c:pt idx="51">
                <c:v>2017</c:v>
              </c:pt>
              <c:pt idx="52">
                <c:v>2018</c:v>
              </c:pt>
              <c:pt idx="53">
                <c:v>2019</c:v>
              </c:pt>
              <c:pt idx="54">
                <c:v>2020</c:v>
              </c:pt>
              <c:pt idx="55">
                <c:v>2021</c:v>
              </c:pt>
              <c:pt idx="56">
                <c:v>2022</c:v>
              </c:pt>
              <c:pt idx="57">
                <c:v>2023</c:v>
              </c:pt>
              <c:pt idx="58">
                <c:v>2024</c:v>
              </c:pt>
            </c:numLit>
          </c:cat>
          <c:val>
            <c:numLit>
              <c:formatCode>General</c:formatCode>
              <c:ptCount val="59"/>
              <c:pt idx="4">
                <c:v>8618</c:v>
              </c:pt>
              <c:pt idx="5">
                <c:v>8652</c:v>
              </c:pt>
              <c:pt idx="6">
                <c:v>8735</c:v>
              </c:pt>
              <c:pt idx="7">
                <c:v>8839</c:v>
              </c:pt>
              <c:pt idx="8">
                <c:v>8311</c:v>
              </c:pt>
              <c:pt idx="9">
                <c:v>7611</c:v>
              </c:pt>
              <c:pt idx="10">
                <c:v>7610</c:v>
              </c:pt>
              <c:pt idx="11">
                <c:v>7790</c:v>
              </c:pt>
              <c:pt idx="12">
                <c:v>8181</c:v>
              </c:pt>
              <c:pt idx="13">
                <c:v>8264</c:v>
              </c:pt>
              <c:pt idx="14">
                <c:v>7862</c:v>
              </c:pt>
              <c:pt idx="15">
                <c:v>7875</c:v>
              </c:pt>
              <c:pt idx="16">
                <c:v>8061</c:v>
              </c:pt>
              <c:pt idx="17">
                <c:v>6997</c:v>
              </c:pt>
              <c:pt idx="18">
                <c:v>7084</c:v>
              </c:pt>
              <c:pt idx="19">
                <c:v>7057</c:v>
              </c:pt>
              <c:pt idx="20">
                <c:v>6719</c:v>
              </c:pt>
              <c:pt idx="21">
                <c:v>6085</c:v>
              </c:pt>
              <c:pt idx="22">
                <c:v>6101</c:v>
              </c:pt>
              <c:pt idx="23">
                <c:v>6310</c:v>
              </c:pt>
              <c:pt idx="24">
                <c:v>5728</c:v>
              </c:pt>
              <c:pt idx="25">
                <c:v>5167</c:v>
              </c:pt>
              <c:pt idx="26">
                <c:v>4694</c:v>
              </c:pt>
              <c:pt idx="27">
                <c:v>4010</c:v>
              </c:pt>
              <c:pt idx="28">
                <c:v>4643</c:v>
              </c:pt>
              <c:pt idx="29">
                <c:v>4432</c:v>
              </c:pt>
              <c:pt idx="30">
                <c:v>3631</c:v>
              </c:pt>
              <c:pt idx="31">
                <c:v>3652</c:v>
              </c:pt>
              <c:pt idx="32">
                <c:v>3657</c:v>
              </c:pt>
              <c:pt idx="33">
                <c:v>3494</c:v>
              </c:pt>
              <c:pt idx="34">
                <c:v>3304</c:v>
              </c:pt>
              <c:pt idx="35">
                <c:v>3149</c:v>
              </c:pt>
              <c:pt idx="36">
                <c:v>2958</c:v>
              </c:pt>
              <c:pt idx="37">
                <c:v>2796</c:v>
              </c:pt>
              <c:pt idx="38">
                <c:v>4268.1900000000005</c:v>
              </c:pt>
              <c:pt idx="39">
                <c:v>4185.9699999999993</c:v>
              </c:pt>
              <c:pt idx="40">
                <c:v>4126.2199999999993</c:v>
              </c:pt>
              <c:pt idx="41">
                <c:v>3781.11</c:v>
              </c:pt>
              <c:pt idx="42">
                <c:v>3890.99</c:v>
              </c:pt>
              <c:pt idx="43">
                <c:v>3599.28</c:v>
              </c:pt>
              <c:pt idx="44">
                <c:v>3120.09</c:v>
              </c:pt>
              <c:pt idx="45">
                <c:v>3045.4</c:v>
              </c:pt>
              <c:pt idx="46">
                <c:v>3085.17</c:v>
              </c:pt>
              <c:pt idx="47">
                <c:v>2710.36</c:v>
              </c:pt>
              <c:pt idx="48">
                <c:v>2763.71</c:v>
              </c:pt>
              <c:pt idx="49">
                <c:v>2658.64</c:v>
              </c:pt>
              <c:pt idx="50">
                <c:v>2654.01</c:v>
              </c:pt>
              <c:pt idx="51">
                <c:v>2401.42</c:v>
              </c:pt>
              <c:pt idx="52">
                <c:v>2334.56</c:v>
              </c:pt>
              <c:pt idx="53">
                <c:v>2237.6</c:v>
              </c:pt>
              <c:pt idx="54">
                <c:v>1489</c:v>
              </c:pt>
              <c:pt idx="55">
                <c:v>1572</c:v>
              </c:pt>
              <c:pt idx="56">
                <c:v>1678</c:v>
              </c:pt>
              <c:pt idx="57">
                <c:v>1842</c:v>
              </c:pt>
              <c:pt idx="58">
                <c:v>1831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50-4F87-9130-DE8EFF4039A8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9"/>
              <c:pt idx="0">
                <c:v>1966</c:v>
              </c:pt>
              <c:pt idx="1">
                <c:v>1967</c:v>
              </c:pt>
              <c:pt idx="2">
                <c:v>1968</c:v>
              </c:pt>
              <c:pt idx="3">
                <c:v>1969</c:v>
              </c:pt>
              <c:pt idx="4">
                <c:v>1970</c:v>
              </c:pt>
              <c:pt idx="5">
                <c:v>1971</c:v>
              </c:pt>
              <c:pt idx="6">
                <c:v>1972</c:v>
              </c:pt>
              <c:pt idx="7">
                <c:v>1973</c:v>
              </c:pt>
              <c:pt idx="8">
                <c:v>1974</c:v>
              </c:pt>
              <c:pt idx="9">
                <c:v>1975</c:v>
              </c:pt>
              <c:pt idx="10">
                <c:v>1976</c:v>
              </c:pt>
              <c:pt idx="11">
                <c:v>1977</c:v>
              </c:pt>
              <c:pt idx="12">
                <c:v>1978</c:v>
              </c:pt>
              <c:pt idx="13">
                <c:v>1979</c:v>
              </c:pt>
              <c:pt idx="14">
                <c:v>1980</c:v>
              </c:pt>
              <c:pt idx="15">
                <c:v>1981</c:v>
              </c:pt>
              <c:pt idx="16">
                <c:v>1982</c:v>
              </c:pt>
              <c:pt idx="17">
                <c:v>1983</c:v>
              </c:pt>
              <c:pt idx="18">
                <c:v>1984</c:v>
              </c:pt>
              <c:pt idx="19">
                <c:v>1985</c:v>
              </c:pt>
              <c:pt idx="20">
                <c:v>1986</c:v>
              </c:pt>
              <c:pt idx="21">
                <c:v>1987</c:v>
              </c:pt>
              <c:pt idx="22">
                <c:v>1988</c:v>
              </c:pt>
              <c:pt idx="23">
                <c:v>1989</c:v>
              </c:pt>
              <c:pt idx="24">
                <c:v>1990</c:v>
              </c:pt>
              <c:pt idx="25">
                <c:v>1991</c:v>
              </c:pt>
              <c:pt idx="26">
                <c:v>1992</c:v>
              </c:pt>
              <c:pt idx="27">
                <c:v>1993</c:v>
              </c:pt>
              <c:pt idx="28">
                <c:v>1994</c:v>
              </c:pt>
              <c:pt idx="29">
                <c:v>1995</c:v>
              </c:pt>
              <c:pt idx="30">
                <c:v>1996</c:v>
              </c:pt>
              <c:pt idx="31">
                <c:v>1997</c:v>
              </c:pt>
              <c:pt idx="32">
                <c:v>1998</c:v>
              </c:pt>
              <c:pt idx="33">
                <c:v>1999</c:v>
              </c:pt>
              <c:pt idx="34">
                <c:v>2000</c:v>
              </c:pt>
              <c:pt idx="35">
                <c:v>2001</c:v>
              </c:pt>
              <c:pt idx="36">
                <c:v>2002</c:v>
              </c:pt>
              <c:pt idx="37">
                <c:v>2003</c:v>
              </c:pt>
              <c:pt idx="38">
                <c:v>2004</c:v>
              </c:pt>
              <c:pt idx="39">
                <c:v>2005</c:v>
              </c:pt>
              <c:pt idx="40">
                <c:v>2006</c:v>
              </c:pt>
              <c:pt idx="41">
                <c:v>2007</c:v>
              </c:pt>
              <c:pt idx="42">
                <c:v>2008</c:v>
              </c:pt>
              <c:pt idx="43">
                <c:v>2009</c:v>
              </c:pt>
              <c:pt idx="44">
                <c:v>2010</c:v>
              </c:pt>
              <c:pt idx="45">
                <c:v>2011</c:v>
              </c:pt>
              <c:pt idx="46">
                <c:v>2012</c:v>
              </c:pt>
              <c:pt idx="47">
                <c:v>2013</c:v>
              </c:pt>
              <c:pt idx="48">
                <c:v>2014</c:v>
              </c:pt>
              <c:pt idx="49">
                <c:v>2015</c:v>
              </c:pt>
              <c:pt idx="50">
                <c:v>2016</c:v>
              </c:pt>
              <c:pt idx="51">
                <c:v>2017</c:v>
              </c:pt>
              <c:pt idx="52">
                <c:v>2018</c:v>
              </c:pt>
              <c:pt idx="53">
                <c:v>2019</c:v>
              </c:pt>
              <c:pt idx="54">
                <c:v>2020</c:v>
              </c:pt>
              <c:pt idx="55">
                <c:v>2021</c:v>
              </c:pt>
              <c:pt idx="56">
                <c:v>2022</c:v>
              </c:pt>
              <c:pt idx="57">
                <c:v>2023</c:v>
              </c:pt>
              <c:pt idx="58">
                <c:v>2024</c:v>
              </c:pt>
            </c:numLit>
          </c:cat>
          <c:val>
            <c:numLit>
              <c:formatCode>General</c:formatCode>
              <c:ptCount val="59"/>
              <c:pt idx="0">
                <c:v>23225</c:v>
              </c:pt>
              <c:pt idx="1">
                <c:v>22838</c:v>
              </c:pt>
              <c:pt idx="2">
                <c:v>22120</c:v>
              </c:pt>
              <c:pt idx="3">
                <c:v>21863</c:v>
              </c:pt>
              <c:pt idx="4">
                <c:v>22133</c:v>
              </c:pt>
              <c:pt idx="5">
                <c:v>22332</c:v>
              </c:pt>
              <c:pt idx="6">
                <c:v>22703</c:v>
              </c:pt>
              <c:pt idx="7">
                <c:v>22580</c:v>
              </c:pt>
              <c:pt idx="8">
                <c:v>20581</c:v>
              </c:pt>
              <c:pt idx="9">
                <c:v>20652</c:v>
              </c:pt>
              <c:pt idx="10">
                <c:v>21751</c:v>
              </c:pt>
              <c:pt idx="11">
                <c:v>21678</c:v>
              </c:pt>
              <c:pt idx="12">
                <c:v>22107</c:v>
              </c:pt>
              <c:pt idx="13">
                <c:v>23064</c:v>
              </c:pt>
              <c:pt idx="14">
                <c:v>21788</c:v>
              </c:pt>
              <c:pt idx="15">
                <c:v>21485</c:v>
              </c:pt>
              <c:pt idx="16">
                <c:v>20850</c:v>
              </c:pt>
              <c:pt idx="17">
                <c:v>19434</c:v>
              </c:pt>
              <c:pt idx="18">
                <c:v>19974</c:v>
              </c:pt>
              <c:pt idx="19">
                <c:v>20644</c:v>
              </c:pt>
              <c:pt idx="20">
                <c:v>19819</c:v>
              </c:pt>
              <c:pt idx="21">
                <c:v>18657</c:v>
              </c:pt>
              <c:pt idx="22">
                <c:v>19097</c:v>
              </c:pt>
              <c:pt idx="23">
                <c:v>20605</c:v>
              </c:pt>
              <c:pt idx="24">
                <c:v>20171</c:v>
              </c:pt>
              <c:pt idx="25">
                <c:v>19004</c:v>
              </c:pt>
              <c:pt idx="26">
                <c:v>18008</c:v>
              </c:pt>
              <c:pt idx="27">
                <c:v>16685</c:v>
              </c:pt>
              <c:pt idx="28">
                <c:v>16768</c:v>
              </c:pt>
              <c:pt idx="29">
                <c:v>16534</c:v>
              </c:pt>
              <c:pt idx="30">
                <c:v>16073</c:v>
              </c:pt>
              <c:pt idx="31">
                <c:v>16646</c:v>
              </c:pt>
              <c:pt idx="32">
                <c:v>16519</c:v>
              </c:pt>
              <c:pt idx="33">
                <c:v>15415</c:v>
              </c:pt>
              <c:pt idx="34">
                <c:v>15132</c:v>
              </c:pt>
              <c:pt idx="35">
                <c:v>14724</c:v>
              </c:pt>
              <c:pt idx="36">
                <c:v>14343</c:v>
              </c:pt>
              <c:pt idx="37">
                <c:v>13917</c:v>
              </c:pt>
              <c:pt idx="38">
                <c:v>13919</c:v>
              </c:pt>
              <c:pt idx="39">
                <c:v>13438</c:v>
              </c:pt>
              <c:pt idx="40">
                <c:v>13110</c:v>
              </c:pt>
              <c:pt idx="41">
                <c:v>12507</c:v>
              </c:pt>
              <c:pt idx="42">
                <c:v>12159</c:v>
              </c:pt>
              <c:pt idx="43">
                <c:v>11556</c:v>
              </c:pt>
              <c:pt idx="44">
                <c:v>10295</c:v>
              </c:pt>
              <c:pt idx="45">
                <c:v>9985</c:v>
              </c:pt>
              <c:pt idx="46">
                <c:v>9777</c:v>
              </c:pt>
              <c:pt idx="47">
                <c:v>8974</c:v>
              </c:pt>
              <c:pt idx="48">
                <c:v>8833</c:v>
              </c:pt>
              <c:pt idx="49">
                <c:v>8477</c:v>
              </c:pt>
              <c:pt idx="50">
                <c:v>8355</c:v>
              </c:pt>
              <c:pt idx="51">
                <c:v>7118</c:v>
              </c:pt>
              <c:pt idx="52">
                <c:v>6432</c:v>
              </c:pt>
              <c:pt idx="53">
                <c:v>5772</c:v>
              </c:pt>
              <c:pt idx="54">
                <c:v>3889</c:v>
              </c:pt>
              <c:pt idx="55">
                <c:v>3901</c:v>
              </c:pt>
              <c:pt idx="56">
                <c:v>4145</c:v>
              </c:pt>
              <c:pt idx="57">
                <c:v>4253</c:v>
              </c:pt>
              <c:pt idx="58">
                <c:v>4175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50-4F87-9130-DE8EFF4039A8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59"/>
              <c:pt idx="0">
                <c:v>1966</c:v>
              </c:pt>
              <c:pt idx="1">
                <c:v>1967</c:v>
              </c:pt>
              <c:pt idx="2">
                <c:v>1968</c:v>
              </c:pt>
              <c:pt idx="3">
                <c:v>1969</c:v>
              </c:pt>
              <c:pt idx="4">
                <c:v>1970</c:v>
              </c:pt>
              <c:pt idx="5">
                <c:v>1971</c:v>
              </c:pt>
              <c:pt idx="6">
                <c:v>1972</c:v>
              </c:pt>
              <c:pt idx="7">
                <c:v>1973</c:v>
              </c:pt>
              <c:pt idx="8">
                <c:v>1974</c:v>
              </c:pt>
              <c:pt idx="9">
                <c:v>1975</c:v>
              </c:pt>
              <c:pt idx="10">
                <c:v>1976</c:v>
              </c:pt>
              <c:pt idx="11">
                <c:v>1977</c:v>
              </c:pt>
              <c:pt idx="12">
                <c:v>1978</c:v>
              </c:pt>
              <c:pt idx="13">
                <c:v>1979</c:v>
              </c:pt>
              <c:pt idx="14">
                <c:v>1980</c:v>
              </c:pt>
              <c:pt idx="15">
                <c:v>1981</c:v>
              </c:pt>
              <c:pt idx="16">
                <c:v>1982</c:v>
              </c:pt>
              <c:pt idx="17">
                <c:v>1983</c:v>
              </c:pt>
              <c:pt idx="18">
                <c:v>1984</c:v>
              </c:pt>
              <c:pt idx="19">
                <c:v>1985</c:v>
              </c:pt>
              <c:pt idx="20">
                <c:v>1986</c:v>
              </c:pt>
              <c:pt idx="21">
                <c:v>1987</c:v>
              </c:pt>
              <c:pt idx="22">
                <c:v>1988</c:v>
              </c:pt>
              <c:pt idx="23">
                <c:v>1989</c:v>
              </c:pt>
              <c:pt idx="24">
                <c:v>1990</c:v>
              </c:pt>
              <c:pt idx="25">
                <c:v>1991</c:v>
              </c:pt>
              <c:pt idx="26">
                <c:v>1992</c:v>
              </c:pt>
              <c:pt idx="27">
                <c:v>1993</c:v>
              </c:pt>
              <c:pt idx="28">
                <c:v>1994</c:v>
              </c:pt>
              <c:pt idx="29">
                <c:v>1995</c:v>
              </c:pt>
              <c:pt idx="30">
                <c:v>1996</c:v>
              </c:pt>
              <c:pt idx="31">
                <c:v>1997</c:v>
              </c:pt>
              <c:pt idx="32">
                <c:v>1998</c:v>
              </c:pt>
              <c:pt idx="33">
                <c:v>1999</c:v>
              </c:pt>
              <c:pt idx="34">
                <c:v>2000</c:v>
              </c:pt>
              <c:pt idx="35">
                <c:v>2001</c:v>
              </c:pt>
              <c:pt idx="36">
                <c:v>2002</c:v>
              </c:pt>
              <c:pt idx="37">
                <c:v>2003</c:v>
              </c:pt>
              <c:pt idx="38">
                <c:v>2004</c:v>
              </c:pt>
              <c:pt idx="39">
                <c:v>2005</c:v>
              </c:pt>
              <c:pt idx="40">
                <c:v>2006</c:v>
              </c:pt>
              <c:pt idx="41">
                <c:v>2007</c:v>
              </c:pt>
              <c:pt idx="42">
                <c:v>2008</c:v>
              </c:pt>
              <c:pt idx="43">
                <c:v>2009</c:v>
              </c:pt>
              <c:pt idx="44">
                <c:v>2010</c:v>
              </c:pt>
              <c:pt idx="45">
                <c:v>2011</c:v>
              </c:pt>
              <c:pt idx="46">
                <c:v>2012</c:v>
              </c:pt>
              <c:pt idx="47">
                <c:v>2013</c:v>
              </c:pt>
              <c:pt idx="48">
                <c:v>2014</c:v>
              </c:pt>
              <c:pt idx="49">
                <c:v>2015</c:v>
              </c:pt>
              <c:pt idx="50">
                <c:v>2016</c:v>
              </c:pt>
              <c:pt idx="51">
                <c:v>2017</c:v>
              </c:pt>
              <c:pt idx="52">
                <c:v>2018</c:v>
              </c:pt>
              <c:pt idx="53">
                <c:v>2019</c:v>
              </c:pt>
              <c:pt idx="54">
                <c:v>2020</c:v>
              </c:pt>
              <c:pt idx="55">
                <c:v>2021</c:v>
              </c:pt>
              <c:pt idx="56">
                <c:v>2022</c:v>
              </c:pt>
              <c:pt idx="57">
                <c:v>2023</c:v>
              </c:pt>
              <c:pt idx="58">
                <c:v>2024</c:v>
              </c:pt>
            </c:numLit>
          </c:cat>
          <c:val>
            <c:numLit>
              <c:formatCode>General</c:formatCode>
              <c:ptCount val="59"/>
              <c:pt idx="19">
                <c:v>17219</c:v>
              </c:pt>
              <c:pt idx="20">
                <c:v>17647</c:v>
              </c:pt>
              <c:pt idx="21">
                <c:v>18767</c:v>
              </c:pt>
              <c:pt idx="22">
                <c:v>20098</c:v>
              </c:pt>
              <c:pt idx="23">
                <c:v>21403</c:v>
              </c:pt>
              <c:pt idx="24">
                <c:v>21786</c:v>
              </c:pt>
              <c:pt idx="25">
                <c:v>21947</c:v>
              </c:pt>
              <c:pt idx="26">
                <c:v>22575</c:v>
              </c:pt>
              <c:pt idx="27">
                <c:v>22666</c:v>
              </c:pt>
              <c:pt idx="28">
                <c:v>23300</c:v>
              </c:pt>
              <c:pt idx="29">
                <c:v>23987</c:v>
              </c:pt>
              <c:pt idx="30">
                <c:v>24839</c:v>
              </c:pt>
              <c:pt idx="31">
                <c:v>25452</c:v>
              </c:pt>
              <c:pt idx="32">
                <c:v>25885</c:v>
              </c:pt>
              <c:pt idx="33">
                <c:v>26185</c:v>
              </c:pt>
              <c:pt idx="34">
                <c:v>25937</c:v>
              </c:pt>
              <c:pt idx="35">
                <c:v>26342</c:v>
              </c:pt>
              <c:pt idx="36">
                <c:v>27263</c:v>
              </c:pt>
              <c:pt idx="37">
                <c:v>27682</c:v>
              </c:pt>
              <c:pt idx="38">
                <c:v>28209</c:v>
              </c:pt>
              <c:pt idx="39">
                <c:v>28055</c:v>
              </c:pt>
              <c:pt idx="40">
                <c:v>28898</c:v>
              </c:pt>
              <c:pt idx="41">
                <c:v>28986</c:v>
              </c:pt>
              <c:pt idx="42">
                <c:v>28810</c:v>
              </c:pt>
              <c:pt idx="43">
                <c:v>28961</c:v>
              </c:pt>
              <c:pt idx="44">
                <c:v>28495</c:v>
              </c:pt>
              <c:pt idx="45">
                <c:v>28566</c:v>
              </c:pt>
              <c:pt idx="46">
                <c:v>28852</c:v>
              </c:pt>
              <c:pt idx="47">
                <c:v>29048</c:v>
              </c:pt>
              <c:pt idx="48">
                <c:v>29446</c:v>
              </c:pt>
              <c:pt idx="49">
                <c:v>29872</c:v>
              </c:pt>
              <c:pt idx="50">
                <c:v>30848</c:v>
              </c:pt>
              <c:pt idx="51">
                <c:v>31405</c:v>
              </c:pt>
              <c:pt idx="52">
                <c:v>31542</c:v>
              </c:pt>
              <c:pt idx="53">
                <c:v>32211</c:v>
              </c:pt>
              <c:pt idx="54">
                <c:v>23941</c:v>
              </c:pt>
              <c:pt idx="55">
                <c:v>27502.02</c:v>
              </c:pt>
              <c:pt idx="56">
                <c:v>30371</c:v>
              </c:pt>
              <c:pt idx="57">
                <c:v>31199</c:v>
              </c:pt>
              <c:pt idx="58">
                <c:v>31679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50-4F87-9130-DE8EFF4039A8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FF"/>
              </a:solidFill>
              <a:prstDash val="dash"/>
              <a:miter lim="800000"/>
            </a:ln>
          </c:spPr>
          <c:marker>
            <c:symbol val="none"/>
          </c:marker>
          <c:cat>
            <c:numLit>
              <c:formatCode>General</c:formatCode>
              <c:ptCount val="59"/>
              <c:pt idx="0">
                <c:v>1966</c:v>
              </c:pt>
              <c:pt idx="1">
                <c:v>1967</c:v>
              </c:pt>
              <c:pt idx="2">
                <c:v>1968</c:v>
              </c:pt>
              <c:pt idx="3">
                <c:v>1969</c:v>
              </c:pt>
              <c:pt idx="4">
                <c:v>1970</c:v>
              </c:pt>
              <c:pt idx="5">
                <c:v>1971</c:v>
              </c:pt>
              <c:pt idx="6">
                <c:v>1972</c:v>
              </c:pt>
              <c:pt idx="7">
                <c:v>1973</c:v>
              </c:pt>
              <c:pt idx="8">
                <c:v>1974</c:v>
              </c:pt>
              <c:pt idx="9">
                <c:v>1975</c:v>
              </c:pt>
              <c:pt idx="10">
                <c:v>1976</c:v>
              </c:pt>
              <c:pt idx="11">
                <c:v>1977</c:v>
              </c:pt>
              <c:pt idx="12">
                <c:v>1978</c:v>
              </c:pt>
              <c:pt idx="13">
                <c:v>1979</c:v>
              </c:pt>
              <c:pt idx="14">
                <c:v>1980</c:v>
              </c:pt>
              <c:pt idx="15">
                <c:v>1981</c:v>
              </c:pt>
              <c:pt idx="16">
                <c:v>1982</c:v>
              </c:pt>
              <c:pt idx="17">
                <c:v>1983</c:v>
              </c:pt>
              <c:pt idx="18">
                <c:v>1984</c:v>
              </c:pt>
              <c:pt idx="19">
                <c:v>1985</c:v>
              </c:pt>
              <c:pt idx="20">
                <c:v>1986</c:v>
              </c:pt>
              <c:pt idx="21">
                <c:v>1987</c:v>
              </c:pt>
              <c:pt idx="22">
                <c:v>1988</c:v>
              </c:pt>
              <c:pt idx="23">
                <c:v>1989</c:v>
              </c:pt>
              <c:pt idx="24">
                <c:v>1990</c:v>
              </c:pt>
              <c:pt idx="25">
                <c:v>1991</c:v>
              </c:pt>
              <c:pt idx="26">
                <c:v>1992</c:v>
              </c:pt>
              <c:pt idx="27">
                <c:v>1993</c:v>
              </c:pt>
              <c:pt idx="28">
                <c:v>1994</c:v>
              </c:pt>
              <c:pt idx="29">
                <c:v>1995</c:v>
              </c:pt>
              <c:pt idx="30">
                <c:v>1996</c:v>
              </c:pt>
              <c:pt idx="31">
                <c:v>1997</c:v>
              </c:pt>
              <c:pt idx="32">
                <c:v>1998</c:v>
              </c:pt>
              <c:pt idx="33">
                <c:v>1999</c:v>
              </c:pt>
              <c:pt idx="34">
                <c:v>2000</c:v>
              </c:pt>
              <c:pt idx="35">
                <c:v>2001</c:v>
              </c:pt>
              <c:pt idx="36">
                <c:v>2002</c:v>
              </c:pt>
              <c:pt idx="37">
                <c:v>2003</c:v>
              </c:pt>
              <c:pt idx="38">
                <c:v>2004</c:v>
              </c:pt>
              <c:pt idx="39">
                <c:v>2005</c:v>
              </c:pt>
              <c:pt idx="40">
                <c:v>2006</c:v>
              </c:pt>
              <c:pt idx="41">
                <c:v>2007</c:v>
              </c:pt>
              <c:pt idx="42">
                <c:v>2008</c:v>
              </c:pt>
              <c:pt idx="43">
                <c:v>2009</c:v>
              </c:pt>
              <c:pt idx="44">
                <c:v>2010</c:v>
              </c:pt>
              <c:pt idx="45">
                <c:v>2011</c:v>
              </c:pt>
              <c:pt idx="46">
                <c:v>2012</c:v>
              </c:pt>
              <c:pt idx="47">
                <c:v>2013</c:v>
              </c:pt>
              <c:pt idx="48">
                <c:v>2014</c:v>
              </c:pt>
              <c:pt idx="49">
                <c:v>2015</c:v>
              </c:pt>
              <c:pt idx="50">
                <c:v>2016</c:v>
              </c:pt>
              <c:pt idx="51">
                <c:v>2017</c:v>
              </c:pt>
              <c:pt idx="52">
                <c:v>2018</c:v>
              </c:pt>
              <c:pt idx="53">
                <c:v>2019</c:v>
              </c:pt>
              <c:pt idx="54">
                <c:v>2020</c:v>
              </c:pt>
              <c:pt idx="55">
                <c:v>2021</c:v>
              </c:pt>
              <c:pt idx="56">
                <c:v>2022</c:v>
              </c:pt>
              <c:pt idx="57">
                <c:v>2023</c:v>
              </c:pt>
              <c:pt idx="58">
                <c:v>2024</c:v>
              </c:pt>
            </c:numLit>
          </c:cat>
          <c:val>
            <c:numLit>
              <c:formatCode>General</c:formatCode>
              <c:ptCount val="59"/>
              <c:pt idx="28">
                <c:v>35175</c:v>
              </c:pt>
              <c:pt idx="29">
                <c:v>36000</c:v>
              </c:pt>
              <c:pt idx="30">
                <c:v>36736</c:v>
              </c:pt>
              <c:pt idx="31">
                <c:v>37777</c:v>
              </c:pt>
              <c:pt idx="32">
                <c:v>38582</c:v>
              </c:pt>
              <c:pt idx="33">
                <c:v>39169</c:v>
              </c:pt>
              <c:pt idx="34">
                <c:v>39560.980000000003</c:v>
              </c:pt>
              <c:pt idx="35">
                <c:v>40064.6</c:v>
              </c:pt>
              <c:pt idx="36">
                <c:v>41534.720000000001</c:v>
              </c:pt>
              <c:pt idx="37">
                <c:v>42037.63</c:v>
              </c:pt>
              <c:pt idx="38">
                <c:v>42078.22</c:v>
              </c:pt>
              <c:pt idx="39">
                <c:v>42085.98</c:v>
              </c:pt>
              <c:pt idx="40">
                <c:v>43455.839999999997</c:v>
              </c:pt>
              <c:pt idx="41">
                <c:v>43987.97</c:v>
              </c:pt>
              <c:pt idx="42">
                <c:v>43799.44</c:v>
              </c:pt>
              <c:pt idx="43">
                <c:v>43565.66</c:v>
              </c:pt>
              <c:pt idx="44">
                <c:v>43159.91</c:v>
              </c:pt>
              <c:pt idx="45">
                <c:v>43084.59</c:v>
              </c:pt>
              <c:pt idx="46">
                <c:v>43497.71</c:v>
              </c:pt>
              <c:pt idx="47">
                <c:v>43711.09</c:v>
              </c:pt>
              <c:pt idx="48">
                <c:v>44775.56</c:v>
              </c:pt>
              <c:pt idx="49">
                <c:v>45374.400000000001</c:v>
              </c:pt>
              <c:pt idx="50">
                <c:v>46842.54</c:v>
              </c:pt>
              <c:pt idx="51">
                <c:v>48045.24</c:v>
              </c:pt>
              <c:pt idx="52">
                <c:v>48186.69</c:v>
              </c:pt>
              <c:pt idx="53">
                <c:v>48712.57</c:v>
              </c:pt>
              <c:pt idx="54">
                <c:v>37882.720000000001</c:v>
              </c:pt>
              <c:pt idx="55">
                <c:v>43410.05</c:v>
              </c:pt>
              <c:pt idx="56">
                <c:v>47379</c:v>
              </c:pt>
              <c:pt idx="57">
                <c:v>48421</c:v>
              </c:pt>
              <c:pt idx="58">
                <c:v>49313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50-4F87-9130-DE8EFF403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52E-2"/>
          <c:y val="0.89887463920382382"/>
          <c:w val="0.94022409698787646"/>
          <c:h val="5.5377560209665881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6F-4540-873C-32793226B7F8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6F-4540-873C-32793226B7F8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6F-4540-873C-32793226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Fatalities</a:t>
            </a:r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targets'!$U$38:$U$52</c:f>
              <c:numCache>
                <c:formatCode>#,##0.0</c:formatCode>
                <c:ptCount val="15"/>
                <c:pt idx="0">
                  <c:v>173.6</c:v>
                </c:pt>
                <c:pt idx="1">
                  <c:v>173.6</c:v>
                </c:pt>
                <c:pt idx="2">
                  <c:v>173.6</c:v>
                </c:pt>
                <c:pt idx="3">
                  <c:v>173.6</c:v>
                </c:pt>
                <c:pt idx="4">
                  <c:v>173.6</c:v>
                </c:pt>
                <c:pt idx="5">
                  <c:v>173.6</c:v>
                </c:pt>
                <c:pt idx="6">
                  <c:v>173.6</c:v>
                </c:pt>
                <c:pt idx="7">
                  <c:v>173.6</c:v>
                </c:pt>
                <c:pt idx="8">
                  <c:v>173.6</c:v>
                </c:pt>
                <c:pt idx="9">
                  <c:v>173.6</c:v>
                </c:pt>
                <c:pt idx="10">
                  <c:v>173.6</c:v>
                </c:pt>
                <c:pt idx="11">
                  <c:v>173.6</c:v>
                </c:pt>
                <c:pt idx="12">
                  <c:v>173.6</c:v>
                </c:pt>
                <c:pt idx="13">
                  <c:v>173.6</c:v>
                </c:pt>
                <c:pt idx="14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4-4F62-847C-31F86F93062C}"/>
            </c:ext>
          </c:extLst>
        </c:ser>
        <c:ser>
          <c:idx val="1"/>
          <c:order val="1"/>
          <c:tx>
            <c:v>Fatalities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targets'!$B$14:$B$28</c:f>
              <c:numCache>
                <c:formatCode>#,##0</c:formatCode>
                <c:ptCount val="15"/>
                <c:pt idx="0">
                  <c:v>191</c:v>
                </c:pt>
                <c:pt idx="1">
                  <c:v>145</c:v>
                </c:pt>
                <c:pt idx="2">
                  <c:v>161</c:v>
                </c:pt>
                <c:pt idx="3">
                  <c:v>163</c:v>
                </c:pt>
                <c:pt idx="4">
                  <c:v>133</c:v>
                </c:pt>
                <c:pt idx="5" formatCode="General">
                  <c:v>128</c:v>
                </c:pt>
                <c:pt idx="6">
                  <c:v>165</c:v>
                </c:pt>
                <c:pt idx="7">
                  <c:v>143</c:v>
                </c:pt>
                <c:pt idx="8" formatCode="#,##0_);\(#,##0\)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4-4F62-847C-31F86F93062C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targets'!$S$38:$S$52</c:f>
              <c:numCache>
                <c:formatCode>#,##0</c:formatCode>
                <c:ptCount val="15"/>
                <c:pt idx="0">
                  <c:v>173.6</c:v>
                </c:pt>
                <c:pt idx="1">
                  <c:v>165.21427856264356</c:v>
                </c:pt>
                <c:pt idx="2">
                  <c:v>157.23362811621419</c:v>
                </c:pt>
                <c:pt idx="3">
                  <c:v>149.63848176847532</c:v>
                </c:pt>
                <c:pt idx="4">
                  <c:v>142.41021780292593</c:v>
                </c:pt>
                <c:pt idx="5">
                  <c:v>135.53111402223126</c:v>
                </c:pt>
                <c:pt idx="6">
                  <c:v>128.98430429708711</c:v>
                </c:pt>
                <c:pt idx="7">
                  <c:v>122.75373721398464</c:v>
                </c:pt>
                <c:pt idx="8">
                  <c:v>116.8241367204885</c:v>
                </c:pt>
                <c:pt idx="9">
                  <c:v>111.18096467153885</c:v>
                </c:pt>
                <c:pt idx="10">
                  <c:v>105.81038518494844</c:v>
                </c:pt>
                <c:pt idx="11">
                  <c:v>100.69923071870211</c:v>
                </c:pt>
                <c:pt idx="12">
                  <c:v>95.834969786886887</c:v>
                </c:pt>
                <c:pt idx="13">
                  <c:v>91.205676235099418</c:v>
                </c:pt>
                <c:pt idx="14">
                  <c:v>86.799999999999969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4-4F62-847C-31F86F93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Serious</a:t>
            </a:r>
            <a:r>
              <a:rPr lang="en-GB" baseline="0"/>
              <a:t> injuries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targets'!$U$73:$U$87</c:f>
              <c:numCache>
                <c:formatCode>#,##0.0</c:formatCode>
                <c:ptCount val="15"/>
                <c:pt idx="0">
                  <c:v>2727.4</c:v>
                </c:pt>
                <c:pt idx="1">
                  <c:v>2727.4</c:v>
                </c:pt>
                <c:pt idx="2">
                  <c:v>2727.4</c:v>
                </c:pt>
                <c:pt idx="3">
                  <c:v>2727.4</c:v>
                </c:pt>
                <c:pt idx="4">
                  <c:v>2727.4</c:v>
                </c:pt>
                <c:pt idx="5">
                  <c:v>2727.4</c:v>
                </c:pt>
                <c:pt idx="6">
                  <c:v>2727.4</c:v>
                </c:pt>
                <c:pt idx="7">
                  <c:v>2727.4</c:v>
                </c:pt>
                <c:pt idx="8">
                  <c:v>2727.4</c:v>
                </c:pt>
                <c:pt idx="9">
                  <c:v>2727.4</c:v>
                </c:pt>
                <c:pt idx="10">
                  <c:v>2727.4</c:v>
                </c:pt>
                <c:pt idx="11">
                  <c:v>2727.4</c:v>
                </c:pt>
                <c:pt idx="12">
                  <c:v>2727.4</c:v>
                </c:pt>
                <c:pt idx="13">
                  <c:v>2727.4</c:v>
                </c:pt>
                <c:pt idx="14">
                  <c:v>2727.4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E-4534-BF8B-08BC46961198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targets'!$S$73:$S$87</c:f>
              <c:numCache>
                <c:formatCode>#,##0</c:formatCode>
                <c:ptCount val="15"/>
                <c:pt idx="0">
                  <c:v>2727.4</c:v>
                </c:pt>
                <c:pt idx="1">
                  <c:v>2595.6533603211637</c:v>
                </c:pt>
                <c:pt idx="2">
                  <c:v>2470.270721913379</c:v>
                </c:pt>
                <c:pt idx="3">
                  <c:v>2350.9446726690071</c:v>
                </c:pt>
                <c:pt idx="4">
                  <c:v>2237.3826499752317</c:v>
                </c:pt>
                <c:pt idx="5">
                  <c:v>2129.3062234114836</c:v>
                </c:pt>
                <c:pt idx="6">
                  <c:v>2026.4504120960564</c:v>
                </c:pt>
                <c:pt idx="7">
                  <c:v>1928.5630350081894</c:v>
                </c:pt>
                <c:pt idx="8">
                  <c:v>1835.4040926927437</c:v>
                </c:pt>
                <c:pt idx="9">
                  <c:v>1746.7451788315382</c:v>
                </c:pt>
                <c:pt idx="10">
                  <c:v>1662.3689202386429</c:v>
                </c:pt>
                <c:pt idx="11">
                  <c:v>1582.0684439066138</c:v>
                </c:pt>
                <c:pt idx="12">
                  <c:v>1505.6468697969776</c:v>
                </c:pt>
                <c:pt idx="13">
                  <c:v>1432.9168281313951</c:v>
                </c:pt>
                <c:pt idx="14">
                  <c:v>1363.6999999999996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E-4534-BF8B-08BC46961198}"/>
            </c:ext>
          </c:extLst>
        </c:ser>
        <c:ser>
          <c:idx val="2"/>
          <c:order val="2"/>
          <c:tx>
            <c:v>Adjusted serious injuries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targets'!$I$14:$I$28</c:f>
              <c:numCache>
                <c:formatCode>_-* #,##0_-;\-* #,##0_-;_-* "-"??_-;_-@_-</c:formatCode>
                <c:ptCount val="15"/>
                <c:pt idx="0">
                  <c:v>2865</c:v>
                </c:pt>
                <c:pt idx="1">
                  <c:v>2578</c:v>
                </c:pt>
                <c:pt idx="2">
                  <c:v>2502</c:v>
                </c:pt>
                <c:pt idx="3">
                  <c:v>2385</c:v>
                </c:pt>
                <c:pt idx="4">
                  <c:v>1538</c:v>
                </c:pt>
                <c:pt idx="5">
                  <c:v>1621</c:v>
                </c:pt>
                <c:pt idx="6" formatCode="#,##0">
                  <c:v>1785</c:v>
                </c:pt>
                <c:pt idx="7" formatCode="#,##0">
                  <c:v>1952</c:v>
                </c:pt>
                <c:pt idx="8" formatCode="#,##0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E-4534-BF8B-08BC4696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</a:t>
            </a:r>
            <a:r>
              <a:rPr lang="en-GB" baseline="0"/>
              <a:t> fatalities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targets'!$U$106:$U$120</c:f>
              <c:numCache>
                <c:formatCode>#,##0.0</c:formatCode>
                <c:ptCount val="1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793-B624-53CB1F92E735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targets'!$S$106:$S$120</c:f>
              <c:numCache>
                <c:formatCode>#,##0</c:formatCode>
                <c:ptCount val="15"/>
                <c:pt idx="0">
                  <c:v>5.6</c:v>
                </c:pt>
                <c:pt idx="1">
                  <c:v>5.2452203885252082</c:v>
                </c:pt>
                <c:pt idx="2">
                  <c:v>4.9129173078929531</c:v>
                </c:pt>
                <c:pt idx="3">
                  <c:v>4.6016667911604454</c:v>
                </c:pt>
                <c:pt idx="4">
                  <c:v>4.3101350846775253</c:v>
                </c:pt>
                <c:pt idx="5">
                  <c:v>4.0370729327586394</c:v>
                </c:pt>
                <c:pt idx="6">
                  <c:v>3.7813102244408698</c:v>
                </c:pt>
                <c:pt idx="7">
                  <c:v>3.5417509793885857</c:v>
                </c:pt>
                <c:pt idx="8">
                  <c:v>3.3173686514585952</c:v>
                </c:pt>
                <c:pt idx="9">
                  <c:v>3.1072017298008925</c:v>
                </c:pt>
                <c:pt idx="10">
                  <c:v>2.9103496186450779</c:v>
                </c:pt>
                <c:pt idx="11">
                  <c:v>2.7259687781167368</c:v>
                </c:pt>
                <c:pt idx="12">
                  <c:v>2.5532691095466173</c:v>
                </c:pt>
                <c:pt idx="13">
                  <c:v>2.3915105697831285</c:v>
                </c:pt>
                <c:pt idx="14">
                  <c:v>2.2400000000000007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793-B624-53CB1F92E735}"/>
            </c:ext>
          </c:extLst>
        </c:ser>
        <c:ser>
          <c:idx val="2"/>
          <c:order val="2"/>
          <c:tx>
            <c:v>Children killed</c:v>
          </c:tx>
          <c:spPr>
            <a:ln>
              <a:noFill/>
            </a:ln>
          </c:spPr>
          <c:marker>
            <c:symbol val="x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targets'!$P$14:$P$28</c:f>
              <c:numCache>
                <c:formatCode>#,##0</c:formatCode>
                <c:ptCount val="15"/>
                <c:pt idx="0">
                  <c:v>12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0-4793-B624-53CB1F92E735}"/>
            </c:ext>
          </c:extLst>
        </c:ser>
        <c:ser>
          <c:idx val="3"/>
          <c:order val="3"/>
          <c:tx>
            <c:v>Children killed (3 year average)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targets'!$W$106:$W$114</c:f>
              <c:numCache>
                <c:formatCode>General</c:formatCode>
                <c:ptCount val="9"/>
                <c:pt idx="2" formatCode="0.0">
                  <c:v>5.666666666666667</c:v>
                </c:pt>
                <c:pt idx="3" formatCode="0.0">
                  <c:v>2.3333333333333335</c:v>
                </c:pt>
                <c:pt idx="4" formatCode="0.0">
                  <c:v>3.6666666666666665</c:v>
                </c:pt>
                <c:pt idx="5" formatCode="0.0">
                  <c:v>4.333333333333333</c:v>
                </c:pt>
                <c:pt idx="6" formatCode="0.0">
                  <c:v>4.666666666666667</c:v>
                </c:pt>
                <c:pt idx="7" formatCode="0.0">
                  <c:v>4.333333333333333</c:v>
                </c:pt>
                <c:pt idx="8" formatCode="0.0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0-4793-B624-53CB1F92E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targets'!$U$142:$U$156</c:f>
              <c:numCache>
                <c:formatCode>#,##0.0</c:formatCode>
                <c:ptCount val="15"/>
                <c:pt idx="0">
                  <c:v>258.60000000000002</c:v>
                </c:pt>
                <c:pt idx="1">
                  <c:v>258.60000000000002</c:v>
                </c:pt>
                <c:pt idx="2">
                  <c:v>258.60000000000002</c:v>
                </c:pt>
                <c:pt idx="3">
                  <c:v>258.60000000000002</c:v>
                </c:pt>
                <c:pt idx="4">
                  <c:v>258.60000000000002</c:v>
                </c:pt>
                <c:pt idx="5">
                  <c:v>258.60000000000002</c:v>
                </c:pt>
                <c:pt idx="6">
                  <c:v>258.60000000000002</c:v>
                </c:pt>
                <c:pt idx="7">
                  <c:v>258.60000000000002</c:v>
                </c:pt>
                <c:pt idx="8">
                  <c:v>258.60000000000002</c:v>
                </c:pt>
                <c:pt idx="9">
                  <c:v>258.60000000000002</c:v>
                </c:pt>
                <c:pt idx="10">
                  <c:v>258.60000000000002</c:v>
                </c:pt>
                <c:pt idx="11">
                  <c:v>258.60000000000002</c:v>
                </c:pt>
                <c:pt idx="12">
                  <c:v>258.60000000000002</c:v>
                </c:pt>
                <c:pt idx="13">
                  <c:v>258.60000000000002</c:v>
                </c:pt>
                <c:pt idx="14">
                  <c:v>258.60000000000002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7-4D0F-B6F3-D184D69B4FC6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targets'!$S$142:$S$156</c:f>
              <c:numCache>
                <c:formatCode>#,##0</c:formatCode>
                <c:ptCount val="15"/>
                <c:pt idx="0">
                  <c:v>258.60000000000002</c:v>
                </c:pt>
                <c:pt idx="1">
                  <c:v>242.21678437011053</c:v>
                </c:pt>
                <c:pt idx="2">
                  <c:v>226.8715028251996</c:v>
                </c:pt>
                <c:pt idx="3">
                  <c:v>212.49839860608773</c:v>
                </c:pt>
                <c:pt idx="4">
                  <c:v>199.03588087457285</c:v>
                </c:pt>
                <c:pt idx="5">
                  <c:v>186.42626078774717</c:v>
                </c:pt>
                <c:pt idx="6">
                  <c:v>174.61550429293018</c:v>
                </c:pt>
                <c:pt idx="7">
                  <c:v>163.55300058390864</c:v>
                </c:pt>
                <c:pt idx="8">
                  <c:v>153.19134522628445</c:v>
                </c:pt>
                <c:pt idx="9">
                  <c:v>143.48613702259127</c:v>
                </c:pt>
                <c:pt idx="10">
                  <c:v>134.39578774671739</c:v>
                </c:pt>
                <c:pt idx="11">
                  <c:v>125.88134393231935</c:v>
                </c:pt>
                <c:pt idx="12">
                  <c:v>117.90631995156348</c:v>
                </c:pt>
                <c:pt idx="13">
                  <c:v>110.4365416689138</c:v>
                </c:pt>
                <c:pt idx="14">
                  <c:v>103.44000000000007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7-4D0F-B6F3-D184D69B4FC6}"/>
            </c:ext>
          </c:extLst>
        </c:ser>
        <c:ser>
          <c:idx val="2"/>
          <c:order val="2"/>
          <c:tx>
            <c:v>Adjusted child serious casualties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targets'!$W$14:$W$28</c:f>
              <c:numCache>
                <c:formatCode>0</c:formatCode>
                <c:ptCount val="15"/>
                <c:pt idx="0">
                  <c:v>278</c:v>
                </c:pt>
                <c:pt idx="1">
                  <c:v>254</c:v>
                </c:pt>
                <c:pt idx="2">
                  <c:v>226</c:v>
                </c:pt>
                <c:pt idx="3">
                  <c:v>236</c:v>
                </c:pt>
                <c:pt idx="4" formatCode="General">
                  <c:v>144</c:v>
                </c:pt>
                <c:pt idx="5" formatCode="General">
                  <c:v>140</c:v>
                </c:pt>
                <c:pt idx="6" formatCode="#,##0">
                  <c:v>176</c:v>
                </c:pt>
                <c:pt idx="7" formatCode="#,##0">
                  <c:v>178</c:v>
                </c:pt>
                <c:pt idx="8" formatCode="#,##0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7-4D0F-B6F3-D184D69B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3F-4B1D-8498-1FBD228339C2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3F-4B1D-8498-1FBD228339C2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3F-4B1D-8498-1FBD22833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2C-4061-94DA-21CEC3F314E2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2C-4061-94DA-21CEC3F314E2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2C-4061-94DA-21CEC3F31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6-446B-8AF8-C0E98F28EB7C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6-446B-8AF8-C0E98F28EB7C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6-446B-8AF8-C0E98F28E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Pedestrians</a:t>
            </a:r>
            <a:r>
              <a:rPr lang="en-GB" baseline="0"/>
              <a:t> killed or seriously injured</a:t>
            </a:r>
            <a:endParaRPr lang="en-GB"/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targets'!$U$38:$U$52</c:f>
              <c:numCache>
                <c:formatCode>#,##0.0</c:formatCode>
                <c:ptCount val="15"/>
                <c:pt idx="0">
                  <c:v>675.18000000000006</c:v>
                </c:pt>
                <c:pt idx="1">
                  <c:v>675.18000000000006</c:v>
                </c:pt>
                <c:pt idx="2">
                  <c:v>675.18000000000006</c:v>
                </c:pt>
                <c:pt idx="3">
                  <c:v>675.18000000000006</c:v>
                </c:pt>
                <c:pt idx="4">
                  <c:v>675.18000000000006</c:v>
                </c:pt>
                <c:pt idx="5">
                  <c:v>675.18000000000006</c:v>
                </c:pt>
                <c:pt idx="6">
                  <c:v>675.18000000000006</c:v>
                </c:pt>
                <c:pt idx="7">
                  <c:v>675.18000000000006</c:v>
                </c:pt>
                <c:pt idx="8">
                  <c:v>675.18000000000006</c:v>
                </c:pt>
                <c:pt idx="9">
                  <c:v>675.18000000000006</c:v>
                </c:pt>
                <c:pt idx="10">
                  <c:v>675.18000000000006</c:v>
                </c:pt>
                <c:pt idx="11">
                  <c:v>675.18000000000006</c:v>
                </c:pt>
                <c:pt idx="12">
                  <c:v>675.18000000000006</c:v>
                </c:pt>
                <c:pt idx="13">
                  <c:v>675.18000000000006</c:v>
                </c:pt>
                <c:pt idx="14">
                  <c:v>675.18000000000006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A-47E1-ACF9-EA1EC417E461}"/>
            </c:ext>
          </c:extLst>
        </c:ser>
        <c:ser>
          <c:idx val="1"/>
          <c:order val="1"/>
          <c:tx>
            <c:v>Killed and serious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targets'!$B$14:$B$28</c:f>
              <c:numCache>
                <c:formatCode>#,##0</c:formatCode>
                <c:ptCount val="15"/>
                <c:pt idx="0">
                  <c:v>694.5</c:v>
                </c:pt>
                <c:pt idx="1">
                  <c:v>620.5</c:v>
                </c:pt>
                <c:pt idx="2">
                  <c:v>587.5</c:v>
                </c:pt>
                <c:pt idx="3">
                  <c:v>600.6</c:v>
                </c:pt>
                <c:pt idx="4">
                  <c:v>358</c:v>
                </c:pt>
                <c:pt idx="5" formatCode="General">
                  <c:v>334</c:v>
                </c:pt>
                <c:pt idx="6">
                  <c:v>403</c:v>
                </c:pt>
                <c:pt idx="7">
                  <c:v>482</c:v>
                </c:pt>
                <c:pt idx="8" formatCode="#,##0_);\(#,##0\)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A-47E1-ACF9-EA1EC417E461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targets'!$S$38:$S$52</c:f>
              <c:numCache>
                <c:formatCode>#,##0</c:formatCode>
                <c:ptCount val="15"/>
                <c:pt idx="0">
                  <c:v>675.18000000000006</c:v>
                </c:pt>
                <c:pt idx="1">
                  <c:v>650.98837013645004</c:v>
                </c:pt>
                <c:pt idx="2">
                  <c:v>627.6635238794272</c:v>
                </c:pt>
                <c:pt idx="3">
                  <c:v>605.17440446157923</c:v>
                </c:pt>
                <c:pt idx="4">
                  <c:v>583.49106787632968</c:v>
                </c:pt>
                <c:pt idx="5">
                  <c:v>562.58464300777359</c:v>
                </c:pt>
                <c:pt idx="6">
                  <c:v>542.42729318911563</c:v>
                </c:pt>
                <c:pt idx="7">
                  <c:v>522.99217913846485</c:v>
                </c:pt>
                <c:pt idx="8">
                  <c:v>504.25342322263623</c:v>
                </c:pt>
                <c:pt idx="9">
                  <c:v>486.18607500137665</c:v>
                </c:pt>
                <c:pt idx="10">
                  <c:v>468.76607800613766</c:v>
                </c:pt>
                <c:pt idx="11">
                  <c:v>451.97023770916132</c:v>
                </c:pt>
                <c:pt idx="12">
                  <c:v>435.77619064023048</c:v>
                </c:pt>
                <c:pt idx="13">
                  <c:v>420.16237460996263</c:v>
                </c:pt>
                <c:pt idx="14">
                  <c:v>405.10800000000017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A-47E1-ACF9-EA1EC417E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targets'!$U$73:$U$87</c:f>
              <c:numCache>
                <c:formatCode>#,##0.0</c:formatCode>
                <c:ptCount val="15"/>
                <c:pt idx="0">
                  <c:v>280.82000000000005</c:v>
                </c:pt>
                <c:pt idx="1">
                  <c:v>280.82000000000005</c:v>
                </c:pt>
                <c:pt idx="2">
                  <c:v>280.82000000000005</c:v>
                </c:pt>
                <c:pt idx="3">
                  <c:v>280.82000000000005</c:v>
                </c:pt>
                <c:pt idx="4">
                  <c:v>280.82000000000005</c:v>
                </c:pt>
                <c:pt idx="5">
                  <c:v>280.82000000000005</c:v>
                </c:pt>
                <c:pt idx="6">
                  <c:v>280.82000000000005</c:v>
                </c:pt>
                <c:pt idx="7">
                  <c:v>280.82000000000005</c:v>
                </c:pt>
                <c:pt idx="8">
                  <c:v>280.82000000000005</c:v>
                </c:pt>
                <c:pt idx="9">
                  <c:v>280.82000000000005</c:v>
                </c:pt>
                <c:pt idx="10">
                  <c:v>280.82000000000005</c:v>
                </c:pt>
                <c:pt idx="11">
                  <c:v>280.82000000000005</c:v>
                </c:pt>
                <c:pt idx="12">
                  <c:v>280.82000000000005</c:v>
                </c:pt>
                <c:pt idx="13">
                  <c:v>280.82000000000005</c:v>
                </c:pt>
                <c:pt idx="14">
                  <c:v>280.82000000000005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3-405B-A888-6749275FC5F6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targets'!$S$73:$S$87</c:f>
              <c:numCache>
                <c:formatCode>#,##0</c:formatCode>
                <c:ptCount val="15"/>
                <c:pt idx="0">
                  <c:v>280.82000000000005</c:v>
                </c:pt>
                <c:pt idx="1">
                  <c:v>276.37954099325458</c:v>
                </c:pt>
                <c:pt idx="2">
                  <c:v>272.00929663001949</c:v>
                </c:pt>
                <c:pt idx="3">
                  <c:v>267.7081566430553</c:v>
                </c:pt>
                <c:pt idx="4">
                  <c:v>263.47502832119471</c:v>
                </c:pt>
                <c:pt idx="5">
                  <c:v>259.30883623173753</c:v>
                </c:pt>
                <c:pt idx="6">
                  <c:v>255.20852194723531</c:v>
                </c:pt>
                <c:pt idx="7">
                  <c:v>251.17304377659644</c:v>
                </c:pt>
                <c:pt idx="8">
                  <c:v>247.20137650044279</c:v>
                </c:pt>
                <c:pt idx="9">
                  <c:v>243.29251111065119</c:v>
                </c:pt>
                <c:pt idx="10">
                  <c:v>239.44545455401342</c:v>
                </c:pt>
                <c:pt idx="11">
                  <c:v>235.65922947994946</c:v>
                </c:pt>
                <c:pt idx="12">
                  <c:v>231.93287399221018</c:v>
                </c:pt>
                <c:pt idx="13">
                  <c:v>228.26544140450602</c:v>
                </c:pt>
                <c:pt idx="14">
                  <c:v>224.65600000000001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3-405B-A888-6749275FC5F6}"/>
            </c:ext>
          </c:extLst>
        </c:ser>
        <c:ser>
          <c:idx val="2"/>
          <c:order val="2"/>
          <c:tx>
            <c:strRef>
              <c:f>'Fig 8b Other targets'!$I$2</c:f>
              <c:strCache>
                <c:ptCount val="1"/>
                <c:pt idx="0">
                  <c:v>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targets'!$I$14:$I$28</c:f>
              <c:numCache>
                <c:formatCode>0</c:formatCode>
                <c:ptCount val="15"/>
                <c:pt idx="0">
                  <c:v>279.7</c:v>
                </c:pt>
                <c:pt idx="1">
                  <c:v>281.39999999999998</c:v>
                </c:pt>
                <c:pt idx="2">
                  <c:v>260.7</c:v>
                </c:pt>
                <c:pt idx="3">
                  <c:v>235.9</c:v>
                </c:pt>
                <c:pt idx="4">
                  <c:v>258</c:v>
                </c:pt>
                <c:pt idx="5">
                  <c:v>206</c:v>
                </c:pt>
                <c:pt idx="6" formatCode="#,##0">
                  <c:v>182</c:v>
                </c:pt>
                <c:pt idx="7" formatCode="#,##0">
                  <c:v>163</c:v>
                </c:pt>
                <c:pt idx="8" formatCode="#,##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3-405B-A888-6749275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2 Scottish fatal reported road collisions: 1972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50"/>
          </a:p>
        </c:rich>
      </c:tx>
      <c:layout>
        <c:manualLayout>
          <c:xMode val="edge"/>
          <c:yMode val="edge"/>
          <c:x val="0.16039540667450777"/>
          <c:y val="2.3465703971119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v>Lower</c:v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1972</c:v>
              </c:pt>
              <c:pt idx="1">
                <c:v>1973</c:v>
              </c:pt>
              <c:pt idx="2">
                <c:v>1974</c:v>
              </c:pt>
              <c:pt idx="3">
                <c:v>1975</c:v>
              </c:pt>
              <c:pt idx="4">
                <c:v>1976</c:v>
              </c:pt>
              <c:pt idx="5">
                <c:v>1977</c:v>
              </c:pt>
              <c:pt idx="6">
                <c:v>1978</c:v>
              </c:pt>
              <c:pt idx="7">
                <c:v>1979</c:v>
              </c:pt>
              <c:pt idx="8">
                <c:v>1980</c:v>
              </c:pt>
              <c:pt idx="9">
                <c:v>1981</c:v>
              </c:pt>
              <c:pt idx="10">
                <c:v>1982</c:v>
              </c:pt>
              <c:pt idx="11">
                <c:v>1983</c:v>
              </c:pt>
              <c:pt idx="12">
                <c:v>1984</c:v>
              </c:pt>
              <c:pt idx="13">
                <c:v>1985</c:v>
              </c:pt>
              <c:pt idx="14">
                <c:v>1986</c:v>
              </c:pt>
              <c:pt idx="15">
                <c:v>1987</c:v>
              </c:pt>
              <c:pt idx="16">
                <c:v>1988</c:v>
              </c:pt>
              <c:pt idx="17">
                <c:v>1989</c:v>
              </c:pt>
              <c:pt idx="18">
                <c:v>1990</c:v>
              </c:pt>
              <c:pt idx="19">
                <c:v>1991</c:v>
              </c:pt>
              <c:pt idx="20">
                <c:v>1992</c:v>
              </c:pt>
              <c:pt idx="21">
                <c:v>1993</c:v>
              </c:pt>
              <c:pt idx="22">
                <c:v>1994</c:v>
              </c:pt>
              <c:pt idx="23">
                <c:v>1995</c:v>
              </c:pt>
              <c:pt idx="24">
                <c:v>1996</c:v>
              </c:pt>
              <c:pt idx="25">
                <c:v>1997</c:v>
              </c:pt>
              <c:pt idx="26">
                <c:v>1998</c:v>
              </c:pt>
              <c:pt idx="27">
                <c:v>1999</c:v>
              </c:pt>
              <c:pt idx="28">
                <c:v>2000</c:v>
              </c:pt>
              <c:pt idx="29">
                <c:v>2001</c:v>
              </c:pt>
              <c:pt idx="30">
                <c:v>2002</c:v>
              </c:pt>
              <c:pt idx="31">
                <c:v>2003</c:v>
              </c:pt>
              <c:pt idx="32">
                <c:v>2004</c:v>
              </c:pt>
              <c:pt idx="33">
                <c:v>2005</c:v>
              </c:pt>
              <c:pt idx="34">
                <c:v>2006</c:v>
              </c:pt>
              <c:pt idx="35">
                <c:v>2007</c:v>
              </c:pt>
              <c:pt idx="36">
                <c:v>2008</c:v>
              </c:pt>
              <c:pt idx="37">
                <c:v>2009</c:v>
              </c:pt>
              <c:pt idx="38">
                <c:v>2010</c:v>
              </c:pt>
              <c:pt idx="39">
                <c:v>2011</c:v>
              </c:pt>
              <c:pt idx="40">
                <c:v>2012</c:v>
              </c:pt>
              <c:pt idx="41">
                <c:v>2013</c:v>
              </c:pt>
              <c:pt idx="42">
                <c:v>2014</c:v>
              </c:pt>
              <c:pt idx="43">
                <c:v>2015</c:v>
              </c:pt>
              <c:pt idx="44">
                <c:v>2016</c:v>
              </c:pt>
              <c:pt idx="45">
                <c:v>2017</c:v>
              </c:pt>
              <c:pt idx="46">
                <c:v>2018</c:v>
              </c:pt>
              <c:pt idx="47">
                <c:v>2019</c:v>
              </c:pt>
              <c:pt idx="48">
                <c:v>2020</c:v>
              </c:pt>
              <c:pt idx="49">
                <c:v>2021</c:v>
              </c:pt>
              <c:pt idx="50">
                <c:v>2022</c:v>
              </c:pt>
              <c:pt idx="51">
                <c:v>2023</c:v>
              </c:pt>
              <c:pt idx="52">
                <c:v>2024</c:v>
              </c:pt>
            </c:numLit>
          </c:cat>
          <c:val>
            <c:numLit>
              <c:formatCode>General</c:formatCode>
              <c:ptCount val="51"/>
              <c:pt idx="0">
                <c:v>716.23742266597048</c:v>
              </c:pt>
              <c:pt idx="1">
                <c:v>704.86380499163909</c:v>
              </c:pt>
              <c:pt idx="2">
                <c:v>685.97941565914607</c:v>
              </c:pt>
              <c:pt idx="3">
                <c:v>677.69639568383627</c:v>
              </c:pt>
              <c:pt idx="4">
                <c:v>669.22268136100502</c:v>
              </c:pt>
              <c:pt idx="5">
                <c:v>662.48364735896143</c:v>
              </c:pt>
              <c:pt idx="6">
                <c:v>651.89632781059299</c:v>
              </c:pt>
              <c:pt idx="7">
                <c:v>637.07952780105654</c:v>
              </c:pt>
              <c:pt idx="8">
                <c:v>620.34635981919882</c:v>
              </c:pt>
              <c:pt idx="9">
                <c:v>587.4826762387396</c:v>
              </c:pt>
              <c:pt idx="10">
                <c:v>550.81837079067293</c:v>
              </c:pt>
              <c:pt idx="11">
                <c:v>532.79211682722416</c:v>
              </c:pt>
              <c:pt idx="12">
                <c:v>518.80168070194077</c:v>
              </c:pt>
              <c:pt idx="13">
                <c:v>495.24680462095</c:v>
              </c:pt>
              <c:pt idx="14">
                <c:v>482.04349882769577</c:v>
              </c:pt>
              <c:pt idx="15">
                <c:v>474.20175441971475</c:v>
              </c:pt>
              <c:pt idx="16">
                <c:v>462.92228932166142</c:v>
              </c:pt>
              <c:pt idx="17">
                <c:v>444.96426783696239</c:v>
              </c:pt>
              <c:pt idx="18">
                <c:v>427.59493117157859</c:v>
              </c:pt>
              <c:pt idx="19">
                <c:v>400.90486964030163</c:v>
              </c:pt>
              <c:pt idx="20">
                <c:v>367.22178805345641</c:v>
              </c:pt>
              <c:pt idx="21">
                <c:v>342.53083056936072</c:v>
              </c:pt>
              <c:pt idx="22">
                <c:v>318.45347698131656</c:v>
              </c:pt>
              <c:pt idx="23">
                <c:v>302.17609472095609</c:v>
              </c:pt>
              <c:pt idx="24">
                <c:v>298.39398956455375</c:v>
              </c:pt>
              <c:pt idx="25">
                <c:v>291.96741797773723</c:v>
              </c:pt>
              <c:pt idx="26">
                <c:v>279.88099100481543</c:v>
              </c:pt>
              <c:pt idx="27">
                <c:v>278.5599097066613</c:v>
              </c:pt>
              <c:pt idx="28">
                <c:v>266.11282657811392</c:v>
              </c:pt>
              <c:pt idx="29">
                <c:v>258.95383233119361</c:v>
              </c:pt>
              <c:pt idx="30">
                <c:v>258.57720058206809</c:v>
              </c:pt>
              <c:pt idx="31">
                <c:v>252.36510676830795</c:v>
              </c:pt>
              <c:pt idx="32">
                <c:v>249.35479231747854</c:v>
              </c:pt>
              <c:pt idx="33">
                <c:v>245.78144228127132</c:v>
              </c:pt>
              <c:pt idx="34">
                <c:v>235.25858891251019</c:v>
              </c:pt>
              <c:pt idx="35">
                <c:v>218.93929880751216</c:v>
              </c:pt>
              <c:pt idx="36">
                <c:v>204.90146583304016</c:v>
              </c:pt>
              <c:pt idx="37">
                <c:v>182.87956044287793</c:v>
              </c:pt>
              <c:pt idx="38">
                <c:v>165.58633429409207</c:v>
              </c:pt>
              <c:pt idx="39">
                <c:v>149.65193039032781</c:v>
              </c:pt>
              <c:pt idx="40">
                <c:v>146.87890579782064</c:v>
              </c:pt>
              <c:pt idx="41">
                <c:v>140.9697851344593</c:v>
              </c:pt>
              <c:pt idx="42">
                <c:v>140.9697851344593</c:v>
              </c:pt>
              <c:pt idx="43">
                <c:v>136.91274828468161</c:v>
              </c:pt>
              <c:pt idx="44">
                <c:v>135.25438894009457</c:v>
              </c:pt>
              <c:pt idx="45">
                <c:v>130.6520541927797</c:v>
              </c:pt>
              <c:pt idx="46">
                <c:v>124.40327890883697</c:v>
              </c:pt>
              <c:pt idx="47">
                <c:v>114.87129412823562</c:v>
              </c:pt>
              <c:pt idx="48">
                <c:v>115.6033900739958</c:v>
              </c:pt>
              <c:pt idx="49">
                <c:v>113.59060017856075</c:v>
              </c:pt>
              <c:pt idx="50">
                <c:v>111.7620999227555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F3-45C3-A78F-BCC97C46DE6D}"/>
            </c:ext>
          </c:extLst>
        </c:ser>
        <c:ser>
          <c:idx val="1"/>
          <c:order val="1"/>
          <c:tx>
            <c:v>Upper</c:v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1972</c:v>
              </c:pt>
              <c:pt idx="1">
                <c:v>1973</c:v>
              </c:pt>
              <c:pt idx="2">
                <c:v>1974</c:v>
              </c:pt>
              <c:pt idx="3">
                <c:v>1975</c:v>
              </c:pt>
              <c:pt idx="4">
                <c:v>1976</c:v>
              </c:pt>
              <c:pt idx="5">
                <c:v>1977</c:v>
              </c:pt>
              <c:pt idx="6">
                <c:v>1978</c:v>
              </c:pt>
              <c:pt idx="7">
                <c:v>1979</c:v>
              </c:pt>
              <c:pt idx="8">
                <c:v>1980</c:v>
              </c:pt>
              <c:pt idx="9">
                <c:v>1981</c:v>
              </c:pt>
              <c:pt idx="10">
                <c:v>1982</c:v>
              </c:pt>
              <c:pt idx="11">
                <c:v>1983</c:v>
              </c:pt>
              <c:pt idx="12">
                <c:v>1984</c:v>
              </c:pt>
              <c:pt idx="13">
                <c:v>1985</c:v>
              </c:pt>
              <c:pt idx="14">
                <c:v>1986</c:v>
              </c:pt>
              <c:pt idx="15">
                <c:v>1987</c:v>
              </c:pt>
              <c:pt idx="16">
                <c:v>1988</c:v>
              </c:pt>
              <c:pt idx="17">
                <c:v>1989</c:v>
              </c:pt>
              <c:pt idx="18">
                <c:v>1990</c:v>
              </c:pt>
              <c:pt idx="19">
                <c:v>1991</c:v>
              </c:pt>
              <c:pt idx="20">
                <c:v>1992</c:v>
              </c:pt>
              <c:pt idx="21">
                <c:v>1993</c:v>
              </c:pt>
              <c:pt idx="22">
                <c:v>1994</c:v>
              </c:pt>
              <c:pt idx="23">
                <c:v>1995</c:v>
              </c:pt>
              <c:pt idx="24">
                <c:v>1996</c:v>
              </c:pt>
              <c:pt idx="25">
                <c:v>1997</c:v>
              </c:pt>
              <c:pt idx="26">
                <c:v>1998</c:v>
              </c:pt>
              <c:pt idx="27">
                <c:v>1999</c:v>
              </c:pt>
              <c:pt idx="28">
                <c:v>2000</c:v>
              </c:pt>
              <c:pt idx="29">
                <c:v>2001</c:v>
              </c:pt>
              <c:pt idx="30">
                <c:v>2002</c:v>
              </c:pt>
              <c:pt idx="31">
                <c:v>2003</c:v>
              </c:pt>
              <c:pt idx="32">
                <c:v>2004</c:v>
              </c:pt>
              <c:pt idx="33">
                <c:v>2005</c:v>
              </c:pt>
              <c:pt idx="34">
                <c:v>2006</c:v>
              </c:pt>
              <c:pt idx="35">
                <c:v>2007</c:v>
              </c:pt>
              <c:pt idx="36">
                <c:v>2008</c:v>
              </c:pt>
              <c:pt idx="37">
                <c:v>2009</c:v>
              </c:pt>
              <c:pt idx="38">
                <c:v>2010</c:v>
              </c:pt>
              <c:pt idx="39">
                <c:v>2011</c:v>
              </c:pt>
              <c:pt idx="40">
                <c:v>2012</c:v>
              </c:pt>
              <c:pt idx="41">
                <c:v>2013</c:v>
              </c:pt>
              <c:pt idx="42">
                <c:v>2014</c:v>
              </c:pt>
              <c:pt idx="43">
                <c:v>2015</c:v>
              </c:pt>
              <c:pt idx="44">
                <c:v>2016</c:v>
              </c:pt>
              <c:pt idx="45">
                <c:v>2017</c:v>
              </c:pt>
              <c:pt idx="46">
                <c:v>2018</c:v>
              </c:pt>
              <c:pt idx="47">
                <c:v>2019</c:v>
              </c:pt>
              <c:pt idx="48">
                <c:v>2020</c:v>
              </c:pt>
              <c:pt idx="49">
                <c:v>2021</c:v>
              </c:pt>
              <c:pt idx="50">
                <c:v>2022</c:v>
              </c:pt>
              <c:pt idx="51">
                <c:v>2023</c:v>
              </c:pt>
              <c:pt idx="52">
                <c:v>2024</c:v>
              </c:pt>
            </c:numLit>
          </c:cat>
          <c:val>
            <c:numLit>
              <c:formatCode>General</c:formatCode>
              <c:ptCount val="51"/>
              <c:pt idx="0">
                <c:v>827.36257733402942</c:v>
              </c:pt>
              <c:pt idx="1">
                <c:v>815.13619500836091</c:v>
              </c:pt>
              <c:pt idx="2">
                <c:v>794.82058434085388</c:v>
              </c:pt>
              <c:pt idx="3">
                <c:v>785.90360431616364</c:v>
              </c:pt>
              <c:pt idx="4">
                <c:v>776.77731863899498</c:v>
              </c:pt>
              <c:pt idx="5">
                <c:v>769.51635264103857</c:v>
              </c:pt>
              <c:pt idx="6">
                <c:v>758.10367218940701</c:v>
              </c:pt>
              <c:pt idx="7">
                <c:v>742.1204721989435</c:v>
              </c:pt>
              <c:pt idx="8">
                <c:v>724.05364018080127</c:v>
              </c:pt>
              <c:pt idx="9">
                <c:v>688.5173237612604</c:v>
              </c:pt>
              <c:pt idx="10">
                <c:v>648.78162920932698</c:v>
              </c:pt>
              <c:pt idx="11">
                <c:v>629.20788317277584</c:v>
              </c:pt>
              <c:pt idx="12">
                <c:v>613.99831929805919</c:v>
              </c:pt>
              <c:pt idx="13">
                <c:v>588.35319537904991</c:v>
              </c:pt>
              <c:pt idx="14">
                <c:v>573.95650117230423</c:v>
              </c:pt>
              <c:pt idx="15">
                <c:v>565.39824558028522</c:v>
              </c:pt>
              <c:pt idx="16">
                <c:v>553.07771067833858</c:v>
              </c:pt>
              <c:pt idx="17">
                <c:v>533.43573216303764</c:v>
              </c:pt>
              <c:pt idx="18">
                <c:v>514.40506882842146</c:v>
              </c:pt>
              <c:pt idx="19">
                <c:v>485.09513035969837</c:v>
              </c:pt>
              <c:pt idx="20">
                <c:v>447.97821194654364</c:v>
              </c:pt>
              <c:pt idx="21">
                <c:v>420.66916943063933</c:v>
              </c:pt>
              <c:pt idx="22">
                <c:v>393.94652301868342</c:v>
              </c:pt>
              <c:pt idx="23">
                <c:v>375.82390527904391</c:v>
              </c:pt>
              <c:pt idx="24">
                <c:v>371.60601043544625</c:v>
              </c:pt>
              <c:pt idx="25">
                <c:v>364.43258202226275</c:v>
              </c:pt>
              <c:pt idx="26">
                <c:v>350.91900899518453</c:v>
              </c:pt>
              <c:pt idx="27">
                <c:v>349.4400902933387</c:v>
              </c:pt>
              <c:pt idx="28">
                <c:v>335.4871734218861</c:v>
              </c:pt>
              <c:pt idx="29">
                <c:v>327.44616766880637</c:v>
              </c:pt>
              <c:pt idx="30">
                <c:v>327.02279941793194</c:v>
              </c:pt>
              <c:pt idx="31">
                <c:v>320.03489323169202</c:v>
              </c:pt>
              <c:pt idx="32">
                <c:v>316.64520768252146</c:v>
              </c:pt>
              <c:pt idx="33">
                <c:v>312.61855771872865</c:v>
              </c:pt>
              <c:pt idx="34">
                <c:v>300.74141108748978</c:v>
              </c:pt>
              <c:pt idx="35">
                <c:v>282.26070119248783</c:v>
              </c:pt>
              <c:pt idx="36">
                <c:v>266.29853416695983</c:v>
              </c:pt>
              <c:pt idx="37">
                <c:v>241.12043955712207</c:v>
              </c:pt>
              <c:pt idx="38">
                <c:v>221.21366570590794</c:v>
              </c:pt>
              <c:pt idx="39">
                <c:v>202.74806960967217</c:v>
              </c:pt>
              <c:pt idx="40">
                <c:v>199.52109420217934</c:v>
              </c:pt>
              <c:pt idx="41">
                <c:v>192.63021486554072</c:v>
              </c:pt>
              <c:pt idx="42">
                <c:v>192.63021486554072</c:v>
              </c:pt>
              <c:pt idx="43">
                <c:v>187.8872517153184</c:v>
              </c:pt>
              <c:pt idx="44">
                <c:v>185.94561105990542</c:v>
              </c:pt>
              <c:pt idx="45">
                <c:v>180.54794580722029</c:v>
              </c:pt>
              <c:pt idx="46">
                <c:v>173.19672109116306</c:v>
              </c:pt>
              <c:pt idx="47">
                <c:v>161.92870587176441</c:v>
              </c:pt>
              <c:pt idx="48">
                <c:v>162.79660992600418</c:v>
              </c:pt>
              <c:pt idx="49">
                <c:v>160.40939982143925</c:v>
              </c:pt>
              <c:pt idx="50">
                <c:v>158.23790007724449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F3-45C3-A78F-BCC97C46DE6D}"/>
            </c:ext>
          </c:extLst>
        </c:ser>
        <c:ser>
          <c:idx val="2"/>
          <c:order val="2"/>
          <c:tx>
            <c:v>Fatal collisions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1972</c:v>
              </c:pt>
              <c:pt idx="1">
                <c:v>1973</c:v>
              </c:pt>
              <c:pt idx="2">
                <c:v>1974</c:v>
              </c:pt>
              <c:pt idx="3">
                <c:v>1975</c:v>
              </c:pt>
              <c:pt idx="4">
                <c:v>1976</c:v>
              </c:pt>
              <c:pt idx="5">
                <c:v>1977</c:v>
              </c:pt>
              <c:pt idx="6">
                <c:v>1978</c:v>
              </c:pt>
              <c:pt idx="7">
                <c:v>1979</c:v>
              </c:pt>
              <c:pt idx="8">
                <c:v>1980</c:v>
              </c:pt>
              <c:pt idx="9">
                <c:v>1981</c:v>
              </c:pt>
              <c:pt idx="10">
                <c:v>1982</c:v>
              </c:pt>
              <c:pt idx="11">
                <c:v>1983</c:v>
              </c:pt>
              <c:pt idx="12">
                <c:v>1984</c:v>
              </c:pt>
              <c:pt idx="13">
                <c:v>1985</c:v>
              </c:pt>
              <c:pt idx="14">
                <c:v>1986</c:v>
              </c:pt>
              <c:pt idx="15">
                <c:v>1987</c:v>
              </c:pt>
              <c:pt idx="16">
                <c:v>1988</c:v>
              </c:pt>
              <c:pt idx="17">
                <c:v>1989</c:v>
              </c:pt>
              <c:pt idx="18">
                <c:v>1990</c:v>
              </c:pt>
              <c:pt idx="19">
                <c:v>1991</c:v>
              </c:pt>
              <c:pt idx="20">
                <c:v>1992</c:v>
              </c:pt>
              <c:pt idx="21">
                <c:v>1993</c:v>
              </c:pt>
              <c:pt idx="22">
                <c:v>1994</c:v>
              </c:pt>
              <c:pt idx="23">
                <c:v>1995</c:v>
              </c:pt>
              <c:pt idx="24">
                <c:v>1996</c:v>
              </c:pt>
              <c:pt idx="25">
                <c:v>1997</c:v>
              </c:pt>
              <c:pt idx="26">
                <c:v>1998</c:v>
              </c:pt>
              <c:pt idx="27">
                <c:v>1999</c:v>
              </c:pt>
              <c:pt idx="28">
                <c:v>2000</c:v>
              </c:pt>
              <c:pt idx="29">
                <c:v>2001</c:v>
              </c:pt>
              <c:pt idx="30">
                <c:v>2002</c:v>
              </c:pt>
              <c:pt idx="31">
                <c:v>2003</c:v>
              </c:pt>
              <c:pt idx="32">
                <c:v>2004</c:v>
              </c:pt>
              <c:pt idx="33">
                <c:v>2005</c:v>
              </c:pt>
              <c:pt idx="34">
                <c:v>2006</c:v>
              </c:pt>
              <c:pt idx="35">
                <c:v>2007</c:v>
              </c:pt>
              <c:pt idx="36">
                <c:v>2008</c:v>
              </c:pt>
              <c:pt idx="37">
                <c:v>2009</c:v>
              </c:pt>
              <c:pt idx="38">
                <c:v>2010</c:v>
              </c:pt>
              <c:pt idx="39">
                <c:v>2011</c:v>
              </c:pt>
              <c:pt idx="40">
                <c:v>2012</c:v>
              </c:pt>
              <c:pt idx="41">
                <c:v>2013</c:v>
              </c:pt>
              <c:pt idx="42">
                <c:v>2014</c:v>
              </c:pt>
              <c:pt idx="43">
                <c:v>2015</c:v>
              </c:pt>
              <c:pt idx="44">
                <c:v>2016</c:v>
              </c:pt>
              <c:pt idx="45">
                <c:v>2017</c:v>
              </c:pt>
              <c:pt idx="46">
                <c:v>2018</c:v>
              </c:pt>
              <c:pt idx="47">
                <c:v>2019</c:v>
              </c:pt>
              <c:pt idx="48">
                <c:v>2020</c:v>
              </c:pt>
              <c:pt idx="49">
                <c:v>2021</c:v>
              </c:pt>
              <c:pt idx="50">
                <c:v>2022</c:v>
              </c:pt>
              <c:pt idx="51">
                <c:v>2023</c:v>
              </c:pt>
              <c:pt idx="52">
                <c:v>2024</c:v>
              </c:pt>
            </c:numLit>
          </c:cat>
          <c:val>
            <c:numLit>
              <c:formatCode>General</c:formatCode>
              <c:ptCount val="53"/>
              <c:pt idx="0">
                <c:v>770</c:v>
              </c:pt>
              <c:pt idx="1">
                <c:v>783</c:v>
              </c:pt>
              <c:pt idx="2">
                <c:v>763</c:v>
              </c:pt>
              <c:pt idx="3">
                <c:v>699</c:v>
              </c:pt>
              <c:pt idx="4">
                <c:v>687</c:v>
              </c:pt>
              <c:pt idx="5">
                <c:v>727</c:v>
              </c:pt>
              <c:pt idx="6">
                <c:v>739</c:v>
              </c:pt>
              <c:pt idx="7">
                <c:v>728</c:v>
              </c:pt>
              <c:pt idx="8">
                <c:v>644</c:v>
              </c:pt>
              <c:pt idx="9">
                <c:v>610</c:v>
              </c:pt>
              <c:pt idx="10">
                <c:v>640</c:v>
              </c:pt>
              <c:pt idx="11">
                <c:v>568</c:v>
              </c:pt>
              <c:pt idx="12">
                <c:v>537</c:v>
              </c:pt>
              <c:pt idx="13">
                <c:v>550</c:v>
              </c:pt>
              <c:pt idx="14">
                <c:v>537</c:v>
              </c:pt>
              <c:pt idx="15">
                <c:v>517</c:v>
              </c:pt>
              <c:pt idx="16">
                <c:v>499</c:v>
              </c:pt>
              <c:pt idx="17">
                <c:v>496</c:v>
              </c:pt>
              <c:pt idx="18">
                <c:v>491</c:v>
              </c:pt>
              <c:pt idx="19">
                <c:v>443</c:v>
              </c:pt>
              <c:pt idx="20">
                <c:v>426</c:v>
              </c:pt>
              <c:pt idx="21">
                <c:v>359</c:v>
              </c:pt>
              <c:pt idx="22">
                <c:v>319</c:v>
              </c:pt>
              <c:pt idx="23">
                <c:v>361</c:v>
              </c:pt>
              <c:pt idx="24">
                <c:v>316</c:v>
              </c:pt>
              <c:pt idx="25">
                <c:v>340</c:v>
              </c:pt>
              <c:pt idx="26">
                <c:v>339</c:v>
              </c:pt>
              <c:pt idx="27">
                <c:v>285</c:v>
              </c:pt>
              <c:pt idx="28">
                <c:v>297</c:v>
              </c:pt>
              <c:pt idx="29">
                <c:v>309</c:v>
              </c:pt>
              <c:pt idx="30">
                <c:v>274</c:v>
              </c:pt>
              <c:pt idx="31">
                <c:v>301</c:v>
              </c:pt>
              <c:pt idx="32">
                <c:v>283</c:v>
              </c:pt>
              <c:pt idx="33">
                <c:v>264</c:v>
              </c:pt>
              <c:pt idx="34">
                <c:v>293</c:v>
              </c:pt>
              <c:pt idx="35">
                <c:v>255</c:v>
              </c:pt>
              <c:pt idx="36">
                <c:v>245</c:v>
              </c:pt>
              <c:pt idx="37">
                <c:v>196</c:v>
              </c:pt>
              <c:pt idx="38">
                <c:v>189</c:v>
              </c:pt>
              <c:pt idx="39">
                <c:v>175</c:v>
              </c:pt>
              <c:pt idx="40">
                <c:v>162</c:v>
              </c:pt>
              <c:pt idx="41">
                <c:v>159</c:v>
              </c:pt>
              <c:pt idx="42">
                <c:v>181</c:v>
              </c:pt>
              <c:pt idx="43">
                <c:v>157</c:v>
              </c:pt>
              <c:pt idx="44">
                <c:v>175</c:v>
              </c:pt>
              <c:pt idx="45">
                <c:v>140</c:v>
              </c:pt>
              <c:pt idx="46">
                <c:v>150</c:v>
              </c:pt>
              <c:pt idx="47">
                <c:v>156</c:v>
              </c:pt>
              <c:pt idx="48">
                <c:v>123</c:v>
              </c:pt>
              <c:pt idx="49">
                <c:v>123</c:v>
              </c:pt>
              <c:pt idx="50">
                <c:v>144</c:v>
              </c:pt>
              <c:pt idx="51">
                <c:v>139</c:v>
              </c:pt>
              <c:pt idx="52">
                <c:v>146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F3-45C3-A78F-BCC97C46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targets'!$U$106:$U$120</c:f>
              <c:numCache>
                <c:formatCode>#,##0.0</c:formatCode>
                <c:ptCount val="15"/>
                <c:pt idx="0">
                  <c:v>420.05999999999995</c:v>
                </c:pt>
                <c:pt idx="1">
                  <c:v>420.05999999999995</c:v>
                </c:pt>
                <c:pt idx="2">
                  <c:v>420.05999999999995</c:v>
                </c:pt>
                <c:pt idx="3">
                  <c:v>420.05999999999995</c:v>
                </c:pt>
                <c:pt idx="4">
                  <c:v>420.05999999999995</c:v>
                </c:pt>
                <c:pt idx="5">
                  <c:v>420.05999999999995</c:v>
                </c:pt>
                <c:pt idx="6">
                  <c:v>420.05999999999995</c:v>
                </c:pt>
                <c:pt idx="7">
                  <c:v>420.05999999999995</c:v>
                </c:pt>
                <c:pt idx="8">
                  <c:v>420.05999999999995</c:v>
                </c:pt>
                <c:pt idx="9">
                  <c:v>420.05999999999995</c:v>
                </c:pt>
                <c:pt idx="10">
                  <c:v>420.05999999999995</c:v>
                </c:pt>
                <c:pt idx="11">
                  <c:v>420.05999999999995</c:v>
                </c:pt>
                <c:pt idx="12">
                  <c:v>420.05999999999995</c:v>
                </c:pt>
                <c:pt idx="13">
                  <c:v>420.05999999999995</c:v>
                </c:pt>
                <c:pt idx="14">
                  <c:v>420.05999999999995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E-4BD9-B3A5-1B49C476ECD7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targets'!$S$106:$S$120</c:f>
              <c:numCache>
                <c:formatCode>#,##0</c:formatCode>
                <c:ptCount val="15"/>
                <c:pt idx="0">
                  <c:v>420.05999999999995</c:v>
                </c:pt>
                <c:pt idx="1">
                  <c:v>409.49339613443493</c:v>
                </c:pt>
                <c:pt idx="2">
                  <c:v>399.19259505240507</c:v>
                </c:pt>
                <c:pt idx="3">
                  <c:v>389.15091048832932</c:v>
                </c:pt>
                <c:pt idx="4">
                  <c:v>379.36182436955073</c:v>
                </c:pt>
                <c:pt idx="5">
                  <c:v>369.81898258544589</c:v>
                </c:pt>
                <c:pt idx="6">
                  <c:v>360.51619086296176</c:v>
                </c:pt>
                <c:pt idx="7">
                  <c:v>351.44741074590388</c:v>
                </c:pt>
                <c:pt idx="8">
                  <c:v>342.60675567536521</c:v>
                </c:pt>
                <c:pt idx="9">
                  <c:v>333.98848716875187</c:v>
                </c:pt>
                <c:pt idx="10">
                  <c:v>325.5870110949254</c:v>
                </c:pt>
                <c:pt idx="11">
                  <c:v>317.39687404304379</c:v>
                </c:pt>
                <c:pt idx="12">
                  <c:v>309.41275978274416</c:v>
                </c:pt>
                <c:pt idx="13">
                  <c:v>301.62948581336957</c:v>
                </c:pt>
                <c:pt idx="14">
                  <c:v>294.0420000000002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E-4BD9-B3A5-1B49C476ECD7}"/>
            </c:ext>
          </c:extLst>
        </c:ser>
        <c:ser>
          <c:idx val="2"/>
          <c:order val="2"/>
          <c:tx>
            <c:strRef>
              <c:f>'Fig 8b Other targets'!$P$2</c:f>
              <c:strCache>
                <c:ptCount val="1"/>
                <c:pt idx="0">
                  <c:v>Motorcyclists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targets'!$P$14:$P$28</c:f>
              <c:numCache>
                <c:formatCode>#,##0</c:formatCode>
                <c:ptCount val="15"/>
                <c:pt idx="0">
                  <c:v>411.1</c:v>
                </c:pt>
                <c:pt idx="1">
                  <c:v>397.6</c:v>
                </c:pt>
                <c:pt idx="2">
                  <c:v>408.1</c:v>
                </c:pt>
                <c:pt idx="3">
                  <c:v>335.9</c:v>
                </c:pt>
                <c:pt idx="4">
                  <c:v>257</c:v>
                </c:pt>
                <c:pt idx="5">
                  <c:v>308</c:v>
                </c:pt>
                <c:pt idx="6">
                  <c:v>305</c:v>
                </c:pt>
                <c:pt idx="7">
                  <c:v>319</c:v>
                </c:pt>
                <c:pt idx="8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E-4BD9-B3A5-1B49C476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70+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targets'!$U$142:$U$156</c:f>
              <c:numCache>
                <c:formatCode>#,##0.0</c:formatCode>
                <c:ptCount val="15"/>
                <c:pt idx="0">
                  <c:v>338.44000000000005</c:v>
                </c:pt>
                <c:pt idx="1">
                  <c:v>338.44000000000005</c:v>
                </c:pt>
                <c:pt idx="2">
                  <c:v>338.44000000000005</c:v>
                </c:pt>
                <c:pt idx="3">
                  <c:v>338.44000000000005</c:v>
                </c:pt>
                <c:pt idx="4">
                  <c:v>338.44000000000005</c:v>
                </c:pt>
                <c:pt idx="5">
                  <c:v>338.44000000000005</c:v>
                </c:pt>
                <c:pt idx="6">
                  <c:v>338.44000000000005</c:v>
                </c:pt>
                <c:pt idx="7">
                  <c:v>338.44000000000005</c:v>
                </c:pt>
                <c:pt idx="8">
                  <c:v>338.44000000000005</c:v>
                </c:pt>
                <c:pt idx="9">
                  <c:v>338.44000000000005</c:v>
                </c:pt>
                <c:pt idx="10">
                  <c:v>338.44000000000005</c:v>
                </c:pt>
                <c:pt idx="11">
                  <c:v>338.44000000000005</c:v>
                </c:pt>
                <c:pt idx="12">
                  <c:v>338.44000000000005</c:v>
                </c:pt>
                <c:pt idx="13">
                  <c:v>338.44000000000005</c:v>
                </c:pt>
                <c:pt idx="14">
                  <c:v>338.44000000000005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0-4681-9DB4-42B1A77F89C6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targets'!$S$142:$S$156</c:f>
              <c:numCache>
                <c:formatCode>#,##0</c:formatCode>
                <c:ptCount val="15"/>
                <c:pt idx="0">
                  <c:v>338.44000000000005</c:v>
                </c:pt>
                <c:pt idx="1">
                  <c:v>333.08842622946042</c:v>
                </c:pt>
                <c:pt idx="2">
                  <c:v>327.82147408113303</c:v>
                </c:pt>
                <c:pt idx="3">
                  <c:v>322.63780547779942</c:v>
                </c:pt>
                <c:pt idx="4">
                  <c:v>317.53610350055243</c:v>
                </c:pt>
                <c:pt idx="5">
                  <c:v>312.51507205423133</c:v>
                </c:pt>
                <c:pt idx="6">
                  <c:v>307.57343553814655</c:v>
                </c:pt>
                <c:pt idx="7">
                  <c:v>302.70993852201161</c:v>
                </c:pt>
                <c:pt idx="8">
                  <c:v>297.92334542699899</c:v>
                </c:pt>
                <c:pt idx="9">
                  <c:v>293.21244021183958</c:v>
                </c:pt>
                <c:pt idx="10">
                  <c:v>288.57602606388542</c:v>
                </c:pt>
                <c:pt idx="11">
                  <c:v>284.01292509505771</c:v>
                </c:pt>
                <c:pt idx="12">
                  <c:v>279.52197804260248</c:v>
                </c:pt>
                <c:pt idx="13">
                  <c:v>275.10204397457818</c:v>
                </c:pt>
                <c:pt idx="14">
                  <c:v>270.75200000000012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0-4681-9DB4-42B1A77F89C6}"/>
            </c:ext>
          </c:extLst>
        </c:ser>
        <c:ser>
          <c:idx val="2"/>
          <c:order val="2"/>
          <c:tx>
            <c:strRef>
              <c:f>'Fig 8b Other targets'!$W$2</c:f>
              <c:strCache>
                <c:ptCount val="1"/>
                <c:pt idx="0">
                  <c:v>Road users aged 70+ 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targets'!$W$14:$W$28</c:f>
              <c:numCache>
                <c:formatCode>0</c:formatCode>
                <c:ptCount val="15"/>
                <c:pt idx="0">
                  <c:v>359.7</c:v>
                </c:pt>
                <c:pt idx="1">
                  <c:v>296.39999999999998</c:v>
                </c:pt>
                <c:pt idx="2">
                  <c:v>348.4</c:v>
                </c:pt>
                <c:pt idx="3">
                  <c:v>363.8</c:v>
                </c:pt>
                <c:pt idx="4">
                  <c:v>160</c:v>
                </c:pt>
                <c:pt idx="5">
                  <c:v>211</c:v>
                </c:pt>
                <c:pt idx="6" formatCode="#,##0">
                  <c:v>277</c:v>
                </c:pt>
                <c:pt idx="7" formatCode="#,##0">
                  <c:v>299</c:v>
                </c:pt>
                <c:pt idx="8" formatCode="#,##0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0-4681-9DB4-42B1A77F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17 to 25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targets'!$U$174:$U$188</c:f>
              <c:numCache>
                <c:formatCode>#,##0.0</c:formatCode>
                <c:ptCount val="15"/>
                <c:pt idx="0">
                  <c:v>532.30000000000007</c:v>
                </c:pt>
                <c:pt idx="1">
                  <c:v>532.30000000000007</c:v>
                </c:pt>
                <c:pt idx="2">
                  <c:v>532.30000000000007</c:v>
                </c:pt>
                <c:pt idx="3">
                  <c:v>532.30000000000007</c:v>
                </c:pt>
                <c:pt idx="4">
                  <c:v>532.30000000000007</c:v>
                </c:pt>
                <c:pt idx="5">
                  <c:v>532.30000000000007</c:v>
                </c:pt>
                <c:pt idx="6">
                  <c:v>532.30000000000007</c:v>
                </c:pt>
                <c:pt idx="7">
                  <c:v>532.30000000000007</c:v>
                </c:pt>
                <c:pt idx="8">
                  <c:v>532.30000000000007</c:v>
                </c:pt>
                <c:pt idx="9">
                  <c:v>532.30000000000007</c:v>
                </c:pt>
                <c:pt idx="10">
                  <c:v>532.30000000000007</c:v>
                </c:pt>
                <c:pt idx="11">
                  <c:v>532.30000000000007</c:v>
                </c:pt>
                <c:pt idx="12">
                  <c:v>532.30000000000007</c:v>
                </c:pt>
                <c:pt idx="13">
                  <c:v>532.30000000000007</c:v>
                </c:pt>
                <c:pt idx="14">
                  <c:v>532.30000000000007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F-453B-9F76-280EA46C890C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targets'!$S$174:$S$188</c:f>
              <c:numCache>
                <c:formatCode>#,##0</c:formatCode>
                <c:ptCount val="15"/>
                <c:pt idx="0">
                  <c:v>532.30000000000007</c:v>
                </c:pt>
                <c:pt idx="1">
                  <c:v>488.43635808870744</c:v>
                </c:pt>
                <c:pt idx="2">
                  <c:v>448.18725512485446</c:v>
                </c:pt>
                <c:pt idx="3">
                  <c:v>411.25483869050959</c:v>
                </c:pt>
                <c:pt idx="4">
                  <c:v>377.3658005943102</c:v>
                </c:pt>
                <c:pt idx="5">
                  <c:v>346.26935432935232</c:v>
                </c:pt>
                <c:pt idx="6">
                  <c:v>317.73537919661288</c:v>
                </c:pt>
                <c:pt idx="7">
                  <c:v>291.55271736000009</c:v>
                </c:pt>
                <c:pt idx="8">
                  <c:v>267.52761123085611</c:v>
                </c:pt>
                <c:pt idx="9">
                  <c:v>245.48226961820578</c:v>
                </c:pt>
                <c:pt idx="10">
                  <c:v>225.25355203394059</c:v>
                </c:pt>
                <c:pt idx="11">
                  <c:v>206.69176141650027</c:v>
                </c:pt>
                <c:pt idx="12">
                  <c:v>189.65953633893557</c:v>
                </c:pt>
                <c:pt idx="13">
                  <c:v>174.03083450344269</c:v>
                </c:pt>
                <c:pt idx="14">
                  <c:v>159.6900000000002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F-453B-9F76-280EA46C890C}"/>
            </c:ext>
          </c:extLst>
        </c:ser>
        <c:ser>
          <c:idx val="2"/>
          <c:order val="2"/>
          <c:tx>
            <c:strRef>
              <c:f>'Fig 8b Other targets'!$AD$2</c:f>
              <c:strCache>
                <c:ptCount val="1"/>
                <c:pt idx="0">
                  <c:v>Road users aged between 17 to 25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targets'!$AD$14:$AD$28</c:f>
              <c:numCache>
                <c:formatCode>0</c:formatCode>
                <c:ptCount val="15"/>
                <c:pt idx="0">
                  <c:v>564.70000000000005</c:v>
                </c:pt>
                <c:pt idx="1">
                  <c:v>511.2</c:v>
                </c:pt>
                <c:pt idx="2">
                  <c:v>418.3</c:v>
                </c:pt>
                <c:pt idx="3">
                  <c:v>431.8</c:v>
                </c:pt>
                <c:pt idx="4">
                  <c:v>295</c:v>
                </c:pt>
                <c:pt idx="5">
                  <c:v>288</c:v>
                </c:pt>
                <c:pt idx="6" formatCode="#,##0">
                  <c:v>326</c:v>
                </c:pt>
                <c:pt idx="7" formatCode="#,##0">
                  <c:v>344</c:v>
                </c:pt>
                <c:pt idx="8" formatCode="#,##0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F-453B-9F76-280EA46C8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3 Scottish reported road collision deaths: 1949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00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v>Lower</c:v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6"/>
              <c:pt idx="0">
                <c:v>1949</c:v>
              </c:pt>
              <c:pt idx="1">
                <c:v>1950</c:v>
              </c:pt>
              <c:pt idx="2">
                <c:v>1951</c:v>
              </c:pt>
              <c:pt idx="3">
                <c:v>1952</c:v>
              </c:pt>
              <c:pt idx="4">
                <c:v>1953</c:v>
              </c:pt>
              <c:pt idx="5">
                <c:v>1954</c:v>
              </c:pt>
              <c:pt idx="6">
                <c:v>1955</c:v>
              </c:pt>
              <c:pt idx="7">
                <c:v>1956</c:v>
              </c:pt>
              <c:pt idx="8">
                <c:v>1957</c:v>
              </c:pt>
              <c:pt idx="9">
                <c:v>1958</c:v>
              </c:pt>
              <c:pt idx="10">
                <c:v>1959</c:v>
              </c:pt>
              <c:pt idx="11">
                <c:v>1960</c:v>
              </c:pt>
              <c:pt idx="12">
                <c:v>1961</c:v>
              </c:pt>
              <c:pt idx="13">
                <c:v>1962</c:v>
              </c:pt>
              <c:pt idx="14">
                <c:v>1963</c:v>
              </c:pt>
              <c:pt idx="15">
                <c:v>1964</c:v>
              </c:pt>
              <c:pt idx="16">
                <c:v>1965</c:v>
              </c:pt>
              <c:pt idx="17">
                <c:v>1966</c:v>
              </c:pt>
              <c:pt idx="18">
                <c:v>1967</c:v>
              </c:pt>
              <c:pt idx="19">
                <c:v>1968</c:v>
              </c:pt>
              <c:pt idx="20">
                <c:v>1969</c:v>
              </c:pt>
              <c:pt idx="21">
                <c:v>1970</c:v>
              </c:pt>
              <c:pt idx="22">
                <c:v>1971</c:v>
              </c:pt>
              <c:pt idx="23">
                <c:v>1972</c:v>
              </c:pt>
              <c:pt idx="24">
                <c:v>1973</c:v>
              </c:pt>
              <c:pt idx="25">
                <c:v>1974</c:v>
              </c:pt>
              <c:pt idx="26">
                <c:v>1975</c:v>
              </c:pt>
              <c:pt idx="27">
                <c:v>1976</c:v>
              </c:pt>
              <c:pt idx="28">
                <c:v>1977</c:v>
              </c:pt>
              <c:pt idx="29">
                <c:v>1978</c:v>
              </c:pt>
              <c:pt idx="30">
                <c:v>1979</c:v>
              </c:pt>
              <c:pt idx="31">
                <c:v>1980</c:v>
              </c:pt>
              <c:pt idx="32">
                <c:v>1981</c:v>
              </c:pt>
              <c:pt idx="33">
                <c:v>1982</c:v>
              </c:pt>
              <c:pt idx="34">
                <c:v>1983</c:v>
              </c:pt>
              <c:pt idx="35">
                <c:v>1984</c:v>
              </c:pt>
              <c:pt idx="36">
                <c:v>1985</c:v>
              </c:pt>
              <c:pt idx="37">
                <c:v>1986</c:v>
              </c:pt>
              <c:pt idx="38">
                <c:v>1987</c:v>
              </c:pt>
              <c:pt idx="39">
                <c:v>1988</c:v>
              </c:pt>
              <c:pt idx="40">
                <c:v>1989</c:v>
              </c:pt>
              <c:pt idx="41">
                <c:v>1990</c:v>
              </c:pt>
              <c:pt idx="42">
                <c:v>1991</c:v>
              </c:pt>
              <c:pt idx="43">
                <c:v>1992</c:v>
              </c:pt>
              <c:pt idx="44">
                <c:v>1993</c:v>
              </c:pt>
              <c:pt idx="45">
                <c:v>1994</c:v>
              </c:pt>
              <c:pt idx="46">
                <c:v>1995</c:v>
              </c:pt>
              <c:pt idx="47">
                <c:v>1996</c:v>
              </c:pt>
              <c:pt idx="48">
                <c:v>1997</c:v>
              </c:pt>
              <c:pt idx="49">
                <c:v>1998</c:v>
              </c:pt>
              <c:pt idx="50">
                <c:v>1999</c:v>
              </c:pt>
              <c:pt idx="51">
                <c:v>2000</c:v>
              </c:pt>
              <c:pt idx="52">
                <c:v>2001</c:v>
              </c:pt>
              <c:pt idx="53">
                <c:v>2002</c:v>
              </c:pt>
              <c:pt idx="54">
                <c:v>2003</c:v>
              </c:pt>
              <c:pt idx="55">
                <c:v>2004</c:v>
              </c:pt>
              <c:pt idx="56">
                <c:v>2005</c:v>
              </c:pt>
              <c:pt idx="57">
                <c:v>2006</c:v>
              </c:pt>
              <c:pt idx="58">
                <c:v>2007</c:v>
              </c:pt>
              <c:pt idx="59">
                <c:v>2008</c:v>
              </c:pt>
              <c:pt idx="60">
                <c:v>2009</c:v>
              </c:pt>
              <c:pt idx="61">
                <c:v>2010</c:v>
              </c:pt>
              <c:pt idx="62">
                <c:v>2011</c:v>
              </c:pt>
              <c:pt idx="63">
                <c:v>2012</c:v>
              </c:pt>
              <c:pt idx="64">
                <c:v>2013</c:v>
              </c:pt>
              <c:pt idx="65">
                <c:v>2014</c:v>
              </c:pt>
              <c:pt idx="66">
                <c:v>2015</c:v>
              </c:pt>
              <c:pt idx="67">
                <c:v>2016</c:v>
              </c:pt>
              <c:pt idx="68">
                <c:v>2017</c:v>
              </c:pt>
              <c:pt idx="69">
                <c:v>2018</c:v>
              </c:pt>
              <c:pt idx="70">
                <c:v>2019</c:v>
              </c:pt>
              <c:pt idx="71">
                <c:v>2020</c:v>
              </c:pt>
              <c:pt idx="72">
                <c:v>2021</c:v>
              </c:pt>
              <c:pt idx="73">
                <c:v>2022</c:v>
              </c:pt>
              <c:pt idx="74">
                <c:v>2023</c:v>
              </c:pt>
              <c:pt idx="75">
                <c:v>2024</c:v>
              </c:pt>
            </c:numLit>
          </c:cat>
          <c:val>
            <c:numLit>
              <c:formatCode>General</c:formatCode>
              <c:ptCount val="74"/>
              <c:pt idx="0">
                <c:v>492.75863912416008</c:v>
              </c:pt>
              <c:pt idx="1">
                <c:v>479.55678894318157</c:v>
              </c:pt>
              <c:pt idx="2">
                <c:v>488.16581351424031</c:v>
              </c:pt>
              <c:pt idx="3">
                <c:v>490.07937824251491</c:v>
              </c:pt>
              <c:pt idx="4">
                <c:v>505.58510874201664</c:v>
              </c:pt>
              <c:pt idx="5">
                <c:v>504.81915283863003</c:v>
              </c:pt>
              <c:pt idx="6">
                <c:v>517.26895751195855</c:v>
              </c:pt>
              <c:pt idx="7">
                <c:v>522.25065445474672</c:v>
              </c:pt>
              <c:pt idx="8">
                <c:v>533.55893865180815</c:v>
              </c:pt>
              <c:pt idx="9">
                <c:v>540.84487668638872</c:v>
              </c:pt>
              <c:pt idx="10">
                <c:v>565.97742449247517</c:v>
              </c:pt>
              <c:pt idx="11">
                <c:v>587.86684256846797</c:v>
              </c:pt>
              <c:pt idx="12">
                <c:v>608.42685526464231</c:v>
              </c:pt>
              <c:pt idx="13">
                <c:v>637.27191227543108</c:v>
              </c:pt>
              <c:pt idx="14">
                <c:v>655.55340386466003</c:v>
              </c:pt>
              <c:pt idx="15">
                <c:v>678.46683087052816</c:v>
              </c:pt>
              <c:pt idx="16">
                <c:v>700.43091778099256</c:v>
              </c:pt>
              <c:pt idx="17">
                <c:v>711.41769235577124</c:v>
              </c:pt>
              <c:pt idx="18">
                <c:v>738.02979510415094</c:v>
              </c:pt>
              <c:pt idx="19">
                <c:v>751.9211814468689</c:v>
              </c:pt>
              <c:pt idx="20">
                <c:v>766.58919962237076</c:v>
              </c:pt>
              <c:pt idx="21">
                <c:v>781.4551986801232</c:v>
              </c:pt>
              <c:pt idx="22">
                <c:v>798.06454066123683</c:v>
              </c:pt>
              <c:pt idx="23">
                <c:v>785.12418747877916</c:v>
              </c:pt>
              <c:pt idx="24">
                <c:v>776.24188368722537</c:v>
              </c:pt>
              <c:pt idx="25">
                <c:v>760.21958377206408</c:v>
              </c:pt>
              <c:pt idx="26">
                <c:v>751.72821437654693</c:v>
              </c:pt>
              <c:pt idx="27">
                <c:v>744.97491721860354</c:v>
              </c:pt>
              <c:pt idx="28">
                <c:v>742.08097665387345</c:v>
              </c:pt>
              <c:pt idx="29">
                <c:v>728.7714358563419</c:v>
              </c:pt>
              <c:pt idx="30">
                <c:v>708.3333735424352</c:v>
              </c:pt>
              <c:pt idx="31">
                <c:v>687.13533255403104</c:v>
              </c:pt>
              <c:pt idx="32">
                <c:v>649.39433992487216</c:v>
              </c:pt>
              <c:pt idx="33">
                <c:v>608.81128528558054</c:v>
              </c:pt>
              <c:pt idx="34">
                <c:v>589.97984591094178</c:v>
              </c:pt>
              <c:pt idx="35">
                <c:v>575.38400255918111</c:v>
              </c:pt>
              <c:pt idx="36">
                <c:v>547.55739564683302</c:v>
              </c:pt>
              <c:pt idx="37">
                <c:v>534.13406998720529</c:v>
              </c:pt>
              <c:pt idx="38">
                <c:v>525.3168087947347</c:v>
              </c:pt>
              <c:pt idx="39">
                <c:v>514.58692163548119</c:v>
              </c:pt>
              <c:pt idx="40">
                <c:v>493.52419984551102</c:v>
              </c:pt>
              <c:pt idx="41">
                <c:v>475.73163020207528</c:v>
              </c:pt>
              <c:pt idx="42">
                <c:v>446.1100462858675</c:v>
              </c:pt>
              <c:pt idx="43">
                <c:v>409.86060649233463</c:v>
              </c:pt>
              <c:pt idx="44">
                <c:v>383.7689437438234</c:v>
              </c:pt>
              <c:pt idx="45">
                <c:v>358.29010147845526</c:v>
              </c:pt>
              <c:pt idx="46">
                <c:v>341.96155740811372</c:v>
              </c:pt>
              <c:pt idx="47">
                <c:v>339.30527027989524</c:v>
              </c:pt>
              <c:pt idx="48">
                <c:v>329.25420492413804</c:v>
              </c:pt>
              <c:pt idx="49">
                <c:v>313.53001200960961</c:v>
              </c:pt>
              <c:pt idx="50">
                <c:v>311.82621239424611</c:v>
              </c:pt>
              <c:pt idx="51">
                <c:v>298.01585042672173</c:v>
              </c:pt>
              <c:pt idx="52">
                <c:v>288.75558295657981</c:v>
              </c:pt>
              <c:pt idx="53">
                <c:v>288.37778463225783</c:v>
              </c:pt>
              <c:pt idx="54">
                <c:v>280.82472768902534</c:v>
              </c:pt>
              <c:pt idx="55">
                <c:v>274.40909208332357</c:v>
              </c:pt>
              <c:pt idx="56">
                <c:v>270.07150160685404</c:v>
              </c:pt>
              <c:pt idx="57">
                <c:v>257.63569113826537</c:v>
              </c:pt>
              <c:pt idx="58">
                <c:v>240.33037647628868</c:v>
              </c:pt>
              <c:pt idx="59">
                <c:v>225.68769706171793</c:v>
              </c:pt>
              <c:pt idx="60">
                <c:v>201.53690757654437</c:v>
              </c:pt>
              <c:pt idx="61">
                <c:v>181.94832190733212</c:v>
              </c:pt>
              <c:pt idx="62">
                <c:v>163.73052223116599</c:v>
              </c:pt>
              <c:pt idx="63">
                <c:v>161.31909754029175</c:v>
              </c:pt>
              <c:pt idx="64">
                <c:v>153.90762189764544</c:v>
              </c:pt>
              <c:pt idx="65">
                <c:v>155.01852487353591</c:v>
              </c:pt>
              <c:pt idx="66">
                <c:v>149.28208152965246</c:v>
              </c:pt>
              <c:pt idx="67">
                <c:v>147.24852945279903</c:v>
              </c:pt>
              <c:pt idx="68">
                <c:v>139.86286729256733</c:v>
              </c:pt>
              <c:pt idx="69">
                <c:v>133.41270161371014</c:v>
              </c:pt>
              <c:pt idx="70">
                <c:v>121.83390805281086</c:v>
              </c:pt>
              <c:pt idx="71">
                <c:v>125.50510257216823</c:v>
              </c:pt>
              <c:pt idx="72">
                <c:v>122.20082646039333</c:v>
              </c:pt>
              <c:pt idx="73">
                <c:v>121.83390805281086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F7-4AC2-9154-8493F95F858C}"/>
            </c:ext>
          </c:extLst>
        </c:ser>
        <c:ser>
          <c:idx val="1"/>
          <c:order val="1"/>
          <c:tx>
            <c:v>Upper</c:v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6"/>
              <c:pt idx="0">
                <c:v>1949</c:v>
              </c:pt>
              <c:pt idx="1">
                <c:v>1950</c:v>
              </c:pt>
              <c:pt idx="2">
                <c:v>1951</c:v>
              </c:pt>
              <c:pt idx="3">
                <c:v>1952</c:v>
              </c:pt>
              <c:pt idx="4">
                <c:v>1953</c:v>
              </c:pt>
              <c:pt idx="5">
                <c:v>1954</c:v>
              </c:pt>
              <c:pt idx="6">
                <c:v>1955</c:v>
              </c:pt>
              <c:pt idx="7">
                <c:v>1956</c:v>
              </c:pt>
              <c:pt idx="8">
                <c:v>1957</c:v>
              </c:pt>
              <c:pt idx="9">
                <c:v>1958</c:v>
              </c:pt>
              <c:pt idx="10">
                <c:v>1959</c:v>
              </c:pt>
              <c:pt idx="11">
                <c:v>1960</c:v>
              </c:pt>
              <c:pt idx="12">
                <c:v>1961</c:v>
              </c:pt>
              <c:pt idx="13">
                <c:v>1962</c:v>
              </c:pt>
              <c:pt idx="14">
                <c:v>1963</c:v>
              </c:pt>
              <c:pt idx="15">
                <c:v>1964</c:v>
              </c:pt>
              <c:pt idx="16">
                <c:v>1965</c:v>
              </c:pt>
              <c:pt idx="17">
                <c:v>1966</c:v>
              </c:pt>
              <c:pt idx="18">
                <c:v>1967</c:v>
              </c:pt>
              <c:pt idx="19">
                <c:v>1968</c:v>
              </c:pt>
              <c:pt idx="20">
                <c:v>1969</c:v>
              </c:pt>
              <c:pt idx="21">
                <c:v>1970</c:v>
              </c:pt>
              <c:pt idx="22">
                <c:v>1971</c:v>
              </c:pt>
              <c:pt idx="23">
                <c:v>1972</c:v>
              </c:pt>
              <c:pt idx="24">
                <c:v>1973</c:v>
              </c:pt>
              <c:pt idx="25">
                <c:v>1974</c:v>
              </c:pt>
              <c:pt idx="26">
                <c:v>1975</c:v>
              </c:pt>
              <c:pt idx="27">
                <c:v>1976</c:v>
              </c:pt>
              <c:pt idx="28">
                <c:v>1977</c:v>
              </c:pt>
              <c:pt idx="29">
                <c:v>1978</c:v>
              </c:pt>
              <c:pt idx="30">
                <c:v>1979</c:v>
              </c:pt>
              <c:pt idx="31">
                <c:v>1980</c:v>
              </c:pt>
              <c:pt idx="32">
                <c:v>1981</c:v>
              </c:pt>
              <c:pt idx="33">
                <c:v>1982</c:v>
              </c:pt>
              <c:pt idx="34">
                <c:v>1983</c:v>
              </c:pt>
              <c:pt idx="35">
                <c:v>1984</c:v>
              </c:pt>
              <c:pt idx="36">
                <c:v>1985</c:v>
              </c:pt>
              <c:pt idx="37">
                <c:v>1986</c:v>
              </c:pt>
              <c:pt idx="38">
                <c:v>1987</c:v>
              </c:pt>
              <c:pt idx="39">
                <c:v>1988</c:v>
              </c:pt>
              <c:pt idx="40">
                <c:v>1989</c:v>
              </c:pt>
              <c:pt idx="41">
                <c:v>1990</c:v>
              </c:pt>
              <c:pt idx="42">
                <c:v>1991</c:v>
              </c:pt>
              <c:pt idx="43">
                <c:v>1992</c:v>
              </c:pt>
              <c:pt idx="44">
                <c:v>1993</c:v>
              </c:pt>
              <c:pt idx="45">
                <c:v>1994</c:v>
              </c:pt>
              <c:pt idx="46">
                <c:v>1995</c:v>
              </c:pt>
              <c:pt idx="47">
                <c:v>1996</c:v>
              </c:pt>
              <c:pt idx="48">
                <c:v>1997</c:v>
              </c:pt>
              <c:pt idx="49">
                <c:v>1998</c:v>
              </c:pt>
              <c:pt idx="50">
                <c:v>1999</c:v>
              </c:pt>
              <c:pt idx="51">
                <c:v>2000</c:v>
              </c:pt>
              <c:pt idx="52">
                <c:v>2001</c:v>
              </c:pt>
              <c:pt idx="53">
                <c:v>2002</c:v>
              </c:pt>
              <c:pt idx="54">
                <c:v>2003</c:v>
              </c:pt>
              <c:pt idx="55">
                <c:v>2004</c:v>
              </c:pt>
              <c:pt idx="56">
                <c:v>2005</c:v>
              </c:pt>
              <c:pt idx="57">
                <c:v>2006</c:v>
              </c:pt>
              <c:pt idx="58">
                <c:v>2007</c:v>
              </c:pt>
              <c:pt idx="59">
                <c:v>2008</c:v>
              </c:pt>
              <c:pt idx="60">
                <c:v>2009</c:v>
              </c:pt>
              <c:pt idx="61">
                <c:v>2010</c:v>
              </c:pt>
              <c:pt idx="62">
                <c:v>2011</c:v>
              </c:pt>
              <c:pt idx="63">
                <c:v>2012</c:v>
              </c:pt>
              <c:pt idx="64">
                <c:v>2013</c:v>
              </c:pt>
              <c:pt idx="65">
                <c:v>2014</c:v>
              </c:pt>
              <c:pt idx="66">
                <c:v>2015</c:v>
              </c:pt>
              <c:pt idx="67">
                <c:v>2016</c:v>
              </c:pt>
              <c:pt idx="68">
                <c:v>2017</c:v>
              </c:pt>
              <c:pt idx="69">
                <c:v>2018</c:v>
              </c:pt>
              <c:pt idx="70">
                <c:v>2019</c:v>
              </c:pt>
              <c:pt idx="71">
                <c:v>2020</c:v>
              </c:pt>
              <c:pt idx="72">
                <c:v>2021</c:v>
              </c:pt>
              <c:pt idx="73">
                <c:v>2022</c:v>
              </c:pt>
              <c:pt idx="74">
                <c:v>2023</c:v>
              </c:pt>
              <c:pt idx="75">
                <c:v>2024</c:v>
              </c:pt>
            </c:numLit>
          </c:cat>
          <c:val>
            <c:numLit>
              <c:formatCode>General</c:formatCode>
              <c:ptCount val="74"/>
              <c:pt idx="0">
                <c:v>585.64136087584006</c:v>
              </c:pt>
              <c:pt idx="1">
                <c:v>571.24321105681838</c:v>
              </c:pt>
              <c:pt idx="2">
                <c:v>580.63418648575964</c:v>
              </c:pt>
              <c:pt idx="3">
                <c:v>582.72062175748511</c:v>
              </c:pt>
              <c:pt idx="4">
                <c:v>599.61489125798334</c:v>
              </c:pt>
              <c:pt idx="5">
                <c:v>598.78084716136982</c:v>
              </c:pt>
              <c:pt idx="6">
                <c:v>612.33104248804136</c:v>
              </c:pt>
              <c:pt idx="7">
                <c:v>617.74934554525328</c:v>
              </c:pt>
              <c:pt idx="8">
                <c:v>630.04106134819176</c:v>
              </c:pt>
              <c:pt idx="9">
                <c:v>637.95512331361124</c:v>
              </c:pt>
              <c:pt idx="10">
                <c:v>665.22257550752488</c:v>
              </c:pt>
              <c:pt idx="11">
                <c:v>688.93315743153198</c:v>
              </c:pt>
              <c:pt idx="12">
                <c:v>711.1731447353576</c:v>
              </c:pt>
              <c:pt idx="13">
                <c:v>742.32808772456883</c:v>
              </c:pt>
              <c:pt idx="14">
                <c:v>762.04659613533988</c:v>
              </c:pt>
              <c:pt idx="15">
                <c:v>786.73316912947189</c:v>
              </c:pt>
              <c:pt idx="16">
                <c:v>810.3690822190074</c:v>
              </c:pt>
              <c:pt idx="17">
                <c:v>822.18230764422867</c:v>
              </c:pt>
              <c:pt idx="18">
                <c:v>850.77020489584902</c:v>
              </c:pt>
              <c:pt idx="19">
                <c:v>865.67881855313101</c:v>
              </c:pt>
              <c:pt idx="20">
                <c:v>881.41080037762924</c:v>
              </c:pt>
              <c:pt idx="21">
                <c:v>897.34480131987675</c:v>
              </c:pt>
              <c:pt idx="22">
                <c:v>915.13545933876321</c:v>
              </c:pt>
              <c:pt idx="23">
                <c:v>901.27581252122093</c:v>
              </c:pt>
              <c:pt idx="24">
                <c:v>891.75811631277463</c:v>
              </c:pt>
              <c:pt idx="25">
                <c:v>874.58041622793587</c:v>
              </c:pt>
              <c:pt idx="26">
                <c:v>865.47178562345312</c:v>
              </c:pt>
              <c:pt idx="27">
                <c:v>858.22508278139651</c:v>
              </c:pt>
              <c:pt idx="28">
                <c:v>855.1190233461266</c:v>
              </c:pt>
              <c:pt idx="29">
                <c:v>840.82856414365801</c:v>
              </c:pt>
              <c:pt idx="30">
                <c:v>818.86662645756485</c:v>
              </c:pt>
              <c:pt idx="31">
                <c:v>796.06466744596901</c:v>
              </c:pt>
              <c:pt idx="32">
                <c:v>755.4056600751278</c:v>
              </c:pt>
              <c:pt idx="33">
                <c:v>711.58871471441955</c:v>
              </c:pt>
              <c:pt idx="34">
                <c:v>691.22015408905827</c:v>
              </c:pt>
              <c:pt idx="35">
                <c:v>675.41599744081884</c:v>
              </c:pt>
              <c:pt idx="36">
                <c:v>645.24260435316694</c:v>
              </c:pt>
              <c:pt idx="37">
                <c:v>630.66593001279466</c:v>
              </c:pt>
              <c:pt idx="38">
                <c:v>621.08319120526539</c:v>
              </c:pt>
              <c:pt idx="39">
                <c:v>609.41307836451881</c:v>
              </c:pt>
              <c:pt idx="40">
                <c:v>586.47580015448898</c:v>
              </c:pt>
              <c:pt idx="41">
                <c:v>567.06836979792467</c:v>
              </c:pt>
              <c:pt idx="42">
                <c:v>534.68995371413246</c:v>
              </c:pt>
              <c:pt idx="43">
                <c:v>494.93939350766533</c:v>
              </c:pt>
              <c:pt idx="44">
                <c:v>466.2310562561766</c:v>
              </c:pt>
              <c:pt idx="45">
                <c:v>438.10989852154472</c:v>
              </c:pt>
              <c:pt idx="46">
                <c:v>420.03844259188628</c:v>
              </c:pt>
              <c:pt idx="47">
                <c:v>417.09472972010474</c:v>
              </c:pt>
              <c:pt idx="48">
                <c:v>405.94579507586201</c:v>
              </c:pt>
              <c:pt idx="49">
                <c:v>388.46998799039039</c:v>
              </c:pt>
              <c:pt idx="50">
                <c:v>386.57378760575386</c:v>
              </c:pt>
              <c:pt idx="51">
                <c:v>371.18414957327832</c:v>
              </c:pt>
              <c:pt idx="52">
                <c:v>360.84441704342021</c:v>
              </c:pt>
              <c:pt idx="53">
                <c:v>360.42221536774213</c:v>
              </c:pt>
              <c:pt idx="54">
                <c:v>351.97527231097462</c:v>
              </c:pt>
              <c:pt idx="55">
                <c:v>344.79090791667647</c:v>
              </c:pt>
              <c:pt idx="56">
                <c:v>339.92849839314596</c:v>
              </c:pt>
              <c:pt idx="57">
                <c:v>325.96430886173465</c:v>
              </c:pt>
              <c:pt idx="58">
                <c:v>306.46962352371128</c:v>
              </c:pt>
              <c:pt idx="59">
                <c:v>289.9123029382821</c:v>
              </c:pt>
              <c:pt idx="60">
                <c:v>262.46309242345563</c:v>
              </c:pt>
              <c:pt idx="61">
                <c:v>240.05167809266788</c:v>
              </c:pt>
              <c:pt idx="62">
                <c:v>219.06947776883402</c:v>
              </c:pt>
              <c:pt idx="63">
                <c:v>216.28090245970827</c:v>
              </c:pt>
              <c:pt idx="64">
                <c:v>207.69237810235458</c:v>
              </c:pt>
              <c:pt idx="65">
                <c:v>208.98147512646409</c:v>
              </c:pt>
              <c:pt idx="66">
                <c:v>202.31791847034756</c:v>
              </c:pt>
              <c:pt idx="67">
                <c:v>199.95147054720096</c:v>
              </c:pt>
              <c:pt idx="68">
                <c:v>191.33713270743266</c:v>
              </c:pt>
              <c:pt idx="69">
                <c:v>183.78729838628985</c:v>
              </c:pt>
              <c:pt idx="70">
                <c:v>170.16609194718916</c:v>
              </c:pt>
              <c:pt idx="71">
                <c:v>174.49489742783177</c:v>
              </c:pt>
              <c:pt idx="72">
                <c:v>170.59917353960668</c:v>
              </c:pt>
              <c:pt idx="73">
                <c:v>170.16609194718916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F7-4AC2-9154-8493F95F858C}"/>
            </c:ext>
          </c:extLst>
        </c:ser>
        <c:ser>
          <c:idx val="2"/>
          <c:order val="2"/>
          <c:tx>
            <c:v>Deaths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76"/>
              <c:pt idx="0">
                <c:v>1949</c:v>
              </c:pt>
              <c:pt idx="1">
                <c:v>1950</c:v>
              </c:pt>
              <c:pt idx="2">
                <c:v>1951</c:v>
              </c:pt>
              <c:pt idx="3">
                <c:v>1952</c:v>
              </c:pt>
              <c:pt idx="4">
                <c:v>1953</c:v>
              </c:pt>
              <c:pt idx="5">
                <c:v>1954</c:v>
              </c:pt>
              <c:pt idx="6">
                <c:v>1955</c:v>
              </c:pt>
              <c:pt idx="7">
                <c:v>1956</c:v>
              </c:pt>
              <c:pt idx="8">
                <c:v>1957</c:v>
              </c:pt>
              <c:pt idx="9">
                <c:v>1958</c:v>
              </c:pt>
              <c:pt idx="10">
                <c:v>1959</c:v>
              </c:pt>
              <c:pt idx="11">
                <c:v>1960</c:v>
              </c:pt>
              <c:pt idx="12">
                <c:v>1961</c:v>
              </c:pt>
              <c:pt idx="13">
                <c:v>1962</c:v>
              </c:pt>
              <c:pt idx="14">
                <c:v>1963</c:v>
              </c:pt>
              <c:pt idx="15">
                <c:v>1964</c:v>
              </c:pt>
              <c:pt idx="16">
                <c:v>1965</c:v>
              </c:pt>
              <c:pt idx="17">
                <c:v>1966</c:v>
              </c:pt>
              <c:pt idx="18">
                <c:v>1967</c:v>
              </c:pt>
              <c:pt idx="19">
                <c:v>1968</c:v>
              </c:pt>
              <c:pt idx="20">
                <c:v>1969</c:v>
              </c:pt>
              <c:pt idx="21">
                <c:v>1970</c:v>
              </c:pt>
              <c:pt idx="22">
                <c:v>1971</c:v>
              </c:pt>
              <c:pt idx="23">
                <c:v>1972</c:v>
              </c:pt>
              <c:pt idx="24">
                <c:v>1973</c:v>
              </c:pt>
              <c:pt idx="25">
                <c:v>1974</c:v>
              </c:pt>
              <c:pt idx="26">
                <c:v>1975</c:v>
              </c:pt>
              <c:pt idx="27">
                <c:v>1976</c:v>
              </c:pt>
              <c:pt idx="28">
                <c:v>1977</c:v>
              </c:pt>
              <c:pt idx="29">
                <c:v>1978</c:v>
              </c:pt>
              <c:pt idx="30">
                <c:v>1979</c:v>
              </c:pt>
              <c:pt idx="31">
                <c:v>1980</c:v>
              </c:pt>
              <c:pt idx="32">
                <c:v>1981</c:v>
              </c:pt>
              <c:pt idx="33">
                <c:v>1982</c:v>
              </c:pt>
              <c:pt idx="34">
                <c:v>1983</c:v>
              </c:pt>
              <c:pt idx="35">
                <c:v>1984</c:v>
              </c:pt>
              <c:pt idx="36">
                <c:v>1985</c:v>
              </c:pt>
              <c:pt idx="37">
                <c:v>1986</c:v>
              </c:pt>
              <c:pt idx="38">
                <c:v>1987</c:v>
              </c:pt>
              <c:pt idx="39">
                <c:v>1988</c:v>
              </c:pt>
              <c:pt idx="40">
                <c:v>1989</c:v>
              </c:pt>
              <c:pt idx="41">
                <c:v>1990</c:v>
              </c:pt>
              <c:pt idx="42">
                <c:v>1991</c:v>
              </c:pt>
              <c:pt idx="43">
                <c:v>1992</c:v>
              </c:pt>
              <c:pt idx="44">
                <c:v>1993</c:v>
              </c:pt>
              <c:pt idx="45">
                <c:v>1994</c:v>
              </c:pt>
              <c:pt idx="46">
                <c:v>1995</c:v>
              </c:pt>
              <c:pt idx="47">
                <c:v>1996</c:v>
              </c:pt>
              <c:pt idx="48">
                <c:v>1997</c:v>
              </c:pt>
              <c:pt idx="49">
                <c:v>1998</c:v>
              </c:pt>
              <c:pt idx="50">
                <c:v>1999</c:v>
              </c:pt>
              <c:pt idx="51">
                <c:v>2000</c:v>
              </c:pt>
              <c:pt idx="52">
                <c:v>2001</c:v>
              </c:pt>
              <c:pt idx="53">
                <c:v>2002</c:v>
              </c:pt>
              <c:pt idx="54">
                <c:v>2003</c:v>
              </c:pt>
              <c:pt idx="55">
                <c:v>2004</c:v>
              </c:pt>
              <c:pt idx="56">
                <c:v>2005</c:v>
              </c:pt>
              <c:pt idx="57">
                <c:v>2006</c:v>
              </c:pt>
              <c:pt idx="58">
                <c:v>2007</c:v>
              </c:pt>
              <c:pt idx="59">
                <c:v>2008</c:v>
              </c:pt>
              <c:pt idx="60">
                <c:v>2009</c:v>
              </c:pt>
              <c:pt idx="61">
                <c:v>2010</c:v>
              </c:pt>
              <c:pt idx="62">
                <c:v>2011</c:v>
              </c:pt>
              <c:pt idx="63">
                <c:v>2012</c:v>
              </c:pt>
              <c:pt idx="64">
                <c:v>2013</c:v>
              </c:pt>
              <c:pt idx="65">
                <c:v>2014</c:v>
              </c:pt>
              <c:pt idx="66">
                <c:v>2015</c:v>
              </c:pt>
              <c:pt idx="67">
                <c:v>2016</c:v>
              </c:pt>
              <c:pt idx="68">
                <c:v>2017</c:v>
              </c:pt>
              <c:pt idx="69">
                <c:v>2018</c:v>
              </c:pt>
              <c:pt idx="70">
                <c:v>2019</c:v>
              </c:pt>
              <c:pt idx="71">
                <c:v>2020</c:v>
              </c:pt>
              <c:pt idx="72">
                <c:v>2021</c:v>
              </c:pt>
              <c:pt idx="73">
                <c:v>2022</c:v>
              </c:pt>
              <c:pt idx="74">
                <c:v>2023</c:v>
              </c:pt>
              <c:pt idx="75">
                <c:v>2024</c:v>
              </c:pt>
            </c:numLit>
          </c:cat>
          <c:val>
            <c:numLit>
              <c:formatCode>General</c:formatCode>
              <c:ptCount val="76"/>
              <c:pt idx="0">
                <c:v>535</c:v>
              </c:pt>
              <c:pt idx="1">
                <c:v>529</c:v>
              </c:pt>
              <c:pt idx="2">
                <c:v>544</c:v>
              </c:pt>
              <c:pt idx="3">
                <c:v>485</c:v>
              </c:pt>
              <c:pt idx="4">
                <c:v>579</c:v>
              </c:pt>
              <c:pt idx="5">
                <c:v>545</c:v>
              </c:pt>
              <c:pt idx="6">
                <c:v>610</c:v>
              </c:pt>
              <c:pt idx="7">
                <c:v>540</c:v>
              </c:pt>
              <c:pt idx="8">
                <c:v>550</c:v>
              </c:pt>
              <c:pt idx="9">
                <c:v>605</c:v>
              </c:pt>
              <c:pt idx="10">
                <c:v>604</c:v>
              </c:pt>
              <c:pt idx="11">
                <c:v>648</c:v>
              </c:pt>
              <c:pt idx="12">
                <c:v>671</c:v>
              </c:pt>
              <c:pt idx="13">
                <c:v>664</c:v>
              </c:pt>
              <c:pt idx="14">
                <c:v>712</c:v>
              </c:pt>
              <c:pt idx="15">
                <c:v>754</c:v>
              </c:pt>
              <c:pt idx="16">
                <c:v>743</c:v>
              </c:pt>
              <c:pt idx="17">
                <c:v>790</c:v>
              </c:pt>
              <c:pt idx="18">
                <c:v>778</c:v>
              </c:pt>
              <c:pt idx="19">
                <c:v>769</c:v>
              </c:pt>
              <c:pt idx="20">
                <c:v>892</c:v>
              </c:pt>
              <c:pt idx="21">
                <c:v>815</c:v>
              </c:pt>
              <c:pt idx="22">
                <c:v>866</c:v>
              </c:pt>
              <c:pt idx="23">
                <c:v>855</c:v>
              </c:pt>
              <c:pt idx="24">
                <c:v>855</c:v>
              </c:pt>
              <c:pt idx="25">
                <c:v>825</c:v>
              </c:pt>
              <c:pt idx="26">
                <c:v>769</c:v>
              </c:pt>
              <c:pt idx="27">
                <c:v>783</c:v>
              </c:pt>
              <c:pt idx="28">
                <c:v>811</c:v>
              </c:pt>
              <c:pt idx="29">
                <c:v>820</c:v>
              </c:pt>
              <c:pt idx="30">
                <c:v>810</c:v>
              </c:pt>
              <c:pt idx="31">
                <c:v>700</c:v>
              </c:pt>
              <c:pt idx="32">
                <c:v>677</c:v>
              </c:pt>
              <c:pt idx="33">
                <c:v>701</c:v>
              </c:pt>
              <c:pt idx="34">
                <c:v>624</c:v>
              </c:pt>
              <c:pt idx="35">
                <c:v>599</c:v>
              </c:pt>
              <c:pt idx="36">
                <c:v>602</c:v>
              </c:pt>
              <c:pt idx="37">
                <c:v>601</c:v>
              </c:pt>
              <c:pt idx="38">
                <c:v>556</c:v>
              </c:pt>
              <c:pt idx="39">
                <c:v>554</c:v>
              </c:pt>
              <c:pt idx="40">
                <c:v>553</c:v>
              </c:pt>
              <c:pt idx="41">
                <c:v>546</c:v>
              </c:pt>
              <c:pt idx="42">
                <c:v>491</c:v>
              </c:pt>
              <c:pt idx="43">
                <c:v>463</c:v>
              </c:pt>
              <c:pt idx="44">
                <c:v>399</c:v>
              </c:pt>
              <c:pt idx="45">
                <c:v>363</c:v>
              </c:pt>
              <c:pt idx="46">
                <c:v>409</c:v>
              </c:pt>
              <c:pt idx="47">
                <c:v>357</c:v>
              </c:pt>
              <c:pt idx="48">
                <c:v>377</c:v>
              </c:pt>
              <c:pt idx="49">
                <c:v>385</c:v>
              </c:pt>
              <c:pt idx="50">
                <c:v>310</c:v>
              </c:pt>
              <c:pt idx="51">
                <c:v>326</c:v>
              </c:pt>
              <c:pt idx="52">
                <c:v>348</c:v>
              </c:pt>
              <c:pt idx="53">
                <c:v>304</c:v>
              </c:pt>
              <c:pt idx="54">
                <c:v>336</c:v>
              </c:pt>
              <c:pt idx="55">
                <c:v>308</c:v>
              </c:pt>
              <c:pt idx="56">
                <c:v>286</c:v>
              </c:pt>
              <c:pt idx="57">
                <c:v>314</c:v>
              </c:pt>
              <c:pt idx="58">
                <c:v>281</c:v>
              </c:pt>
              <c:pt idx="59">
                <c:v>270</c:v>
              </c:pt>
              <c:pt idx="60">
                <c:v>216</c:v>
              </c:pt>
              <c:pt idx="61">
                <c:v>208</c:v>
              </c:pt>
              <c:pt idx="62">
                <c:v>185</c:v>
              </c:pt>
              <c:pt idx="63">
                <c:v>176</c:v>
              </c:pt>
              <c:pt idx="64">
                <c:v>172</c:v>
              </c:pt>
              <c:pt idx="65">
                <c:v>203</c:v>
              </c:pt>
              <c:pt idx="66">
                <c:v>168</c:v>
              </c:pt>
              <c:pt idx="67">
                <c:v>191</c:v>
              </c:pt>
              <c:pt idx="68">
                <c:v>145</c:v>
              </c:pt>
              <c:pt idx="69">
                <c:v>161</c:v>
              </c:pt>
              <c:pt idx="70">
                <c:v>163</c:v>
              </c:pt>
              <c:pt idx="71">
                <c:v>133</c:v>
              </c:pt>
              <c:pt idx="72">
                <c:v>128</c:v>
              </c:pt>
              <c:pt idx="73">
                <c:v>165</c:v>
              </c:pt>
              <c:pt idx="74">
                <c:v>143</c:v>
              </c:pt>
              <c:pt idx="75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F7-4AC2-9154-8493F95F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4 Killed and adjusted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208193225048147E-2"/>
          <c:y val="0.11401232156685373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v>lower</c:v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5"/>
              <c:pt idx="0">
                <c:v>1950</c:v>
              </c:pt>
              <c:pt idx="1">
                <c:v>1951</c:v>
              </c:pt>
              <c:pt idx="2">
                <c:v>1952</c:v>
              </c:pt>
              <c:pt idx="3">
                <c:v>1953</c:v>
              </c:pt>
              <c:pt idx="4">
                <c:v>1954</c:v>
              </c:pt>
              <c:pt idx="5">
                <c:v>1955</c:v>
              </c:pt>
              <c:pt idx="6">
                <c:v>1956</c:v>
              </c:pt>
              <c:pt idx="7">
                <c:v>1957</c:v>
              </c:pt>
              <c:pt idx="8">
                <c:v>1958</c:v>
              </c:pt>
              <c:pt idx="9">
                <c:v>1959</c:v>
              </c:pt>
              <c:pt idx="10">
                <c:v>1960</c:v>
              </c:pt>
              <c:pt idx="11">
                <c:v>1961</c:v>
              </c:pt>
              <c:pt idx="12">
                <c:v>1962</c:v>
              </c:pt>
              <c:pt idx="13">
                <c:v>1963</c:v>
              </c:pt>
              <c:pt idx="14">
                <c:v>1964</c:v>
              </c:pt>
              <c:pt idx="15">
                <c:v>1965</c:v>
              </c:pt>
              <c:pt idx="16">
                <c:v>1966</c:v>
              </c:pt>
              <c:pt idx="17">
                <c:v>1967</c:v>
              </c:pt>
              <c:pt idx="18">
                <c:v>1968</c:v>
              </c:pt>
              <c:pt idx="19">
                <c:v>1969</c:v>
              </c:pt>
              <c:pt idx="20">
                <c:v>1970</c:v>
              </c:pt>
              <c:pt idx="21">
                <c:v>1971</c:v>
              </c:pt>
              <c:pt idx="22">
                <c:v>1972</c:v>
              </c:pt>
              <c:pt idx="23">
                <c:v>1973</c:v>
              </c:pt>
              <c:pt idx="24">
                <c:v>1974</c:v>
              </c:pt>
              <c:pt idx="25">
                <c:v>1975</c:v>
              </c:pt>
              <c:pt idx="26">
                <c:v>1976</c:v>
              </c:pt>
              <c:pt idx="27">
                <c:v>1977</c:v>
              </c:pt>
              <c:pt idx="28">
                <c:v>1978</c:v>
              </c:pt>
              <c:pt idx="29">
                <c:v>1979</c:v>
              </c:pt>
              <c:pt idx="30">
                <c:v>1980</c:v>
              </c:pt>
              <c:pt idx="31">
                <c:v>1981</c:v>
              </c:pt>
              <c:pt idx="32">
                <c:v>1982</c:v>
              </c:pt>
              <c:pt idx="33">
                <c:v>1983</c:v>
              </c:pt>
              <c:pt idx="34">
                <c:v>1984</c:v>
              </c:pt>
              <c:pt idx="35">
                <c:v>1985</c:v>
              </c:pt>
              <c:pt idx="36">
                <c:v>1986</c:v>
              </c:pt>
              <c:pt idx="37">
                <c:v>1987</c:v>
              </c:pt>
              <c:pt idx="38">
                <c:v>1988</c:v>
              </c:pt>
              <c:pt idx="39">
                <c:v>1989</c:v>
              </c:pt>
              <c:pt idx="40">
                <c:v>1990</c:v>
              </c:pt>
              <c:pt idx="41">
                <c:v>1991</c:v>
              </c:pt>
              <c:pt idx="42">
                <c:v>1992</c:v>
              </c:pt>
              <c:pt idx="43">
                <c:v>1993</c:v>
              </c:pt>
              <c:pt idx="44">
                <c:v>1994</c:v>
              </c:pt>
              <c:pt idx="45">
                <c:v>1995</c:v>
              </c:pt>
              <c:pt idx="46">
                <c:v>1996</c:v>
              </c:pt>
              <c:pt idx="47">
                <c:v>1997</c:v>
              </c:pt>
              <c:pt idx="48">
                <c:v>1998</c:v>
              </c:pt>
              <c:pt idx="49">
                <c:v>1999</c:v>
              </c:pt>
              <c:pt idx="50">
                <c:v>2000</c:v>
              </c:pt>
              <c:pt idx="51">
                <c:v>2001</c:v>
              </c:pt>
              <c:pt idx="52">
                <c:v>2002</c:v>
              </c:pt>
              <c:pt idx="53">
                <c:v>2003</c:v>
              </c:pt>
              <c:pt idx="54">
                <c:v>2004</c:v>
              </c:pt>
              <c:pt idx="55">
                <c:v>2005</c:v>
              </c:pt>
              <c:pt idx="56">
                <c:v>2006</c:v>
              </c:pt>
              <c:pt idx="57">
                <c:v>2007</c:v>
              </c:pt>
              <c:pt idx="58">
                <c:v>2008</c:v>
              </c:pt>
              <c:pt idx="59">
                <c:v>2009</c:v>
              </c:pt>
              <c:pt idx="60">
                <c:v>2010</c:v>
              </c:pt>
              <c:pt idx="61">
                <c:v>2011</c:v>
              </c:pt>
              <c:pt idx="62">
                <c:v>2012</c:v>
              </c:pt>
              <c:pt idx="63">
                <c:v>2013</c:v>
              </c:pt>
              <c:pt idx="64">
                <c:v>2014</c:v>
              </c:pt>
              <c:pt idx="65">
                <c:v>2015</c:v>
              </c:pt>
              <c:pt idx="66">
                <c:v>2016</c:v>
              </c:pt>
              <c:pt idx="67">
                <c:v>2017</c:v>
              </c:pt>
              <c:pt idx="68">
                <c:v>2018</c:v>
              </c:pt>
              <c:pt idx="69">
                <c:v>2019</c:v>
              </c:pt>
              <c:pt idx="70">
                <c:v>2020</c:v>
              </c:pt>
              <c:pt idx="71">
                <c:v>2021</c:v>
              </c:pt>
              <c:pt idx="72">
                <c:v>2022</c:v>
              </c:pt>
              <c:pt idx="73">
                <c:v>2023</c:v>
              </c:pt>
              <c:pt idx="74">
                <c:v>2024</c:v>
              </c:pt>
            </c:numLit>
          </c:cat>
          <c:val>
            <c:numLit>
              <c:formatCode>General</c:formatCode>
              <c:ptCount val="73"/>
              <c:pt idx="29">
                <c:v>9421.9714659046695</c:v>
              </c:pt>
              <c:pt idx="30">
                <c:v>9489.2938246203703</c:v>
              </c:pt>
              <c:pt idx="31">
                <c:v>9110.02098992848</c:v>
              </c:pt>
              <c:pt idx="32">
                <c:v>8758.0337139648127</c:v>
              </c:pt>
              <c:pt idx="33">
                <c:v>8549.8617395960191</c:v>
              </c:pt>
              <c:pt idx="34">
                <c:v>8253.7359257074477</c:v>
              </c:pt>
              <c:pt idx="35">
                <c:v>7711.5624561272689</c:v>
              </c:pt>
              <c:pt idx="36">
                <c:v>7518.1777884458343</c:v>
              </c:pt>
              <c:pt idx="37">
                <c:v>7370.3552146571446</c:v>
              </c:pt>
              <c:pt idx="38">
                <c:v>7050.4328462323019</c:v>
              </c:pt>
              <c:pt idx="39">
                <c:v>6667.9600042122884</c:v>
              </c:pt>
              <c:pt idx="40">
                <c:v>6351.0297722477899</c:v>
              </c:pt>
              <c:pt idx="41">
                <c:v>5871.8604955204028</c:v>
              </c:pt>
              <c:pt idx="42">
                <c:v>5483.1535485514241</c:v>
              </c:pt>
              <c:pt idx="43">
                <c:v>5201.5251818200641</c:v>
              </c:pt>
              <c:pt idx="44">
                <c:v>4851.8478511014418</c:v>
              </c:pt>
              <c:pt idx="45">
                <c:v>4612.3757323587297</c:v>
              </c:pt>
              <c:pt idx="46">
                <c:v>4542.283049682218</c:v>
              </c:pt>
              <c:pt idx="47">
                <c:v>4244.0146747413382</c:v>
              </c:pt>
              <c:pt idx="48">
                <c:v>3954.5703173874508</c:v>
              </c:pt>
              <c:pt idx="49">
                <c:v>3836.6326376709285</c:v>
              </c:pt>
              <c:pt idx="50">
                <c:v>3661.3954605561839</c:v>
              </c:pt>
              <c:pt idx="51">
                <c:v>3431.6284483255749</c:v>
              </c:pt>
              <c:pt idx="52">
                <c:v>3610.5046126887173</c:v>
              </c:pt>
              <c:pt idx="53">
                <c:v>3803.794038499449</c:v>
              </c:pt>
              <c:pt idx="54">
                <c:v>4002.6354344459173</c:v>
              </c:pt>
              <c:pt idx="55">
                <c:v>4163.3008814130362</c:v>
              </c:pt>
              <c:pt idx="56">
                <c:v>4389.6939686556971</c:v>
              </c:pt>
              <c:pt idx="57">
                <c:v>4219.5695850729971</c:v>
              </c:pt>
              <c:pt idx="58">
                <c:v>3965.5496119661539</c:v>
              </c:pt>
              <c:pt idx="59">
                <c:v>3705.1534862947979</c:v>
              </c:pt>
              <c:pt idx="60">
                <c:v>3545.756450972432</c:v>
              </c:pt>
              <c:pt idx="61">
                <c:v>3288.2493866338386</c:v>
              </c:pt>
              <c:pt idx="62">
                <c:v>3098.6787422302277</c:v>
              </c:pt>
              <c:pt idx="63">
                <c:v>2989.8113916803836</c:v>
              </c:pt>
              <c:pt idx="64">
                <c:v>2928.1606682281699</c:v>
              </c:pt>
              <c:pt idx="65">
                <c:v>2784.7771228077745</c:v>
              </c:pt>
              <c:pt idx="66">
                <c:v>2706.0046685094417</c:v>
              </c:pt>
              <c:pt idx="67">
                <c:v>2605.598882234784</c:v>
              </c:pt>
              <c:pt idx="68">
                <c:v>2355.1524396428754</c:v>
              </c:pt>
              <c:pt idx="69">
                <c:v>2100.3177325955226</c:v>
              </c:pt>
              <c:pt idx="70">
                <c:v>1960.3308205227825</c:v>
              </c:pt>
              <c:pt idx="71">
                <c:v>1851.1738586887252</c:v>
              </c:pt>
              <c:pt idx="72">
                <c:v>1767.9195352357501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BEF-43D2-88E2-638B63CDED8F}"/>
            </c:ext>
          </c:extLst>
        </c:ser>
        <c:ser>
          <c:idx val="1"/>
          <c:order val="1"/>
          <c:tx>
            <c:v>upper</c:v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5"/>
              <c:pt idx="0">
                <c:v>1950</c:v>
              </c:pt>
              <c:pt idx="1">
                <c:v>1951</c:v>
              </c:pt>
              <c:pt idx="2">
                <c:v>1952</c:v>
              </c:pt>
              <c:pt idx="3">
                <c:v>1953</c:v>
              </c:pt>
              <c:pt idx="4">
                <c:v>1954</c:v>
              </c:pt>
              <c:pt idx="5">
                <c:v>1955</c:v>
              </c:pt>
              <c:pt idx="6">
                <c:v>1956</c:v>
              </c:pt>
              <c:pt idx="7">
                <c:v>1957</c:v>
              </c:pt>
              <c:pt idx="8">
                <c:v>1958</c:v>
              </c:pt>
              <c:pt idx="9">
                <c:v>1959</c:v>
              </c:pt>
              <c:pt idx="10">
                <c:v>1960</c:v>
              </c:pt>
              <c:pt idx="11">
                <c:v>1961</c:v>
              </c:pt>
              <c:pt idx="12">
                <c:v>1962</c:v>
              </c:pt>
              <c:pt idx="13">
                <c:v>1963</c:v>
              </c:pt>
              <c:pt idx="14">
                <c:v>1964</c:v>
              </c:pt>
              <c:pt idx="15">
                <c:v>1965</c:v>
              </c:pt>
              <c:pt idx="16">
                <c:v>1966</c:v>
              </c:pt>
              <c:pt idx="17">
                <c:v>1967</c:v>
              </c:pt>
              <c:pt idx="18">
                <c:v>1968</c:v>
              </c:pt>
              <c:pt idx="19">
                <c:v>1969</c:v>
              </c:pt>
              <c:pt idx="20">
                <c:v>1970</c:v>
              </c:pt>
              <c:pt idx="21">
                <c:v>1971</c:v>
              </c:pt>
              <c:pt idx="22">
                <c:v>1972</c:v>
              </c:pt>
              <c:pt idx="23">
                <c:v>1973</c:v>
              </c:pt>
              <c:pt idx="24">
                <c:v>1974</c:v>
              </c:pt>
              <c:pt idx="25">
                <c:v>1975</c:v>
              </c:pt>
              <c:pt idx="26">
                <c:v>1976</c:v>
              </c:pt>
              <c:pt idx="27">
                <c:v>1977</c:v>
              </c:pt>
              <c:pt idx="28">
                <c:v>1978</c:v>
              </c:pt>
              <c:pt idx="29">
                <c:v>1979</c:v>
              </c:pt>
              <c:pt idx="30">
                <c:v>1980</c:v>
              </c:pt>
              <c:pt idx="31">
                <c:v>1981</c:v>
              </c:pt>
              <c:pt idx="32">
                <c:v>1982</c:v>
              </c:pt>
              <c:pt idx="33">
                <c:v>1983</c:v>
              </c:pt>
              <c:pt idx="34">
                <c:v>1984</c:v>
              </c:pt>
              <c:pt idx="35">
                <c:v>1985</c:v>
              </c:pt>
              <c:pt idx="36">
                <c:v>1986</c:v>
              </c:pt>
              <c:pt idx="37">
                <c:v>1987</c:v>
              </c:pt>
              <c:pt idx="38">
                <c:v>1988</c:v>
              </c:pt>
              <c:pt idx="39">
                <c:v>1989</c:v>
              </c:pt>
              <c:pt idx="40">
                <c:v>1990</c:v>
              </c:pt>
              <c:pt idx="41">
                <c:v>1991</c:v>
              </c:pt>
              <c:pt idx="42">
                <c:v>1992</c:v>
              </c:pt>
              <c:pt idx="43">
                <c:v>1993</c:v>
              </c:pt>
              <c:pt idx="44">
                <c:v>1994</c:v>
              </c:pt>
              <c:pt idx="45">
                <c:v>1995</c:v>
              </c:pt>
              <c:pt idx="46">
                <c:v>1996</c:v>
              </c:pt>
              <c:pt idx="47">
                <c:v>1997</c:v>
              </c:pt>
              <c:pt idx="48">
                <c:v>1998</c:v>
              </c:pt>
              <c:pt idx="49">
                <c:v>1999</c:v>
              </c:pt>
              <c:pt idx="50">
                <c:v>2000</c:v>
              </c:pt>
              <c:pt idx="51">
                <c:v>2001</c:v>
              </c:pt>
              <c:pt idx="52">
                <c:v>2002</c:v>
              </c:pt>
              <c:pt idx="53">
                <c:v>2003</c:v>
              </c:pt>
              <c:pt idx="54">
                <c:v>2004</c:v>
              </c:pt>
              <c:pt idx="55">
                <c:v>2005</c:v>
              </c:pt>
              <c:pt idx="56">
                <c:v>2006</c:v>
              </c:pt>
              <c:pt idx="57">
                <c:v>2007</c:v>
              </c:pt>
              <c:pt idx="58">
                <c:v>2008</c:v>
              </c:pt>
              <c:pt idx="59">
                <c:v>2009</c:v>
              </c:pt>
              <c:pt idx="60">
                <c:v>2010</c:v>
              </c:pt>
              <c:pt idx="61">
                <c:v>2011</c:v>
              </c:pt>
              <c:pt idx="62">
                <c:v>2012</c:v>
              </c:pt>
              <c:pt idx="63">
                <c:v>2013</c:v>
              </c:pt>
              <c:pt idx="64">
                <c:v>2014</c:v>
              </c:pt>
              <c:pt idx="65">
                <c:v>2015</c:v>
              </c:pt>
              <c:pt idx="66">
                <c:v>2016</c:v>
              </c:pt>
              <c:pt idx="67">
                <c:v>2017</c:v>
              </c:pt>
              <c:pt idx="68">
                <c:v>2018</c:v>
              </c:pt>
              <c:pt idx="69">
                <c:v>2019</c:v>
              </c:pt>
              <c:pt idx="70">
                <c:v>2020</c:v>
              </c:pt>
              <c:pt idx="71">
                <c:v>2021</c:v>
              </c:pt>
              <c:pt idx="72">
                <c:v>2022</c:v>
              </c:pt>
              <c:pt idx="73">
                <c:v>2023</c:v>
              </c:pt>
              <c:pt idx="74">
                <c:v>2024</c:v>
              </c:pt>
            </c:numLit>
          </c:cat>
          <c:val>
            <c:numLit>
              <c:formatCode>General</c:formatCode>
              <c:ptCount val="73"/>
              <c:pt idx="29">
                <c:v>10152.82853409533</c:v>
              </c:pt>
              <c:pt idx="30">
                <c:v>10205.506175379629</c:v>
              </c:pt>
              <c:pt idx="31">
                <c:v>9819.97901007152</c:v>
              </c:pt>
              <c:pt idx="32">
                <c:v>9481.9662860351873</c:v>
              </c:pt>
              <c:pt idx="33">
                <c:v>9229.7382604039794</c:v>
              </c:pt>
              <c:pt idx="34">
                <c:v>8928.2640742925523</c:v>
              </c:pt>
              <c:pt idx="35">
                <c:v>8391.2375438727304</c:v>
              </c:pt>
              <c:pt idx="36">
                <c:v>8196.2222115541645</c:v>
              </c:pt>
              <c:pt idx="37">
                <c:v>8034.044785342855</c:v>
              </c:pt>
              <c:pt idx="38">
                <c:v>7717.9671537676977</c:v>
              </c:pt>
              <c:pt idx="39">
                <c:v>7342.8399957877109</c:v>
              </c:pt>
              <c:pt idx="40">
                <c:v>7010.1702277522108</c:v>
              </c:pt>
              <c:pt idx="41">
                <c:v>6516.1395044795972</c:v>
              </c:pt>
              <c:pt idx="42">
                <c:v>6112.8464514485759</c:v>
              </c:pt>
              <c:pt idx="43">
                <c:v>5810.8748181799356</c:v>
              </c:pt>
              <c:pt idx="44">
                <c:v>5468.1521488985582</c:v>
              </c:pt>
              <c:pt idx="45">
                <c:v>5221.6242676412703</c:v>
              </c:pt>
              <c:pt idx="46">
                <c:v>5133.3169503177824</c:v>
              </c:pt>
              <c:pt idx="47">
                <c:v>4833.1853252586625</c:v>
              </c:pt>
              <c:pt idx="48">
                <c:v>4544.6296826125499</c:v>
              </c:pt>
              <c:pt idx="49">
                <c:v>4406.5673623290722</c:v>
              </c:pt>
              <c:pt idx="50">
                <c:v>4225.4045394438162</c:v>
              </c:pt>
              <c:pt idx="51">
                <c:v>3989.5715516744249</c:v>
              </c:pt>
              <c:pt idx="52">
                <c:v>4156.8433873112826</c:v>
              </c:pt>
              <c:pt idx="53">
                <c:v>4333.589961500551</c:v>
              </c:pt>
              <c:pt idx="54">
                <c:v>4520.5445655540807</c:v>
              </c:pt>
              <c:pt idx="55">
                <c:v>4669.8711185869624</c:v>
              </c:pt>
              <c:pt idx="56">
                <c:v>4886.3780313443031</c:v>
              </c:pt>
              <c:pt idx="57">
                <c:v>4704.0224149270016</c:v>
              </c:pt>
              <c:pt idx="58">
                <c:v>4444.0143880338464</c:v>
              </c:pt>
              <c:pt idx="59">
                <c:v>4166.2625137052028</c:v>
              </c:pt>
              <c:pt idx="60">
                <c:v>3990.7675490275683</c:v>
              </c:pt>
              <c:pt idx="61">
                <c:v>3717.6066133661611</c:v>
              </c:pt>
              <c:pt idx="62">
                <c:v>3524.1572577697725</c:v>
              </c:pt>
              <c:pt idx="63">
                <c:v>3403.780608319616</c:v>
              </c:pt>
              <c:pt idx="64">
                <c:v>3336.91933177183</c:v>
              </c:pt>
              <c:pt idx="65">
                <c:v>3181.0828771922261</c:v>
              </c:pt>
              <c:pt idx="66">
                <c:v>3095.5753314905583</c:v>
              </c:pt>
              <c:pt idx="67">
                <c:v>2974.3691177652167</c:v>
              </c:pt>
              <c:pt idx="68">
                <c:v>2708.8515603571245</c:v>
              </c:pt>
              <c:pt idx="69">
                <c:v>2440.9502674044775</c:v>
              </c:pt>
              <c:pt idx="70">
                <c:v>2271.8571794772179</c:v>
              </c:pt>
              <c:pt idx="71">
                <c:v>2153.8621413112746</c:v>
              </c:pt>
              <c:pt idx="72">
                <c:v>2073.6804647642498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EF-43D2-88E2-638B63CDED8F}"/>
            </c:ext>
          </c:extLst>
        </c:ser>
        <c:ser>
          <c:idx val="2"/>
          <c:order val="2"/>
          <c:tx>
            <c:v>KSI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75"/>
              <c:pt idx="0">
                <c:v>1950</c:v>
              </c:pt>
              <c:pt idx="1">
                <c:v>1951</c:v>
              </c:pt>
              <c:pt idx="2">
                <c:v>1952</c:v>
              </c:pt>
              <c:pt idx="3">
                <c:v>1953</c:v>
              </c:pt>
              <c:pt idx="4">
                <c:v>1954</c:v>
              </c:pt>
              <c:pt idx="5">
                <c:v>1955</c:v>
              </c:pt>
              <c:pt idx="6">
                <c:v>1956</c:v>
              </c:pt>
              <c:pt idx="7">
                <c:v>1957</c:v>
              </c:pt>
              <c:pt idx="8">
                <c:v>1958</c:v>
              </c:pt>
              <c:pt idx="9">
                <c:v>1959</c:v>
              </c:pt>
              <c:pt idx="10">
                <c:v>1960</c:v>
              </c:pt>
              <c:pt idx="11">
                <c:v>1961</c:v>
              </c:pt>
              <c:pt idx="12">
                <c:v>1962</c:v>
              </c:pt>
              <c:pt idx="13">
                <c:v>1963</c:v>
              </c:pt>
              <c:pt idx="14">
                <c:v>1964</c:v>
              </c:pt>
              <c:pt idx="15">
                <c:v>1965</c:v>
              </c:pt>
              <c:pt idx="16">
                <c:v>1966</c:v>
              </c:pt>
              <c:pt idx="17">
                <c:v>1967</c:v>
              </c:pt>
              <c:pt idx="18">
                <c:v>1968</c:v>
              </c:pt>
              <c:pt idx="19">
                <c:v>1969</c:v>
              </c:pt>
              <c:pt idx="20">
                <c:v>1970</c:v>
              </c:pt>
              <c:pt idx="21">
                <c:v>1971</c:v>
              </c:pt>
              <c:pt idx="22">
                <c:v>1972</c:v>
              </c:pt>
              <c:pt idx="23">
                <c:v>1973</c:v>
              </c:pt>
              <c:pt idx="24">
                <c:v>1974</c:v>
              </c:pt>
              <c:pt idx="25">
                <c:v>1975</c:v>
              </c:pt>
              <c:pt idx="26">
                <c:v>1976</c:v>
              </c:pt>
              <c:pt idx="27">
                <c:v>1977</c:v>
              </c:pt>
              <c:pt idx="28">
                <c:v>1978</c:v>
              </c:pt>
              <c:pt idx="29">
                <c:v>1979</c:v>
              </c:pt>
              <c:pt idx="30">
                <c:v>1980</c:v>
              </c:pt>
              <c:pt idx="31">
                <c:v>1981</c:v>
              </c:pt>
              <c:pt idx="32">
                <c:v>1982</c:v>
              </c:pt>
              <c:pt idx="33">
                <c:v>1983</c:v>
              </c:pt>
              <c:pt idx="34">
                <c:v>1984</c:v>
              </c:pt>
              <c:pt idx="35">
                <c:v>1985</c:v>
              </c:pt>
              <c:pt idx="36">
                <c:v>1986</c:v>
              </c:pt>
              <c:pt idx="37">
                <c:v>1987</c:v>
              </c:pt>
              <c:pt idx="38">
                <c:v>1988</c:v>
              </c:pt>
              <c:pt idx="39">
                <c:v>1989</c:v>
              </c:pt>
              <c:pt idx="40">
                <c:v>1990</c:v>
              </c:pt>
              <c:pt idx="41">
                <c:v>1991</c:v>
              </c:pt>
              <c:pt idx="42">
                <c:v>1992</c:v>
              </c:pt>
              <c:pt idx="43">
                <c:v>1993</c:v>
              </c:pt>
              <c:pt idx="44">
                <c:v>1994</c:v>
              </c:pt>
              <c:pt idx="45">
                <c:v>1995</c:v>
              </c:pt>
              <c:pt idx="46">
                <c:v>1996</c:v>
              </c:pt>
              <c:pt idx="47">
                <c:v>1997</c:v>
              </c:pt>
              <c:pt idx="48">
                <c:v>1998</c:v>
              </c:pt>
              <c:pt idx="49">
                <c:v>1999</c:v>
              </c:pt>
              <c:pt idx="50">
                <c:v>2000</c:v>
              </c:pt>
              <c:pt idx="51">
                <c:v>2001</c:v>
              </c:pt>
              <c:pt idx="52">
                <c:v>2002</c:v>
              </c:pt>
              <c:pt idx="53">
                <c:v>2003</c:v>
              </c:pt>
              <c:pt idx="54">
                <c:v>2004</c:v>
              </c:pt>
              <c:pt idx="55">
                <c:v>2005</c:v>
              </c:pt>
              <c:pt idx="56">
                <c:v>2006</c:v>
              </c:pt>
              <c:pt idx="57">
                <c:v>2007</c:v>
              </c:pt>
              <c:pt idx="58">
                <c:v>2008</c:v>
              </c:pt>
              <c:pt idx="59">
                <c:v>2009</c:v>
              </c:pt>
              <c:pt idx="60">
                <c:v>2010</c:v>
              </c:pt>
              <c:pt idx="61">
                <c:v>2011</c:v>
              </c:pt>
              <c:pt idx="62">
                <c:v>2012</c:v>
              </c:pt>
              <c:pt idx="63">
                <c:v>2013</c:v>
              </c:pt>
              <c:pt idx="64">
                <c:v>2014</c:v>
              </c:pt>
              <c:pt idx="65">
                <c:v>2015</c:v>
              </c:pt>
              <c:pt idx="66">
                <c:v>2016</c:v>
              </c:pt>
              <c:pt idx="67">
                <c:v>2017</c:v>
              </c:pt>
              <c:pt idx="68">
                <c:v>2018</c:v>
              </c:pt>
              <c:pt idx="69">
                <c:v>2019</c:v>
              </c:pt>
              <c:pt idx="70">
                <c:v>2020</c:v>
              </c:pt>
              <c:pt idx="71">
                <c:v>2021</c:v>
              </c:pt>
              <c:pt idx="72">
                <c:v>2022</c:v>
              </c:pt>
              <c:pt idx="73">
                <c:v>2023</c:v>
              </c:pt>
              <c:pt idx="74">
                <c:v>2024</c:v>
              </c:pt>
            </c:numLit>
          </c:cat>
          <c:val>
            <c:numLit>
              <c:formatCode>General</c:formatCode>
              <c:ptCount val="75"/>
              <c:pt idx="0">
                <c:v>5082</c:v>
              </c:pt>
              <c:pt idx="1">
                <c:v>5089</c:v>
              </c:pt>
              <c:pt idx="2">
                <c:v>4909</c:v>
              </c:pt>
              <c:pt idx="3">
                <c:v>5749</c:v>
              </c:pt>
              <c:pt idx="4">
                <c:v>5420</c:v>
              </c:pt>
              <c:pt idx="5">
                <c:v>5706</c:v>
              </c:pt>
              <c:pt idx="6">
                <c:v>5589</c:v>
              </c:pt>
              <c:pt idx="7">
                <c:v>5556</c:v>
              </c:pt>
              <c:pt idx="8">
                <c:v>5907</c:v>
              </c:pt>
              <c:pt idx="9">
                <c:v>6940</c:v>
              </c:pt>
              <c:pt idx="10">
                <c:v>7280</c:v>
              </c:pt>
              <c:pt idx="11">
                <c:v>7899</c:v>
              </c:pt>
              <c:pt idx="12">
                <c:v>7716</c:v>
              </c:pt>
              <c:pt idx="13">
                <c:v>7939</c:v>
              </c:pt>
              <c:pt idx="14">
                <c:v>8890</c:v>
              </c:pt>
              <c:pt idx="15">
                <c:v>9487</c:v>
              </c:pt>
              <c:pt idx="16">
                <c:v>10043</c:v>
              </c:pt>
              <c:pt idx="17">
                <c:v>10036</c:v>
              </c:pt>
              <c:pt idx="18">
                <c:v>10262</c:v>
              </c:pt>
              <c:pt idx="19">
                <c:v>10723</c:v>
              </c:pt>
              <c:pt idx="20">
                <c:v>10842</c:v>
              </c:pt>
              <c:pt idx="21">
                <c:v>10813</c:v>
              </c:pt>
              <c:pt idx="22">
                <c:v>10855</c:v>
              </c:pt>
              <c:pt idx="23">
                <c:v>10949</c:v>
              </c:pt>
              <c:pt idx="24">
                <c:v>10347</c:v>
              </c:pt>
              <c:pt idx="25">
                <c:v>9548</c:v>
              </c:pt>
              <c:pt idx="26">
                <c:v>9503</c:v>
              </c:pt>
              <c:pt idx="27">
                <c:v>9661</c:v>
              </c:pt>
              <c:pt idx="28">
                <c:v>10169</c:v>
              </c:pt>
              <c:pt idx="29">
                <c:v>10051</c:v>
              </c:pt>
              <c:pt idx="30">
                <c:v>9539</c:v>
              </c:pt>
              <c:pt idx="31">
                <c:v>9517</c:v>
              </c:pt>
              <c:pt idx="32">
                <c:v>9961</c:v>
              </c:pt>
              <c:pt idx="33">
                <c:v>8257</c:v>
              </c:pt>
              <c:pt idx="34">
                <c:v>8326</c:v>
              </c:pt>
              <c:pt idx="35">
                <c:v>8388</c:v>
              </c:pt>
              <c:pt idx="36">
                <c:v>8023</c:v>
              </c:pt>
              <c:pt idx="37">
                <c:v>7263</c:v>
              </c:pt>
              <c:pt idx="38">
                <c:v>7286</c:v>
              </c:pt>
              <c:pt idx="39">
                <c:v>7551</c:v>
              </c:pt>
              <c:pt idx="40">
                <c:v>6798</c:v>
              </c:pt>
              <c:pt idx="41">
                <c:v>6129</c:v>
              </c:pt>
              <c:pt idx="42">
                <c:v>5639</c:v>
              </c:pt>
              <c:pt idx="43">
                <c:v>4853</c:v>
              </c:pt>
              <c:pt idx="44">
                <c:v>5571</c:v>
              </c:pt>
              <c:pt idx="45">
                <c:v>5339</c:v>
              </c:pt>
              <c:pt idx="46">
                <c:v>4398</c:v>
              </c:pt>
              <c:pt idx="47">
                <c:v>4424</c:v>
              </c:pt>
              <c:pt idx="48">
                <c:v>4457</c:v>
              </c:pt>
              <c:pt idx="49">
                <c:v>4075</c:v>
              </c:pt>
              <c:pt idx="50">
                <c:v>3894</c:v>
              </c:pt>
              <c:pt idx="51">
                <c:v>3758</c:v>
              </c:pt>
              <c:pt idx="52">
                <c:v>3533</c:v>
              </c:pt>
              <c:pt idx="53">
                <c:v>3293</c:v>
              </c:pt>
              <c:pt idx="54">
                <c:v>4940.37</c:v>
              </c:pt>
              <c:pt idx="55">
                <c:v>4819.09</c:v>
              </c:pt>
              <c:pt idx="56">
                <c:v>4722.49</c:v>
              </c:pt>
              <c:pt idx="57">
                <c:v>4307.9799999999996</c:v>
              </c:pt>
              <c:pt idx="58">
                <c:v>4400.25</c:v>
              </c:pt>
              <c:pt idx="59">
                <c:v>4059.17</c:v>
              </c:pt>
              <c:pt idx="60">
                <c:v>3534.02</c:v>
              </c:pt>
              <c:pt idx="61">
                <c:v>3377.12</c:v>
              </c:pt>
              <c:pt idx="62">
                <c:v>3470.75</c:v>
              </c:pt>
              <c:pt idx="63">
                <c:v>3073.58</c:v>
              </c:pt>
              <c:pt idx="64">
                <c:v>3101.62</c:v>
              </c:pt>
              <c:pt idx="65">
                <c:v>2960.91</c:v>
              </c:pt>
              <c:pt idx="66">
                <c:v>3055.84</c:v>
              </c:pt>
              <c:pt idx="67">
                <c:v>2722.7</c:v>
              </c:pt>
              <c:pt idx="68">
                <c:v>2662.88</c:v>
              </c:pt>
              <c:pt idx="69">
                <c:v>2547.59</c:v>
              </c:pt>
              <c:pt idx="70">
                <c:v>1671</c:v>
              </c:pt>
              <c:pt idx="71">
                <c:v>1749</c:v>
              </c:pt>
              <c:pt idx="72">
                <c:v>1950</c:v>
              </c:pt>
              <c:pt idx="73">
                <c:v>2095</c:v>
              </c:pt>
              <c:pt idx="74">
                <c:v>2139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BEF-43D2-88E2-638B63CDE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163316646122109"/>
          <c:y val="0.92689349862598769"/>
          <c:w val="0.5612359157980652"/>
          <c:h val="3.95996518711923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5 Reported child (0-15) casualties: killed or adjusted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v>lower</c:v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44"/>
              <c:pt idx="0">
                <c:v>1981</c:v>
              </c:pt>
              <c:pt idx="1">
                <c:v>1982</c:v>
              </c:pt>
              <c:pt idx="2">
                <c:v>1983</c:v>
              </c:pt>
              <c:pt idx="3">
                <c:v>1984</c:v>
              </c:pt>
              <c:pt idx="4">
                <c:v>1985</c:v>
              </c:pt>
              <c:pt idx="5">
                <c:v>1986</c:v>
              </c:pt>
              <c:pt idx="6">
                <c:v>1987</c:v>
              </c:pt>
              <c:pt idx="7">
                <c:v>1988</c:v>
              </c:pt>
              <c:pt idx="8">
                <c:v>1989</c:v>
              </c:pt>
              <c:pt idx="9">
                <c:v>1990</c:v>
              </c:pt>
              <c:pt idx="10">
                <c:v>1991</c:v>
              </c:pt>
              <c:pt idx="11">
                <c:v>1992</c:v>
              </c:pt>
              <c:pt idx="12">
                <c:v>1993</c:v>
              </c:pt>
              <c:pt idx="13">
                <c:v>1994</c:v>
              </c:pt>
              <c:pt idx="14">
                <c:v>1995</c:v>
              </c:pt>
              <c:pt idx="15">
                <c:v>1996</c:v>
              </c:pt>
              <c:pt idx="16">
                <c:v>1997</c:v>
              </c:pt>
              <c:pt idx="17">
                <c:v>1998</c:v>
              </c:pt>
              <c:pt idx="18">
                <c:v>1999</c:v>
              </c:pt>
              <c:pt idx="19">
                <c:v>2000</c:v>
              </c:pt>
              <c:pt idx="20">
                <c:v>2001</c:v>
              </c:pt>
              <c:pt idx="21">
                <c:v>2002</c:v>
              </c:pt>
              <c:pt idx="22">
                <c:v>2003</c:v>
              </c:pt>
              <c:pt idx="23">
                <c:v>2004</c:v>
              </c:pt>
              <c:pt idx="24">
                <c:v>2005</c:v>
              </c:pt>
              <c:pt idx="25">
                <c:v>2006</c:v>
              </c:pt>
              <c:pt idx="26">
                <c:v>2007</c:v>
              </c:pt>
              <c:pt idx="27">
                <c:v>2008</c:v>
              </c:pt>
              <c:pt idx="28">
                <c:v>2009</c:v>
              </c:pt>
              <c:pt idx="29">
                <c:v>2010</c:v>
              </c:pt>
              <c:pt idx="30">
                <c:v>2011</c:v>
              </c:pt>
              <c:pt idx="31">
                <c:v>2012</c:v>
              </c:pt>
              <c:pt idx="32">
                <c:v>2013</c:v>
              </c:pt>
              <c:pt idx="33">
                <c:v>2014</c:v>
              </c:pt>
              <c:pt idx="34">
                <c:v>2015</c:v>
              </c:pt>
              <c:pt idx="35">
                <c:v>2016</c:v>
              </c:pt>
              <c:pt idx="36">
                <c:v>2017</c:v>
              </c:pt>
              <c:pt idx="37">
                <c:v>2018</c:v>
              </c:pt>
              <c:pt idx="38">
                <c:v>2019</c:v>
              </c:pt>
              <c:pt idx="39">
                <c:v>2020</c:v>
              </c:pt>
              <c:pt idx="40">
                <c:v>2021</c:v>
              </c:pt>
              <c:pt idx="41">
                <c:v>2022</c:v>
              </c:pt>
              <c:pt idx="42">
                <c:v>2023</c:v>
              </c:pt>
              <c:pt idx="43">
                <c:v>2024</c:v>
              </c:pt>
            </c:numLit>
          </c:cat>
          <c:val>
            <c:numLit>
              <c:formatCode>General</c:formatCode>
              <c:ptCount val="42"/>
              <c:pt idx="2">
                <c:v>1433.0619784146779</c:v>
              </c:pt>
              <c:pt idx="3">
                <c:v>1415.7212836545534</c:v>
              </c:pt>
              <c:pt idx="4">
                <c:v>1359.2372123004968</c:v>
              </c:pt>
              <c:pt idx="5">
                <c:v>1302.9787092540153</c:v>
              </c:pt>
              <c:pt idx="6">
                <c:v>1243.2520847990791</c:v>
              </c:pt>
              <c:pt idx="7">
                <c:v>1167.2409209838559</c:v>
              </c:pt>
              <c:pt idx="8">
                <c:v>1099.8421182305947</c:v>
              </c:pt>
              <c:pt idx="9">
                <c:v>1031.1459435204154</c:v>
              </c:pt>
              <c:pt idx="10">
                <c:v>944.695669439006</c:v>
              </c:pt>
              <c:pt idx="11">
                <c:v>908.48467283244031</c:v>
              </c:pt>
              <c:pt idx="12">
                <c:v>873.45754339250016</c:v>
              </c:pt>
              <c:pt idx="13">
                <c:v>828.78792068716268</c:v>
              </c:pt>
              <c:pt idx="14">
                <c:v>799.41672593649275</c:v>
              </c:pt>
              <c:pt idx="15">
                <c:v>784.35174421225042</c:v>
              </c:pt>
              <c:pt idx="16">
                <c:v>706.40579740588691</c:v>
              </c:pt>
              <c:pt idx="17">
                <c:v>631.50086042772784</c:v>
              </c:pt>
              <c:pt idx="18">
                <c:v>584.21746334293994</c:v>
              </c:pt>
              <c:pt idx="19">
                <c:v>542.37901687542717</c:v>
              </c:pt>
              <c:pt idx="20">
                <c:v>491.41896939480534</c:v>
              </c:pt>
              <c:pt idx="21">
                <c:v>445.34618660499416</c:v>
              </c:pt>
              <c:pt idx="22">
                <c:v>408.52647883680942</c:v>
              </c:pt>
              <c:pt idx="23">
                <c:v>376.34905141860224</c:v>
              </c:pt>
              <c:pt idx="24">
                <c:v>329.0646377348537</c:v>
              </c:pt>
              <c:pt idx="25">
                <c:v>303.87846157051416</c:v>
              </c:pt>
              <c:pt idx="26">
                <c:v>311.06904769497567</c:v>
              </c:pt>
              <c:pt idx="27">
                <c:v>313.71933831960803</c:v>
              </c:pt>
              <c:pt idx="28">
                <c:v>311.06904769497567</c:v>
              </c:pt>
              <c:pt idx="29">
                <c:v>319.779370708567</c:v>
              </c:pt>
              <c:pt idx="30">
                <c:v>314.66601539937437</c:v>
              </c:pt>
              <c:pt idx="31">
                <c:v>290.26691266996409</c:v>
              </c:pt>
              <c:pt idx="32">
                <c:v>265.92436013568027</c:v>
              </c:pt>
              <c:pt idx="33">
                <c:v>252.55328671791008</c:v>
              </c:pt>
              <c:pt idx="34">
                <c:v>239.76668348469988</c:v>
              </c:pt>
              <c:pt idx="35">
                <c:v>231.6915395627538</c:v>
              </c:pt>
              <c:pt idx="36">
                <c:v>221.37548115053426</c:v>
              </c:pt>
              <c:pt idx="37">
                <c:v>202.0975410827258</c:v>
              </c:pt>
              <c:pt idx="38">
                <c:v>175.06230562922084</c:v>
              </c:pt>
              <c:pt idx="39">
                <c:v>160.76279897657196</c:v>
              </c:pt>
              <c:pt idx="40">
                <c:v>152.24182367948069</c:v>
              </c:pt>
              <c:pt idx="41">
                <c:v>142.07703720636857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59-44F9-A89E-8E956AFDBAF9}"/>
            </c:ext>
          </c:extLst>
        </c:ser>
        <c:ser>
          <c:idx val="1"/>
          <c:order val="1"/>
          <c:tx>
            <c:v>upper</c:v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44"/>
              <c:pt idx="0">
                <c:v>1981</c:v>
              </c:pt>
              <c:pt idx="1">
                <c:v>1982</c:v>
              </c:pt>
              <c:pt idx="2">
                <c:v>1983</c:v>
              </c:pt>
              <c:pt idx="3">
                <c:v>1984</c:v>
              </c:pt>
              <c:pt idx="4">
                <c:v>1985</c:v>
              </c:pt>
              <c:pt idx="5">
                <c:v>1986</c:v>
              </c:pt>
              <c:pt idx="6">
                <c:v>1987</c:v>
              </c:pt>
              <c:pt idx="7">
                <c:v>1988</c:v>
              </c:pt>
              <c:pt idx="8">
                <c:v>1989</c:v>
              </c:pt>
              <c:pt idx="9">
                <c:v>1990</c:v>
              </c:pt>
              <c:pt idx="10">
                <c:v>1991</c:v>
              </c:pt>
              <c:pt idx="11">
                <c:v>1992</c:v>
              </c:pt>
              <c:pt idx="12">
                <c:v>1993</c:v>
              </c:pt>
              <c:pt idx="13">
                <c:v>1994</c:v>
              </c:pt>
              <c:pt idx="14">
                <c:v>1995</c:v>
              </c:pt>
              <c:pt idx="15">
                <c:v>1996</c:v>
              </c:pt>
              <c:pt idx="16">
                <c:v>1997</c:v>
              </c:pt>
              <c:pt idx="17">
                <c:v>1998</c:v>
              </c:pt>
              <c:pt idx="18">
                <c:v>1999</c:v>
              </c:pt>
              <c:pt idx="19">
                <c:v>2000</c:v>
              </c:pt>
              <c:pt idx="20">
                <c:v>2001</c:v>
              </c:pt>
              <c:pt idx="21">
                <c:v>2002</c:v>
              </c:pt>
              <c:pt idx="22">
                <c:v>2003</c:v>
              </c:pt>
              <c:pt idx="23">
                <c:v>2004</c:v>
              </c:pt>
              <c:pt idx="24">
                <c:v>2005</c:v>
              </c:pt>
              <c:pt idx="25">
                <c:v>2006</c:v>
              </c:pt>
              <c:pt idx="26">
                <c:v>2007</c:v>
              </c:pt>
              <c:pt idx="27">
                <c:v>2008</c:v>
              </c:pt>
              <c:pt idx="28">
                <c:v>2009</c:v>
              </c:pt>
              <c:pt idx="29">
                <c:v>2010</c:v>
              </c:pt>
              <c:pt idx="30">
                <c:v>2011</c:v>
              </c:pt>
              <c:pt idx="31">
                <c:v>2012</c:v>
              </c:pt>
              <c:pt idx="32">
                <c:v>2013</c:v>
              </c:pt>
              <c:pt idx="33">
                <c:v>2014</c:v>
              </c:pt>
              <c:pt idx="34">
                <c:v>2015</c:v>
              </c:pt>
              <c:pt idx="35">
                <c:v>2016</c:v>
              </c:pt>
              <c:pt idx="36">
                <c:v>2017</c:v>
              </c:pt>
              <c:pt idx="37">
                <c:v>2018</c:v>
              </c:pt>
              <c:pt idx="38">
                <c:v>2019</c:v>
              </c:pt>
              <c:pt idx="39">
                <c:v>2020</c:v>
              </c:pt>
              <c:pt idx="40">
                <c:v>2021</c:v>
              </c:pt>
              <c:pt idx="41">
                <c:v>2022</c:v>
              </c:pt>
              <c:pt idx="42">
                <c:v>2023</c:v>
              </c:pt>
              <c:pt idx="43">
                <c:v>2024</c:v>
              </c:pt>
            </c:numLit>
          </c:cat>
          <c:val>
            <c:numLit>
              <c:formatCode>General</c:formatCode>
              <c:ptCount val="42"/>
              <c:pt idx="2">
                <c:v>1588.538021585322</c:v>
              </c:pt>
              <c:pt idx="3">
                <c:v>1570.2787163454466</c:v>
              </c:pt>
              <c:pt idx="4">
                <c:v>1510.7627876995032</c:v>
              </c:pt>
              <c:pt idx="5">
                <c:v>1451.4212907459848</c:v>
              </c:pt>
              <c:pt idx="6">
                <c:v>1388.3479152009209</c:v>
              </c:pt>
              <c:pt idx="7">
                <c:v>1307.959079016144</c:v>
              </c:pt>
              <c:pt idx="8">
                <c:v>1236.5578817694054</c:v>
              </c:pt>
              <c:pt idx="9">
                <c:v>1163.6540564795848</c:v>
              </c:pt>
              <c:pt idx="10">
                <c:v>1071.7043305609941</c:v>
              </c:pt>
              <c:pt idx="11">
                <c:v>1033.1153271675596</c:v>
              </c:pt>
              <c:pt idx="12">
                <c:v>995.74245660749989</c:v>
              </c:pt>
              <c:pt idx="13">
                <c:v>948.01207931283727</c:v>
              </c:pt>
              <c:pt idx="14">
                <c:v>916.58327406350725</c:v>
              </c:pt>
              <c:pt idx="15">
                <c:v>900.44825578774953</c:v>
              </c:pt>
              <c:pt idx="16">
                <c:v>816.79420259411313</c:v>
              </c:pt>
              <c:pt idx="17">
                <c:v>736.09913957227207</c:v>
              </c:pt>
              <c:pt idx="18">
                <c:v>684.98253665706011</c:v>
              </c:pt>
              <c:pt idx="19">
                <c:v>639.62098312457283</c:v>
              </c:pt>
              <c:pt idx="20">
                <c:v>584.18103060519456</c:v>
              </c:pt>
              <c:pt idx="21">
                <c:v>533.85381339500589</c:v>
              </c:pt>
              <c:pt idx="22">
                <c:v>493.47352116319058</c:v>
              </c:pt>
              <c:pt idx="23">
                <c:v>458.05094858139773</c:v>
              </c:pt>
              <c:pt idx="24">
                <c:v>405.73536226514625</c:v>
              </c:pt>
              <c:pt idx="25">
                <c:v>377.72153842948586</c:v>
              </c:pt>
              <c:pt idx="26">
                <c:v>385.73095230502429</c:v>
              </c:pt>
              <c:pt idx="27">
                <c:v>388.68066168039195</c:v>
              </c:pt>
              <c:pt idx="28">
                <c:v>385.73095230502429</c:v>
              </c:pt>
              <c:pt idx="29">
                <c:v>395.42062929143304</c:v>
              </c:pt>
              <c:pt idx="30">
                <c:v>389.7339846006256</c:v>
              </c:pt>
              <c:pt idx="31">
                <c:v>362.53308733003587</c:v>
              </c:pt>
              <c:pt idx="32">
                <c:v>335.27563986431977</c:v>
              </c:pt>
              <c:pt idx="33">
                <c:v>320.24671328208984</c:v>
              </c:pt>
              <c:pt idx="34">
                <c:v>305.83331651530011</c:v>
              </c:pt>
              <c:pt idx="35">
                <c:v>296.70846043724617</c:v>
              </c:pt>
              <c:pt idx="36">
                <c:v>285.02451884946572</c:v>
              </c:pt>
              <c:pt idx="37">
                <c:v>263.10245891727419</c:v>
              </c:pt>
              <c:pt idx="38">
                <c:v>232.13769437077914</c:v>
              </c:pt>
              <c:pt idx="39">
                <c:v>215.63720102342802</c:v>
              </c:pt>
              <c:pt idx="40">
                <c:v>205.75817632051931</c:v>
              </c:pt>
              <c:pt idx="41">
                <c:v>193.92296279363143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59-44F9-A89E-8E956AFDBAF9}"/>
            </c:ext>
          </c:extLst>
        </c:ser>
        <c:ser>
          <c:idx val="2"/>
          <c:order val="2"/>
          <c:tx>
            <c:v>child KSI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44"/>
              <c:pt idx="0">
                <c:v>1981</c:v>
              </c:pt>
              <c:pt idx="1">
                <c:v>1982</c:v>
              </c:pt>
              <c:pt idx="2">
                <c:v>1983</c:v>
              </c:pt>
              <c:pt idx="3">
                <c:v>1984</c:v>
              </c:pt>
              <c:pt idx="4">
                <c:v>1985</c:v>
              </c:pt>
              <c:pt idx="5">
                <c:v>1986</c:v>
              </c:pt>
              <c:pt idx="6">
                <c:v>1987</c:v>
              </c:pt>
              <c:pt idx="7">
                <c:v>1988</c:v>
              </c:pt>
              <c:pt idx="8">
                <c:v>1989</c:v>
              </c:pt>
              <c:pt idx="9">
                <c:v>1990</c:v>
              </c:pt>
              <c:pt idx="10">
                <c:v>1991</c:v>
              </c:pt>
              <c:pt idx="11">
                <c:v>1992</c:v>
              </c:pt>
              <c:pt idx="12">
                <c:v>1993</c:v>
              </c:pt>
              <c:pt idx="13">
                <c:v>1994</c:v>
              </c:pt>
              <c:pt idx="14">
                <c:v>1995</c:v>
              </c:pt>
              <c:pt idx="15">
                <c:v>1996</c:v>
              </c:pt>
              <c:pt idx="16">
                <c:v>1997</c:v>
              </c:pt>
              <c:pt idx="17">
                <c:v>1998</c:v>
              </c:pt>
              <c:pt idx="18">
                <c:v>1999</c:v>
              </c:pt>
              <c:pt idx="19">
                <c:v>2000</c:v>
              </c:pt>
              <c:pt idx="20">
                <c:v>2001</c:v>
              </c:pt>
              <c:pt idx="21">
                <c:v>2002</c:v>
              </c:pt>
              <c:pt idx="22">
                <c:v>2003</c:v>
              </c:pt>
              <c:pt idx="23">
                <c:v>2004</c:v>
              </c:pt>
              <c:pt idx="24">
                <c:v>2005</c:v>
              </c:pt>
              <c:pt idx="25">
                <c:v>2006</c:v>
              </c:pt>
              <c:pt idx="26">
                <c:v>2007</c:v>
              </c:pt>
              <c:pt idx="27">
                <c:v>2008</c:v>
              </c:pt>
              <c:pt idx="28">
                <c:v>2009</c:v>
              </c:pt>
              <c:pt idx="29">
                <c:v>2010</c:v>
              </c:pt>
              <c:pt idx="30">
                <c:v>2011</c:v>
              </c:pt>
              <c:pt idx="31">
                <c:v>2012</c:v>
              </c:pt>
              <c:pt idx="32">
                <c:v>2013</c:v>
              </c:pt>
              <c:pt idx="33">
                <c:v>2014</c:v>
              </c:pt>
              <c:pt idx="34">
                <c:v>2015</c:v>
              </c:pt>
              <c:pt idx="35">
                <c:v>2016</c:v>
              </c:pt>
              <c:pt idx="36">
                <c:v>2017</c:v>
              </c:pt>
              <c:pt idx="37">
                <c:v>2018</c:v>
              </c:pt>
              <c:pt idx="38">
                <c:v>2019</c:v>
              </c:pt>
              <c:pt idx="39">
                <c:v>2020</c:v>
              </c:pt>
              <c:pt idx="40">
                <c:v>2021</c:v>
              </c:pt>
              <c:pt idx="41">
                <c:v>2022</c:v>
              </c:pt>
              <c:pt idx="42">
                <c:v>2023</c:v>
              </c:pt>
              <c:pt idx="43">
                <c:v>2024</c:v>
              </c:pt>
            </c:numLit>
          </c:cat>
          <c:val>
            <c:numLit>
              <c:formatCode>General</c:formatCode>
              <c:ptCount val="44"/>
              <c:pt idx="0">
                <c:v>1457</c:v>
              </c:pt>
              <c:pt idx="1">
                <c:v>1541</c:v>
              </c:pt>
              <c:pt idx="2">
                <c:v>1511</c:v>
              </c:pt>
              <c:pt idx="3">
                <c:v>1523</c:v>
              </c:pt>
              <c:pt idx="4">
                <c:v>1522</c:v>
              </c:pt>
              <c:pt idx="5">
                <c:v>1368</c:v>
              </c:pt>
              <c:pt idx="6">
                <c:v>1251</c:v>
              </c:pt>
              <c:pt idx="7">
                <c:v>1222</c:v>
              </c:pt>
              <c:pt idx="8">
                <c:v>1216</c:v>
              </c:pt>
              <c:pt idx="9">
                <c:v>1131</c:v>
              </c:pt>
              <c:pt idx="10">
                <c:v>1021</c:v>
              </c:pt>
              <c:pt idx="11">
                <c:v>897</c:v>
              </c:pt>
              <c:pt idx="12">
                <c:v>776</c:v>
              </c:pt>
              <c:pt idx="13">
                <c:v>1029</c:v>
              </c:pt>
              <c:pt idx="14">
                <c:v>950</c:v>
              </c:pt>
              <c:pt idx="15">
                <c:v>790</c:v>
              </c:pt>
              <c:pt idx="16">
                <c:v>745</c:v>
              </c:pt>
              <c:pt idx="17">
                <c:v>698</c:v>
              </c:pt>
              <c:pt idx="18">
                <c:v>625</c:v>
              </c:pt>
              <c:pt idx="19">
                <c:v>561</c:v>
              </c:pt>
              <c:pt idx="20">
                <c:v>544</c:v>
              </c:pt>
              <c:pt idx="21">
                <c:v>527</c:v>
              </c:pt>
              <c:pt idx="22">
                <c:v>432</c:v>
              </c:pt>
              <c:pt idx="23">
                <c:v>384</c:v>
              </c:pt>
              <c:pt idx="24">
                <c:v>368</c:v>
              </c:pt>
              <c:pt idx="25">
                <c:v>375</c:v>
              </c:pt>
              <c:pt idx="26">
                <c:v>278</c:v>
              </c:pt>
              <c:pt idx="27">
                <c:v>299</c:v>
              </c:pt>
              <c:pt idx="28">
                <c:v>422</c:v>
              </c:pt>
              <c:pt idx="29">
                <c:v>382</c:v>
              </c:pt>
              <c:pt idx="30">
                <c:v>361</c:v>
              </c:pt>
              <c:pt idx="31">
                <c:v>324</c:v>
              </c:pt>
              <c:pt idx="32">
                <c:v>272</c:v>
              </c:pt>
              <c:pt idx="33">
                <c:v>293</c:v>
              </c:pt>
              <c:pt idx="34">
                <c:v>253</c:v>
              </c:pt>
              <c:pt idx="35">
                <c:v>290</c:v>
              </c:pt>
              <c:pt idx="36">
                <c:v>256</c:v>
              </c:pt>
              <c:pt idx="37">
                <c:v>229</c:v>
              </c:pt>
              <c:pt idx="38">
                <c:v>238</c:v>
              </c:pt>
              <c:pt idx="39">
                <c:v>150</c:v>
              </c:pt>
              <c:pt idx="40">
                <c:v>145</c:v>
              </c:pt>
              <c:pt idx="41">
                <c:v>179</c:v>
              </c:pt>
              <c:pt idx="42">
                <c:v>183</c:v>
              </c:pt>
              <c:pt idx="43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59-44F9-A89E-8E956AFD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1759179072505004"/>
          <c:w val="0.66461603068847153"/>
          <c:h val="3.55799698266063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v>All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5"/>
              <c:pt idx="0">
                <c:v>1950</c:v>
              </c:pt>
              <c:pt idx="1">
                <c:v>1951</c:v>
              </c:pt>
              <c:pt idx="2">
                <c:v>1952</c:v>
              </c:pt>
              <c:pt idx="3">
                <c:v>1953</c:v>
              </c:pt>
              <c:pt idx="4">
                <c:v>1954</c:v>
              </c:pt>
              <c:pt idx="5">
                <c:v>1955</c:v>
              </c:pt>
              <c:pt idx="6">
                <c:v>1956</c:v>
              </c:pt>
              <c:pt idx="7">
                <c:v>1957</c:v>
              </c:pt>
              <c:pt idx="8">
                <c:v>1958</c:v>
              </c:pt>
              <c:pt idx="9">
                <c:v>1959</c:v>
              </c:pt>
              <c:pt idx="10">
                <c:v>1960</c:v>
              </c:pt>
              <c:pt idx="11">
                <c:v>1961</c:v>
              </c:pt>
              <c:pt idx="12">
                <c:v>1962</c:v>
              </c:pt>
              <c:pt idx="13">
                <c:v>1963</c:v>
              </c:pt>
              <c:pt idx="14">
                <c:v>1964</c:v>
              </c:pt>
              <c:pt idx="15">
                <c:v>1965</c:v>
              </c:pt>
              <c:pt idx="16">
                <c:v>1966</c:v>
              </c:pt>
              <c:pt idx="17">
                <c:v>1967</c:v>
              </c:pt>
              <c:pt idx="18">
                <c:v>1968</c:v>
              </c:pt>
              <c:pt idx="19">
                <c:v>1969</c:v>
              </c:pt>
              <c:pt idx="20">
                <c:v>1970</c:v>
              </c:pt>
              <c:pt idx="21">
                <c:v>1971</c:v>
              </c:pt>
              <c:pt idx="22">
                <c:v>1972</c:v>
              </c:pt>
              <c:pt idx="23">
                <c:v>1973</c:v>
              </c:pt>
              <c:pt idx="24">
                <c:v>1974</c:v>
              </c:pt>
              <c:pt idx="25">
                <c:v>1975</c:v>
              </c:pt>
              <c:pt idx="26">
                <c:v>1976</c:v>
              </c:pt>
              <c:pt idx="27">
                <c:v>1977</c:v>
              </c:pt>
              <c:pt idx="28">
                <c:v>1978</c:v>
              </c:pt>
              <c:pt idx="29">
                <c:v>1979</c:v>
              </c:pt>
              <c:pt idx="30">
                <c:v>1980</c:v>
              </c:pt>
              <c:pt idx="31">
                <c:v>1981</c:v>
              </c:pt>
              <c:pt idx="32">
                <c:v>1982</c:v>
              </c:pt>
              <c:pt idx="33">
                <c:v>1983</c:v>
              </c:pt>
              <c:pt idx="34">
                <c:v>1984</c:v>
              </c:pt>
              <c:pt idx="35">
                <c:v>1985</c:v>
              </c:pt>
              <c:pt idx="36">
                <c:v>1986</c:v>
              </c:pt>
              <c:pt idx="37">
                <c:v>1987</c:v>
              </c:pt>
              <c:pt idx="38">
                <c:v>1988</c:v>
              </c:pt>
              <c:pt idx="39">
                <c:v>1989</c:v>
              </c:pt>
              <c:pt idx="40">
                <c:v>1990</c:v>
              </c:pt>
              <c:pt idx="41">
                <c:v>1991</c:v>
              </c:pt>
              <c:pt idx="42">
                <c:v>1992</c:v>
              </c:pt>
              <c:pt idx="43">
                <c:v>1993</c:v>
              </c:pt>
              <c:pt idx="44">
                <c:v>1994</c:v>
              </c:pt>
              <c:pt idx="45">
                <c:v>1995</c:v>
              </c:pt>
              <c:pt idx="46">
                <c:v>1996</c:v>
              </c:pt>
              <c:pt idx="47">
                <c:v>1997</c:v>
              </c:pt>
              <c:pt idx="48">
                <c:v>1998</c:v>
              </c:pt>
              <c:pt idx="49">
                <c:v>1999</c:v>
              </c:pt>
              <c:pt idx="50">
                <c:v>2000</c:v>
              </c:pt>
              <c:pt idx="51">
                <c:v>2001</c:v>
              </c:pt>
              <c:pt idx="52">
                <c:v>2002</c:v>
              </c:pt>
              <c:pt idx="53">
                <c:v>2003</c:v>
              </c:pt>
              <c:pt idx="54">
                <c:v>2004</c:v>
              </c:pt>
              <c:pt idx="55">
                <c:v>2005</c:v>
              </c:pt>
              <c:pt idx="56">
                <c:v>2006</c:v>
              </c:pt>
              <c:pt idx="57">
                <c:v>2007</c:v>
              </c:pt>
              <c:pt idx="58">
                <c:v>2008</c:v>
              </c:pt>
              <c:pt idx="59">
                <c:v>2009</c:v>
              </c:pt>
              <c:pt idx="60">
                <c:v>2010</c:v>
              </c:pt>
              <c:pt idx="61">
                <c:v>2011</c:v>
              </c:pt>
              <c:pt idx="62">
                <c:v>2012</c:v>
              </c:pt>
              <c:pt idx="63">
                <c:v>2013</c:v>
              </c:pt>
              <c:pt idx="64">
                <c:v>2014</c:v>
              </c:pt>
              <c:pt idx="65">
                <c:v>2015</c:v>
              </c:pt>
              <c:pt idx="66">
                <c:v>2016</c:v>
              </c:pt>
              <c:pt idx="67">
                <c:v>2017</c:v>
              </c:pt>
              <c:pt idx="68">
                <c:v>2018</c:v>
              </c:pt>
              <c:pt idx="69">
                <c:v>2019</c:v>
              </c:pt>
              <c:pt idx="70">
                <c:v>2020</c:v>
              </c:pt>
              <c:pt idx="71">
                <c:v>2021</c:v>
              </c:pt>
              <c:pt idx="72">
                <c:v>2022</c:v>
              </c:pt>
              <c:pt idx="73">
                <c:v>2023</c:v>
              </c:pt>
              <c:pt idx="74">
                <c:v>2024</c:v>
              </c:pt>
            </c:numLit>
          </c:cat>
          <c:val>
            <c:numLit>
              <c:formatCode>General</c:formatCode>
              <c:ptCount val="75"/>
              <c:pt idx="0">
                <c:v>15856</c:v>
              </c:pt>
              <c:pt idx="1">
                <c:v>16895</c:v>
              </c:pt>
              <c:pt idx="2">
                <c:v>16547</c:v>
              </c:pt>
              <c:pt idx="3">
                <c:v>18343</c:v>
              </c:pt>
              <c:pt idx="4">
                <c:v>18901</c:v>
              </c:pt>
              <c:pt idx="5">
                <c:v>20899</c:v>
              </c:pt>
              <c:pt idx="6">
                <c:v>21459</c:v>
              </c:pt>
              <c:pt idx="7">
                <c:v>21417</c:v>
              </c:pt>
              <c:pt idx="8">
                <c:v>22830</c:v>
              </c:pt>
              <c:pt idx="9">
                <c:v>25011</c:v>
              </c:pt>
              <c:pt idx="10">
                <c:v>26315</c:v>
              </c:pt>
              <c:pt idx="11">
                <c:v>27362</c:v>
              </c:pt>
              <c:pt idx="12">
                <c:v>26703</c:v>
              </c:pt>
              <c:pt idx="13">
                <c:v>27728</c:v>
              </c:pt>
              <c:pt idx="14">
                <c:v>30527</c:v>
              </c:pt>
              <c:pt idx="15">
                <c:v>31827</c:v>
              </c:pt>
              <c:pt idx="16">
                <c:v>32280</c:v>
              </c:pt>
              <c:pt idx="17">
                <c:v>31760</c:v>
              </c:pt>
              <c:pt idx="18">
                <c:v>30649</c:v>
              </c:pt>
              <c:pt idx="19">
                <c:v>31056</c:v>
              </c:pt>
              <c:pt idx="20">
                <c:v>31240</c:v>
              </c:pt>
              <c:pt idx="21">
                <c:v>31194</c:v>
              </c:pt>
              <c:pt idx="22">
                <c:v>31762</c:v>
              </c:pt>
              <c:pt idx="23">
                <c:v>31404</c:v>
              </c:pt>
              <c:pt idx="24">
                <c:v>28783</c:v>
              </c:pt>
              <c:pt idx="25">
                <c:v>28621</c:v>
              </c:pt>
              <c:pt idx="26">
                <c:v>29933</c:v>
              </c:pt>
              <c:pt idx="27">
                <c:v>29783</c:v>
              </c:pt>
              <c:pt idx="28">
                <c:v>30506</c:v>
              </c:pt>
              <c:pt idx="29">
                <c:v>31387</c:v>
              </c:pt>
              <c:pt idx="30">
                <c:v>29286</c:v>
              </c:pt>
              <c:pt idx="31">
                <c:v>28766</c:v>
              </c:pt>
              <c:pt idx="32">
                <c:v>28273</c:v>
              </c:pt>
              <c:pt idx="33">
                <c:v>25224</c:v>
              </c:pt>
              <c:pt idx="34">
                <c:v>26158</c:v>
              </c:pt>
              <c:pt idx="35">
                <c:v>27287</c:v>
              </c:pt>
              <c:pt idx="36">
                <c:v>26117</c:v>
              </c:pt>
              <c:pt idx="37">
                <c:v>24748</c:v>
              </c:pt>
              <c:pt idx="38">
                <c:v>25425</c:v>
              </c:pt>
              <c:pt idx="39">
                <c:v>27532</c:v>
              </c:pt>
              <c:pt idx="40">
                <c:v>27228</c:v>
              </c:pt>
              <c:pt idx="41">
                <c:v>25346</c:v>
              </c:pt>
              <c:pt idx="42">
                <c:v>24173</c:v>
              </c:pt>
              <c:pt idx="43">
                <c:v>22414</c:v>
              </c:pt>
              <c:pt idx="44">
                <c:v>22573</c:v>
              </c:pt>
              <c:pt idx="45">
                <c:v>22194</c:v>
              </c:pt>
              <c:pt idx="46">
                <c:v>21716</c:v>
              </c:pt>
              <c:pt idx="47">
                <c:v>22629</c:v>
              </c:pt>
              <c:pt idx="48">
                <c:v>22467</c:v>
              </c:pt>
              <c:pt idx="49">
                <c:v>21002</c:v>
              </c:pt>
              <c:pt idx="50">
                <c:v>20518</c:v>
              </c:pt>
              <c:pt idx="51">
                <c:v>19911</c:v>
              </c:pt>
              <c:pt idx="52">
                <c:v>19275</c:v>
              </c:pt>
              <c:pt idx="53">
                <c:v>18756</c:v>
              </c:pt>
              <c:pt idx="54">
                <c:v>18502</c:v>
              </c:pt>
              <c:pt idx="55">
                <c:v>17890</c:v>
              </c:pt>
              <c:pt idx="56">
                <c:v>17269</c:v>
              </c:pt>
              <c:pt idx="57">
                <c:v>16239</c:v>
              </c:pt>
              <c:pt idx="58">
                <c:v>15592</c:v>
              </c:pt>
              <c:pt idx="59">
                <c:v>15043</c:v>
              </c:pt>
              <c:pt idx="60">
                <c:v>13338</c:v>
              </c:pt>
              <c:pt idx="61">
                <c:v>12785</c:v>
              </c:pt>
              <c:pt idx="62">
                <c:v>12712</c:v>
              </c:pt>
              <c:pt idx="63">
                <c:v>11492</c:v>
              </c:pt>
              <c:pt idx="64">
                <c:v>11302</c:v>
              </c:pt>
              <c:pt idx="65">
                <c:v>10977</c:v>
              </c:pt>
              <c:pt idx="66">
                <c:v>10898</c:v>
              </c:pt>
              <c:pt idx="67">
                <c:v>9433</c:v>
              </c:pt>
              <c:pt idx="68">
                <c:v>8424</c:v>
              </c:pt>
              <c:pt idx="69">
                <c:v>7704</c:v>
              </c:pt>
              <c:pt idx="70">
                <c:v>5057</c:v>
              </c:pt>
              <c:pt idx="71">
                <c:v>5106</c:v>
              </c:pt>
              <c:pt idx="72">
                <c:v>5641</c:v>
              </c:pt>
              <c:pt idx="73">
                <c:v>5834</c:v>
              </c:pt>
              <c:pt idx="74">
                <c:v>5734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31-4C59-AE4A-CB7AAAE46107}"/>
            </c:ext>
          </c:extLst>
        </c:ser>
        <c:ser>
          <c:idx val="1"/>
          <c:order val="1"/>
          <c:tx>
            <c:v>Adj slightly injured casualties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5"/>
              <c:pt idx="0">
                <c:v>1950</c:v>
              </c:pt>
              <c:pt idx="1">
                <c:v>1951</c:v>
              </c:pt>
              <c:pt idx="2">
                <c:v>1952</c:v>
              </c:pt>
              <c:pt idx="3">
                <c:v>1953</c:v>
              </c:pt>
              <c:pt idx="4">
                <c:v>1954</c:v>
              </c:pt>
              <c:pt idx="5">
                <c:v>1955</c:v>
              </c:pt>
              <c:pt idx="6">
                <c:v>1956</c:v>
              </c:pt>
              <c:pt idx="7">
                <c:v>1957</c:v>
              </c:pt>
              <c:pt idx="8">
                <c:v>1958</c:v>
              </c:pt>
              <c:pt idx="9">
                <c:v>1959</c:v>
              </c:pt>
              <c:pt idx="10">
                <c:v>1960</c:v>
              </c:pt>
              <c:pt idx="11">
                <c:v>1961</c:v>
              </c:pt>
              <c:pt idx="12">
                <c:v>1962</c:v>
              </c:pt>
              <c:pt idx="13">
                <c:v>1963</c:v>
              </c:pt>
              <c:pt idx="14">
                <c:v>1964</c:v>
              </c:pt>
              <c:pt idx="15">
                <c:v>1965</c:v>
              </c:pt>
              <c:pt idx="16">
                <c:v>1966</c:v>
              </c:pt>
              <c:pt idx="17">
                <c:v>1967</c:v>
              </c:pt>
              <c:pt idx="18">
                <c:v>1968</c:v>
              </c:pt>
              <c:pt idx="19">
                <c:v>1969</c:v>
              </c:pt>
              <c:pt idx="20">
                <c:v>1970</c:v>
              </c:pt>
              <c:pt idx="21">
                <c:v>1971</c:v>
              </c:pt>
              <c:pt idx="22">
                <c:v>1972</c:v>
              </c:pt>
              <c:pt idx="23">
                <c:v>1973</c:v>
              </c:pt>
              <c:pt idx="24">
                <c:v>1974</c:v>
              </c:pt>
              <c:pt idx="25">
                <c:v>1975</c:v>
              </c:pt>
              <c:pt idx="26">
                <c:v>1976</c:v>
              </c:pt>
              <c:pt idx="27">
                <c:v>1977</c:v>
              </c:pt>
              <c:pt idx="28">
                <c:v>1978</c:v>
              </c:pt>
              <c:pt idx="29">
                <c:v>1979</c:v>
              </c:pt>
              <c:pt idx="30">
                <c:v>1980</c:v>
              </c:pt>
              <c:pt idx="31">
                <c:v>1981</c:v>
              </c:pt>
              <c:pt idx="32">
                <c:v>1982</c:v>
              </c:pt>
              <c:pt idx="33">
                <c:v>1983</c:v>
              </c:pt>
              <c:pt idx="34">
                <c:v>1984</c:v>
              </c:pt>
              <c:pt idx="35">
                <c:v>1985</c:v>
              </c:pt>
              <c:pt idx="36">
                <c:v>1986</c:v>
              </c:pt>
              <c:pt idx="37">
                <c:v>1987</c:v>
              </c:pt>
              <c:pt idx="38">
                <c:v>1988</c:v>
              </c:pt>
              <c:pt idx="39">
                <c:v>1989</c:v>
              </c:pt>
              <c:pt idx="40">
                <c:v>1990</c:v>
              </c:pt>
              <c:pt idx="41">
                <c:v>1991</c:v>
              </c:pt>
              <c:pt idx="42">
                <c:v>1992</c:v>
              </c:pt>
              <c:pt idx="43">
                <c:v>1993</c:v>
              </c:pt>
              <c:pt idx="44">
                <c:v>1994</c:v>
              </c:pt>
              <c:pt idx="45">
                <c:v>1995</c:v>
              </c:pt>
              <c:pt idx="46">
                <c:v>1996</c:v>
              </c:pt>
              <c:pt idx="47">
                <c:v>1997</c:v>
              </c:pt>
              <c:pt idx="48">
                <c:v>1998</c:v>
              </c:pt>
              <c:pt idx="49">
                <c:v>1999</c:v>
              </c:pt>
              <c:pt idx="50">
                <c:v>2000</c:v>
              </c:pt>
              <c:pt idx="51">
                <c:v>2001</c:v>
              </c:pt>
              <c:pt idx="52">
                <c:v>2002</c:v>
              </c:pt>
              <c:pt idx="53">
                <c:v>2003</c:v>
              </c:pt>
              <c:pt idx="54">
                <c:v>2004</c:v>
              </c:pt>
              <c:pt idx="55">
                <c:v>2005</c:v>
              </c:pt>
              <c:pt idx="56">
                <c:v>2006</c:v>
              </c:pt>
              <c:pt idx="57">
                <c:v>2007</c:v>
              </c:pt>
              <c:pt idx="58">
                <c:v>2008</c:v>
              </c:pt>
              <c:pt idx="59">
                <c:v>2009</c:v>
              </c:pt>
              <c:pt idx="60">
                <c:v>2010</c:v>
              </c:pt>
              <c:pt idx="61">
                <c:v>2011</c:v>
              </c:pt>
              <c:pt idx="62">
                <c:v>2012</c:v>
              </c:pt>
              <c:pt idx="63">
                <c:v>2013</c:v>
              </c:pt>
              <c:pt idx="64">
                <c:v>2014</c:v>
              </c:pt>
              <c:pt idx="65">
                <c:v>2015</c:v>
              </c:pt>
              <c:pt idx="66">
                <c:v>2016</c:v>
              </c:pt>
              <c:pt idx="67">
                <c:v>2017</c:v>
              </c:pt>
              <c:pt idx="68">
                <c:v>2018</c:v>
              </c:pt>
              <c:pt idx="69">
                <c:v>2019</c:v>
              </c:pt>
              <c:pt idx="70">
                <c:v>2020</c:v>
              </c:pt>
              <c:pt idx="71">
                <c:v>2021</c:v>
              </c:pt>
              <c:pt idx="72">
                <c:v>2022</c:v>
              </c:pt>
              <c:pt idx="73">
                <c:v>2023</c:v>
              </c:pt>
              <c:pt idx="74">
                <c:v>2024</c:v>
              </c:pt>
            </c:numLit>
          </c:cat>
          <c:val>
            <c:numLit>
              <c:formatCode>General</c:formatCode>
              <c:ptCount val="75"/>
              <c:pt idx="0">
                <c:v>10774</c:v>
              </c:pt>
              <c:pt idx="1">
                <c:v>11806</c:v>
              </c:pt>
              <c:pt idx="2">
                <c:v>11638</c:v>
              </c:pt>
              <c:pt idx="3">
                <c:v>12594</c:v>
              </c:pt>
              <c:pt idx="4">
                <c:v>13481</c:v>
              </c:pt>
              <c:pt idx="5">
                <c:v>15193</c:v>
              </c:pt>
              <c:pt idx="6">
                <c:v>15870</c:v>
              </c:pt>
              <c:pt idx="7">
                <c:v>15861</c:v>
              </c:pt>
              <c:pt idx="8">
                <c:v>16923</c:v>
              </c:pt>
              <c:pt idx="9">
                <c:v>18071</c:v>
              </c:pt>
              <c:pt idx="10">
                <c:v>19035</c:v>
              </c:pt>
              <c:pt idx="11">
                <c:v>19463</c:v>
              </c:pt>
              <c:pt idx="12">
                <c:v>18987</c:v>
              </c:pt>
              <c:pt idx="13">
                <c:v>19789</c:v>
              </c:pt>
              <c:pt idx="14">
                <c:v>21637</c:v>
              </c:pt>
              <c:pt idx="15">
                <c:v>22340</c:v>
              </c:pt>
              <c:pt idx="16">
                <c:v>22237</c:v>
              </c:pt>
              <c:pt idx="17">
                <c:v>21724</c:v>
              </c:pt>
              <c:pt idx="18">
                <c:v>20387</c:v>
              </c:pt>
              <c:pt idx="19">
                <c:v>20333</c:v>
              </c:pt>
              <c:pt idx="20">
                <c:v>20398</c:v>
              </c:pt>
              <c:pt idx="21">
                <c:v>20381</c:v>
              </c:pt>
              <c:pt idx="22">
                <c:v>20907</c:v>
              </c:pt>
              <c:pt idx="23">
                <c:v>20455</c:v>
              </c:pt>
              <c:pt idx="24">
                <c:v>18436</c:v>
              </c:pt>
              <c:pt idx="25">
                <c:v>19073</c:v>
              </c:pt>
              <c:pt idx="26">
                <c:v>20430</c:v>
              </c:pt>
              <c:pt idx="27">
                <c:v>20122</c:v>
              </c:pt>
              <c:pt idx="28">
                <c:v>20337</c:v>
              </c:pt>
              <c:pt idx="29">
                <c:v>21336</c:v>
              </c:pt>
              <c:pt idx="30">
                <c:v>19747</c:v>
              </c:pt>
              <c:pt idx="31">
                <c:v>19249</c:v>
              </c:pt>
              <c:pt idx="32">
                <c:v>18312</c:v>
              </c:pt>
              <c:pt idx="33">
                <c:v>16967</c:v>
              </c:pt>
              <c:pt idx="34">
                <c:v>17832</c:v>
              </c:pt>
              <c:pt idx="35">
                <c:v>18899</c:v>
              </c:pt>
              <c:pt idx="36">
                <c:v>18094</c:v>
              </c:pt>
              <c:pt idx="37">
                <c:v>17485</c:v>
              </c:pt>
              <c:pt idx="38">
                <c:v>18139</c:v>
              </c:pt>
              <c:pt idx="39">
                <c:v>19981</c:v>
              </c:pt>
              <c:pt idx="40">
                <c:v>20430</c:v>
              </c:pt>
              <c:pt idx="41">
                <c:v>19217</c:v>
              </c:pt>
              <c:pt idx="42">
                <c:v>18534</c:v>
              </c:pt>
              <c:pt idx="43">
                <c:v>17561</c:v>
              </c:pt>
              <c:pt idx="44">
                <c:v>17002</c:v>
              </c:pt>
              <c:pt idx="45">
                <c:v>16855</c:v>
              </c:pt>
              <c:pt idx="46">
                <c:v>17318</c:v>
              </c:pt>
              <c:pt idx="47">
                <c:v>18205</c:v>
              </c:pt>
              <c:pt idx="48">
                <c:v>18010</c:v>
              </c:pt>
              <c:pt idx="49">
                <c:v>16927</c:v>
              </c:pt>
              <c:pt idx="50">
                <c:v>16624</c:v>
              </c:pt>
              <c:pt idx="51">
                <c:v>16153</c:v>
              </c:pt>
              <c:pt idx="52">
                <c:v>15742</c:v>
              </c:pt>
              <c:pt idx="53">
                <c:v>15463</c:v>
              </c:pt>
              <c:pt idx="54">
                <c:v>13450.6</c:v>
              </c:pt>
              <c:pt idx="55">
                <c:v>12940.9</c:v>
              </c:pt>
              <c:pt idx="56">
                <c:v>12403.5</c:v>
              </c:pt>
              <c:pt idx="57">
                <c:v>11730</c:v>
              </c:pt>
              <c:pt idx="58">
                <c:v>11130.7</c:v>
              </c:pt>
              <c:pt idx="59">
                <c:v>10861.8</c:v>
              </c:pt>
              <c:pt idx="60">
                <c:v>9790</c:v>
              </c:pt>
              <c:pt idx="61">
                <c:v>9376.9</c:v>
              </c:pt>
              <c:pt idx="62">
                <c:v>9103.2000000000007</c:v>
              </c:pt>
              <c:pt idx="63">
                <c:v>8391.4</c:v>
              </c:pt>
              <c:pt idx="64">
                <c:v>8128.4</c:v>
              </c:pt>
              <c:pt idx="65">
                <c:v>7978.1</c:v>
              </c:pt>
              <c:pt idx="66">
                <c:v>7808.2</c:v>
              </c:pt>
              <c:pt idx="67">
                <c:v>6632.3</c:v>
              </c:pt>
              <c:pt idx="68">
                <c:v>5713.1</c:v>
              </c:pt>
              <c:pt idx="69">
                <c:v>4943.3999999999996</c:v>
              </c:pt>
              <c:pt idx="70">
                <c:v>3386</c:v>
              </c:pt>
              <c:pt idx="71">
                <c:v>3357</c:v>
              </c:pt>
              <c:pt idx="72">
                <c:v>3691</c:v>
              </c:pt>
              <c:pt idx="73">
                <c:v>3739</c:v>
              </c:pt>
              <c:pt idx="74">
                <c:v>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31-4C59-AE4A-CB7AAAE46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4864048856637"/>
          <c:y val="0.94057155136309711"/>
          <c:w val="0.68888971231537233"/>
          <c:h val="2.516036372646401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998085961547531"/>
          <c:h val="0.80764085352787451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Figure7!$A$3:$A$76</c:f>
              <c:strCache>
                <c:ptCount val="7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  <c:pt idx="73">
                  <c:v>2020-24</c:v>
                </c:pt>
              </c:strCache>
            </c:strRef>
          </c:cat>
          <c:val>
            <c:numRef>
              <c:f>Figure7!$B$3:$B$76</c:f>
              <c:numCache>
                <c:formatCode>#,##0</c:formatCode>
                <c:ptCount val="74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  <c:pt idx="68">
                  <c:v>165.6</c:v>
                </c:pt>
                <c:pt idx="69">
                  <c:v>158.6</c:v>
                </c:pt>
                <c:pt idx="70">
                  <c:v>146</c:v>
                </c:pt>
                <c:pt idx="71">
                  <c:v>150</c:v>
                </c:pt>
                <c:pt idx="72">
                  <c:v>146.4</c:v>
                </c:pt>
                <c:pt idx="73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2-40D9-BE0A-9AD0CFA2F59A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Adj 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Figure7!$A$3:$A$76</c:f>
              <c:strCache>
                <c:ptCount val="7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  <c:pt idx="73">
                  <c:v>2020-24</c:v>
                </c:pt>
              </c:strCache>
            </c:strRef>
          </c:cat>
          <c:val>
            <c:numRef>
              <c:f>Figure7!$C$3:$C$76</c:f>
              <c:numCache>
                <c:formatCode>#,##0</c:formatCode>
                <c:ptCount val="74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3559.2739999999999</c:v>
                </c:pt>
                <c:pt idx="54">
                  <c:v>3752.2919999999999</c:v>
                </c:pt>
                <c:pt idx="55">
                  <c:v>3951.9899999999993</c:v>
                </c:pt>
                <c:pt idx="56">
                  <c:v>4111.5859999999993</c:v>
                </c:pt>
                <c:pt idx="57">
                  <c:v>4346.2359999999999</c:v>
                </c:pt>
                <c:pt idx="58">
                  <c:v>4188.3959999999988</c:v>
                </c:pt>
                <c:pt idx="59">
                  <c:v>3946.982</c:v>
                </c:pt>
                <c:pt idx="60">
                  <c:v>3703.7080000000001</c:v>
                </c:pt>
                <c:pt idx="61">
                  <c:v>3557.2620000000002</c:v>
                </c:pt>
                <c:pt idx="62">
                  <c:v>3311.5279999999998</c:v>
                </c:pt>
                <c:pt idx="63">
                  <c:v>3122.6179999999999</c:v>
                </c:pt>
                <c:pt idx="64">
                  <c:v>3015.9960000000001</c:v>
                </c:pt>
                <c:pt idx="65">
                  <c:v>2950.54</c:v>
                </c:pt>
                <c:pt idx="66">
                  <c:v>2807.13</c:v>
                </c:pt>
                <c:pt idx="67">
                  <c:v>2727.19</c:v>
                </c:pt>
                <c:pt idx="68">
                  <c:v>2624.3840000000005</c:v>
                </c:pt>
                <c:pt idx="69">
                  <c:v>2373.402</c:v>
                </c:pt>
                <c:pt idx="70">
                  <c:v>2124.634</c:v>
                </c:pt>
                <c:pt idx="71">
                  <c:v>1966.0940000000003</c:v>
                </c:pt>
                <c:pt idx="72">
                  <c:v>1856.1179999999999</c:v>
                </c:pt>
                <c:pt idx="73">
                  <c:v>1774.8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2-40D9-BE0A-9AD0CFA2F59A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Figure7!$A$3:$A$76</c:f>
              <c:strCache>
                <c:ptCount val="7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  <c:pt idx="73">
                  <c:v>2020-24</c:v>
                </c:pt>
              </c:strCache>
            </c:strRef>
          </c:cat>
          <c:val>
            <c:numRef>
              <c:f>Figure7!$D$3:$D$76</c:f>
              <c:numCache>
                <c:formatCode>#,##0</c:formatCode>
                <c:ptCount val="74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15486.52</c:v>
                </c:pt>
                <c:pt idx="54">
                  <c:v>14749.9</c:v>
                </c:pt>
                <c:pt idx="55">
                  <c:v>14000</c:v>
                </c:pt>
                <c:pt idx="56">
                  <c:v>13197.6</c:v>
                </c:pt>
                <c:pt idx="57">
                  <c:v>12331.14</c:v>
                </c:pt>
                <c:pt idx="58">
                  <c:v>11813.380000000001</c:v>
                </c:pt>
                <c:pt idx="59">
                  <c:v>11183.2</c:v>
                </c:pt>
                <c:pt idx="60">
                  <c:v>10577.880000000001</c:v>
                </c:pt>
                <c:pt idx="61">
                  <c:v>10052.52</c:v>
                </c:pt>
                <c:pt idx="62">
                  <c:v>9504.66</c:v>
                </c:pt>
                <c:pt idx="63">
                  <c:v>8957.98</c:v>
                </c:pt>
                <c:pt idx="64">
                  <c:v>8595.6</c:v>
                </c:pt>
                <c:pt idx="65">
                  <c:v>8281.8599999999988</c:v>
                </c:pt>
                <c:pt idx="66">
                  <c:v>7787.68</c:v>
                </c:pt>
                <c:pt idx="67">
                  <c:v>7252.0199999999995</c:v>
                </c:pt>
                <c:pt idx="68">
                  <c:v>6615.0199999999995</c:v>
                </c:pt>
                <c:pt idx="69">
                  <c:v>5696.6</c:v>
                </c:pt>
                <c:pt idx="70">
                  <c:v>4806.3600000000006</c:v>
                </c:pt>
                <c:pt idx="71">
                  <c:v>4218.1000000000004</c:v>
                </c:pt>
                <c:pt idx="72">
                  <c:v>3823.28</c:v>
                </c:pt>
                <c:pt idx="73">
                  <c:v>3553.6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2-40D9-BE0A-9AD0CFA2F59A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adj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Figure7!$A$3:$A$76</c:f>
              <c:strCache>
                <c:ptCount val="7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  <c:pt idx="73">
                  <c:v>2020-24</c:v>
                </c:pt>
              </c:strCache>
            </c:strRef>
          </c:cat>
          <c:val>
            <c:numRef>
              <c:f>Figure7!$E$3:$E$76</c:f>
              <c:numCache>
                <c:formatCode>#,##0</c:formatCode>
                <c:ptCount val="74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3883.674</c:v>
                </c:pt>
                <c:pt idx="54">
                  <c:v>4068.692</c:v>
                </c:pt>
                <c:pt idx="55">
                  <c:v>4261.5899999999992</c:v>
                </c:pt>
                <c:pt idx="56">
                  <c:v>4416.5859999999993</c:v>
                </c:pt>
                <c:pt idx="57">
                  <c:v>4638.0360000000001</c:v>
                </c:pt>
                <c:pt idx="58">
                  <c:v>4461.7959999999994</c:v>
                </c:pt>
                <c:pt idx="59">
                  <c:v>4204.7820000000002</c:v>
                </c:pt>
                <c:pt idx="60">
                  <c:v>3935.7080000000001</c:v>
                </c:pt>
                <c:pt idx="61">
                  <c:v>3768.2620000000002</c:v>
                </c:pt>
                <c:pt idx="62">
                  <c:v>3502.9279999999999</c:v>
                </c:pt>
                <c:pt idx="63">
                  <c:v>3311.4180000000001</c:v>
                </c:pt>
                <c:pt idx="64">
                  <c:v>3196.7959999999998</c:v>
                </c:pt>
                <c:pt idx="65">
                  <c:v>3132.54</c:v>
                </c:pt>
                <c:pt idx="66">
                  <c:v>2982.9300000000003</c:v>
                </c:pt>
                <c:pt idx="67">
                  <c:v>2900.79</c:v>
                </c:pt>
                <c:pt idx="68">
                  <c:v>2789.9840000000004</c:v>
                </c:pt>
                <c:pt idx="69">
                  <c:v>2532.002</c:v>
                </c:pt>
                <c:pt idx="70">
                  <c:v>2270.634</c:v>
                </c:pt>
                <c:pt idx="71">
                  <c:v>2116.0940000000001</c:v>
                </c:pt>
                <c:pt idx="72">
                  <c:v>2002.518</c:v>
                </c:pt>
                <c:pt idx="73">
                  <c:v>1920.8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32-40D9-BE0A-9AD0CFA2F59A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Figure7!$A$3:$A$76</c:f>
              <c:strCache>
                <c:ptCount val="74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  <c:pt idx="73">
                  <c:v>2020-24</c:v>
                </c:pt>
              </c:strCache>
            </c:strRef>
          </c:cat>
          <c:val>
            <c:numRef>
              <c:f>Figure7!$F$3:$F$76</c:f>
              <c:numCache>
                <c:formatCode>#,##0</c:formatCode>
                <c:ptCount val="74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18840.797999999999</c:v>
                </c:pt>
                <c:pt idx="55">
                  <c:v>18283.795999999995</c:v>
                </c:pt>
                <c:pt idx="56">
                  <c:v>17636.392</c:v>
                </c:pt>
                <c:pt idx="57">
                  <c:v>16991.381999999998</c:v>
                </c:pt>
                <c:pt idx="58">
                  <c:v>16275.175999999998</c:v>
                </c:pt>
                <c:pt idx="59">
                  <c:v>15387.982</c:v>
                </c:pt>
                <c:pt idx="60">
                  <c:v>14513.588</c:v>
                </c:pt>
                <c:pt idx="61">
                  <c:v>13820.782000000001</c:v>
                </c:pt>
                <c:pt idx="62">
                  <c:v>13007.587999999998</c:v>
                </c:pt>
                <c:pt idx="63">
                  <c:v>12269.398000000001</c:v>
                </c:pt>
                <c:pt idx="64">
                  <c:v>11792.396000000001</c:v>
                </c:pt>
                <c:pt idx="65">
                  <c:v>11414.4</c:v>
                </c:pt>
                <c:pt idx="66">
                  <c:v>10770.61</c:v>
                </c:pt>
                <c:pt idx="67">
                  <c:v>10152.810000000001</c:v>
                </c:pt>
                <c:pt idx="68">
                  <c:v>9405.003999999999</c:v>
                </c:pt>
                <c:pt idx="69">
                  <c:v>8228.6020000000008</c:v>
                </c:pt>
                <c:pt idx="70">
                  <c:v>7076.9940000000006</c:v>
                </c:pt>
                <c:pt idx="71">
                  <c:v>6334.1940000000004</c:v>
                </c:pt>
                <c:pt idx="72">
                  <c:v>5825.7979999999998</c:v>
                </c:pt>
                <c:pt idx="73">
                  <c:v>5474.4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32-40D9-BE0A-9AD0CFA2F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59053595426878"/>
          <c:y val="0.94744477493086399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9F-4A6B-8346-7B385F9232EE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9F-4A6B-8346-7B385F9232EE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9F-4A6B-8346-7B385F923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BC-4421-B040-93D257309536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BC-4421-B040-93D257309536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BC-4421-B040-93D25730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C09B26B-B6DD-4107-A27C-EDC08FC55911}"/>
            </a:ext>
          </a:extLst>
        </xdr:cNvPr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2444B60-B215-4CD4-BBF1-5A3616D54981}"/>
            </a:ext>
          </a:extLst>
        </xdr:cNvPr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A3F9E1A-86D7-4A5E-A7AC-E51DB8F64D5A}"/>
            </a:ext>
          </a:extLst>
        </xdr:cNvPr>
        <xdr:cNvGrpSpPr>
          <a:grpSpLocks/>
        </xdr:cNvGrpSpPr>
      </xdr:nvGrpSpPr>
      <xdr:grpSpPr bwMode="auto">
        <a:xfrm>
          <a:off x="7481358" y="1463675"/>
          <a:ext cx="228600" cy="197908"/>
          <a:chOff x="728" y="203"/>
          <a:chExt cx="24" cy="21"/>
        </a:xfrm>
      </xdr:grpSpPr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4BBB8D01-A26C-B5A0-9D79-68F3F27ED6A1}"/>
              </a:ext>
            </a:extLst>
          </xdr:cNvPr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2FB6EBF2-DE77-2E02-F13E-322295F66C9A}"/>
              </a:ext>
            </a:extLst>
          </xdr:cNvPr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A7D7E6B7-47B6-EFAD-71A0-7807C6F851E6}"/>
              </a:ext>
            </a:extLst>
          </xdr:cNvPr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5</xdr:row>
      <xdr:rowOff>63500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1641F62-7F3E-4329-BD8D-B17E5D221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58</xdr:row>
      <xdr:rowOff>25400</xdr:rowOff>
    </xdr:from>
    <xdr:to>
      <xdr:col>9</xdr:col>
      <xdr:colOff>12700</xdr:colOff>
      <xdr:row>61</xdr:row>
      <xdr:rowOff>50800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1D0D8C9-1A0F-4686-BBF0-66470122B6F1}"/>
            </a:ext>
          </a:extLst>
        </xdr:cNvPr>
        <xdr:cNvCxnSpPr/>
      </xdr:nvCxnSpPr>
      <xdr:spPr>
        <a:xfrm>
          <a:off x="5765800" y="9855200"/>
          <a:ext cx="0" cy="51117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63500</xdr:colOff>
      <xdr:row>8</xdr:row>
      <xdr:rowOff>76200</xdr:rowOff>
    </xdr:from>
    <xdr:ext cx="2152064" cy="436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7CCA6FA-88F3-486B-A5DF-523D06CAAC42}"/>
            </a:ext>
          </a:extLst>
        </xdr:cNvPr>
        <xdr:cNvSpPr txBox="1"/>
      </xdr:nvSpPr>
      <xdr:spPr>
        <a:xfrm>
          <a:off x="673100" y="1809750"/>
          <a:ext cx="21520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Accidents</a:t>
          </a:r>
          <a:r>
            <a:rPr lang="en-GB" sz="1100" baseline="0"/>
            <a:t> - numbers</a:t>
          </a:r>
        </a:p>
        <a:p>
          <a:r>
            <a:rPr lang="en-GB" sz="1100" baseline="0"/>
            <a:t>Traffic -  million vehicle kilometres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2020-24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  <a:endParaRPr lang="en-GB"/>
        </a:p>
      </cdr:txBody>
    </cdr:sp>
  </cdr:relSizeAnchor>
  <cdr:relSizeAnchor xmlns:cdr="http://schemas.openxmlformats.org/drawingml/2006/chartDrawing">
    <cdr:from>
      <cdr:x>0.78374</cdr:x>
      <cdr:y>0.46656</cdr:y>
    </cdr:from>
    <cdr:to>
      <cdr:x>0.78529</cdr:x>
      <cdr:y>0.5181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4D784CF-4B40-DC35-411E-BF621EFAAA7B}"/>
            </a:ext>
          </a:extLst>
        </cdr:cNvPr>
        <cdr:cNvCxnSpPr/>
      </cdr:nvCxnSpPr>
      <cdr:spPr>
        <a:xfrm xmlns:a="http://schemas.openxmlformats.org/drawingml/2006/main">
          <a:off x="6064291" y="4991621"/>
          <a:ext cx="11993" cy="5514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0.97421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0379189"/>
          <a:ext cx="7233397" cy="274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+mn-lt"/>
              <a:ea typeface="+mn-ea"/>
              <a:cs typeface="+mn-cs"/>
            </a:rPr>
            <a:t>Due to changes in the the way casualty severities are recorded, serious</a:t>
          </a:r>
          <a:r>
            <a:rPr lang="en-GB" sz="1000" baseline="0">
              <a:effectLst/>
              <a:latin typeface="+mn-lt"/>
              <a:ea typeface="+mn-ea"/>
              <a:cs typeface="+mn-cs"/>
            </a:rPr>
            <a:t> and </a:t>
          </a:r>
          <a:r>
            <a:rPr lang="en-GB" sz="1000">
              <a:effectLst/>
              <a:latin typeface="+mn-lt"/>
              <a:ea typeface="+mn-ea"/>
              <a:cs typeface="+mn-cs"/>
            </a:rPr>
            <a:t>slight figures prior to 2004 are not comparable with previous years.</a:t>
          </a:r>
          <a:endParaRPr lang="en-GB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9470D4-587E-4F4D-9513-E99A0C718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0FF41-B321-4E03-8289-B8AC6A67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2A15C2-0F3D-42DD-8F0D-2AF8F62A3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323850</xdr:colOff>
      <xdr:row>35</xdr:row>
      <xdr:rowOff>107950</xdr:rowOff>
    </xdr:from>
    <xdr:to>
      <xdr:col>16</xdr:col>
      <xdr:colOff>400050</xdr:colOff>
      <xdr:row>64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1E20CE-015C-4A2F-874A-E0971BCC2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A70B59-F7FA-4997-9993-730E50990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09CA183-6121-45DC-A7E2-30DE5A71B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140</xdr:row>
      <xdr:rowOff>0</xdr:rowOff>
    </xdr:from>
    <xdr:to>
      <xdr:col>17</xdr:col>
      <xdr:colOff>152400</xdr:colOff>
      <xdr:row>170</xdr:row>
      <xdr:rowOff>146050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779E8A-6788-48E2-B9CD-017E5A233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0.78134</cdr:x>
      <cdr:y>0.12997</cdr:y>
    </cdr:from>
    <cdr:to>
      <cdr:x>0.90617</cdr:x>
      <cdr:y>0.1871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4075" y="6127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5" y="5937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0.13769</cdr:y>
    </cdr:from>
    <cdr:to>
      <cdr:x>0.8844</cdr:x>
      <cdr:y>0.19152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25" y="6889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0.89465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75" y="6318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0E056-8EE8-4C8E-A2E3-CF09CBA25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4B9906-D156-4957-998E-8C0A4C4CC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2DD16C-15E2-488E-93F0-35210896E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295275</xdr:colOff>
      <xdr:row>35</xdr:row>
      <xdr:rowOff>107950</xdr:rowOff>
    </xdr:from>
    <xdr:to>
      <xdr:col>16</xdr:col>
      <xdr:colOff>371475</xdr:colOff>
      <xdr:row>64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E00DD7-95A7-461D-975F-851BBDB23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2C093F-E519-4FA9-9F46-88C99FA0D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2230995-9F76-498D-84F1-62CDA2F88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9525</xdr:colOff>
      <xdr:row>138</xdr:row>
      <xdr:rowOff>0</xdr:rowOff>
    </xdr:from>
    <xdr:to>
      <xdr:col>17</xdr:col>
      <xdr:colOff>161925</xdr:colOff>
      <xdr:row>169</xdr:row>
      <xdr:rowOff>117475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826631-E43D-4EC7-A320-6D30EF3E4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173</xdr:row>
      <xdr:rowOff>0</xdr:rowOff>
    </xdr:from>
    <xdr:to>
      <xdr:col>17</xdr:col>
      <xdr:colOff>152400</xdr:colOff>
      <xdr:row>204</xdr:row>
      <xdr:rowOff>117475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24BD88B-3EEC-425A-ACAA-3F16ED014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0.78237</cdr:x>
      <cdr:y>0.09765</cdr:y>
    </cdr:from>
    <cdr:to>
      <cdr:x>0.90721</cdr:x>
      <cdr:y>0.15478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13636" y="460392"/>
          <a:ext cx="1151050" cy="2693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- 40%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4" y="593724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0.12437</cdr:y>
    </cdr:from>
    <cdr:to>
      <cdr:x>0.8844</cdr:x>
      <cdr:y>0.1782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49" y="62229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- 30%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0.05556</cdr:x>
      <cdr:y>0.96041</cdr:y>
    </cdr:from>
    <cdr:to>
      <cdr:x>0.16984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500" y="1039812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0.07778</cdr:x>
      <cdr:y>0.91554</cdr:y>
    </cdr:from>
    <cdr:to>
      <cdr:x>0.19206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2300" y="1069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0.64444</cdr:x>
      <cdr:y>0.81466</cdr:y>
    </cdr:from>
    <cdr:to>
      <cdr:x>0.75873</cdr:x>
      <cdr:y>0.89912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6200" y="8820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0.03016</cdr:x>
      <cdr:y>0.9569</cdr:y>
    </cdr:from>
    <cdr:to>
      <cdr:x>0.98889</cdr:x>
      <cdr:y>0.99912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1310" y="10360071"/>
          <a:ext cx="7670799" cy="4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Due to changes in the the way casualty severities are recorded, serious figures prior to</a:t>
          </a:r>
          <a:r>
            <a:rPr lang="en-GB" sz="1100" baseline="0"/>
            <a:t> 2004</a:t>
          </a:r>
          <a:r>
            <a:rPr lang="en-GB" sz="1100"/>
            <a:t> are not comparable with previous years.</a:t>
          </a:r>
        </a:p>
      </cdr:txBody>
    </cdr:sp>
  </cdr:relSizeAnchor>
  <cdr:relSizeAnchor xmlns:cdr="http://schemas.openxmlformats.org/drawingml/2006/chartDrawing">
    <cdr:from>
      <cdr:x>0.26984</cdr:x>
      <cdr:y>0.05389</cdr:y>
    </cdr:from>
    <cdr:to>
      <cdr:x>0.38413</cdr:x>
      <cdr:y>0.13472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59000" y="609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0.23651</cdr:x>
      <cdr:y>0.03817</cdr:y>
    </cdr:from>
    <cdr:to>
      <cdr:x>0.68889</cdr:x>
      <cdr:y>0.06624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92300" y="431800"/>
          <a:ext cx="3619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Figure 1     Reported accidents by severity, 1966 to 2024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31830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0.17871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4866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- 70%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60BF1C-D7FA-4945-9150-037130E0D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1AADC9-3125-44AA-8307-DD5ADE996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152399</xdr:rowOff>
    </xdr:from>
    <xdr:to>
      <xdr:col>14</xdr:col>
      <xdr:colOff>438150</xdr:colOff>
      <xdr:row>48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56CC5-5A24-43D9-AE07-5050B1904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9C9D83-DB39-4D55-B5E3-1A9CE3433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</xdr:colOff>
      <xdr:row>25</xdr:row>
      <xdr:rowOff>66675</xdr:rowOff>
    </xdr:from>
    <xdr:to>
      <xdr:col>11</xdr:col>
      <xdr:colOff>142875</xdr:colOff>
      <xdr:row>29</xdr:row>
      <xdr:rowOff>142875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F8C4FF3-BC62-4283-BF36-D1E869AE8D93}"/>
            </a:ext>
          </a:extLst>
        </xdr:cNvPr>
        <xdr:cNvCxnSpPr/>
      </xdr:nvCxnSpPr>
      <xdr:spPr>
        <a:xfrm>
          <a:off x="6838950" y="42481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86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605517-7B07-4076-A4A4-2D6A088796D0}"/>
            </a:ext>
          </a:extLst>
        </xdr:cNvPr>
        <xdr:cNvSpPr txBox="1"/>
      </xdr:nvSpPr>
      <xdr:spPr>
        <a:xfrm>
          <a:off x="73342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8</xdr:col>
      <xdr:colOff>533400</xdr:colOff>
      <xdr:row>73</xdr:row>
      <xdr:rowOff>123825</xdr:rowOff>
    </xdr:from>
    <xdr:to>
      <xdr:col>8</xdr:col>
      <xdr:colOff>542925</xdr:colOff>
      <xdr:row>78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967E1C1-9006-4178-BADB-EFACE658CBBF}"/>
            </a:ext>
          </a:extLst>
        </xdr:cNvPr>
        <xdr:cNvCxnSpPr/>
      </xdr:nvCxnSpPr>
      <xdr:spPr>
        <a:xfrm>
          <a:off x="5410200" y="122110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0.07774</cdr:x>
      <cdr:y>0.96214</cdr:y>
    </cdr:from>
    <cdr:to>
      <cdr:x>0.90948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95324" y="7019924"/>
          <a:ext cx="7439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0.95276</cdr:y>
    </cdr:from>
    <cdr:to>
      <cdr:x>0.86667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925" y="5762625"/>
          <a:ext cx="75057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3</xdr:row>
      <xdr:rowOff>41275</xdr:rowOff>
    </xdr:from>
    <xdr:to>
      <xdr:col>13</xdr:col>
      <xdr:colOff>127000</xdr:colOff>
      <xdr:row>73</xdr:row>
      <xdr:rowOff>25400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1394ABC-4ACB-4847-82EA-981BE4B29682}"/>
            </a:ext>
          </a:extLst>
        </xdr:cNvPr>
        <xdr:cNvGrpSpPr/>
      </xdr:nvGrpSpPr>
      <xdr:grpSpPr>
        <a:xfrm>
          <a:off x="117475" y="523875"/>
          <a:ext cx="7925858" cy="11244792"/>
          <a:chOff x="104775" y="815975"/>
          <a:chExt cx="7286625" cy="11401425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DB47573E-86F5-7C30-98EB-AB83009B160F}"/>
              </a:ext>
            </a:extLst>
          </xdr:cNvPr>
          <xdr:cNvGraphicFramePr>
            <a:graphicFrameLocks/>
          </xdr:cNvGraphicFramePr>
        </xdr:nvGraphicFramePr>
        <xdr:xfrm>
          <a:off x="104775" y="815975"/>
          <a:ext cx="7286625" cy="11401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80BF3AC-26CA-1948-D484-C98B30D9190A}"/>
              </a:ext>
            </a:extLst>
          </xdr:cNvPr>
          <xdr:cNvCxnSpPr/>
        </xdr:nvCxnSpPr>
        <xdr:spPr>
          <a:xfrm>
            <a:off x="5676127" y="7232235"/>
            <a:ext cx="12700" cy="73660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0.9677</cdr:y>
    </cdr:from>
    <cdr:to>
      <cdr:x>0.92549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033125"/>
          <a:ext cx="67437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slight figures prior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 to 2004 </a:t>
          </a:r>
          <a:r>
            <a:rPr lang="en-GB" sz="1100">
              <a:effectLst/>
              <a:latin typeface="+mn-lt"/>
              <a:ea typeface="+mn-ea"/>
              <a:cs typeface="+mn-cs"/>
            </a:rPr>
            <a:t>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78</xdr:row>
      <xdr:rowOff>47623</xdr:rowOff>
    </xdr:from>
    <xdr:to>
      <xdr:col>12</xdr:col>
      <xdr:colOff>414618</xdr:colOff>
      <xdr:row>146</xdr:row>
      <xdr:rowOff>78440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24E3B-F1BE-4D2F-BB23-133C1EC82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369794</xdr:colOff>
      <xdr:row>129</xdr:row>
      <xdr:rowOff>145677</xdr:rowOff>
    </xdr:from>
    <xdr:to>
      <xdr:col>9</xdr:col>
      <xdr:colOff>375436</xdr:colOff>
      <xdr:row>133</xdr:row>
      <xdr:rowOff>21655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FC4337D-4D8B-4187-9A89-F0B8EFCB446D}"/>
            </a:ext>
          </a:extLst>
        </xdr:cNvPr>
        <xdr:cNvCxnSpPr/>
      </xdr:nvCxnSpPr>
      <xdr:spPr>
        <a:xfrm flipH="1">
          <a:off x="6237194" y="24634452"/>
          <a:ext cx="5642" cy="523678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7">
          <cell r="M7">
            <v>1999</v>
          </cell>
        </row>
        <row r="8">
          <cell r="M8">
            <v>1008244.0000000001</v>
          </cell>
        </row>
        <row r="9">
          <cell r="M9">
            <v>449962</v>
          </cell>
        </row>
        <row r="10">
          <cell r="M10">
            <v>2617404</v>
          </cell>
        </row>
        <row r="11">
          <cell r="M11">
            <v>1043589.9999999999</v>
          </cell>
        </row>
        <row r="12">
          <cell r="M12">
            <v>5119200</v>
          </cell>
        </row>
        <row r="14">
          <cell r="M14">
            <v>1008244.0000000001</v>
          </cell>
        </row>
        <row r="15">
          <cell r="M15">
            <v>449962</v>
          </cell>
        </row>
        <row r="16">
          <cell r="M16">
            <v>2617404</v>
          </cell>
        </row>
        <row r="17">
          <cell r="M17">
            <v>1043589.9999999999</v>
          </cell>
        </row>
        <row r="18">
          <cell r="M18">
            <v>5119200</v>
          </cell>
        </row>
        <row r="20">
          <cell r="M20">
            <v>1008244.0000000001</v>
          </cell>
        </row>
        <row r="21">
          <cell r="M21">
            <v>449962</v>
          </cell>
        </row>
        <row r="22">
          <cell r="M22">
            <v>2617404</v>
          </cell>
        </row>
        <row r="23">
          <cell r="M23">
            <v>1043589.9999999999</v>
          </cell>
        </row>
        <row r="24">
          <cell r="M24">
            <v>5119200</v>
          </cell>
        </row>
        <row r="26">
          <cell r="M26">
            <v>1008244.0000000001</v>
          </cell>
        </row>
        <row r="27">
          <cell r="M27">
            <v>449962</v>
          </cell>
        </row>
        <row r="28">
          <cell r="M28">
            <v>2617404</v>
          </cell>
        </row>
        <row r="29">
          <cell r="M29">
            <v>1043589.9999999999</v>
          </cell>
        </row>
        <row r="30">
          <cell r="M30">
            <v>5119200</v>
          </cell>
        </row>
        <row r="32">
          <cell r="M32">
            <v>1008244.0000000001</v>
          </cell>
        </row>
        <row r="33">
          <cell r="M33">
            <v>449962</v>
          </cell>
        </row>
        <row r="34">
          <cell r="M34">
            <v>2617404</v>
          </cell>
        </row>
        <row r="35">
          <cell r="M35">
            <v>1043589.9999999999</v>
          </cell>
        </row>
        <row r="36">
          <cell r="M36">
            <v>5119200</v>
          </cell>
        </row>
        <row r="38">
          <cell r="M38">
            <v>1008244.0000000001</v>
          </cell>
        </row>
        <row r="39">
          <cell r="M39">
            <v>449962</v>
          </cell>
        </row>
        <row r="40">
          <cell r="M40">
            <v>2617404</v>
          </cell>
        </row>
        <row r="41">
          <cell r="M41">
            <v>1043589.9999999999</v>
          </cell>
        </row>
        <row r="42">
          <cell r="M42">
            <v>5119200</v>
          </cell>
        </row>
        <row r="44">
          <cell r="M44">
            <v>1008244.0000000001</v>
          </cell>
        </row>
        <row r="45">
          <cell r="M45">
            <v>449962</v>
          </cell>
        </row>
        <row r="46">
          <cell r="M46">
            <v>2617404</v>
          </cell>
        </row>
        <row r="47">
          <cell r="M47">
            <v>1043589.9999999999</v>
          </cell>
        </row>
        <row r="48">
          <cell r="M48">
            <v>5119200</v>
          </cell>
        </row>
        <row r="50">
          <cell r="M50">
            <v>1008244.0000000001</v>
          </cell>
        </row>
        <row r="51">
          <cell r="M51">
            <v>449962</v>
          </cell>
        </row>
        <row r="52">
          <cell r="M52">
            <v>2617404</v>
          </cell>
        </row>
        <row r="53">
          <cell r="M53">
            <v>1043589.9999999999</v>
          </cell>
        </row>
        <row r="54">
          <cell r="M54">
            <v>5119200</v>
          </cell>
        </row>
        <row r="56">
          <cell r="M56">
            <v>1008244.0000000001</v>
          </cell>
        </row>
        <row r="57">
          <cell r="M57">
            <v>449962</v>
          </cell>
        </row>
        <row r="58">
          <cell r="M58">
            <v>2617404</v>
          </cell>
        </row>
        <row r="59">
          <cell r="M59">
            <v>1043589.9999999999</v>
          </cell>
        </row>
        <row r="60">
          <cell r="M60">
            <v>5119200</v>
          </cell>
        </row>
        <row r="62">
          <cell r="M62">
            <v>1008244.0000000001</v>
          </cell>
        </row>
        <row r="63">
          <cell r="M63">
            <v>449962</v>
          </cell>
        </row>
        <row r="64">
          <cell r="M64">
            <v>2617404</v>
          </cell>
        </row>
        <row r="65">
          <cell r="M65">
            <v>1043589.9999999999</v>
          </cell>
        </row>
        <row r="66">
          <cell r="M66">
            <v>5119200</v>
          </cell>
        </row>
        <row r="68">
          <cell r="M68">
            <v>1008244.0000000001</v>
          </cell>
        </row>
        <row r="69">
          <cell r="M69">
            <v>449962</v>
          </cell>
        </row>
        <row r="70">
          <cell r="M70">
            <v>2617404</v>
          </cell>
        </row>
        <row r="71">
          <cell r="M71">
            <v>1043589.9999999999</v>
          </cell>
        </row>
        <row r="72"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4A44-E890-4F05-BFC3-521B8778323E}">
  <sheetPr>
    <pageSetUpPr fitToPage="1"/>
  </sheetPr>
  <dimension ref="A1:O78"/>
  <sheetViews>
    <sheetView tabSelected="1" zoomScale="75" zoomScaleNormal="75" workbookViewId="0"/>
  </sheetViews>
  <sheetFormatPr defaultColWidth="9.1796875" defaultRowHeight="12.5" x14ac:dyDescent="0.25"/>
  <cols>
    <col min="1" max="1" width="9.1796875" style="3"/>
    <col min="2" max="2" width="13.1796875" style="3" customWidth="1"/>
    <col min="3" max="16384" width="9.1796875" style="3"/>
  </cols>
  <sheetData>
    <row r="1" spans="1:10" ht="23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idden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7.5" hidden="1" x14ac:dyDescent="0.35">
      <c r="A4" s="2"/>
      <c r="B4" s="4" t="s">
        <v>1</v>
      </c>
      <c r="C4" s="4" t="s">
        <v>2</v>
      </c>
      <c r="D4" s="2"/>
      <c r="E4" s="2"/>
      <c r="F4" s="2"/>
      <c r="G4" s="2"/>
      <c r="H4" s="2"/>
      <c r="I4" s="2"/>
      <c r="J4" s="2"/>
    </row>
    <row r="5" spans="1:10" ht="17.5" hidden="1" x14ac:dyDescent="0.35">
      <c r="A5" s="2"/>
      <c r="B5" s="4" t="s">
        <v>3</v>
      </c>
      <c r="C5" s="4" t="s">
        <v>4</v>
      </c>
      <c r="D5" s="2"/>
      <c r="E5" s="2"/>
      <c r="F5" s="2"/>
      <c r="G5" s="2"/>
      <c r="H5" s="2"/>
      <c r="I5" s="2"/>
      <c r="J5" s="2"/>
    </row>
    <row r="6" spans="1:10" ht="17.5" hidden="1" x14ac:dyDescent="0.35">
      <c r="A6" s="2"/>
      <c r="B6" s="4"/>
      <c r="C6" s="4" t="s">
        <v>5</v>
      </c>
      <c r="D6" s="2"/>
      <c r="E6" s="2"/>
      <c r="F6" s="2"/>
      <c r="G6" s="2"/>
      <c r="H6" s="2"/>
      <c r="I6" s="2"/>
      <c r="J6" s="2"/>
    </row>
    <row r="7" spans="1:10" ht="17.5" x14ac:dyDescent="0.35">
      <c r="A7" s="2"/>
      <c r="B7" s="4"/>
      <c r="C7" s="4" t="s">
        <v>6</v>
      </c>
      <c r="D7" s="2"/>
      <c r="E7" s="2"/>
      <c r="F7" s="2"/>
      <c r="G7" s="2"/>
      <c r="H7" s="2"/>
      <c r="I7" s="2"/>
      <c r="J7" s="2"/>
    </row>
    <row r="36" spans="15:15" x14ac:dyDescent="0.25">
      <c r="O36" s="5"/>
    </row>
    <row r="76" spans="1:1" ht="18" x14ac:dyDescent="0.4">
      <c r="A76" s="6"/>
    </row>
    <row r="77" spans="1:1" ht="18" x14ac:dyDescent="0.4">
      <c r="A77" s="6"/>
    </row>
    <row r="78" spans="1:1" ht="18.75" customHeight="1" x14ac:dyDescent="0.4">
      <c r="A78" s="6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1474-9912-48B0-A9F7-AA5945A57C45}">
  <sheetPr>
    <pageSetUpPr fitToPage="1"/>
  </sheetPr>
  <dimension ref="B2:B80"/>
  <sheetViews>
    <sheetView zoomScaleNormal="100" workbookViewId="0">
      <selection activeCell="AC34" sqref="AC34"/>
    </sheetView>
  </sheetViews>
  <sheetFormatPr defaultColWidth="9.1796875" defaultRowHeight="12.5" x14ac:dyDescent="0.25"/>
  <cols>
    <col min="1" max="13" width="9.1796875" style="3"/>
    <col min="14" max="14" width="11" style="3" customWidth="1"/>
    <col min="15" max="15" width="3.54296875" style="3" customWidth="1"/>
    <col min="16" max="16" width="57" style="3" customWidth="1"/>
    <col min="17" max="16384" width="9.1796875" style="3"/>
  </cols>
  <sheetData>
    <row r="2" spans="2:2" ht="25" x14ac:dyDescent="0.5">
      <c r="B2" s="7"/>
    </row>
    <row r="37" spans="2:2" ht="25" x14ac:dyDescent="0.5">
      <c r="B37" s="7"/>
    </row>
    <row r="80" ht="157.5" customHeight="1" x14ac:dyDescent="0.25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C3B2-B382-4220-A9E7-62D774B3621E}">
  <dimension ref="A1:A49"/>
  <sheetViews>
    <sheetView zoomScaleNormal="100" workbookViewId="0">
      <selection activeCell="AC34" sqref="AC34"/>
    </sheetView>
  </sheetViews>
  <sheetFormatPr defaultColWidth="9.1796875" defaultRowHeight="12.5" x14ac:dyDescent="0.25"/>
  <cols>
    <col min="1" max="16384" width="9.1796875" style="3"/>
  </cols>
  <sheetData>
    <row r="1" spans="1:1" ht="23" x14ac:dyDescent="0.5">
      <c r="A1" s="8"/>
    </row>
    <row r="49" spans="1:1" ht="23" x14ac:dyDescent="0.5">
      <c r="A49" s="8"/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E86D-ADAF-45B5-B035-4D19AEE8FD37}">
  <sheetPr>
    <pageSetUpPr fitToPage="1"/>
  </sheetPr>
  <dimension ref="A1"/>
  <sheetViews>
    <sheetView zoomScale="75" zoomScaleNormal="75" workbookViewId="0">
      <selection activeCell="AC34" sqref="AC34"/>
    </sheetView>
  </sheetViews>
  <sheetFormatPr defaultColWidth="9.1796875" defaultRowHeight="12.5" x14ac:dyDescent="0.25"/>
  <cols>
    <col min="1" max="1" width="2.81640625" style="3" customWidth="1"/>
    <col min="2" max="10" width="9.1796875" style="3"/>
    <col min="11" max="11" width="9.1796875" style="3" customWidth="1"/>
    <col min="12" max="16384" width="9.1796875" style="3"/>
  </cols>
  <sheetData/>
  <pageMargins left="0.75" right="0.75" top="1" bottom="1" header="0.5" footer="0.5"/>
  <pageSetup paperSize="9" scale="7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D4AB-ACFE-4EF9-B568-FB626588B4A1}">
  <sheetPr>
    <pageSetUpPr fitToPage="1"/>
  </sheetPr>
  <dimension ref="A1:K78"/>
  <sheetViews>
    <sheetView topLeftCell="A79" zoomScale="85" zoomScaleNormal="85" workbookViewId="0">
      <selection sqref="A1:XFD78"/>
    </sheetView>
  </sheetViews>
  <sheetFormatPr defaultColWidth="9.1796875" defaultRowHeight="12.5" x14ac:dyDescent="0.25"/>
  <cols>
    <col min="1" max="4" width="9.1796875" style="3"/>
    <col min="5" max="5" width="14.81640625" style="3" customWidth="1"/>
    <col min="6" max="11" width="9.1796875" style="3"/>
    <col min="12" max="12" width="5.7265625" style="3" customWidth="1"/>
    <col min="13" max="16384" width="9.1796875" style="3"/>
  </cols>
  <sheetData>
    <row r="1" spans="1:6" ht="17.5" hidden="1" x14ac:dyDescent="0.35">
      <c r="A1" s="9"/>
      <c r="B1" s="10" t="s">
        <v>7</v>
      </c>
      <c r="C1" s="9"/>
      <c r="D1" s="9"/>
      <c r="E1" s="9"/>
      <c r="F1" s="9"/>
    </row>
    <row r="2" spans="1:6" ht="13" hidden="1" x14ac:dyDescent="0.3">
      <c r="A2" s="9"/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</row>
    <row r="3" spans="1:6" ht="15.5" hidden="1" x14ac:dyDescent="0.35">
      <c r="A3" s="11" t="s">
        <v>13</v>
      </c>
      <c r="B3" s="12">
        <v>539.20000000000005</v>
      </c>
      <c r="C3" s="12"/>
      <c r="D3" s="12"/>
      <c r="E3" s="12"/>
      <c r="F3" s="12">
        <v>15149.4</v>
      </c>
    </row>
    <row r="4" spans="1:6" ht="15.5" hidden="1" x14ac:dyDescent="0.35">
      <c r="A4" s="11" t="s">
        <v>14</v>
      </c>
      <c r="B4" s="12">
        <v>525.4</v>
      </c>
      <c r="C4" s="12"/>
      <c r="D4" s="12"/>
      <c r="E4" s="12"/>
      <c r="F4" s="12">
        <v>15527.8</v>
      </c>
    </row>
    <row r="5" spans="1:6" ht="15.5" hidden="1" x14ac:dyDescent="0.35">
      <c r="A5" s="11" t="s">
        <v>15</v>
      </c>
      <c r="B5" s="12">
        <v>534.4</v>
      </c>
      <c r="C5" s="12"/>
      <c r="D5" s="12"/>
      <c r="E5" s="12"/>
      <c r="F5" s="12">
        <v>16469.400000000001</v>
      </c>
    </row>
    <row r="6" spans="1:6" ht="15" hidden="1" x14ac:dyDescent="0.3">
      <c r="A6" s="13" t="s">
        <v>16</v>
      </c>
      <c r="B6" s="12">
        <v>536.4</v>
      </c>
      <c r="C6" s="12">
        <v>4713.3999999999996</v>
      </c>
      <c r="D6" s="12">
        <v>12058.6</v>
      </c>
      <c r="E6" s="12">
        <v>5249.8</v>
      </c>
      <c r="F6" s="12">
        <v>17308.400000000001</v>
      </c>
    </row>
    <row r="7" spans="1:6" ht="15" hidden="1" x14ac:dyDescent="0.3">
      <c r="A7" s="13" t="s">
        <v>17</v>
      </c>
      <c r="B7" s="12">
        <v>552.6</v>
      </c>
      <c r="C7" s="12">
        <v>4822</v>
      </c>
      <c r="D7" s="12">
        <v>12942.4</v>
      </c>
      <c r="E7" s="12">
        <v>5374.6</v>
      </c>
      <c r="F7" s="12">
        <v>18317</v>
      </c>
    </row>
    <row r="8" spans="1:6" ht="15" hidden="1" x14ac:dyDescent="0.3">
      <c r="A8" s="13" t="s">
        <v>18</v>
      </c>
      <c r="B8" s="12">
        <v>551.79999999999995</v>
      </c>
      <c r="C8" s="12">
        <v>4922.8</v>
      </c>
      <c r="D8" s="12">
        <v>13755.2</v>
      </c>
      <c r="E8" s="12">
        <v>5474.6</v>
      </c>
      <c r="F8" s="12">
        <v>19229.8</v>
      </c>
    </row>
    <row r="9" spans="1:6" ht="15" hidden="1" x14ac:dyDescent="0.3">
      <c r="A9" s="13" t="s">
        <v>19</v>
      </c>
      <c r="B9" s="12">
        <v>564.79999999999995</v>
      </c>
      <c r="C9" s="12">
        <v>5039.2</v>
      </c>
      <c r="D9" s="12">
        <v>14599.8</v>
      </c>
      <c r="E9" s="12">
        <v>5604</v>
      </c>
      <c r="F9" s="12">
        <v>20203.8</v>
      </c>
    </row>
    <row r="10" spans="1:6" ht="15" hidden="1" x14ac:dyDescent="0.3">
      <c r="A10" s="13" t="s">
        <v>20</v>
      </c>
      <c r="B10" s="12">
        <v>570</v>
      </c>
      <c r="C10" s="12">
        <v>5065.6000000000004</v>
      </c>
      <c r="D10" s="12">
        <v>15465.6</v>
      </c>
      <c r="E10" s="12">
        <v>5635.6</v>
      </c>
      <c r="F10" s="12">
        <v>21101.200000000001</v>
      </c>
    </row>
    <row r="11" spans="1:6" ht="15.5" hidden="1" x14ac:dyDescent="0.35">
      <c r="A11" s="11" t="s">
        <v>21</v>
      </c>
      <c r="B11" s="12">
        <v>581.79999999999995</v>
      </c>
      <c r="C11" s="12">
        <v>5357.8</v>
      </c>
      <c r="D11" s="12">
        <v>16383.6</v>
      </c>
      <c r="E11" s="12">
        <v>5939.6</v>
      </c>
      <c r="F11" s="12">
        <v>22323.200000000001</v>
      </c>
    </row>
    <row r="12" spans="1:6" ht="15.5" hidden="1" x14ac:dyDescent="0.35">
      <c r="A12" s="11" t="s">
        <v>22</v>
      </c>
      <c r="B12" s="12">
        <v>589.4</v>
      </c>
      <c r="C12" s="12">
        <v>5665</v>
      </c>
      <c r="D12" s="12">
        <v>17152</v>
      </c>
      <c r="E12" s="12">
        <v>6254.4</v>
      </c>
      <c r="F12" s="12">
        <v>23406.400000000001</v>
      </c>
    </row>
    <row r="13" spans="1:6" ht="15.5" hidden="1" x14ac:dyDescent="0.35">
      <c r="A13" s="11" t="s">
        <v>23</v>
      </c>
      <c r="B13" s="12">
        <v>615.6</v>
      </c>
      <c r="C13" s="12">
        <v>6100.8</v>
      </c>
      <c r="D13" s="12">
        <v>17870.599999999999</v>
      </c>
      <c r="E13" s="12">
        <v>6716.4</v>
      </c>
      <c r="F13" s="12">
        <v>24587</v>
      </c>
    </row>
    <row r="14" spans="1:6" ht="15.5" hidden="1" x14ac:dyDescent="0.35">
      <c r="A14" s="11" t="s">
        <v>24</v>
      </c>
      <c r="B14" s="12">
        <v>638.4</v>
      </c>
      <c r="C14" s="12">
        <v>6510</v>
      </c>
      <c r="D14" s="12">
        <v>18495.8</v>
      </c>
      <c r="E14" s="12">
        <v>7148.4</v>
      </c>
      <c r="F14" s="12">
        <v>25644.2</v>
      </c>
    </row>
    <row r="15" spans="1:6" ht="15.5" hidden="1" x14ac:dyDescent="0.35">
      <c r="A15" s="11" t="s">
        <v>25</v>
      </c>
      <c r="B15" s="12">
        <v>659.8</v>
      </c>
      <c r="C15" s="12">
        <v>6895</v>
      </c>
      <c r="D15" s="12">
        <v>19069</v>
      </c>
      <c r="E15" s="12">
        <v>7554.8</v>
      </c>
      <c r="F15" s="12">
        <v>26623.8</v>
      </c>
    </row>
    <row r="16" spans="1:6" ht="15" hidden="1" x14ac:dyDescent="0.3">
      <c r="A16" s="13" t="s">
        <v>26</v>
      </c>
      <c r="B16" s="12">
        <v>689.8</v>
      </c>
      <c r="C16" s="12">
        <v>7255</v>
      </c>
      <c r="D16" s="12">
        <v>19782.2</v>
      </c>
      <c r="E16" s="12">
        <v>7944.8</v>
      </c>
      <c r="F16" s="12">
        <v>27727</v>
      </c>
    </row>
    <row r="17" spans="1:6" ht="15" hidden="1" x14ac:dyDescent="0.3">
      <c r="A17" s="13" t="s">
        <v>27</v>
      </c>
      <c r="B17" s="12">
        <v>708.8</v>
      </c>
      <c r="C17" s="12">
        <v>7677.4</v>
      </c>
      <c r="D17" s="12">
        <v>20443.2</v>
      </c>
      <c r="E17" s="12">
        <v>8386.2000000000007</v>
      </c>
      <c r="F17" s="12">
        <v>28829.4</v>
      </c>
    </row>
    <row r="18" spans="1:6" ht="15" hidden="1" x14ac:dyDescent="0.3">
      <c r="A18" s="13" t="s">
        <v>28</v>
      </c>
      <c r="B18" s="12">
        <v>732.6</v>
      </c>
      <c r="C18" s="12">
        <v>8082.4</v>
      </c>
      <c r="D18" s="12">
        <v>20998</v>
      </c>
      <c r="E18" s="12">
        <v>8815</v>
      </c>
      <c r="F18" s="12">
        <v>29813</v>
      </c>
    </row>
    <row r="19" spans="1:6" ht="15" hidden="1" x14ac:dyDescent="0.3">
      <c r="A19" s="13" t="s">
        <v>29</v>
      </c>
      <c r="B19" s="12">
        <v>755.4</v>
      </c>
      <c r="C19" s="12">
        <v>8523.6</v>
      </c>
      <c r="D19" s="12">
        <v>21545.4</v>
      </c>
      <c r="E19" s="12">
        <v>9279</v>
      </c>
      <c r="F19" s="12">
        <v>30824.400000000001</v>
      </c>
    </row>
    <row r="20" spans="1:6" ht="15" hidden="1" x14ac:dyDescent="0.3">
      <c r="A20" s="13" t="s">
        <v>30</v>
      </c>
      <c r="B20" s="12">
        <v>766.8</v>
      </c>
      <c r="C20" s="12">
        <v>8976.7999999999993</v>
      </c>
      <c r="D20" s="12">
        <v>21665</v>
      </c>
      <c r="E20" s="12">
        <v>9743.6</v>
      </c>
      <c r="F20" s="12">
        <v>31408.6</v>
      </c>
    </row>
    <row r="21" spans="1:6" ht="15.5" hidden="1" x14ac:dyDescent="0.35">
      <c r="A21" s="11" t="s">
        <v>31</v>
      </c>
      <c r="B21" s="12">
        <v>794.4</v>
      </c>
      <c r="C21" s="12">
        <v>9315.7999999999993</v>
      </c>
      <c r="D21" s="12">
        <v>21404.2</v>
      </c>
      <c r="E21" s="12">
        <v>10110.200000000001</v>
      </c>
      <c r="F21" s="12">
        <v>31514.400000000001</v>
      </c>
    </row>
    <row r="22" spans="1:6" ht="15.5" hidden="1" x14ac:dyDescent="0.35">
      <c r="A22" s="11" t="s">
        <v>32</v>
      </c>
      <c r="B22" s="12">
        <v>808.8</v>
      </c>
      <c r="C22" s="12">
        <v>9572.4</v>
      </c>
      <c r="D22" s="12">
        <v>21015.8</v>
      </c>
      <c r="E22" s="12">
        <v>10381.200000000001</v>
      </c>
      <c r="F22" s="12">
        <v>31397</v>
      </c>
    </row>
    <row r="23" spans="1:6" ht="15.5" hidden="1" x14ac:dyDescent="0.35">
      <c r="A23" s="11" t="s">
        <v>33</v>
      </c>
      <c r="B23" s="12">
        <v>824</v>
      </c>
      <c r="C23" s="12">
        <v>9711.2000000000007</v>
      </c>
      <c r="D23" s="12">
        <v>20644.599999999999</v>
      </c>
      <c r="E23" s="12">
        <v>10535.2</v>
      </c>
      <c r="F23" s="12">
        <v>31179.8</v>
      </c>
    </row>
    <row r="24" spans="1:6" ht="15.5" hidden="1" x14ac:dyDescent="0.35">
      <c r="A24" s="11" t="s">
        <v>34</v>
      </c>
      <c r="B24" s="12">
        <v>839.4</v>
      </c>
      <c r="C24" s="12">
        <v>9859.6</v>
      </c>
      <c r="D24" s="12">
        <v>20481.2</v>
      </c>
      <c r="E24" s="12">
        <v>10699</v>
      </c>
      <c r="F24" s="12">
        <v>31180.2</v>
      </c>
    </row>
    <row r="25" spans="1:6" ht="15.5" hidden="1" x14ac:dyDescent="0.35">
      <c r="A25" s="11" t="s">
        <v>35</v>
      </c>
      <c r="B25" s="12">
        <v>856.6</v>
      </c>
      <c r="C25" s="12">
        <v>9979.7999999999993</v>
      </c>
      <c r="D25" s="12">
        <v>20494.8</v>
      </c>
      <c r="E25" s="12">
        <v>10836.4</v>
      </c>
      <c r="F25" s="12">
        <v>31331.200000000001</v>
      </c>
    </row>
    <row r="26" spans="1:6" ht="15.5" hidden="1" x14ac:dyDescent="0.35">
      <c r="A26" s="11" t="s">
        <v>36</v>
      </c>
      <c r="B26" s="12">
        <v>843.2</v>
      </c>
      <c r="C26" s="12">
        <v>9918</v>
      </c>
      <c r="D26" s="12">
        <v>20115.400000000001</v>
      </c>
      <c r="E26" s="12">
        <v>10761.2</v>
      </c>
      <c r="F26" s="12">
        <v>30876.6</v>
      </c>
    </row>
    <row r="27" spans="1:6" ht="15.5" hidden="1" x14ac:dyDescent="0.35">
      <c r="A27" s="11" t="s">
        <v>37</v>
      </c>
      <c r="B27" s="12">
        <v>834</v>
      </c>
      <c r="C27" s="12">
        <v>9668.4</v>
      </c>
      <c r="D27" s="12">
        <v>19850.400000000001</v>
      </c>
      <c r="E27" s="12">
        <v>10502.4</v>
      </c>
      <c r="F27" s="12">
        <v>30352.799999999999</v>
      </c>
    </row>
    <row r="28" spans="1:6" ht="15.5" hidden="1" x14ac:dyDescent="0.35">
      <c r="A28" s="11" t="s">
        <v>38</v>
      </c>
      <c r="B28" s="12">
        <v>817.4</v>
      </c>
      <c r="C28" s="12">
        <v>9423</v>
      </c>
      <c r="D28" s="12">
        <v>19860.2</v>
      </c>
      <c r="E28" s="12">
        <v>10240.4</v>
      </c>
      <c r="F28" s="12">
        <v>30100.6</v>
      </c>
    </row>
    <row r="29" spans="1:6" ht="15.5" hidden="1" x14ac:dyDescent="0.35">
      <c r="A29" s="11" t="s">
        <v>39</v>
      </c>
      <c r="B29" s="12">
        <v>808.6</v>
      </c>
      <c r="C29" s="12">
        <v>9193</v>
      </c>
      <c r="D29" s="12">
        <v>19703.2</v>
      </c>
      <c r="E29" s="12">
        <v>10001.6</v>
      </c>
      <c r="F29" s="12">
        <v>29704.799999999999</v>
      </c>
    </row>
    <row r="30" spans="1:6" ht="15.5" hidden="1" x14ac:dyDescent="0.35">
      <c r="A30" s="11" t="s">
        <v>40</v>
      </c>
      <c r="B30" s="12">
        <v>801.6</v>
      </c>
      <c r="C30" s="12">
        <v>9044</v>
      </c>
      <c r="D30" s="12">
        <v>19679.599999999999</v>
      </c>
      <c r="E30" s="12">
        <v>9845.6</v>
      </c>
      <c r="F30" s="12">
        <v>29525.200000000001</v>
      </c>
    </row>
    <row r="31" spans="1:6" ht="15.5" hidden="1" x14ac:dyDescent="0.35">
      <c r="A31" s="11" t="s">
        <v>41</v>
      </c>
      <c r="B31" s="12">
        <v>798.6</v>
      </c>
      <c r="C31" s="12">
        <v>8987.7999999999993</v>
      </c>
      <c r="D31" s="12">
        <v>20259.599999999999</v>
      </c>
      <c r="E31" s="12">
        <v>9786.4</v>
      </c>
      <c r="F31" s="12">
        <v>30046</v>
      </c>
    </row>
    <row r="32" spans="1:6" ht="15.5" hidden="1" x14ac:dyDescent="0.35">
      <c r="A32" s="11" t="s">
        <v>42</v>
      </c>
      <c r="B32" s="12">
        <v>784.8</v>
      </c>
      <c r="C32" s="12">
        <v>8999.7999999999993</v>
      </c>
      <c r="D32" s="12">
        <v>20394.400000000001</v>
      </c>
      <c r="E32" s="12">
        <v>9784.6</v>
      </c>
      <c r="F32" s="12">
        <v>30179</v>
      </c>
    </row>
    <row r="33" spans="1:6" ht="15.5" hidden="1" x14ac:dyDescent="0.35">
      <c r="A33" s="11" t="s">
        <v>43</v>
      </c>
      <c r="B33" s="12">
        <v>763.6</v>
      </c>
      <c r="C33" s="12">
        <v>9023.7999999999993</v>
      </c>
      <c r="D33" s="12">
        <v>20158.2</v>
      </c>
      <c r="E33" s="12">
        <v>9787.4</v>
      </c>
      <c r="F33" s="12">
        <v>29945.599999999999</v>
      </c>
    </row>
    <row r="34" spans="1:6" ht="15.5" hidden="1" x14ac:dyDescent="0.35">
      <c r="A34" s="11" t="s">
        <v>44</v>
      </c>
      <c r="B34" s="12">
        <v>741.6</v>
      </c>
      <c r="C34" s="12">
        <v>9105.7999999999993</v>
      </c>
      <c r="D34" s="12">
        <v>19796.2</v>
      </c>
      <c r="E34" s="12">
        <v>9847.4</v>
      </c>
      <c r="F34" s="12">
        <v>29643.599999999999</v>
      </c>
    </row>
    <row r="35" spans="1:6" ht="15.5" hidden="1" x14ac:dyDescent="0.35">
      <c r="A35" s="11" t="s">
        <v>45</v>
      </c>
      <c r="B35" s="12">
        <v>702.4</v>
      </c>
      <c r="C35" s="12">
        <v>8762.6</v>
      </c>
      <c r="D35" s="12">
        <v>19122.2</v>
      </c>
      <c r="E35" s="12">
        <v>9465</v>
      </c>
      <c r="F35" s="12">
        <v>28587.200000000001</v>
      </c>
    </row>
    <row r="36" spans="1:6" ht="15" hidden="1" x14ac:dyDescent="0.3">
      <c r="A36" s="13" t="s">
        <v>46</v>
      </c>
      <c r="B36" s="12">
        <v>660.2</v>
      </c>
      <c r="C36" s="12">
        <v>8459.7999999999993</v>
      </c>
      <c r="D36" s="12">
        <v>18421.400000000001</v>
      </c>
      <c r="E36" s="12">
        <v>9120</v>
      </c>
      <c r="F36" s="12">
        <v>27541.4</v>
      </c>
    </row>
    <row r="37" spans="1:6" ht="15.5" hidden="1" x14ac:dyDescent="0.35">
      <c r="A37" s="11" t="s">
        <v>47</v>
      </c>
      <c r="B37" s="12">
        <v>640.6</v>
      </c>
      <c r="C37" s="12">
        <v>8249.2000000000007</v>
      </c>
      <c r="D37" s="12">
        <v>18251.8</v>
      </c>
      <c r="E37" s="12">
        <v>8889.7999999999993</v>
      </c>
      <c r="F37" s="12">
        <v>27141.599999999999</v>
      </c>
    </row>
    <row r="38" spans="1:6" ht="15.5" hidden="1" x14ac:dyDescent="0.35">
      <c r="A38" s="11" t="s">
        <v>48</v>
      </c>
      <c r="B38" s="12">
        <v>625.4</v>
      </c>
      <c r="C38" s="12">
        <v>7965.6</v>
      </c>
      <c r="D38" s="12">
        <v>18020.8</v>
      </c>
      <c r="E38" s="12">
        <v>8591</v>
      </c>
      <c r="F38" s="12">
        <v>26611.8</v>
      </c>
    </row>
    <row r="39" spans="1:6" ht="15.5" hidden="1" x14ac:dyDescent="0.35">
      <c r="A39" s="11" t="s">
        <v>49</v>
      </c>
      <c r="B39" s="12">
        <v>596.4</v>
      </c>
      <c r="C39" s="12">
        <v>7455</v>
      </c>
      <c r="D39" s="12">
        <v>17855.400000000001</v>
      </c>
      <c r="E39" s="12">
        <v>8051.4</v>
      </c>
      <c r="F39" s="12">
        <v>25906.799999999999</v>
      </c>
    </row>
    <row r="40" spans="1:6" ht="15.5" hidden="1" x14ac:dyDescent="0.35">
      <c r="A40" s="11" t="s">
        <v>50</v>
      </c>
      <c r="B40" s="12">
        <v>582.4</v>
      </c>
      <c r="C40" s="12">
        <v>7274.8</v>
      </c>
      <c r="D40" s="12">
        <v>18089.8</v>
      </c>
      <c r="E40" s="12">
        <v>7857.2</v>
      </c>
      <c r="F40" s="12">
        <v>25947</v>
      </c>
    </row>
    <row r="41" spans="1:6" ht="15.5" hidden="1" x14ac:dyDescent="0.35">
      <c r="A41" s="11" t="s">
        <v>51</v>
      </c>
      <c r="B41" s="12">
        <v>573.20000000000005</v>
      </c>
      <c r="C41" s="12">
        <v>7129</v>
      </c>
      <c r="D41" s="12">
        <v>18519.599999999999</v>
      </c>
      <c r="E41" s="12">
        <v>7702.2</v>
      </c>
      <c r="F41" s="12">
        <v>26221.8</v>
      </c>
    </row>
    <row r="42" spans="1:6" ht="15.5" hidden="1" x14ac:dyDescent="0.35">
      <c r="A42" s="11" t="s">
        <v>52</v>
      </c>
      <c r="B42" s="12">
        <v>562</v>
      </c>
      <c r="C42" s="12">
        <v>6822.2</v>
      </c>
      <c r="D42" s="12">
        <v>18825.8</v>
      </c>
      <c r="E42" s="12">
        <v>7384.2</v>
      </c>
      <c r="F42" s="12">
        <v>26210</v>
      </c>
    </row>
    <row r="43" spans="1:6" ht="15.5" hidden="1" x14ac:dyDescent="0.35">
      <c r="A43" s="11" t="s">
        <v>53</v>
      </c>
      <c r="B43" s="12">
        <v>540</v>
      </c>
      <c r="C43" s="12">
        <v>6465.4</v>
      </c>
      <c r="D43" s="12">
        <v>19050.400000000001</v>
      </c>
      <c r="E43" s="12">
        <v>7005.4</v>
      </c>
      <c r="F43" s="12">
        <v>26055.8</v>
      </c>
    </row>
    <row r="44" spans="1:6" ht="15.5" hidden="1" x14ac:dyDescent="0.35">
      <c r="A44" s="11" t="s">
        <v>54</v>
      </c>
      <c r="B44" s="12">
        <v>521.4</v>
      </c>
      <c r="C44" s="12">
        <v>6159.2</v>
      </c>
      <c r="D44" s="12">
        <v>19260.2</v>
      </c>
      <c r="E44" s="12">
        <v>6680.6</v>
      </c>
      <c r="F44" s="12">
        <v>25940.799999999999</v>
      </c>
    </row>
    <row r="45" spans="1:6" ht="15.5" hidden="1" x14ac:dyDescent="0.35">
      <c r="A45" s="11" t="s">
        <v>55</v>
      </c>
      <c r="B45" s="12">
        <v>490.4</v>
      </c>
      <c r="C45" s="12">
        <v>5703.6</v>
      </c>
      <c r="D45" s="12">
        <v>19144.599999999999</v>
      </c>
      <c r="E45" s="12">
        <v>6194</v>
      </c>
      <c r="F45" s="12">
        <v>25338.6</v>
      </c>
    </row>
    <row r="46" spans="1:6" ht="15" hidden="1" x14ac:dyDescent="0.3">
      <c r="A46" s="13" t="s">
        <v>56</v>
      </c>
      <c r="B46" s="12">
        <v>452.4</v>
      </c>
      <c r="C46" s="12">
        <v>5345.6</v>
      </c>
      <c r="D46" s="12">
        <v>18548.8</v>
      </c>
      <c r="E46" s="12">
        <v>5798</v>
      </c>
      <c r="F46" s="12">
        <v>24346.799999999999</v>
      </c>
    </row>
    <row r="47" spans="1:6" ht="15.5" hidden="1" x14ac:dyDescent="0.35">
      <c r="A47" s="11" t="s">
        <v>57</v>
      </c>
      <c r="B47" s="12">
        <v>425</v>
      </c>
      <c r="C47" s="12">
        <v>5081.2</v>
      </c>
      <c r="D47" s="12">
        <v>17833.8</v>
      </c>
      <c r="E47" s="12">
        <v>5506.2</v>
      </c>
      <c r="F47" s="12">
        <v>23340</v>
      </c>
    </row>
    <row r="48" spans="1:6" ht="15.5" hidden="1" x14ac:dyDescent="0.35">
      <c r="A48" s="11" t="s">
        <v>58</v>
      </c>
      <c r="B48" s="12">
        <v>398.2</v>
      </c>
      <c r="C48" s="12">
        <v>4761.8</v>
      </c>
      <c r="D48" s="12">
        <v>17454</v>
      </c>
      <c r="E48" s="12">
        <v>5160</v>
      </c>
      <c r="F48" s="12">
        <v>22614</v>
      </c>
    </row>
    <row r="49" spans="1:11" ht="15.5" hidden="1" x14ac:dyDescent="0.35">
      <c r="A49" s="11" t="s">
        <v>59</v>
      </c>
      <c r="B49" s="12">
        <v>381</v>
      </c>
      <c r="C49" s="12">
        <v>4536</v>
      </c>
      <c r="D49" s="12">
        <v>17388.2</v>
      </c>
      <c r="E49" s="12">
        <v>4917</v>
      </c>
      <c r="F49" s="12">
        <v>22305.200000000001</v>
      </c>
    </row>
    <row r="50" spans="1:11" ht="15.5" hidden="1" x14ac:dyDescent="0.35">
      <c r="A50" s="11" t="s">
        <v>60</v>
      </c>
      <c r="B50" s="12">
        <v>378.2</v>
      </c>
      <c r="C50" s="12">
        <v>4459.6000000000004</v>
      </c>
      <c r="D50" s="12">
        <v>17478</v>
      </c>
      <c r="E50" s="12">
        <v>4837.8</v>
      </c>
      <c r="F50" s="12">
        <v>22315.8</v>
      </c>
    </row>
    <row r="51" spans="1:11" ht="15.5" hidden="1" x14ac:dyDescent="0.35">
      <c r="A51" s="11" t="s">
        <v>61</v>
      </c>
      <c r="B51" s="12">
        <v>367.6</v>
      </c>
      <c r="C51" s="12">
        <v>4171</v>
      </c>
      <c r="D51" s="12">
        <v>17463</v>
      </c>
      <c r="E51" s="12">
        <v>4538.6000000000004</v>
      </c>
      <c r="F51" s="12">
        <v>22001.599999999999</v>
      </c>
    </row>
    <row r="52" spans="1:11" ht="15.5" hidden="1" x14ac:dyDescent="0.35">
      <c r="A52" s="11" t="s">
        <v>62</v>
      </c>
      <c r="B52" s="12">
        <v>351</v>
      </c>
      <c r="C52" s="12">
        <v>3898.6</v>
      </c>
      <c r="D52" s="12">
        <v>17416.8</v>
      </c>
      <c r="E52" s="12">
        <v>4249.6000000000004</v>
      </c>
      <c r="F52" s="12">
        <v>21666.400000000001</v>
      </c>
    </row>
    <row r="53" spans="1:11" ht="15.5" hidden="1" x14ac:dyDescent="0.35">
      <c r="A53" s="11" t="s">
        <v>63</v>
      </c>
      <c r="B53" s="12">
        <v>349.2</v>
      </c>
      <c r="C53" s="12">
        <v>3772.4</v>
      </c>
      <c r="D53" s="12">
        <v>17183.8</v>
      </c>
      <c r="E53" s="12">
        <v>4121.6000000000004</v>
      </c>
      <c r="F53" s="12">
        <v>21305.4</v>
      </c>
    </row>
    <row r="54" spans="1:11" ht="15.5" hidden="1" x14ac:dyDescent="0.35">
      <c r="A54" s="11" t="s">
        <v>64</v>
      </c>
      <c r="B54" s="12">
        <v>334.6</v>
      </c>
      <c r="C54" s="12">
        <v>3608.8</v>
      </c>
      <c r="D54" s="12">
        <v>16691.2</v>
      </c>
      <c r="E54" s="12">
        <v>3943.4</v>
      </c>
      <c r="F54" s="12">
        <v>20634.599999999999</v>
      </c>
    </row>
    <row r="55" spans="1:11" ht="15.5" hidden="1" x14ac:dyDescent="0.35">
      <c r="A55" s="11" t="s">
        <v>65</v>
      </c>
      <c r="B55" s="12">
        <v>324.8</v>
      </c>
      <c r="C55" s="12">
        <v>3385.8</v>
      </c>
      <c r="D55" s="12">
        <v>16181.8</v>
      </c>
      <c r="E55" s="12">
        <v>3710.6</v>
      </c>
      <c r="F55" s="12">
        <v>19892.400000000001</v>
      </c>
    </row>
    <row r="56" spans="1:11" ht="15.5" hidden="1" x14ac:dyDescent="0.35">
      <c r="A56" s="11" t="s">
        <v>66</v>
      </c>
      <c r="B56" s="12">
        <v>324.39999999999998</v>
      </c>
      <c r="C56" s="12">
        <v>3559.2739999999999</v>
      </c>
      <c r="D56" s="12">
        <v>15486.52</v>
      </c>
      <c r="E56" s="12">
        <v>3883.674</v>
      </c>
      <c r="F56" s="12">
        <v>19392.400000000001</v>
      </c>
    </row>
    <row r="57" spans="1:11" ht="15.5" hidden="1" x14ac:dyDescent="0.35">
      <c r="A57" s="11" t="s">
        <v>67</v>
      </c>
      <c r="B57" s="12">
        <v>316.39999999999998</v>
      </c>
      <c r="C57" s="12">
        <v>3752.2919999999999</v>
      </c>
      <c r="D57" s="12">
        <v>14749.9</v>
      </c>
      <c r="E57" s="12">
        <v>4068.692</v>
      </c>
      <c r="F57" s="12">
        <v>18840.797999999999</v>
      </c>
    </row>
    <row r="58" spans="1:11" ht="15.5" hidden="1" x14ac:dyDescent="0.35">
      <c r="A58" s="11" t="s">
        <v>68</v>
      </c>
      <c r="B58" s="12">
        <v>309.60000000000002</v>
      </c>
      <c r="C58" s="12">
        <v>3951.9899999999993</v>
      </c>
      <c r="D58" s="12">
        <v>14000</v>
      </c>
      <c r="E58" s="12">
        <v>4261.5899999999992</v>
      </c>
      <c r="F58" s="12">
        <v>18283.795999999995</v>
      </c>
    </row>
    <row r="59" spans="1:11" ht="15.5" hidden="1" x14ac:dyDescent="0.35">
      <c r="A59" s="11" t="s">
        <v>69</v>
      </c>
      <c r="B59" s="12">
        <v>305</v>
      </c>
      <c r="C59" s="12">
        <v>4111.5859999999993</v>
      </c>
      <c r="D59" s="12">
        <v>13197.6</v>
      </c>
      <c r="E59" s="12">
        <v>4416.5859999999993</v>
      </c>
      <c r="F59" s="12">
        <v>17636.392</v>
      </c>
    </row>
    <row r="60" spans="1:11" ht="19.5" hidden="1" customHeight="1" x14ac:dyDescent="0.4">
      <c r="A60" s="11" t="s">
        <v>70</v>
      </c>
      <c r="B60" s="12">
        <v>291.8</v>
      </c>
      <c r="C60" s="12">
        <v>4346.2359999999999</v>
      </c>
      <c r="D60" s="12">
        <v>12331.14</v>
      </c>
      <c r="E60" s="12">
        <v>4638.0360000000001</v>
      </c>
      <c r="F60" s="12">
        <v>16991.381999999998</v>
      </c>
      <c r="K60" s="14"/>
    </row>
    <row r="61" spans="1:11" ht="19.5" hidden="1" customHeight="1" x14ac:dyDescent="0.4">
      <c r="A61" s="11" t="s">
        <v>71</v>
      </c>
      <c r="B61" s="12">
        <v>273.39999999999998</v>
      </c>
      <c r="C61" s="12">
        <v>4188.3959999999988</v>
      </c>
      <c r="D61" s="12">
        <v>11813.380000000001</v>
      </c>
      <c r="E61" s="12">
        <v>4461.7959999999994</v>
      </c>
      <c r="F61" s="12">
        <v>16275.175999999998</v>
      </c>
      <c r="K61" s="14"/>
    </row>
    <row r="62" spans="1:11" ht="19.5" hidden="1" customHeight="1" x14ac:dyDescent="0.4">
      <c r="A62" s="11" t="s">
        <v>72</v>
      </c>
      <c r="B62" s="12">
        <v>257.8</v>
      </c>
      <c r="C62" s="12">
        <v>3946.982</v>
      </c>
      <c r="D62" s="12">
        <v>11183.2</v>
      </c>
      <c r="E62" s="12">
        <v>4204.7820000000002</v>
      </c>
      <c r="F62" s="12">
        <v>15387.982</v>
      </c>
      <c r="K62" s="14"/>
    </row>
    <row r="63" spans="1:11" ht="19.5" hidden="1" customHeight="1" x14ac:dyDescent="0.4">
      <c r="A63" s="11" t="s">
        <v>73</v>
      </c>
      <c r="B63" s="12">
        <v>232</v>
      </c>
      <c r="C63" s="12">
        <v>3703.7080000000001</v>
      </c>
      <c r="D63" s="12">
        <v>10577.880000000001</v>
      </c>
      <c r="E63" s="12">
        <v>3935.7080000000001</v>
      </c>
      <c r="F63" s="12">
        <v>14513.588</v>
      </c>
      <c r="K63" s="14"/>
    </row>
    <row r="64" spans="1:11" ht="19.5" hidden="1" customHeight="1" x14ac:dyDescent="0.4">
      <c r="A64" s="11" t="s">
        <v>74</v>
      </c>
      <c r="B64" s="12">
        <v>211</v>
      </c>
      <c r="C64" s="12">
        <v>3557.2620000000002</v>
      </c>
      <c r="D64" s="12">
        <v>10052.52</v>
      </c>
      <c r="E64" s="12">
        <v>3768.2620000000002</v>
      </c>
      <c r="F64" s="12">
        <v>13820.782000000001</v>
      </c>
      <c r="K64" s="14"/>
    </row>
    <row r="65" spans="1:11" ht="19.5" hidden="1" customHeight="1" x14ac:dyDescent="0.4">
      <c r="A65" s="11" t="s">
        <v>75</v>
      </c>
      <c r="B65" s="12">
        <v>191.4</v>
      </c>
      <c r="C65" s="12">
        <v>3311.5279999999998</v>
      </c>
      <c r="D65" s="12">
        <v>9504.66</v>
      </c>
      <c r="E65" s="12">
        <v>3502.9279999999999</v>
      </c>
      <c r="F65" s="12">
        <v>13007.587999999998</v>
      </c>
      <c r="K65" s="14"/>
    </row>
    <row r="66" spans="1:11" ht="19.5" hidden="1" customHeight="1" x14ac:dyDescent="0.4">
      <c r="A66" s="11" t="s">
        <v>76</v>
      </c>
      <c r="B66" s="12">
        <v>188.8</v>
      </c>
      <c r="C66" s="12">
        <v>3122.6179999999999</v>
      </c>
      <c r="D66" s="12">
        <v>8957.98</v>
      </c>
      <c r="E66" s="12">
        <v>3311.4180000000001</v>
      </c>
      <c r="F66" s="12">
        <v>12269.398000000001</v>
      </c>
      <c r="K66" s="14"/>
    </row>
    <row r="67" spans="1:11" ht="19.5" hidden="1" customHeight="1" x14ac:dyDescent="0.4">
      <c r="A67" s="11" t="s">
        <v>77</v>
      </c>
      <c r="B67" s="12">
        <v>180.8</v>
      </c>
      <c r="C67" s="12">
        <v>3015.9960000000001</v>
      </c>
      <c r="D67" s="12">
        <v>8595.6</v>
      </c>
      <c r="E67" s="12">
        <v>3196.7959999999998</v>
      </c>
      <c r="F67" s="12">
        <v>11792.396000000001</v>
      </c>
      <c r="K67" s="14"/>
    </row>
    <row r="68" spans="1:11" ht="19.5" hidden="1" customHeight="1" x14ac:dyDescent="0.4">
      <c r="A68" s="11" t="s">
        <v>78</v>
      </c>
      <c r="B68" s="12">
        <v>182</v>
      </c>
      <c r="C68" s="12">
        <v>2950.54</v>
      </c>
      <c r="D68" s="12">
        <v>8281.8599999999988</v>
      </c>
      <c r="E68" s="12">
        <v>3132.54</v>
      </c>
      <c r="F68" s="12">
        <v>11414.4</v>
      </c>
      <c r="K68" s="14"/>
    </row>
    <row r="69" spans="1:11" ht="19.5" hidden="1" customHeight="1" x14ac:dyDescent="0.4">
      <c r="A69" s="11" t="s">
        <v>79</v>
      </c>
      <c r="B69" s="12">
        <v>175.8</v>
      </c>
      <c r="C69" s="12">
        <v>2807.13</v>
      </c>
      <c r="D69" s="12">
        <v>7787.68</v>
      </c>
      <c r="E69" s="12">
        <v>2982.9300000000003</v>
      </c>
      <c r="F69" s="12">
        <v>10770.61</v>
      </c>
      <c r="K69" s="14"/>
    </row>
    <row r="70" spans="1:11" ht="19.5" hidden="1" customHeight="1" x14ac:dyDescent="0.4">
      <c r="A70" s="11" t="s">
        <v>80</v>
      </c>
      <c r="B70" s="12">
        <v>173.6</v>
      </c>
      <c r="C70" s="12">
        <v>2727.19</v>
      </c>
      <c r="D70" s="12">
        <v>7252.0199999999995</v>
      </c>
      <c r="E70" s="12">
        <v>2900.79</v>
      </c>
      <c r="F70" s="12">
        <v>10152.810000000001</v>
      </c>
      <c r="K70" s="14"/>
    </row>
    <row r="71" spans="1:11" ht="19.5" hidden="1" customHeight="1" x14ac:dyDescent="0.4">
      <c r="A71" s="11" t="s">
        <v>81</v>
      </c>
      <c r="B71" s="12">
        <v>165.6</v>
      </c>
      <c r="C71" s="12">
        <v>2624.3840000000005</v>
      </c>
      <c r="D71" s="12">
        <v>6615.0199999999995</v>
      </c>
      <c r="E71" s="12">
        <v>2789.9840000000004</v>
      </c>
      <c r="F71" s="12">
        <v>9405.003999999999</v>
      </c>
      <c r="K71" s="14"/>
    </row>
    <row r="72" spans="1:11" ht="19.5" hidden="1" customHeight="1" x14ac:dyDescent="0.4">
      <c r="A72" s="11" t="s">
        <v>82</v>
      </c>
      <c r="B72" s="12">
        <v>158.6</v>
      </c>
      <c r="C72" s="12">
        <v>2373.402</v>
      </c>
      <c r="D72" s="12">
        <v>5696.6</v>
      </c>
      <c r="E72" s="12">
        <v>2532.002</v>
      </c>
      <c r="F72" s="12">
        <v>8228.6020000000008</v>
      </c>
      <c r="K72" s="14"/>
    </row>
    <row r="73" spans="1:11" ht="19.5" hidden="1" customHeight="1" x14ac:dyDescent="0.4">
      <c r="A73" s="11" t="s">
        <v>83</v>
      </c>
      <c r="B73" s="12">
        <v>146</v>
      </c>
      <c r="C73" s="12">
        <v>2124.634</v>
      </c>
      <c r="D73" s="12">
        <v>4806.3600000000006</v>
      </c>
      <c r="E73" s="12">
        <v>2270.634</v>
      </c>
      <c r="F73" s="12">
        <v>7076.9940000000006</v>
      </c>
      <c r="K73" s="14"/>
    </row>
    <row r="74" spans="1:11" ht="19.5" hidden="1" customHeight="1" x14ac:dyDescent="0.4">
      <c r="A74" s="11" t="s">
        <v>84</v>
      </c>
      <c r="B74" s="12">
        <v>150</v>
      </c>
      <c r="C74" s="12">
        <v>1966.0940000000003</v>
      </c>
      <c r="D74" s="12">
        <v>4218.1000000000004</v>
      </c>
      <c r="E74" s="12">
        <v>2116.0940000000001</v>
      </c>
      <c r="F74" s="12">
        <v>6334.1940000000004</v>
      </c>
      <c r="K74" s="14"/>
    </row>
    <row r="75" spans="1:11" ht="19.5" hidden="1" customHeight="1" x14ac:dyDescent="0.4">
      <c r="A75" s="11" t="s">
        <v>85</v>
      </c>
      <c r="B75" s="12">
        <v>146.4</v>
      </c>
      <c r="C75" s="12">
        <v>1856.1179999999999</v>
      </c>
      <c r="D75" s="12">
        <v>3823.28</v>
      </c>
      <c r="E75" s="12">
        <v>2002.518</v>
      </c>
      <c r="F75" s="12">
        <v>5825.7979999999998</v>
      </c>
      <c r="K75" s="14"/>
    </row>
    <row r="76" spans="1:11" ht="19.5" hidden="1" customHeight="1" x14ac:dyDescent="0.4">
      <c r="A76" s="11" t="s">
        <v>86</v>
      </c>
      <c r="B76" s="12">
        <v>146</v>
      </c>
      <c r="C76" s="12">
        <v>1774.8</v>
      </c>
      <c r="D76" s="12">
        <v>3553.6</v>
      </c>
      <c r="E76" s="12">
        <v>1920.8</v>
      </c>
      <c r="F76" s="12">
        <v>5474.4</v>
      </c>
      <c r="K76" s="14"/>
    </row>
    <row r="77" spans="1:11" ht="4.5" hidden="1" customHeight="1" x14ac:dyDescent="0.35">
      <c r="A77" s="11"/>
      <c r="B77" s="15"/>
      <c r="C77" s="15"/>
      <c r="D77" s="15"/>
      <c r="E77" s="15"/>
      <c r="F77" s="15"/>
    </row>
    <row r="78" spans="1:11" hidden="1" x14ac:dyDescent="0.25"/>
  </sheetData>
  <pageMargins left="0.74803149606299213" right="0.74803149606299213" top="0.98425196850393704" bottom="0.98425196850393704" header="0.51181102362204722" footer="0.51181102362204722"/>
  <pageSetup paperSize="9" scale="72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2511-3AC2-4713-9B3F-63F4D8A32A0B}">
  <sheetPr>
    <pageSetUpPr fitToPage="1"/>
  </sheetPr>
  <dimension ref="A1:AC181"/>
  <sheetViews>
    <sheetView topLeftCell="A34" zoomScaleNormal="100" workbookViewId="0">
      <selection activeCell="A34" sqref="A34"/>
    </sheetView>
  </sheetViews>
  <sheetFormatPr defaultColWidth="9.1796875" defaultRowHeight="12.5" x14ac:dyDescent="0.25"/>
  <cols>
    <col min="1" max="17" width="9.1796875" style="16"/>
    <col min="18" max="23" width="0" style="16" hidden="1" customWidth="1"/>
    <col min="24" max="16384" width="9.1796875" style="16"/>
  </cols>
  <sheetData>
    <row r="1" spans="1:29" hidden="1" x14ac:dyDescent="0.25">
      <c r="I1" s="17"/>
    </row>
    <row r="2" spans="1:29" hidden="1" x14ac:dyDescent="0.25">
      <c r="B2" s="16" t="s">
        <v>87</v>
      </c>
      <c r="I2" s="16" t="s">
        <v>88</v>
      </c>
      <c r="P2" s="16" t="s">
        <v>89</v>
      </c>
      <c r="W2" s="17" t="s">
        <v>90</v>
      </c>
    </row>
    <row r="3" spans="1:29" hidden="1" x14ac:dyDescent="0.25">
      <c r="I3" s="17"/>
      <c r="P3" s="17"/>
      <c r="W3" s="17"/>
    </row>
    <row r="4" spans="1:29" ht="13" hidden="1" x14ac:dyDescent="0.3">
      <c r="B4" s="16" t="s">
        <v>91</v>
      </c>
      <c r="D4" s="18">
        <v>0.5</v>
      </c>
      <c r="I4" s="17" t="s">
        <v>91</v>
      </c>
      <c r="K4" s="18">
        <v>0.5</v>
      </c>
      <c r="P4" s="17" t="s">
        <v>91</v>
      </c>
      <c r="R4" s="18">
        <v>0.6</v>
      </c>
      <c r="W4" s="17" t="s">
        <v>91</v>
      </c>
      <c r="Y4" s="18">
        <v>0.6</v>
      </c>
    </row>
    <row r="5" spans="1:29" hidden="1" x14ac:dyDescent="0.25">
      <c r="D5" s="19"/>
      <c r="I5" s="17"/>
      <c r="P5" s="17"/>
      <c r="W5" s="17"/>
    </row>
    <row r="6" spans="1:29" hidden="1" x14ac:dyDescent="0.25">
      <c r="B6" s="16" t="s">
        <v>92</v>
      </c>
      <c r="D6" s="19"/>
      <c r="F6" s="20">
        <f>1-D4</f>
        <v>0.5</v>
      </c>
      <c r="I6" s="16" t="s">
        <v>92</v>
      </c>
      <c r="M6" s="21">
        <f>1-K4</f>
        <v>0.5</v>
      </c>
      <c r="P6" s="16" t="s">
        <v>92</v>
      </c>
      <c r="T6" s="21">
        <f>1-R4</f>
        <v>0.4</v>
      </c>
      <c r="W6" s="16" t="s">
        <v>92</v>
      </c>
      <c r="AA6" s="21">
        <f>1-Y4</f>
        <v>0.4</v>
      </c>
    </row>
    <row r="7" spans="1:29" hidden="1" x14ac:dyDescent="0.25">
      <c r="I7" s="17"/>
      <c r="P7" s="17"/>
      <c r="W7" s="17"/>
    </row>
    <row r="8" spans="1:29" hidden="1" x14ac:dyDescent="0.25">
      <c r="B8" s="57"/>
      <c r="C8" s="57"/>
      <c r="D8" s="22" t="s">
        <v>93</v>
      </c>
      <c r="E8" s="22" t="s">
        <v>94</v>
      </c>
      <c r="F8" s="22" t="s">
        <v>95</v>
      </c>
      <c r="G8" s="22" t="s">
        <v>96</v>
      </c>
      <c r="H8" s="22" t="s">
        <v>97</v>
      </c>
      <c r="I8" s="17"/>
      <c r="J8" s="22"/>
      <c r="K8" s="22" t="s">
        <v>93</v>
      </c>
      <c r="L8" s="22" t="s">
        <v>94</v>
      </c>
      <c r="M8" s="22" t="s">
        <v>95</v>
      </c>
      <c r="N8" s="22" t="s">
        <v>96</v>
      </c>
      <c r="O8" s="22" t="s">
        <v>97</v>
      </c>
      <c r="P8" s="23" t="s">
        <v>98</v>
      </c>
      <c r="Q8" s="22"/>
      <c r="R8" s="22" t="s">
        <v>93</v>
      </c>
      <c r="S8" s="22" t="s">
        <v>94</v>
      </c>
      <c r="T8" s="22" t="s">
        <v>95</v>
      </c>
      <c r="U8" s="22" t="s">
        <v>96</v>
      </c>
      <c r="V8" s="22" t="s">
        <v>97</v>
      </c>
      <c r="W8" s="23" t="s">
        <v>98</v>
      </c>
      <c r="X8" s="22"/>
      <c r="Y8" s="22" t="s">
        <v>93</v>
      </c>
      <c r="Z8" s="22" t="s">
        <v>94</v>
      </c>
      <c r="AA8" s="22" t="s">
        <v>95</v>
      </c>
      <c r="AB8" s="22" t="s">
        <v>96</v>
      </c>
      <c r="AC8" s="22" t="s">
        <v>97</v>
      </c>
    </row>
    <row r="9" spans="1:29" hidden="1" x14ac:dyDescent="0.25">
      <c r="B9" s="23" t="s">
        <v>87</v>
      </c>
      <c r="C9" s="22"/>
      <c r="D9" s="16" t="s">
        <v>99</v>
      </c>
      <c r="E9" s="16" t="s">
        <v>100</v>
      </c>
      <c r="F9" s="16" t="s">
        <v>101</v>
      </c>
      <c r="G9" s="16" t="s">
        <v>102</v>
      </c>
      <c r="H9" s="16" t="s">
        <v>103</v>
      </c>
      <c r="I9" s="23" t="s">
        <v>88</v>
      </c>
      <c r="J9" s="22"/>
      <c r="K9" s="16" t="s">
        <v>99</v>
      </c>
      <c r="L9" s="16" t="s">
        <v>100</v>
      </c>
      <c r="M9" s="16" t="s">
        <v>101</v>
      </c>
      <c r="N9" s="16" t="s">
        <v>102</v>
      </c>
      <c r="O9" s="16" t="s">
        <v>103</v>
      </c>
      <c r="P9" s="23" t="s">
        <v>104</v>
      </c>
      <c r="Q9" s="22"/>
      <c r="R9" s="16" t="s">
        <v>99</v>
      </c>
      <c r="S9" s="16" t="s">
        <v>100</v>
      </c>
      <c r="T9" s="16" t="s">
        <v>101</v>
      </c>
      <c r="U9" s="16" t="s">
        <v>102</v>
      </c>
      <c r="V9" s="16" t="s">
        <v>103</v>
      </c>
      <c r="W9" s="23" t="s">
        <v>105</v>
      </c>
      <c r="X9" s="22"/>
      <c r="Y9" s="16" t="s">
        <v>99</v>
      </c>
      <c r="Z9" s="16" t="s">
        <v>100</v>
      </c>
      <c r="AA9" s="16" t="s">
        <v>101</v>
      </c>
      <c r="AB9" s="16" t="s">
        <v>102</v>
      </c>
      <c r="AC9" s="16" t="s">
        <v>103</v>
      </c>
    </row>
    <row r="10" spans="1:29" ht="13" hidden="1" thickBot="1" x14ac:dyDescent="0.3">
      <c r="A10" s="24" t="s">
        <v>106</v>
      </c>
      <c r="B10" s="24"/>
      <c r="C10" s="25" t="s">
        <v>107</v>
      </c>
      <c r="D10" s="25" t="s">
        <v>108</v>
      </c>
      <c r="E10" s="25" t="s">
        <v>109</v>
      </c>
      <c r="F10" s="25" t="s">
        <v>110</v>
      </c>
      <c r="G10" s="25" t="s">
        <v>111</v>
      </c>
      <c r="H10" s="25" t="s">
        <v>112</v>
      </c>
      <c r="I10" s="26"/>
      <c r="J10" s="24" t="s">
        <v>107</v>
      </c>
      <c r="K10" s="25" t="s">
        <v>108</v>
      </c>
      <c r="L10" s="25" t="s">
        <v>109</v>
      </c>
      <c r="M10" s="25" t="s">
        <v>110</v>
      </c>
      <c r="N10" s="25" t="s">
        <v>111</v>
      </c>
      <c r="O10" s="25" t="s">
        <v>112</v>
      </c>
      <c r="P10" s="26"/>
      <c r="Q10" s="24" t="s">
        <v>107</v>
      </c>
      <c r="R10" s="25" t="s">
        <v>108</v>
      </c>
      <c r="S10" s="25" t="s">
        <v>109</v>
      </c>
      <c r="T10" s="25" t="s">
        <v>110</v>
      </c>
      <c r="U10" s="25" t="s">
        <v>111</v>
      </c>
      <c r="V10" s="25" t="s">
        <v>112</v>
      </c>
      <c r="W10" s="26"/>
      <c r="X10" s="24" t="s">
        <v>107</v>
      </c>
      <c r="Y10" s="25" t="s">
        <v>108</v>
      </c>
      <c r="Z10" s="25" t="s">
        <v>109</v>
      </c>
      <c r="AA10" s="25" t="s">
        <v>110</v>
      </c>
      <c r="AB10" s="25" t="s">
        <v>111</v>
      </c>
      <c r="AC10" s="25" t="s">
        <v>112</v>
      </c>
    </row>
    <row r="11" spans="1:29" hidden="1" x14ac:dyDescent="0.25">
      <c r="A11" s="16" t="s">
        <v>113</v>
      </c>
      <c r="B11" s="16">
        <v>173.6</v>
      </c>
      <c r="C11" s="16">
        <v>173.6</v>
      </c>
      <c r="D11" s="27"/>
      <c r="E11" s="27"/>
      <c r="F11" s="27"/>
      <c r="G11" s="27"/>
      <c r="H11" s="27"/>
      <c r="I11" s="28">
        <f>AVERAGE(I12:I16)</f>
        <v>2727.4</v>
      </c>
      <c r="J11" s="29">
        <f>I11</f>
        <v>2727.4</v>
      </c>
      <c r="K11" s="27"/>
      <c r="L11" s="27"/>
      <c r="M11" s="27"/>
      <c r="N11" s="27"/>
      <c r="O11" s="27"/>
      <c r="P11" s="28">
        <f>AVERAGE(P12:P16)</f>
        <v>5.6</v>
      </c>
      <c r="Q11" s="29">
        <f>P11</f>
        <v>5.6</v>
      </c>
      <c r="R11" s="27"/>
      <c r="S11" s="27"/>
      <c r="T11" s="27"/>
      <c r="U11" s="27"/>
      <c r="V11" s="27"/>
      <c r="W11" s="28">
        <f>AVERAGE(W12:W16)</f>
        <v>258.60000000000002</v>
      </c>
      <c r="X11" s="29">
        <f>W11</f>
        <v>258.60000000000002</v>
      </c>
      <c r="Y11" s="27"/>
      <c r="Z11" s="27"/>
      <c r="AA11" s="27"/>
      <c r="AB11" s="27"/>
      <c r="AC11" s="27"/>
    </row>
    <row r="12" spans="1:29" hidden="1" x14ac:dyDescent="0.25">
      <c r="A12" s="16">
        <v>2014</v>
      </c>
      <c r="B12" s="30">
        <v>203</v>
      </c>
      <c r="C12" s="29">
        <f t="shared" ref="C12:C28" si="0">C11</f>
        <v>173.6</v>
      </c>
      <c r="D12" s="27"/>
      <c r="E12" s="27"/>
      <c r="F12" s="27"/>
      <c r="G12" s="27"/>
      <c r="H12" s="27"/>
      <c r="I12" s="31">
        <v>2899</v>
      </c>
      <c r="J12" s="29">
        <f t="shared" ref="J12:J28" si="1">J11</f>
        <v>2727.4</v>
      </c>
      <c r="K12" s="27"/>
      <c r="L12" s="27"/>
      <c r="M12" s="27"/>
      <c r="N12" s="27"/>
      <c r="O12" s="27"/>
      <c r="P12" s="30">
        <v>7</v>
      </c>
      <c r="Q12" s="29">
        <f t="shared" ref="Q12:Q28" si="2">Q11</f>
        <v>5.6</v>
      </c>
      <c r="R12" s="27"/>
      <c r="S12" s="27"/>
      <c r="T12" s="27"/>
      <c r="U12" s="27"/>
      <c r="V12" s="27"/>
      <c r="W12" s="32">
        <v>286</v>
      </c>
      <c r="X12" s="29">
        <f t="shared" ref="X12:X28" si="3">X11</f>
        <v>258.60000000000002</v>
      </c>
      <c r="Y12" s="27"/>
      <c r="Z12" s="27"/>
      <c r="AA12" s="27"/>
      <c r="AB12" s="27"/>
      <c r="AC12" s="27"/>
    </row>
    <row r="13" spans="1:29" hidden="1" x14ac:dyDescent="0.25">
      <c r="A13" s="16">
        <v>2015</v>
      </c>
      <c r="B13" s="30">
        <v>168</v>
      </c>
      <c r="C13" s="29">
        <f t="shared" si="0"/>
        <v>173.6</v>
      </c>
      <c r="D13" s="27"/>
      <c r="E13" s="27"/>
      <c r="F13" s="27"/>
      <c r="G13" s="27"/>
      <c r="H13" s="27"/>
      <c r="I13" s="31">
        <v>2793</v>
      </c>
      <c r="J13" s="29">
        <f t="shared" si="1"/>
        <v>2727.4</v>
      </c>
      <c r="K13" s="27"/>
      <c r="L13" s="27"/>
      <c r="M13" s="27"/>
      <c r="N13" s="27"/>
      <c r="O13" s="27"/>
      <c r="P13" s="30">
        <v>4</v>
      </c>
      <c r="Q13" s="29">
        <f t="shared" si="2"/>
        <v>5.6</v>
      </c>
      <c r="R13" s="27"/>
      <c r="S13" s="27"/>
      <c r="T13" s="27"/>
      <c r="U13" s="27"/>
      <c r="V13" s="27"/>
      <c r="W13" s="32">
        <v>249</v>
      </c>
      <c r="X13" s="29">
        <f t="shared" si="3"/>
        <v>258.60000000000002</v>
      </c>
      <c r="Y13" s="27"/>
      <c r="Z13" s="27"/>
      <c r="AA13" s="27"/>
      <c r="AB13" s="27"/>
      <c r="AC13" s="27"/>
    </row>
    <row r="14" spans="1:29" hidden="1" x14ac:dyDescent="0.25">
      <c r="A14" s="16">
        <v>2016</v>
      </c>
      <c r="B14" s="30">
        <v>191</v>
      </c>
      <c r="C14" s="29">
        <f t="shared" si="0"/>
        <v>173.6</v>
      </c>
      <c r="D14" s="29">
        <f>C14</f>
        <v>173.6</v>
      </c>
      <c r="E14" s="33">
        <v>1</v>
      </c>
      <c r="F14" s="34">
        <f>1</f>
        <v>1</v>
      </c>
      <c r="G14" s="35">
        <f>D14</f>
        <v>173.6</v>
      </c>
      <c r="I14" s="31">
        <v>2865</v>
      </c>
      <c r="J14" s="29">
        <f t="shared" si="1"/>
        <v>2727.4</v>
      </c>
      <c r="K14" s="29">
        <f>J14</f>
        <v>2727.4</v>
      </c>
      <c r="L14" s="33">
        <v>1</v>
      </c>
      <c r="M14" s="34">
        <f>1</f>
        <v>1</v>
      </c>
      <c r="N14" s="35">
        <f>K14</f>
        <v>2727.4</v>
      </c>
      <c r="P14" s="30">
        <v>12</v>
      </c>
      <c r="Q14" s="29">
        <f t="shared" si="2"/>
        <v>5.6</v>
      </c>
      <c r="R14" s="29">
        <f>Q14</f>
        <v>5.6</v>
      </c>
      <c r="S14" s="33">
        <v>1</v>
      </c>
      <c r="T14" s="34">
        <f>1</f>
        <v>1</v>
      </c>
      <c r="U14" s="35">
        <f>R14</f>
        <v>5.6</v>
      </c>
      <c r="W14" s="32">
        <v>278</v>
      </c>
      <c r="X14" s="29">
        <f t="shared" si="3"/>
        <v>258.60000000000002</v>
      </c>
      <c r="Y14" s="29">
        <f>X14</f>
        <v>258.60000000000002</v>
      </c>
      <c r="Z14" s="33">
        <v>1</v>
      </c>
      <c r="AA14" s="34">
        <f>1</f>
        <v>1</v>
      </c>
      <c r="AB14" s="35">
        <f>Y14</f>
        <v>258.60000000000002</v>
      </c>
    </row>
    <row r="15" spans="1:29" hidden="1" x14ac:dyDescent="0.25">
      <c r="A15" s="16">
        <v>2017</v>
      </c>
      <c r="B15" s="30">
        <v>145</v>
      </c>
      <c r="C15" s="29">
        <f t="shared" si="0"/>
        <v>173.6</v>
      </c>
      <c r="F15" s="21">
        <f t="shared" ref="F15:F27" si="4">F14*E$31</f>
        <v>0.95169515301061958</v>
      </c>
      <c r="G15" s="35">
        <f t="shared" ref="G15:G27" si="5">G14*E$31</f>
        <v>165.21427856264356</v>
      </c>
      <c r="H15" s="36">
        <f t="shared" ref="H15:H27" si="6">(G15-G14)/G14</f>
        <v>-4.8304846989380402E-2</v>
      </c>
      <c r="I15" s="31">
        <v>2578</v>
      </c>
      <c r="J15" s="29">
        <f t="shared" si="1"/>
        <v>2727.4</v>
      </c>
      <c r="M15" s="21">
        <f t="shared" ref="M15:M28" si="7">M14*L$31</f>
        <v>0.95169515301061958</v>
      </c>
      <c r="N15" s="35">
        <f t="shared" ref="N15:N28" si="8">N14*L$31</f>
        <v>2595.6533603211637</v>
      </c>
      <c r="O15" s="36">
        <f t="shared" ref="O15:O28" si="9">(N15-N14)/N14</f>
        <v>-4.8304846989380486E-2</v>
      </c>
      <c r="P15" s="30">
        <v>2</v>
      </c>
      <c r="Q15" s="29">
        <f t="shared" si="2"/>
        <v>5.6</v>
      </c>
      <c r="T15" s="21">
        <f t="shared" ref="T15:T28" si="10">T14*S$31</f>
        <v>0.93664649795093002</v>
      </c>
      <c r="U15" s="35">
        <f t="shared" ref="U15:U28" si="11">U14*S$31</f>
        <v>5.2452203885252082</v>
      </c>
      <c r="V15" s="36">
        <f t="shared" ref="V15:V28" si="12">(U15-U14)/U14</f>
        <v>-6.3353502049069907E-2</v>
      </c>
      <c r="W15" s="32">
        <v>254</v>
      </c>
      <c r="X15" s="29">
        <f t="shared" si="3"/>
        <v>258.60000000000002</v>
      </c>
      <c r="AA15" s="21">
        <f t="shared" ref="AA15:AA28" si="13">AA14*Z$31</f>
        <v>0.93664649795093002</v>
      </c>
      <c r="AB15" s="35">
        <f t="shared" ref="AB15:AB28" si="14">AB14*Z$31</f>
        <v>242.21678437011053</v>
      </c>
      <c r="AC15" s="36">
        <f t="shared" ref="AC15:AC28" si="15">(AB15-AB14)/AB14</f>
        <v>-6.3353502049069949E-2</v>
      </c>
    </row>
    <row r="16" spans="1:29" hidden="1" x14ac:dyDescent="0.25">
      <c r="A16" s="16">
        <v>2018</v>
      </c>
      <c r="B16" s="30">
        <v>161</v>
      </c>
      <c r="C16" s="29">
        <f t="shared" si="0"/>
        <v>173.6</v>
      </c>
      <c r="F16" s="21">
        <f t="shared" si="4"/>
        <v>0.9057236642639066</v>
      </c>
      <c r="G16" s="35">
        <f t="shared" si="5"/>
        <v>157.23362811621419</v>
      </c>
      <c r="H16" s="36">
        <f t="shared" si="6"/>
        <v>-4.8304846989380389E-2</v>
      </c>
      <c r="I16" s="31">
        <v>2502</v>
      </c>
      <c r="J16" s="29">
        <f t="shared" si="1"/>
        <v>2727.4</v>
      </c>
      <c r="M16" s="21">
        <f t="shared" si="7"/>
        <v>0.9057236642639066</v>
      </c>
      <c r="N16" s="35">
        <f t="shared" si="8"/>
        <v>2470.270721913379</v>
      </c>
      <c r="O16" s="36">
        <f t="shared" si="9"/>
        <v>-4.830484698938034E-2</v>
      </c>
      <c r="P16" s="30">
        <v>3</v>
      </c>
      <c r="Q16" s="29">
        <f t="shared" si="2"/>
        <v>5.6</v>
      </c>
      <c r="T16" s="21">
        <f t="shared" si="10"/>
        <v>0.87730666212374153</v>
      </c>
      <c r="U16" s="35">
        <f t="shared" si="11"/>
        <v>4.9129173078929531</v>
      </c>
      <c r="V16" s="36">
        <f t="shared" si="12"/>
        <v>-6.3353502049069921E-2</v>
      </c>
      <c r="W16" s="32">
        <v>226</v>
      </c>
      <c r="X16" s="29">
        <f t="shared" si="3"/>
        <v>258.60000000000002</v>
      </c>
      <c r="AA16" s="21">
        <f t="shared" si="13"/>
        <v>0.87730666212374153</v>
      </c>
      <c r="AB16" s="35">
        <f t="shared" si="14"/>
        <v>226.8715028251996</v>
      </c>
      <c r="AC16" s="36">
        <f t="shared" si="15"/>
        <v>-6.3353502049069949E-2</v>
      </c>
    </row>
    <row r="17" spans="1:29" hidden="1" x14ac:dyDescent="0.25">
      <c r="A17" s="16">
        <v>2019</v>
      </c>
      <c r="B17" s="30">
        <v>163</v>
      </c>
      <c r="C17" s="29">
        <f t="shared" si="0"/>
        <v>173.6</v>
      </c>
      <c r="D17" s="29"/>
      <c r="E17" s="33"/>
      <c r="F17" s="21">
        <f t="shared" si="4"/>
        <v>0.86197282124697761</v>
      </c>
      <c r="G17" s="35">
        <f t="shared" si="5"/>
        <v>149.63848176847532</v>
      </c>
      <c r="H17" s="36">
        <f t="shared" si="6"/>
        <v>-4.8304846989380458E-2</v>
      </c>
      <c r="I17" s="31">
        <v>2385</v>
      </c>
      <c r="J17" s="29">
        <f t="shared" si="1"/>
        <v>2727.4</v>
      </c>
      <c r="K17" s="29"/>
      <c r="L17" s="33"/>
      <c r="M17" s="21">
        <f t="shared" si="7"/>
        <v>0.86197282124697761</v>
      </c>
      <c r="N17" s="35">
        <f t="shared" si="8"/>
        <v>2350.9446726690071</v>
      </c>
      <c r="O17" s="36">
        <f t="shared" si="9"/>
        <v>-4.8304846989380354E-2</v>
      </c>
      <c r="P17" s="30">
        <v>2</v>
      </c>
      <c r="Q17" s="29">
        <f t="shared" si="2"/>
        <v>5.6</v>
      </c>
      <c r="R17" s="29"/>
      <c r="S17" s="33"/>
      <c r="T17" s="21">
        <f t="shared" si="10"/>
        <v>0.82172621270722235</v>
      </c>
      <c r="U17" s="35">
        <f t="shared" si="11"/>
        <v>4.6016667911604454</v>
      </c>
      <c r="V17" s="36">
        <f t="shared" si="12"/>
        <v>-6.3353502049070004E-2</v>
      </c>
      <c r="W17" s="32">
        <v>236</v>
      </c>
      <c r="X17" s="29">
        <f t="shared" si="3"/>
        <v>258.60000000000002</v>
      </c>
      <c r="Y17" s="29"/>
      <c r="Z17" s="33"/>
      <c r="AA17" s="21">
        <f t="shared" si="13"/>
        <v>0.82172621270722235</v>
      </c>
      <c r="AB17" s="35">
        <f t="shared" si="14"/>
        <v>212.49839860608773</v>
      </c>
      <c r="AC17" s="36">
        <f t="shared" si="15"/>
        <v>-6.3353502049069962E-2</v>
      </c>
    </row>
    <row r="18" spans="1:29" hidden="1" x14ac:dyDescent="0.25">
      <c r="A18" s="16">
        <v>2020</v>
      </c>
      <c r="B18" s="30">
        <v>133</v>
      </c>
      <c r="C18" s="29">
        <f t="shared" si="0"/>
        <v>173.6</v>
      </c>
      <c r="F18" s="21">
        <f t="shared" si="4"/>
        <v>0.82033535600763774</v>
      </c>
      <c r="G18" s="35">
        <f t="shared" si="5"/>
        <v>142.41021780292593</v>
      </c>
      <c r="H18" s="36">
        <f t="shared" si="6"/>
        <v>-4.8304846989380396E-2</v>
      </c>
      <c r="I18" s="31">
        <v>1538</v>
      </c>
      <c r="J18" s="29">
        <f t="shared" si="1"/>
        <v>2727.4</v>
      </c>
      <c r="M18" s="21">
        <f t="shared" si="7"/>
        <v>0.82033535600763774</v>
      </c>
      <c r="N18" s="35">
        <f t="shared" si="8"/>
        <v>2237.3826499752317</v>
      </c>
      <c r="O18" s="36">
        <f t="shared" si="9"/>
        <v>-4.8304846989380396E-2</v>
      </c>
      <c r="P18" s="30">
        <v>6</v>
      </c>
      <c r="Q18" s="29">
        <f t="shared" si="2"/>
        <v>5.6</v>
      </c>
      <c r="T18" s="21">
        <f t="shared" si="10"/>
        <v>0.76966697940670081</v>
      </c>
      <c r="U18" s="35">
        <f t="shared" si="11"/>
        <v>4.3101350846775253</v>
      </c>
      <c r="V18" s="36">
        <f t="shared" si="12"/>
        <v>-6.3353502049069893E-2</v>
      </c>
      <c r="W18" s="37">
        <v>144</v>
      </c>
      <c r="X18" s="29">
        <f t="shared" si="3"/>
        <v>258.60000000000002</v>
      </c>
      <c r="AA18" s="21">
        <f t="shared" si="13"/>
        <v>0.76966697940670081</v>
      </c>
      <c r="AB18" s="35">
        <f t="shared" si="14"/>
        <v>199.03588087457285</v>
      </c>
      <c r="AC18" s="36">
        <f t="shared" si="15"/>
        <v>-6.3353502049070032E-2</v>
      </c>
    </row>
    <row r="19" spans="1:29" hidden="1" x14ac:dyDescent="0.25">
      <c r="A19" s="16">
        <v>2021</v>
      </c>
      <c r="B19" s="16">
        <v>128</v>
      </c>
      <c r="C19" s="29">
        <f t="shared" si="0"/>
        <v>173.6</v>
      </c>
      <c r="F19" s="21">
        <f t="shared" si="4"/>
        <v>0.78070918215570984</v>
      </c>
      <c r="G19" s="35">
        <f t="shared" si="5"/>
        <v>135.53111402223126</v>
      </c>
      <c r="H19" s="36">
        <f t="shared" si="6"/>
        <v>-4.8304846989380326E-2</v>
      </c>
      <c r="I19" s="31">
        <v>1621</v>
      </c>
      <c r="J19" s="29">
        <f t="shared" si="1"/>
        <v>2727.4</v>
      </c>
      <c r="M19" s="21">
        <f t="shared" si="7"/>
        <v>0.78070918215570984</v>
      </c>
      <c r="N19" s="35">
        <f t="shared" si="8"/>
        <v>2129.3062234114836</v>
      </c>
      <c r="O19" s="36">
        <f t="shared" si="9"/>
        <v>-4.8304846989380437E-2</v>
      </c>
      <c r="P19" s="30">
        <v>5</v>
      </c>
      <c r="Q19" s="29">
        <f t="shared" si="2"/>
        <v>5.6</v>
      </c>
      <c r="T19" s="21">
        <f t="shared" si="10"/>
        <v>0.72090588084975693</v>
      </c>
      <c r="U19" s="35">
        <f t="shared" si="11"/>
        <v>4.0370729327586394</v>
      </c>
      <c r="V19" s="36">
        <f t="shared" si="12"/>
        <v>-6.3353502049069935E-2</v>
      </c>
      <c r="W19" s="37">
        <v>140</v>
      </c>
      <c r="X19" s="29">
        <f t="shared" si="3"/>
        <v>258.60000000000002</v>
      </c>
      <c r="AA19" s="21">
        <f t="shared" si="13"/>
        <v>0.72090588084975693</v>
      </c>
      <c r="AB19" s="35">
        <f t="shared" si="14"/>
        <v>186.42626078774717</v>
      </c>
      <c r="AC19" s="36">
        <f t="shared" si="15"/>
        <v>-6.3353502049069907E-2</v>
      </c>
    </row>
    <row r="20" spans="1:29" hidden="1" x14ac:dyDescent="0.25">
      <c r="A20" s="16">
        <v>2022</v>
      </c>
      <c r="B20" s="30">
        <v>165</v>
      </c>
      <c r="C20" s="29">
        <f t="shared" si="0"/>
        <v>173.6</v>
      </c>
      <c r="F20" s="21">
        <f t="shared" si="4"/>
        <v>0.74299714456847399</v>
      </c>
      <c r="G20" s="35">
        <f t="shared" si="5"/>
        <v>128.98430429708711</v>
      </c>
      <c r="H20" s="36">
        <f t="shared" si="6"/>
        <v>-4.8304846989380458E-2</v>
      </c>
      <c r="I20" s="30">
        <v>1785</v>
      </c>
      <c r="J20" s="29">
        <f t="shared" si="1"/>
        <v>2727.4</v>
      </c>
      <c r="M20" s="21">
        <f t="shared" si="7"/>
        <v>0.74299714456847399</v>
      </c>
      <c r="N20" s="35">
        <f t="shared" si="8"/>
        <v>2026.4504120960564</v>
      </c>
      <c r="O20" s="36">
        <f t="shared" si="9"/>
        <v>-4.830484698938043E-2</v>
      </c>
      <c r="P20" s="30">
        <v>3</v>
      </c>
      <c r="Q20" s="29">
        <f t="shared" si="2"/>
        <v>5.6</v>
      </c>
      <c r="T20" s="21">
        <f t="shared" si="10"/>
        <v>0.67523396865015528</v>
      </c>
      <c r="U20" s="35">
        <f t="shared" si="11"/>
        <v>3.7813102244408698</v>
      </c>
      <c r="V20" s="36">
        <f t="shared" si="12"/>
        <v>-6.3353502049070018E-2</v>
      </c>
      <c r="W20" s="30">
        <v>176</v>
      </c>
      <c r="X20" s="29">
        <f t="shared" si="3"/>
        <v>258.60000000000002</v>
      </c>
      <c r="AA20" s="21">
        <f t="shared" si="13"/>
        <v>0.67523396865015528</v>
      </c>
      <c r="AB20" s="35">
        <f t="shared" si="14"/>
        <v>174.61550429293018</v>
      </c>
      <c r="AC20" s="36">
        <f t="shared" si="15"/>
        <v>-6.3353502049069935E-2</v>
      </c>
    </row>
    <row r="21" spans="1:29" hidden="1" x14ac:dyDescent="0.25">
      <c r="A21" s="16">
        <v>2023</v>
      </c>
      <c r="B21" s="30">
        <v>143</v>
      </c>
      <c r="C21" s="29">
        <f t="shared" si="0"/>
        <v>173.6</v>
      </c>
      <c r="F21" s="21">
        <f t="shared" si="4"/>
        <v>0.70710678118654724</v>
      </c>
      <c r="G21" s="35">
        <f t="shared" si="5"/>
        <v>122.75373721398464</v>
      </c>
      <c r="H21" s="36">
        <f t="shared" si="6"/>
        <v>-4.8304846989380382E-2</v>
      </c>
      <c r="I21" s="30">
        <v>1952</v>
      </c>
      <c r="J21" s="29">
        <f t="shared" si="1"/>
        <v>2727.4</v>
      </c>
      <c r="M21" s="21">
        <f t="shared" si="7"/>
        <v>0.70710678118654724</v>
      </c>
      <c r="N21" s="35">
        <f t="shared" si="8"/>
        <v>1928.5630350081894</v>
      </c>
      <c r="O21" s="36">
        <f t="shared" si="9"/>
        <v>-4.8304846989380458E-2</v>
      </c>
      <c r="P21" s="30">
        <v>5</v>
      </c>
      <c r="Q21" s="29">
        <f t="shared" si="2"/>
        <v>5.6</v>
      </c>
      <c r="T21" s="21">
        <f t="shared" si="10"/>
        <v>0.63245553203367599</v>
      </c>
      <c r="U21" s="35">
        <f t="shared" si="11"/>
        <v>3.5417509793885857</v>
      </c>
      <c r="V21" s="36">
        <f t="shared" si="12"/>
        <v>-6.3353502049070032E-2</v>
      </c>
      <c r="W21" s="30">
        <v>178</v>
      </c>
      <c r="X21" s="29">
        <f t="shared" si="3"/>
        <v>258.60000000000002</v>
      </c>
      <c r="AA21" s="21">
        <f t="shared" si="13"/>
        <v>0.63245553203367599</v>
      </c>
      <c r="AB21" s="35">
        <f t="shared" si="14"/>
        <v>163.55300058390864</v>
      </c>
      <c r="AC21" s="36">
        <f t="shared" si="15"/>
        <v>-6.335350204906999E-2</v>
      </c>
    </row>
    <row r="22" spans="1:29" hidden="1" x14ac:dyDescent="0.25">
      <c r="A22" s="16">
        <v>2024</v>
      </c>
      <c r="B22" s="38">
        <v>161</v>
      </c>
      <c r="C22" s="29">
        <f t="shared" si="0"/>
        <v>173.6</v>
      </c>
      <c r="F22" s="21">
        <f t="shared" si="4"/>
        <v>0.67295009631617775</v>
      </c>
      <c r="G22" s="35">
        <f t="shared" si="5"/>
        <v>116.8241367204885</v>
      </c>
      <c r="H22" s="36">
        <f t="shared" si="6"/>
        <v>-4.8304846989380402E-2</v>
      </c>
      <c r="I22" s="30">
        <v>1978</v>
      </c>
      <c r="J22" s="29">
        <f t="shared" si="1"/>
        <v>2727.4</v>
      </c>
      <c r="M22" s="21">
        <f t="shared" si="7"/>
        <v>0.67295009631617775</v>
      </c>
      <c r="N22" s="35">
        <f t="shared" si="8"/>
        <v>1835.4040926927437</v>
      </c>
      <c r="O22" s="36">
        <f t="shared" si="9"/>
        <v>-4.8304846989380444E-2</v>
      </c>
      <c r="P22" s="30">
        <v>3</v>
      </c>
      <c r="Q22" s="29">
        <f t="shared" si="2"/>
        <v>5.6</v>
      </c>
      <c r="T22" s="21">
        <f t="shared" si="10"/>
        <v>0.5923872591890349</v>
      </c>
      <c r="U22" s="35">
        <f t="shared" si="11"/>
        <v>3.3173686514585952</v>
      </c>
      <c r="V22" s="36">
        <f t="shared" si="12"/>
        <v>-6.3353502049070032E-2</v>
      </c>
      <c r="W22" s="30">
        <v>160</v>
      </c>
      <c r="X22" s="29">
        <f t="shared" si="3"/>
        <v>258.60000000000002</v>
      </c>
      <c r="AA22" s="21">
        <f t="shared" si="13"/>
        <v>0.5923872591890349</v>
      </c>
      <c r="AB22" s="35">
        <f t="shared" si="14"/>
        <v>153.19134522628445</v>
      </c>
      <c r="AC22" s="36">
        <f t="shared" si="15"/>
        <v>-6.3353502049069907E-2</v>
      </c>
    </row>
    <row r="23" spans="1:29" hidden="1" x14ac:dyDescent="0.25">
      <c r="A23" s="16">
        <v>2025</v>
      </c>
      <c r="B23" s="30"/>
      <c r="C23" s="29">
        <f t="shared" si="0"/>
        <v>173.6</v>
      </c>
      <c r="F23" s="21">
        <f t="shared" si="4"/>
        <v>0.64044334488213595</v>
      </c>
      <c r="G23" s="35">
        <f t="shared" si="5"/>
        <v>111.18096467153885</v>
      </c>
      <c r="H23" s="36">
        <f t="shared" si="6"/>
        <v>-4.8304846989380389E-2</v>
      </c>
      <c r="I23" s="30"/>
      <c r="J23" s="29">
        <f t="shared" si="1"/>
        <v>2727.4</v>
      </c>
      <c r="M23" s="21">
        <f t="shared" si="7"/>
        <v>0.64044334488213595</v>
      </c>
      <c r="N23" s="35">
        <f t="shared" si="8"/>
        <v>1746.7451788315382</v>
      </c>
      <c r="O23" s="36">
        <f t="shared" si="9"/>
        <v>-4.8304846989380389E-2</v>
      </c>
      <c r="P23" s="30"/>
      <c r="Q23" s="29">
        <f t="shared" si="2"/>
        <v>5.6</v>
      </c>
      <c r="T23" s="21">
        <f t="shared" si="10"/>
        <v>0.55485745175015944</v>
      </c>
      <c r="U23" s="35">
        <f t="shared" si="11"/>
        <v>3.1072017298008925</v>
      </c>
      <c r="V23" s="36">
        <f t="shared" si="12"/>
        <v>-6.335350204906999E-2</v>
      </c>
      <c r="W23" s="30"/>
      <c r="X23" s="29">
        <f t="shared" si="3"/>
        <v>258.60000000000002</v>
      </c>
      <c r="AA23" s="21">
        <f t="shared" si="13"/>
        <v>0.55485745175015944</v>
      </c>
      <c r="AB23" s="35">
        <f t="shared" si="14"/>
        <v>143.48613702259127</v>
      </c>
      <c r="AC23" s="36">
        <f t="shared" si="15"/>
        <v>-6.3353502049069921E-2</v>
      </c>
    </row>
    <row r="24" spans="1:29" hidden="1" x14ac:dyDescent="0.25">
      <c r="A24" s="16">
        <v>2026</v>
      </c>
      <c r="B24" s="30"/>
      <c r="C24" s="29">
        <f t="shared" si="0"/>
        <v>173.6</v>
      </c>
      <c r="D24" s="29"/>
      <c r="E24" s="39"/>
      <c r="F24" s="21">
        <f t="shared" si="4"/>
        <v>0.60950682710223736</v>
      </c>
      <c r="G24" s="35">
        <f t="shared" si="5"/>
        <v>105.81038518494844</v>
      </c>
      <c r="H24" s="36">
        <f t="shared" si="6"/>
        <v>-4.8304846989380486E-2</v>
      </c>
      <c r="I24" s="40"/>
      <c r="J24" s="29">
        <f t="shared" si="1"/>
        <v>2727.4</v>
      </c>
      <c r="K24" s="29"/>
      <c r="L24" s="39"/>
      <c r="M24" s="21">
        <f t="shared" si="7"/>
        <v>0.60950682710223736</v>
      </c>
      <c r="N24" s="35">
        <f t="shared" si="8"/>
        <v>1662.3689202386429</v>
      </c>
      <c r="O24" s="36">
        <f t="shared" si="9"/>
        <v>-4.8304846989380361E-2</v>
      </c>
      <c r="P24" s="30"/>
      <c r="Q24" s="29">
        <f t="shared" si="2"/>
        <v>5.6</v>
      </c>
      <c r="R24" s="29"/>
      <c r="S24" s="39"/>
      <c r="T24" s="21">
        <f t="shared" si="10"/>
        <v>0.51970528904376401</v>
      </c>
      <c r="U24" s="35">
        <f t="shared" si="11"/>
        <v>2.9103496186450779</v>
      </c>
      <c r="V24" s="36">
        <f t="shared" si="12"/>
        <v>-6.3353502049069962E-2</v>
      </c>
      <c r="W24" s="40"/>
      <c r="X24" s="29">
        <f t="shared" si="3"/>
        <v>258.60000000000002</v>
      </c>
      <c r="Y24" s="29"/>
      <c r="Z24" s="39"/>
      <c r="AA24" s="21">
        <f t="shared" si="13"/>
        <v>0.51970528904376401</v>
      </c>
      <c r="AB24" s="35">
        <f t="shared" si="14"/>
        <v>134.39578774671739</v>
      </c>
      <c r="AC24" s="36">
        <f t="shared" si="15"/>
        <v>-6.3353502049070018E-2</v>
      </c>
    </row>
    <row r="25" spans="1:29" hidden="1" x14ac:dyDescent="0.25">
      <c r="A25" s="16">
        <v>2027</v>
      </c>
      <c r="B25" s="30"/>
      <c r="C25" s="29">
        <f t="shared" si="0"/>
        <v>173.6</v>
      </c>
      <c r="D25" s="29"/>
      <c r="E25" s="39"/>
      <c r="F25" s="21">
        <f t="shared" si="4"/>
        <v>0.58006469308008102</v>
      </c>
      <c r="G25" s="35">
        <f t="shared" si="5"/>
        <v>100.69923071870211</v>
      </c>
      <c r="H25" s="36">
        <f t="shared" si="6"/>
        <v>-4.8304846989380361E-2</v>
      </c>
      <c r="I25" s="40"/>
      <c r="J25" s="29">
        <f t="shared" si="1"/>
        <v>2727.4</v>
      </c>
      <c r="K25" s="29"/>
      <c r="L25" s="39"/>
      <c r="M25" s="21">
        <f t="shared" si="7"/>
        <v>0.58006469308008102</v>
      </c>
      <c r="N25" s="35">
        <f t="shared" si="8"/>
        <v>1582.0684439066138</v>
      </c>
      <c r="O25" s="36">
        <f t="shared" si="9"/>
        <v>-4.8304846989380382E-2</v>
      </c>
      <c r="P25" s="30"/>
      <c r="Q25" s="29">
        <f t="shared" si="2"/>
        <v>5.6</v>
      </c>
      <c r="R25" s="29"/>
      <c r="S25" s="39"/>
      <c r="T25" s="21">
        <f t="shared" si="10"/>
        <v>0.48678013894941741</v>
      </c>
      <c r="U25" s="35">
        <f t="shared" si="11"/>
        <v>2.7259687781167368</v>
      </c>
      <c r="V25" s="36">
        <f t="shared" si="12"/>
        <v>-6.3353502049070032E-2</v>
      </c>
      <c r="W25" s="40"/>
      <c r="X25" s="29">
        <f t="shared" si="3"/>
        <v>258.60000000000002</v>
      </c>
      <c r="Y25" s="29"/>
      <c r="Z25" s="39"/>
      <c r="AA25" s="21">
        <f t="shared" si="13"/>
        <v>0.48678013894941741</v>
      </c>
      <c r="AB25" s="35">
        <f t="shared" si="14"/>
        <v>125.88134393231935</v>
      </c>
      <c r="AC25" s="36">
        <f t="shared" si="15"/>
        <v>-6.335350204906999E-2</v>
      </c>
    </row>
    <row r="26" spans="1:29" hidden="1" x14ac:dyDescent="0.25">
      <c r="A26" s="16">
        <v>2028</v>
      </c>
      <c r="B26" s="30"/>
      <c r="C26" s="29">
        <f t="shared" si="0"/>
        <v>173.6</v>
      </c>
      <c r="D26" s="29"/>
      <c r="E26" s="39"/>
      <c r="F26" s="21">
        <f t="shared" si="4"/>
        <v>0.55204475683690579</v>
      </c>
      <c r="G26" s="35">
        <f t="shared" si="5"/>
        <v>95.834969786886887</v>
      </c>
      <c r="H26" s="36">
        <f t="shared" si="6"/>
        <v>-4.8304846989380437E-2</v>
      </c>
      <c r="I26" s="40"/>
      <c r="J26" s="29">
        <f t="shared" si="1"/>
        <v>2727.4</v>
      </c>
      <c r="K26" s="29"/>
      <c r="L26" s="39"/>
      <c r="M26" s="21">
        <f t="shared" si="7"/>
        <v>0.55204475683690579</v>
      </c>
      <c r="N26" s="35">
        <f t="shared" si="8"/>
        <v>1505.6468697969776</v>
      </c>
      <c r="O26" s="36">
        <f t="shared" si="9"/>
        <v>-4.8304846989380409E-2</v>
      </c>
      <c r="P26" s="30"/>
      <c r="Q26" s="29">
        <f t="shared" si="2"/>
        <v>5.6</v>
      </c>
      <c r="R26" s="29"/>
      <c r="S26" s="39"/>
      <c r="T26" s="21">
        <f t="shared" si="10"/>
        <v>0.45594091241903895</v>
      </c>
      <c r="U26" s="35">
        <f t="shared" si="11"/>
        <v>2.5532691095466173</v>
      </c>
      <c r="V26" s="36">
        <f t="shared" si="12"/>
        <v>-6.3353502049069962E-2</v>
      </c>
      <c r="W26" s="40"/>
      <c r="X26" s="29">
        <f t="shared" si="3"/>
        <v>258.60000000000002</v>
      </c>
      <c r="Y26" s="29"/>
      <c r="Z26" s="39"/>
      <c r="AA26" s="21">
        <f t="shared" si="13"/>
        <v>0.45594091241903895</v>
      </c>
      <c r="AB26" s="35">
        <f t="shared" si="14"/>
        <v>117.90631995156348</v>
      </c>
      <c r="AC26" s="36">
        <f t="shared" si="15"/>
        <v>-6.335350204906999E-2</v>
      </c>
    </row>
    <row r="27" spans="1:29" hidden="1" x14ac:dyDescent="0.25">
      <c r="A27" s="16">
        <v>2029</v>
      </c>
      <c r="B27" s="30"/>
      <c r="C27" s="29">
        <f t="shared" si="0"/>
        <v>173.6</v>
      </c>
      <c r="D27" s="29"/>
      <c r="E27" s="39"/>
      <c r="F27" s="21">
        <f t="shared" si="4"/>
        <v>0.52537831932660939</v>
      </c>
      <c r="G27" s="35">
        <f t="shared" si="5"/>
        <v>91.205676235099418</v>
      </c>
      <c r="H27" s="36">
        <f t="shared" si="6"/>
        <v>-4.8304846989380451E-2</v>
      </c>
      <c r="I27" s="40"/>
      <c r="J27" s="29">
        <f t="shared" si="1"/>
        <v>2727.4</v>
      </c>
      <c r="K27" s="29"/>
      <c r="L27" s="39"/>
      <c r="M27" s="21">
        <f t="shared" si="7"/>
        <v>0.52537831932660939</v>
      </c>
      <c r="N27" s="35">
        <f t="shared" si="8"/>
        <v>1432.9168281313951</v>
      </c>
      <c r="O27" s="36">
        <f t="shared" si="9"/>
        <v>-4.8304846989380409E-2</v>
      </c>
      <c r="P27" s="30"/>
      <c r="Q27" s="29">
        <f t="shared" si="2"/>
        <v>5.6</v>
      </c>
      <c r="R27" s="29"/>
      <c r="S27" s="39"/>
      <c r="T27" s="21">
        <f t="shared" si="10"/>
        <v>0.42705545888984453</v>
      </c>
      <c r="U27" s="35">
        <f t="shared" si="11"/>
        <v>2.3915105697831285</v>
      </c>
      <c r="V27" s="36">
        <f t="shared" si="12"/>
        <v>-6.3353502049070046E-2</v>
      </c>
      <c r="W27" s="40"/>
      <c r="X27" s="29">
        <f t="shared" si="3"/>
        <v>258.60000000000002</v>
      </c>
      <c r="Y27" s="29"/>
      <c r="Z27" s="39"/>
      <c r="AA27" s="21">
        <f t="shared" si="13"/>
        <v>0.42705545888984453</v>
      </c>
      <c r="AB27" s="35">
        <f t="shared" si="14"/>
        <v>110.4365416689138</v>
      </c>
      <c r="AC27" s="36">
        <f t="shared" si="15"/>
        <v>-6.3353502049069921E-2</v>
      </c>
    </row>
    <row r="28" spans="1:29" hidden="1" x14ac:dyDescent="0.25">
      <c r="A28" s="16">
        <v>2030</v>
      </c>
      <c r="B28" s="30"/>
      <c r="C28" s="29">
        <f t="shared" si="0"/>
        <v>173.6</v>
      </c>
      <c r="D28" s="29">
        <f>B11*F6</f>
        <v>86.8</v>
      </c>
      <c r="E28" s="39">
        <f>F6</f>
        <v>0.5</v>
      </c>
      <c r="F28" s="21">
        <f>F27*E$31</f>
        <v>0.49999999999999967</v>
      </c>
      <c r="G28" s="35">
        <f>G27*E$31</f>
        <v>86.799999999999969</v>
      </c>
      <c r="H28" s="36">
        <f>(G28-G27)/G27</f>
        <v>-4.8304846989380437E-2</v>
      </c>
      <c r="I28" s="40"/>
      <c r="J28" s="29">
        <f t="shared" si="1"/>
        <v>2727.4</v>
      </c>
      <c r="K28" s="29">
        <f>I11*M6</f>
        <v>1363.7</v>
      </c>
      <c r="L28" s="39">
        <f>M6</f>
        <v>0.5</v>
      </c>
      <c r="M28" s="21">
        <f t="shared" si="7"/>
        <v>0.49999999999999967</v>
      </c>
      <c r="N28" s="35">
        <f t="shared" si="8"/>
        <v>1363.6999999999996</v>
      </c>
      <c r="O28" s="36">
        <f t="shared" si="9"/>
        <v>-4.8304846989380493E-2</v>
      </c>
      <c r="P28" s="30"/>
      <c r="Q28" s="29">
        <f t="shared" si="2"/>
        <v>5.6</v>
      </c>
      <c r="R28" s="29">
        <f>P11*T6</f>
        <v>2.2399999999999998</v>
      </c>
      <c r="S28" s="39">
        <f>T6</f>
        <v>0.4</v>
      </c>
      <c r="T28" s="21">
        <f t="shared" si="10"/>
        <v>0.40000000000000024</v>
      </c>
      <c r="U28" s="35">
        <f t="shared" si="11"/>
        <v>2.2400000000000007</v>
      </c>
      <c r="V28" s="36">
        <f t="shared" si="12"/>
        <v>-6.3353502049069935E-2</v>
      </c>
      <c r="W28" s="40"/>
      <c r="X28" s="29">
        <f t="shared" si="3"/>
        <v>258.60000000000002</v>
      </c>
      <c r="Y28" s="29">
        <f>W11*AA6</f>
        <v>103.44000000000001</v>
      </c>
      <c r="Z28" s="39">
        <f>AA6</f>
        <v>0.4</v>
      </c>
      <c r="AA28" s="21">
        <f t="shared" si="13"/>
        <v>0.40000000000000024</v>
      </c>
      <c r="AB28" s="35">
        <f t="shared" si="14"/>
        <v>103.44000000000007</v>
      </c>
      <c r="AC28" s="36">
        <f t="shared" si="15"/>
        <v>-6.3353502049070004E-2</v>
      </c>
    </row>
    <row r="29" spans="1:29" ht="13" hidden="1" x14ac:dyDescent="0.3">
      <c r="D29" s="41" t="s">
        <v>114</v>
      </c>
      <c r="E29" s="42">
        <v>14</v>
      </c>
      <c r="H29" s="43"/>
      <c r="K29" s="41" t="s">
        <v>114</v>
      </c>
      <c r="L29" s="42">
        <v>14</v>
      </c>
      <c r="R29" s="41" t="s">
        <v>114</v>
      </c>
      <c r="S29" s="42">
        <v>14</v>
      </c>
      <c r="Y29" s="41" t="s">
        <v>114</v>
      </c>
      <c r="Z29" s="42">
        <v>14</v>
      </c>
    </row>
    <row r="30" spans="1:29" hidden="1" x14ac:dyDescent="0.25">
      <c r="D30" s="41" t="s">
        <v>115</v>
      </c>
      <c r="E30" s="44">
        <f>1/E29</f>
        <v>7.1428571428571425E-2</v>
      </c>
      <c r="K30" s="41" t="s">
        <v>115</v>
      </c>
      <c r="L30" s="44">
        <f>1/L29</f>
        <v>7.1428571428571425E-2</v>
      </c>
      <c r="R30" s="41" t="s">
        <v>115</v>
      </c>
      <c r="S30" s="44">
        <f>1/S29</f>
        <v>7.1428571428571425E-2</v>
      </c>
      <c r="Y30" s="41" t="s">
        <v>115</v>
      </c>
      <c r="Z30" s="44">
        <f>1/Z29</f>
        <v>7.1428571428571425E-2</v>
      </c>
    </row>
    <row r="31" spans="1:29" hidden="1" x14ac:dyDescent="0.25">
      <c r="D31" s="41" t="s">
        <v>116</v>
      </c>
      <c r="E31" s="44">
        <f>POWER(E28,E30)</f>
        <v>0.95169515301061958</v>
      </c>
      <c r="K31" s="41" t="s">
        <v>116</v>
      </c>
      <c r="L31" s="44">
        <f>POWER(L28,L30)</f>
        <v>0.95169515301061958</v>
      </c>
      <c r="R31" s="41" t="s">
        <v>116</v>
      </c>
      <c r="S31" s="44">
        <f>POWER(S28,S30)</f>
        <v>0.93664649795093002</v>
      </c>
      <c r="Y31" s="41" t="s">
        <v>116</v>
      </c>
      <c r="Z31" s="44">
        <f>POWER(Z28,Z30)</f>
        <v>0.93664649795093002</v>
      </c>
    </row>
    <row r="32" spans="1:29" hidden="1" x14ac:dyDescent="0.25">
      <c r="D32" s="41" t="s">
        <v>117</v>
      </c>
      <c r="E32" s="45">
        <f>1-E31</f>
        <v>4.8304846989380423E-2</v>
      </c>
      <c r="F32" s="46"/>
      <c r="K32" s="41" t="s">
        <v>117</v>
      </c>
      <c r="L32" s="45">
        <f>1-L31</f>
        <v>4.8304846989380423E-2</v>
      </c>
      <c r="R32" s="41" t="s">
        <v>117</v>
      </c>
      <c r="S32" s="45">
        <f>1-S31</f>
        <v>6.3353502049069976E-2</v>
      </c>
      <c r="Y32" s="41" t="s">
        <v>117</v>
      </c>
      <c r="Z32" s="45">
        <f>1-Z31</f>
        <v>6.3353502049069976E-2</v>
      </c>
    </row>
    <row r="33" spans="1:26" hidden="1" x14ac:dyDescent="0.25">
      <c r="D33" s="41"/>
      <c r="E33" s="45"/>
      <c r="F33" s="46"/>
      <c r="K33" s="41"/>
      <c r="L33" s="45"/>
      <c r="R33" s="41"/>
      <c r="S33" s="45"/>
      <c r="Y33" s="41"/>
      <c r="Z33" s="45"/>
    </row>
    <row r="34" spans="1:26" ht="18" x14ac:dyDescent="0.4">
      <c r="A34" s="47" t="s">
        <v>118</v>
      </c>
    </row>
    <row r="35" spans="1:26" ht="25" x14ac:dyDescent="0.5">
      <c r="B35" s="48" t="s">
        <v>119</v>
      </c>
      <c r="D35" s="41"/>
      <c r="E35" s="46"/>
      <c r="F35" s="46"/>
      <c r="K35" s="41"/>
      <c r="L35" s="49"/>
    </row>
    <row r="36" spans="1:26" x14ac:dyDescent="0.25">
      <c r="X36" s="50"/>
    </row>
    <row r="38" spans="1:26" x14ac:dyDescent="0.25">
      <c r="R38" s="16">
        <f t="shared" ref="R38:R52" si="16">A14</f>
        <v>2016</v>
      </c>
      <c r="S38" s="51">
        <f t="shared" ref="S38:S52" si="17">G14</f>
        <v>173.6</v>
      </c>
      <c r="U38" s="52">
        <f t="shared" ref="U38:U49" si="18">C12</f>
        <v>173.6</v>
      </c>
    </row>
    <row r="39" spans="1:26" x14ac:dyDescent="0.25">
      <c r="R39" s="16">
        <f t="shared" si="16"/>
        <v>2017</v>
      </c>
      <c r="S39" s="51">
        <f t="shared" si="17"/>
        <v>165.21427856264356</v>
      </c>
      <c r="U39" s="52">
        <f t="shared" si="18"/>
        <v>173.6</v>
      </c>
      <c r="Z39" s="53"/>
    </row>
    <row r="40" spans="1:26" x14ac:dyDescent="0.25">
      <c r="R40" s="16">
        <f t="shared" si="16"/>
        <v>2018</v>
      </c>
      <c r="S40" s="51">
        <f t="shared" si="17"/>
        <v>157.23362811621419</v>
      </c>
      <c r="U40" s="52">
        <f t="shared" si="18"/>
        <v>173.6</v>
      </c>
    </row>
    <row r="41" spans="1:26" x14ac:dyDescent="0.25">
      <c r="R41" s="16">
        <f t="shared" si="16"/>
        <v>2019</v>
      </c>
      <c r="S41" s="51">
        <f t="shared" si="17"/>
        <v>149.63848176847532</v>
      </c>
      <c r="U41" s="52">
        <f t="shared" si="18"/>
        <v>173.6</v>
      </c>
    </row>
    <row r="42" spans="1:26" x14ac:dyDescent="0.25">
      <c r="R42" s="16">
        <f t="shared" si="16"/>
        <v>2020</v>
      </c>
      <c r="S42" s="51">
        <f t="shared" si="17"/>
        <v>142.41021780292593</v>
      </c>
      <c r="U42" s="52">
        <f t="shared" si="18"/>
        <v>173.6</v>
      </c>
    </row>
    <row r="43" spans="1:26" x14ac:dyDescent="0.25">
      <c r="R43" s="16">
        <f t="shared" si="16"/>
        <v>2021</v>
      </c>
      <c r="S43" s="51">
        <f t="shared" si="17"/>
        <v>135.53111402223126</v>
      </c>
      <c r="U43" s="52">
        <f t="shared" si="18"/>
        <v>173.6</v>
      </c>
    </row>
    <row r="44" spans="1:26" x14ac:dyDescent="0.25">
      <c r="R44" s="16">
        <f t="shared" si="16"/>
        <v>2022</v>
      </c>
      <c r="S44" s="51">
        <f t="shared" si="17"/>
        <v>128.98430429708711</v>
      </c>
      <c r="U44" s="52">
        <f t="shared" si="18"/>
        <v>173.6</v>
      </c>
    </row>
    <row r="45" spans="1:26" x14ac:dyDescent="0.25">
      <c r="R45" s="16">
        <f t="shared" si="16"/>
        <v>2023</v>
      </c>
      <c r="S45" s="51">
        <f t="shared" si="17"/>
        <v>122.75373721398464</v>
      </c>
      <c r="U45" s="52">
        <f t="shared" si="18"/>
        <v>173.6</v>
      </c>
    </row>
    <row r="46" spans="1:26" x14ac:dyDescent="0.25">
      <c r="R46" s="16">
        <f t="shared" si="16"/>
        <v>2024</v>
      </c>
      <c r="S46" s="51">
        <f t="shared" si="17"/>
        <v>116.8241367204885</v>
      </c>
      <c r="U46" s="52">
        <f t="shared" si="18"/>
        <v>173.6</v>
      </c>
    </row>
    <row r="47" spans="1:26" x14ac:dyDescent="0.25">
      <c r="R47" s="16">
        <f t="shared" si="16"/>
        <v>2025</v>
      </c>
      <c r="S47" s="51">
        <f t="shared" si="17"/>
        <v>111.18096467153885</v>
      </c>
      <c r="T47" s="51"/>
      <c r="U47" s="52">
        <f t="shared" si="18"/>
        <v>173.6</v>
      </c>
      <c r="V47" s="54"/>
    </row>
    <row r="48" spans="1:26" x14ac:dyDescent="0.25">
      <c r="R48" s="16">
        <f t="shared" si="16"/>
        <v>2026</v>
      </c>
      <c r="S48" s="51">
        <f t="shared" si="17"/>
        <v>105.81038518494844</v>
      </c>
      <c r="T48" s="51"/>
      <c r="U48" s="52">
        <f t="shared" si="18"/>
        <v>173.6</v>
      </c>
      <c r="V48" s="54"/>
    </row>
    <row r="49" spans="18:22" x14ac:dyDescent="0.25">
      <c r="R49" s="16">
        <f t="shared" si="16"/>
        <v>2027</v>
      </c>
      <c r="S49" s="51">
        <f t="shared" si="17"/>
        <v>100.69923071870211</v>
      </c>
      <c r="T49" s="51"/>
      <c r="U49" s="52">
        <f t="shared" si="18"/>
        <v>173.6</v>
      </c>
      <c r="V49" s="54"/>
    </row>
    <row r="50" spans="18:22" x14ac:dyDescent="0.25">
      <c r="R50" s="16">
        <f t="shared" si="16"/>
        <v>2028</v>
      </c>
      <c r="S50" s="51">
        <f t="shared" si="17"/>
        <v>95.834969786886887</v>
      </c>
      <c r="T50" s="51"/>
      <c r="U50" s="52">
        <f>U49</f>
        <v>173.6</v>
      </c>
      <c r="V50" s="54"/>
    </row>
    <row r="51" spans="18:22" x14ac:dyDescent="0.25">
      <c r="R51" s="16">
        <f t="shared" si="16"/>
        <v>2029</v>
      </c>
      <c r="S51" s="51">
        <f t="shared" si="17"/>
        <v>91.205676235099418</v>
      </c>
      <c r="T51" s="51"/>
      <c r="U51" s="52">
        <f>U50</f>
        <v>173.6</v>
      </c>
      <c r="V51" s="54"/>
    </row>
    <row r="52" spans="18:22" x14ac:dyDescent="0.25">
      <c r="R52" s="16">
        <f t="shared" si="16"/>
        <v>2030</v>
      </c>
      <c r="S52" s="51">
        <f t="shared" si="17"/>
        <v>86.799999999999969</v>
      </c>
      <c r="T52" s="51"/>
      <c r="U52" s="52">
        <f>U51</f>
        <v>173.6</v>
      </c>
      <c r="V52" s="54"/>
    </row>
    <row r="53" spans="18:22" x14ac:dyDescent="0.25">
      <c r="S53" s="51"/>
    </row>
    <row r="54" spans="18:22" x14ac:dyDescent="0.25">
      <c r="S54" s="51"/>
    </row>
    <row r="73" spans="18:21" x14ac:dyDescent="0.25">
      <c r="R73" s="16">
        <f t="shared" ref="R73:R87" si="19">R38</f>
        <v>2016</v>
      </c>
      <c r="S73" s="51">
        <f>N14</f>
        <v>2727.4</v>
      </c>
      <c r="U73" s="52">
        <f t="shared" ref="U73:U82" si="20">J12</f>
        <v>2727.4</v>
      </c>
    </row>
    <row r="74" spans="18:21" x14ac:dyDescent="0.25">
      <c r="R74" s="16">
        <f t="shared" si="19"/>
        <v>2017</v>
      </c>
      <c r="S74" s="51">
        <f t="shared" ref="S74:S87" si="21">N15</f>
        <v>2595.6533603211637</v>
      </c>
      <c r="U74" s="52">
        <f t="shared" si="20"/>
        <v>2727.4</v>
      </c>
    </row>
    <row r="75" spans="18:21" x14ac:dyDescent="0.25">
      <c r="R75" s="16">
        <f t="shared" si="19"/>
        <v>2018</v>
      </c>
      <c r="S75" s="51">
        <f t="shared" si="21"/>
        <v>2470.270721913379</v>
      </c>
      <c r="U75" s="52">
        <f t="shared" si="20"/>
        <v>2727.4</v>
      </c>
    </row>
    <row r="76" spans="18:21" x14ac:dyDescent="0.25">
      <c r="R76" s="16">
        <f t="shared" si="19"/>
        <v>2019</v>
      </c>
      <c r="S76" s="51">
        <f t="shared" si="21"/>
        <v>2350.9446726690071</v>
      </c>
      <c r="U76" s="52">
        <f t="shared" si="20"/>
        <v>2727.4</v>
      </c>
    </row>
    <row r="77" spans="18:21" x14ac:dyDescent="0.25">
      <c r="R77" s="16">
        <f t="shared" si="19"/>
        <v>2020</v>
      </c>
      <c r="S77" s="51">
        <f t="shared" si="21"/>
        <v>2237.3826499752317</v>
      </c>
      <c r="U77" s="52">
        <f t="shared" si="20"/>
        <v>2727.4</v>
      </c>
    </row>
    <row r="78" spans="18:21" x14ac:dyDescent="0.25">
      <c r="R78" s="16">
        <f t="shared" si="19"/>
        <v>2021</v>
      </c>
      <c r="S78" s="51">
        <f t="shared" si="21"/>
        <v>2129.3062234114836</v>
      </c>
      <c r="U78" s="52">
        <f t="shared" si="20"/>
        <v>2727.4</v>
      </c>
    </row>
    <row r="79" spans="18:21" x14ac:dyDescent="0.25">
      <c r="R79" s="16">
        <f t="shared" si="19"/>
        <v>2022</v>
      </c>
      <c r="S79" s="51">
        <f t="shared" si="21"/>
        <v>2026.4504120960564</v>
      </c>
      <c r="U79" s="52">
        <f t="shared" si="20"/>
        <v>2727.4</v>
      </c>
    </row>
    <row r="80" spans="18:21" x14ac:dyDescent="0.25">
      <c r="R80" s="16">
        <f t="shared" si="19"/>
        <v>2023</v>
      </c>
      <c r="S80" s="51">
        <f t="shared" si="21"/>
        <v>1928.5630350081894</v>
      </c>
      <c r="U80" s="52">
        <f t="shared" si="20"/>
        <v>2727.4</v>
      </c>
    </row>
    <row r="81" spans="18:22" x14ac:dyDescent="0.25">
      <c r="R81" s="16">
        <f t="shared" si="19"/>
        <v>2024</v>
      </c>
      <c r="S81" s="51">
        <f t="shared" si="21"/>
        <v>1835.4040926927437</v>
      </c>
      <c r="U81" s="52">
        <f t="shared" si="20"/>
        <v>2727.4</v>
      </c>
    </row>
    <row r="82" spans="18:22" x14ac:dyDescent="0.25">
      <c r="R82" s="16">
        <f t="shared" si="19"/>
        <v>2025</v>
      </c>
      <c r="S82" s="51">
        <f t="shared" si="21"/>
        <v>1746.7451788315382</v>
      </c>
      <c r="T82" s="51"/>
      <c r="U82" s="52">
        <f t="shared" si="20"/>
        <v>2727.4</v>
      </c>
      <c r="V82" s="54"/>
    </row>
    <row r="83" spans="18:22" x14ac:dyDescent="0.25">
      <c r="R83" s="16">
        <f t="shared" si="19"/>
        <v>2026</v>
      </c>
      <c r="S83" s="51">
        <f t="shared" si="21"/>
        <v>1662.3689202386429</v>
      </c>
      <c r="T83" s="51"/>
      <c r="U83" s="52">
        <f>U78</f>
        <v>2727.4</v>
      </c>
      <c r="V83" s="54"/>
    </row>
    <row r="84" spans="18:22" x14ac:dyDescent="0.25">
      <c r="R84" s="16">
        <f t="shared" si="19"/>
        <v>2027</v>
      </c>
      <c r="S84" s="51">
        <f t="shared" si="21"/>
        <v>1582.0684439066138</v>
      </c>
      <c r="T84" s="51"/>
      <c r="U84" s="52">
        <f>U79</f>
        <v>2727.4</v>
      </c>
      <c r="V84" s="54"/>
    </row>
    <row r="85" spans="18:22" x14ac:dyDescent="0.25">
      <c r="R85" s="16">
        <f t="shared" si="19"/>
        <v>2028</v>
      </c>
      <c r="S85" s="51">
        <f t="shared" si="21"/>
        <v>1505.6468697969776</v>
      </c>
      <c r="T85" s="51"/>
      <c r="U85" s="52">
        <f>U80</f>
        <v>2727.4</v>
      </c>
      <c r="V85" s="54"/>
    </row>
    <row r="86" spans="18:22" x14ac:dyDescent="0.25">
      <c r="R86" s="16">
        <f t="shared" si="19"/>
        <v>2029</v>
      </c>
      <c r="S86" s="51">
        <f t="shared" si="21"/>
        <v>1432.9168281313951</v>
      </c>
      <c r="T86" s="51"/>
      <c r="U86" s="52">
        <f>U81</f>
        <v>2727.4</v>
      </c>
      <c r="V86" s="54"/>
    </row>
    <row r="87" spans="18:22" x14ac:dyDescent="0.25">
      <c r="R87" s="16">
        <f t="shared" si="19"/>
        <v>2030</v>
      </c>
      <c r="S87" s="51">
        <f t="shared" si="21"/>
        <v>1363.6999999999996</v>
      </c>
      <c r="T87" s="51"/>
      <c r="U87" s="52">
        <f>U82</f>
        <v>2727.4</v>
      </c>
      <c r="V87" s="54"/>
    </row>
    <row r="105" spans="18:25" x14ac:dyDescent="0.25">
      <c r="W105" s="16" t="s">
        <v>120</v>
      </c>
    </row>
    <row r="106" spans="18:25" x14ac:dyDescent="0.25">
      <c r="R106" s="16">
        <f t="shared" ref="R106:R120" si="22">R73</f>
        <v>2016</v>
      </c>
      <c r="S106" s="51">
        <f t="shared" ref="S106:S120" si="23">U14</f>
        <v>5.6</v>
      </c>
      <c r="U106" s="52">
        <f>Q14</f>
        <v>5.6</v>
      </c>
    </row>
    <row r="107" spans="18:25" x14ac:dyDescent="0.25">
      <c r="R107" s="16">
        <f t="shared" si="22"/>
        <v>2017</v>
      </c>
      <c r="S107" s="51">
        <f t="shared" si="23"/>
        <v>5.2452203885252082</v>
      </c>
      <c r="U107" s="52">
        <f t="shared" ref="U107:U120" si="24">Q15</f>
        <v>5.6</v>
      </c>
    </row>
    <row r="108" spans="18:25" x14ac:dyDescent="0.25">
      <c r="R108" s="16">
        <f t="shared" si="22"/>
        <v>2018</v>
      </c>
      <c r="S108" s="51">
        <f t="shared" si="23"/>
        <v>4.9129173078929531</v>
      </c>
      <c r="U108" s="52">
        <f t="shared" si="24"/>
        <v>5.6</v>
      </c>
      <c r="W108" s="50">
        <f t="shared" ref="W108:W114" si="25">AVERAGE(P14:P16)</f>
        <v>5.666666666666667</v>
      </c>
    </row>
    <row r="109" spans="18:25" x14ac:dyDescent="0.25">
      <c r="R109" s="16">
        <f t="shared" si="22"/>
        <v>2019</v>
      </c>
      <c r="S109" s="51">
        <f t="shared" si="23"/>
        <v>4.6016667911604454</v>
      </c>
      <c r="U109" s="52">
        <f t="shared" si="24"/>
        <v>5.6</v>
      </c>
      <c r="W109" s="50">
        <f t="shared" si="25"/>
        <v>2.3333333333333335</v>
      </c>
    </row>
    <row r="110" spans="18:25" x14ac:dyDescent="0.25">
      <c r="R110" s="16">
        <f t="shared" si="22"/>
        <v>2020</v>
      </c>
      <c r="S110" s="51">
        <f t="shared" si="23"/>
        <v>4.3101350846775253</v>
      </c>
      <c r="U110" s="52">
        <f t="shared" si="24"/>
        <v>5.6</v>
      </c>
      <c r="W110" s="50">
        <f t="shared" si="25"/>
        <v>3.6666666666666665</v>
      </c>
      <c r="Y110" s="53"/>
    </row>
    <row r="111" spans="18:25" x14ac:dyDescent="0.25">
      <c r="R111" s="16">
        <f t="shared" si="22"/>
        <v>2021</v>
      </c>
      <c r="S111" s="51">
        <f t="shared" si="23"/>
        <v>4.0370729327586394</v>
      </c>
      <c r="U111" s="52">
        <f t="shared" si="24"/>
        <v>5.6</v>
      </c>
      <c r="W111" s="50">
        <f t="shared" si="25"/>
        <v>4.333333333333333</v>
      </c>
    </row>
    <row r="112" spans="18:25" x14ac:dyDescent="0.25">
      <c r="R112" s="16">
        <f t="shared" si="22"/>
        <v>2022</v>
      </c>
      <c r="S112" s="51">
        <f t="shared" si="23"/>
        <v>3.7813102244408698</v>
      </c>
      <c r="U112" s="52">
        <f t="shared" si="24"/>
        <v>5.6</v>
      </c>
      <c r="W112" s="50">
        <f t="shared" si="25"/>
        <v>4.666666666666667</v>
      </c>
    </row>
    <row r="113" spans="18:23" x14ac:dyDescent="0.25">
      <c r="R113" s="16">
        <f t="shared" si="22"/>
        <v>2023</v>
      </c>
      <c r="S113" s="51">
        <f t="shared" si="23"/>
        <v>3.5417509793885857</v>
      </c>
      <c r="U113" s="52">
        <f t="shared" si="24"/>
        <v>5.6</v>
      </c>
      <c r="W113" s="50">
        <f t="shared" si="25"/>
        <v>4.333333333333333</v>
      </c>
    </row>
    <row r="114" spans="18:23" x14ac:dyDescent="0.25">
      <c r="R114" s="16">
        <f t="shared" si="22"/>
        <v>2024</v>
      </c>
      <c r="S114" s="51">
        <f t="shared" si="23"/>
        <v>3.3173686514585952</v>
      </c>
      <c r="U114" s="52">
        <f t="shared" si="24"/>
        <v>5.6</v>
      </c>
      <c r="W114" s="50">
        <f t="shared" si="25"/>
        <v>3.6666666666666665</v>
      </c>
    </row>
    <row r="115" spans="18:23" x14ac:dyDescent="0.25">
      <c r="R115" s="16">
        <f t="shared" si="22"/>
        <v>2025</v>
      </c>
      <c r="S115" s="51">
        <f t="shared" si="23"/>
        <v>3.1072017298008925</v>
      </c>
      <c r="T115" s="51"/>
      <c r="U115" s="52">
        <f t="shared" si="24"/>
        <v>5.6</v>
      </c>
      <c r="V115" s="54"/>
    </row>
    <row r="116" spans="18:23" x14ac:dyDescent="0.25">
      <c r="R116" s="16">
        <f t="shared" si="22"/>
        <v>2026</v>
      </c>
      <c r="S116" s="51">
        <f t="shared" si="23"/>
        <v>2.9103496186450779</v>
      </c>
      <c r="T116" s="51"/>
      <c r="U116" s="52">
        <f t="shared" si="24"/>
        <v>5.6</v>
      </c>
      <c r="V116" s="54"/>
    </row>
    <row r="117" spans="18:23" x14ac:dyDescent="0.25">
      <c r="R117" s="16">
        <f t="shared" si="22"/>
        <v>2027</v>
      </c>
      <c r="S117" s="51">
        <f t="shared" si="23"/>
        <v>2.7259687781167368</v>
      </c>
      <c r="T117" s="51"/>
      <c r="U117" s="52">
        <f t="shared" si="24"/>
        <v>5.6</v>
      </c>
      <c r="V117" s="54"/>
    </row>
    <row r="118" spans="18:23" x14ac:dyDescent="0.25">
      <c r="R118" s="16">
        <f t="shared" si="22"/>
        <v>2028</v>
      </c>
      <c r="S118" s="51">
        <f t="shared" si="23"/>
        <v>2.5532691095466173</v>
      </c>
      <c r="T118" s="51"/>
      <c r="U118" s="52">
        <f t="shared" si="24"/>
        <v>5.6</v>
      </c>
      <c r="V118" s="54"/>
    </row>
    <row r="119" spans="18:23" x14ac:dyDescent="0.25">
      <c r="R119" s="16">
        <f t="shared" si="22"/>
        <v>2029</v>
      </c>
      <c r="S119" s="51">
        <f t="shared" si="23"/>
        <v>2.3915105697831285</v>
      </c>
      <c r="T119" s="51"/>
      <c r="U119" s="52">
        <f t="shared" si="24"/>
        <v>5.6</v>
      </c>
      <c r="V119" s="54"/>
    </row>
    <row r="120" spans="18:23" x14ac:dyDescent="0.25">
      <c r="R120" s="16">
        <f t="shared" si="22"/>
        <v>2030</v>
      </c>
      <c r="S120" s="51">
        <f t="shared" si="23"/>
        <v>2.2400000000000007</v>
      </c>
      <c r="T120" s="51"/>
      <c r="U120" s="52">
        <f t="shared" si="24"/>
        <v>5.6</v>
      </c>
      <c r="V120" s="54"/>
    </row>
    <row r="142" spans="18:21" x14ac:dyDescent="0.25">
      <c r="R142" s="16">
        <f>A14</f>
        <v>2016</v>
      </c>
      <c r="S142" s="51">
        <f>AB14</f>
        <v>258.60000000000002</v>
      </c>
      <c r="U142" s="52">
        <f>X14</f>
        <v>258.60000000000002</v>
      </c>
    </row>
    <row r="143" spans="18:21" x14ac:dyDescent="0.25">
      <c r="R143" s="16">
        <f t="shared" ref="R143:R156" si="26">A15</f>
        <v>2017</v>
      </c>
      <c r="S143" s="51">
        <f t="shared" ref="S143:S156" si="27">AB15</f>
        <v>242.21678437011053</v>
      </c>
      <c r="U143" s="52">
        <f t="shared" ref="U143:U156" si="28">X15</f>
        <v>258.60000000000002</v>
      </c>
    </row>
    <row r="144" spans="18:21" x14ac:dyDescent="0.25">
      <c r="R144" s="16">
        <f t="shared" si="26"/>
        <v>2018</v>
      </c>
      <c r="S144" s="51">
        <f t="shared" si="27"/>
        <v>226.8715028251996</v>
      </c>
      <c r="U144" s="52">
        <f t="shared" si="28"/>
        <v>258.60000000000002</v>
      </c>
    </row>
    <row r="145" spans="18:22" x14ac:dyDescent="0.25">
      <c r="R145" s="16">
        <f t="shared" si="26"/>
        <v>2019</v>
      </c>
      <c r="S145" s="51">
        <f t="shared" si="27"/>
        <v>212.49839860608773</v>
      </c>
      <c r="U145" s="52">
        <f t="shared" si="28"/>
        <v>258.60000000000002</v>
      </c>
    </row>
    <row r="146" spans="18:22" x14ac:dyDescent="0.25">
      <c r="R146" s="16">
        <f t="shared" si="26"/>
        <v>2020</v>
      </c>
      <c r="S146" s="51">
        <f t="shared" si="27"/>
        <v>199.03588087457285</v>
      </c>
      <c r="U146" s="52">
        <f t="shared" si="28"/>
        <v>258.60000000000002</v>
      </c>
    </row>
    <row r="147" spans="18:22" x14ac:dyDescent="0.25">
      <c r="R147" s="16">
        <f t="shared" si="26"/>
        <v>2021</v>
      </c>
      <c r="S147" s="51">
        <f t="shared" si="27"/>
        <v>186.42626078774717</v>
      </c>
      <c r="U147" s="52">
        <f t="shared" si="28"/>
        <v>258.60000000000002</v>
      </c>
    </row>
    <row r="148" spans="18:22" x14ac:dyDescent="0.25">
      <c r="R148" s="16">
        <f t="shared" si="26"/>
        <v>2022</v>
      </c>
      <c r="S148" s="51">
        <f t="shared" si="27"/>
        <v>174.61550429293018</v>
      </c>
      <c r="U148" s="52">
        <f t="shared" si="28"/>
        <v>258.60000000000002</v>
      </c>
    </row>
    <row r="149" spans="18:22" x14ac:dyDescent="0.25">
      <c r="R149" s="16">
        <f t="shared" si="26"/>
        <v>2023</v>
      </c>
      <c r="S149" s="51">
        <f t="shared" si="27"/>
        <v>163.55300058390864</v>
      </c>
      <c r="U149" s="52">
        <f t="shared" si="28"/>
        <v>258.60000000000002</v>
      </c>
    </row>
    <row r="150" spans="18:22" x14ac:dyDescent="0.25">
      <c r="R150" s="16">
        <f t="shared" si="26"/>
        <v>2024</v>
      </c>
      <c r="S150" s="51">
        <f t="shared" si="27"/>
        <v>153.19134522628445</v>
      </c>
      <c r="U150" s="52">
        <f t="shared" si="28"/>
        <v>258.60000000000002</v>
      </c>
    </row>
    <row r="151" spans="18:22" x14ac:dyDescent="0.25">
      <c r="R151" s="16">
        <f t="shared" si="26"/>
        <v>2025</v>
      </c>
      <c r="S151" s="51">
        <f t="shared" si="27"/>
        <v>143.48613702259127</v>
      </c>
      <c r="U151" s="52">
        <f t="shared" si="28"/>
        <v>258.60000000000002</v>
      </c>
      <c r="V151" s="54"/>
    </row>
    <row r="152" spans="18:22" x14ac:dyDescent="0.25">
      <c r="R152" s="16">
        <f t="shared" si="26"/>
        <v>2026</v>
      </c>
      <c r="S152" s="51">
        <f t="shared" si="27"/>
        <v>134.39578774671739</v>
      </c>
      <c r="U152" s="52">
        <f t="shared" si="28"/>
        <v>258.60000000000002</v>
      </c>
      <c r="V152" s="54"/>
    </row>
    <row r="153" spans="18:22" x14ac:dyDescent="0.25">
      <c r="R153" s="16">
        <f t="shared" si="26"/>
        <v>2027</v>
      </c>
      <c r="S153" s="51">
        <f t="shared" si="27"/>
        <v>125.88134393231935</v>
      </c>
      <c r="U153" s="52">
        <f t="shared" si="28"/>
        <v>258.60000000000002</v>
      </c>
      <c r="V153" s="54"/>
    </row>
    <row r="154" spans="18:22" x14ac:dyDescent="0.25">
      <c r="R154" s="16">
        <f t="shared" si="26"/>
        <v>2028</v>
      </c>
      <c r="S154" s="51">
        <f t="shared" si="27"/>
        <v>117.90631995156348</v>
      </c>
      <c r="U154" s="52">
        <f t="shared" si="28"/>
        <v>258.60000000000002</v>
      </c>
      <c r="V154" s="54"/>
    </row>
    <row r="155" spans="18:22" x14ac:dyDescent="0.25">
      <c r="R155" s="16">
        <f t="shared" si="26"/>
        <v>2029</v>
      </c>
      <c r="S155" s="51">
        <f t="shared" si="27"/>
        <v>110.4365416689138</v>
      </c>
      <c r="U155" s="52">
        <f t="shared" si="28"/>
        <v>258.60000000000002</v>
      </c>
      <c r="V155" s="54"/>
    </row>
    <row r="156" spans="18:22" x14ac:dyDescent="0.25">
      <c r="R156" s="16">
        <f t="shared" si="26"/>
        <v>2030</v>
      </c>
      <c r="S156" s="51">
        <f t="shared" si="27"/>
        <v>103.44000000000007</v>
      </c>
      <c r="U156" s="52">
        <f t="shared" si="28"/>
        <v>258.60000000000002</v>
      </c>
      <c r="V156" s="54"/>
    </row>
    <row r="178" spans="19:21" x14ac:dyDescent="0.25">
      <c r="S178" s="51"/>
      <c r="U178" s="52"/>
    </row>
    <row r="179" spans="19:21" x14ac:dyDescent="0.25">
      <c r="S179" s="51"/>
      <c r="U179" s="52"/>
    </row>
    <row r="180" spans="19:21" x14ac:dyDescent="0.25">
      <c r="S180" s="51"/>
      <c r="U180" s="52"/>
    </row>
    <row r="181" spans="19:21" x14ac:dyDescent="0.25">
      <c r="S181" s="51"/>
      <c r="U181" s="52"/>
    </row>
  </sheetData>
  <mergeCells count="1">
    <mergeCell ref="B8:C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colBreaks count="1" manualBreakCount="1">
    <brk id="17" min="34" max="17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4243-97A0-4487-BA3B-8FB94178CD15}">
  <dimension ref="A1:AJ188"/>
  <sheetViews>
    <sheetView topLeftCell="A34" zoomScaleNormal="100" workbookViewId="0">
      <selection activeCell="A34" sqref="A34"/>
    </sheetView>
  </sheetViews>
  <sheetFormatPr defaultColWidth="9.1796875" defaultRowHeight="12.5" x14ac:dyDescent="0.25"/>
  <cols>
    <col min="1" max="16" width="9.1796875" style="16"/>
    <col min="17" max="21" width="0" style="16" hidden="1" customWidth="1"/>
    <col min="22" max="16384" width="9.1796875" style="16"/>
  </cols>
  <sheetData>
    <row r="1" spans="1:36" hidden="1" x14ac:dyDescent="0.25">
      <c r="I1" s="17"/>
    </row>
    <row r="2" spans="1:36" ht="14.5" hidden="1" x14ac:dyDescent="0.35">
      <c r="B2" s="16" t="s">
        <v>121</v>
      </c>
      <c r="I2" s="55" t="s">
        <v>122</v>
      </c>
      <c r="P2" s="16" t="s">
        <v>123</v>
      </c>
      <c r="W2" s="17" t="s">
        <v>124</v>
      </c>
      <c r="AD2" s="17" t="s">
        <v>125</v>
      </c>
    </row>
    <row r="3" spans="1:36" hidden="1" x14ac:dyDescent="0.25">
      <c r="I3" s="17"/>
      <c r="P3" s="17"/>
      <c r="W3" s="17"/>
      <c r="AD3" s="17"/>
    </row>
    <row r="4" spans="1:36" ht="13" hidden="1" x14ac:dyDescent="0.3">
      <c r="B4" s="16" t="s">
        <v>91</v>
      </c>
      <c r="D4" s="18">
        <v>0.4</v>
      </c>
      <c r="I4" s="17" t="s">
        <v>91</v>
      </c>
      <c r="K4" s="18">
        <v>0.2</v>
      </c>
      <c r="P4" s="17" t="s">
        <v>91</v>
      </c>
      <c r="R4" s="18">
        <v>0.3</v>
      </c>
      <c r="W4" s="17" t="s">
        <v>91</v>
      </c>
      <c r="Y4" s="18">
        <v>0.2</v>
      </c>
      <c r="AD4" s="17" t="s">
        <v>91</v>
      </c>
      <c r="AF4" s="18">
        <v>0.7</v>
      </c>
    </row>
    <row r="5" spans="1:36" hidden="1" x14ac:dyDescent="0.25">
      <c r="D5" s="19"/>
      <c r="I5" s="17"/>
      <c r="P5" s="17"/>
      <c r="W5" s="17"/>
      <c r="AD5" s="17"/>
    </row>
    <row r="6" spans="1:36" hidden="1" x14ac:dyDescent="0.25">
      <c r="B6" s="16" t="s">
        <v>92</v>
      </c>
      <c r="D6" s="19"/>
      <c r="F6" s="20">
        <f>1-D4</f>
        <v>0.6</v>
      </c>
      <c r="I6" s="16" t="s">
        <v>92</v>
      </c>
      <c r="M6" s="21">
        <f>1-K4</f>
        <v>0.8</v>
      </c>
      <c r="P6" s="16" t="s">
        <v>92</v>
      </c>
      <c r="T6" s="21">
        <f>1-R4</f>
        <v>0.7</v>
      </c>
      <c r="W6" s="16" t="s">
        <v>92</v>
      </c>
      <c r="AA6" s="21">
        <f>1-Y4</f>
        <v>0.8</v>
      </c>
      <c r="AD6" s="16" t="s">
        <v>92</v>
      </c>
      <c r="AH6" s="21">
        <f>1-AF4</f>
        <v>0.30000000000000004</v>
      </c>
    </row>
    <row r="7" spans="1:36" hidden="1" x14ac:dyDescent="0.25">
      <c r="I7" s="17"/>
      <c r="P7" s="17"/>
      <c r="W7" s="17"/>
      <c r="AD7" s="17"/>
    </row>
    <row r="8" spans="1:36" hidden="1" x14ac:dyDescent="0.25">
      <c r="B8" s="57"/>
      <c r="C8" s="57"/>
      <c r="D8" s="22" t="s">
        <v>93</v>
      </c>
      <c r="E8" s="22" t="s">
        <v>94</v>
      </c>
      <c r="F8" s="22" t="s">
        <v>95</v>
      </c>
      <c r="G8" s="22" t="s">
        <v>96</v>
      </c>
      <c r="H8" s="22" t="s">
        <v>97</v>
      </c>
      <c r="I8" s="17"/>
      <c r="J8" s="22"/>
      <c r="K8" s="22" t="s">
        <v>93</v>
      </c>
      <c r="L8" s="22" t="s">
        <v>94</v>
      </c>
      <c r="M8" s="22" t="s">
        <v>95</v>
      </c>
      <c r="N8" s="22" t="s">
        <v>96</v>
      </c>
      <c r="O8" s="22" t="s">
        <v>97</v>
      </c>
      <c r="P8" s="23"/>
      <c r="Q8" s="22"/>
      <c r="R8" s="22" t="s">
        <v>93</v>
      </c>
      <c r="S8" s="22" t="s">
        <v>94</v>
      </c>
      <c r="T8" s="22" t="s">
        <v>95</v>
      </c>
      <c r="U8" s="22" t="s">
        <v>96</v>
      </c>
      <c r="V8" s="22" t="s">
        <v>97</v>
      </c>
      <c r="W8" s="23"/>
      <c r="X8" s="22"/>
      <c r="Y8" s="22" t="s">
        <v>93</v>
      </c>
      <c r="Z8" s="22" t="s">
        <v>94</v>
      </c>
      <c r="AA8" s="22" t="s">
        <v>95</v>
      </c>
      <c r="AB8" s="22" t="s">
        <v>96</v>
      </c>
      <c r="AC8" s="22" t="s">
        <v>97</v>
      </c>
      <c r="AD8" s="23"/>
      <c r="AE8" s="22"/>
      <c r="AF8" s="22" t="s">
        <v>93</v>
      </c>
      <c r="AG8" s="22" t="s">
        <v>94</v>
      </c>
      <c r="AH8" s="22" t="s">
        <v>95</v>
      </c>
      <c r="AI8" s="22" t="s">
        <v>96</v>
      </c>
      <c r="AJ8" s="22" t="s">
        <v>97</v>
      </c>
    </row>
    <row r="9" spans="1:36" hidden="1" x14ac:dyDescent="0.25">
      <c r="B9" s="23" t="s">
        <v>126</v>
      </c>
      <c r="C9" s="22"/>
      <c r="D9" s="16" t="s">
        <v>99</v>
      </c>
      <c r="E9" s="16" t="s">
        <v>100</v>
      </c>
      <c r="F9" s="16" t="s">
        <v>101</v>
      </c>
      <c r="G9" s="16" t="s">
        <v>102</v>
      </c>
      <c r="H9" s="16" t="s">
        <v>103</v>
      </c>
      <c r="I9" s="23" t="s">
        <v>126</v>
      </c>
      <c r="J9" s="22"/>
      <c r="K9" s="16" t="s">
        <v>99</v>
      </c>
      <c r="L9" s="16" t="s">
        <v>100</v>
      </c>
      <c r="M9" s="16" t="s">
        <v>101</v>
      </c>
      <c r="N9" s="16" t="s">
        <v>102</v>
      </c>
      <c r="O9" s="16" t="s">
        <v>103</v>
      </c>
      <c r="P9" s="23" t="s">
        <v>126</v>
      </c>
      <c r="Q9" s="22"/>
      <c r="R9" s="16" t="s">
        <v>99</v>
      </c>
      <c r="S9" s="16" t="s">
        <v>100</v>
      </c>
      <c r="T9" s="16" t="s">
        <v>101</v>
      </c>
      <c r="U9" s="16" t="s">
        <v>102</v>
      </c>
      <c r="V9" s="16" t="s">
        <v>103</v>
      </c>
      <c r="W9" s="23" t="s">
        <v>126</v>
      </c>
      <c r="X9" s="22"/>
      <c r="Y9" s="16" t="s">
        <v>99</v>
      </c>
      <c r="Z9" s="16" t="s">
        <v>100</v>
      </c>
      <c r="AA9" s="16" t="s">
        <v>101</v>
      </c>
      <c r="AB9" s="16" t="s">
        <v>102</v>
      </c>
      <c r="AC9" s="16" t="s">
        <v>103</v>
      </c>
      <c r="AD9" s="23" t="s">
        <v>126</v>
      </c>
      <c r="AE9" s="22"/>
      <c r="AF9" s="16" t="s">
        <v>99</v>
      </c>
      <c r="AG9" s="16" t="s">
        <v>100</v>
      </c>
      <c r="AH9" s="16" t="s">
        <v>101</v>
      </c>
      <c r="AI9" s="16" t="s">
        <v>102</v>
      </c>
      <c r="AJ9" s="16" t="s">
        <v>103</v>
      </c>
    </row>
    <row r="10" spans="1:36" ht="13" hidden="1" thickBot="1" x14ac:dyDescent="0.3">
      <c r="A10" s="24" t="s">
        <v>106</v>
      </c>
      <c r="B10" s="24"/>
      <c r="C10" s="25" t="s">
        <v>107</v>
      </c>
      <c r="D10" s="25" t="s">
        <v>108</v>
      </c>
      <c r="E10" s="25" t="s">
        <v>109</v>
      </c>
      <c r="F10" s="25" t="s">
        <v>110</v>
      </c>
      <c r="G10" s="25" t="s">
        <v>111</v>
      </c>
      <c r="H10" s="25" t="s">
        <v>112</v>
      </c>
      <c r="I10" s="26"/>
      <c r="J10" s="24" t="s">
        <v>107</v>
      </c>
      <c r="K10" s="25" t="s">
        <v>108</v>
      </c>
      <c r="L10" s="25" t="s">
        <v>109</v>
      </c>
      <c r="M10" s="25" t="s">
        <v>110</v>
      </c>
      <c r="N10" s="25" t="s">
        <v>111</v>
      </c>
      <c r="O10" s="25" t="s">
        <v>112</v>
      </c>
      <c r="P10" s="26"/>
      <c r="Q10" s="24" t="s">
        <v>107</v>
      </c>
      <c r="R10" s="25" t="s">
        <v>108</v>
      </c>
      <c r="S10" s="25" t="s">
        <v>109</v>
      </c>
      <c r="T10" s="25" t="s">
        <v>110</v>
      </c>
      <c r="U10" s="25" t="s">
        <v>111</v>
      </c>
      <c r="V10" s="25" t="s">
        <v>112</v>
      </c>
      <c r="W10" s="26"/>
      <c r="X10" s="24" t="s">
        <v>107</v>
      </c>
      <c r="Y10" s="25" t="s">
        <v>108</v>
      </c>
      <c r="Z10" s="25" t="s">
        <v>109</v>
      </c>
      <c r="AA10" s="25" t="s">
        <v>110</v>
      </c>
      <c r="AB10" s="25" t="s">
        <v>111</v>
      </c>
      <c r="AC10" s="25" t="s">
        <v>112</v>
      </c>
      <c r="AD10" s="26"/>
      <c r="AE10" s="24" t="s">
        <v>107</v>
      </c>
      <c r="AF10" s="25" t="s">
        <v>108</v>
      </c>
      <c r="AG10" s="25" t="s">
        <v>109</v>
      </c>
      <c r="AH10" s="25" t="s">
        <v>110</v>
      </c>
      <c r="AI10" s="25" t="s">
        <v>111</v>
      </c>
      <c r="AJ10" s="25" t="s">
        <v>112</v>
      </c>
    </row>
    <row r="11" spans="1:36" hidden="1" x14ac:dyDescent="0.25">
      <c r="A11" s="16" t="s">
        <v>113</v>
      </c>
      <c r="B11" s="28">
        <f>AVERAGE(B12:B16)</f>
        <v>675.18000000000006</v>
      </c>
      <c r="C11" s="29">
        <f>B11</f>
        <v>675.18000000000006</v>
      </c>
      <c r="D11" s="27"/>
      <c r="E11" s="27"/>
      <c r="F11" s="27"/>
      <c r="G11" s="27"/>
      <c r="H11" s="27"/>
      <c r="I11" s="28">
        <f>AVERAGE(I12:I16)</f>
        <v>280.82000000000005</v>
      </c>
      <c r="J11" s="29">
        <f>I11</f>
        <v>280.82000000000005</v>
      </c>
      <c r="K11" s="27"/>
      <c r="L11" s="27"/>
      <c r="M11" s="27"/>
      <c r="N11" s="27"/>
      <c r="O11" s="27"/>
      <c r="P11" s="28">
        <f>AVERAGE(P12:P16)</f>
        <v>420.05999999999995</v>
      </c>
      <c r="Q11" s="29">
        <f>P11</f>
        <v>420.05999999999995</v>
      </c>
      <c r="R11" s="27"/>
      <c r="S11" s="27"/>
      <c r="T11" s="27"/>
      <c r="U11" s="27"/>
      <c r="V11" s="27"/>
      <c r="W11" s="28">
        <f>AVERAGE(W12:W16)</f>
        <v>338.44000000000005</v>
      </c>
      <c r="X11" s="29">
        <f>W11</f>
        <v>338.44000000000005</v>
      </c>
      <c r="Y11" s="27"/>
      <c r="Z11" s="27"/>
      <c r="AA11" s="27"/>
      <c r="AB11" s="27"/>
      <c r="AC11" s="27"/>
      <c r="AD11" s="28">
        <f>AVERAGE(AD12:AD16)</f>
        <v>532.30000000000007</v>
      </c>
      <c r="AE11" s="29">
        <f>AD11</f>
        <v>532.30000000000007</v>
      </c>
      <c r="AF11" s="27"/>
      <c r="AG11" s="27"/>
      <c r="AH11" s="27"/>
      <c r="AI11" s="27"/>
      <c r="AJ11" s="27"/>
    </row>
    <row r="12" spans="1:36" hidden="1" x14ac:dyDescent="0.25">
      <c r="A12" s="16">
        <v>2014</v>
      </c>
      <c r="B12" s="30">
        <v>746.1</v>
      </c>
      <c r="C12" s="29">
        <f t="shared" ref="C12:C28" si="0">C11</f>
        <v>675.18000000000006</v>
      </c>
      <c r="D12" s="27"/>
      <c r="E12" s="27"/>
      <c r="F12" s="27"/>
      <c r="G12" s="27"/>
      <c r="H12" s="27"/>
      <c r="I12" s="56">
        <v>295</v>
      </c>
      <c r="J12" s="29">
        <f t="shared" ref="J12:J28" si="1">J11</f>
        <v>280.82000000000005</v>
      </c>
      <c r="K12" s="27"/>
      <c r="L12" s="27"/>
      <c r="M12" s="27"/>
      <c r="N12" s="27"/>
      <c r="O12" s="27"/>
      <c r="P12" s="30">
        <v>475.9</v>
      </c>
      <c r="Q12" s="29">
        <f t="shared" ref="Q12:Q28" si="2">Q11</f>
        <v>420.05999999999995</v>
      </c>
      <c r="R12" s="27"/>
      <c r="S12" s="27"/>
      <c r="T12" s="27"/>
      <c r="U12" s="27"/>
      <c r="V12" s="27"/>
      <c r="W12" s="32">
        <v>353.7</v>
      </c>
      <c r="X12" s="29">
        <f t="shared" ref="X12:X28" si="3">X11</f>
        <v>338.44000000000005</v>
      </c>
      <c r="Y12" s="27"/>
      <c r="Z12" s="27"/>
      <c r="AA12" s="27"/>
      <c r="AB12" s="27"/>
      <c r="AC12" s="27"/>
      <c r="AD12" s="32">
        <v>615.6</v>
      </c>
      <c r="AE12" s="29">
        <f t="shared" ref="AE12:AE28" si="4">AE11</f>
        <v>532.30000000000007</v>
      </c>
      <c r="AF12" s="27"/>
      <c r="AG12" s="27"/>
      <c r="AH12" s="27"/>
      <c r="AI12" s="27"/>
      <c r="AJ12" s="27"/>
    </row>
    <row r="13" spans="1:36" hidden="1" x14ac:dyDescent="0.25">
      <c r="A13" s="16">
        <v>2015</v>
      </c>
      <c r="B13" s="30">
        <v>727.3</v>
      </c>
      <c r="C13" s="29">
        <f t="shared" si="0"/>
        <v>675.18000000000006</v>
      </c>
      <c r="D13" s="27"/>
      <c r="E13" s="27"/>
      <c r="F13" s="27"/>
      <c r="G13" s="27"/>
      <c r="H13" s="27"/>
      <c r="I13" s="56">
        <v>287.3</v>
      </c>
      <c r="J13" s="29">
        <f t="shared" si="1"/>
        <v>280.82000000000005</v>
      </c>
      <c r="K13" s="27"/>
      <c r="L13" s="27"/>
      <c r="M13" s="27"/>
      <c r="N13" s="27"/>
      <c r="O13" s="27"/>
      <c r="P13" s="30">
        <v>407.6</v>
      </c>
      <c r="Q13" s="29">
        <f t="shared" si="2"/>
        <v>420.05999999999995</v>
      </c>
      <c r="R13" s="27"/>
      <c r="S13" s="27"/>
      <c r="T13" s="27"/>
      <c r="U13" s="27"/>
      <c r="V13" s="27"/>
      <c r="W13" s="32">
        <v>334</v>
      </c>
      <c r="X13" s="29">
        <f t="shared" si="3"/>
        <v>338.44000000000005</v>
      </c>
      <c r="Y13" s="27"/>
      <c r="Z13" s="27"/>
      <c r="AA13" s="27"/>
      <c r="AB13" s="27"/>
      <c r="AC13" s="27"/>
      <c r="AD13" s="32">
        <v>551.70000000000005</v>
      </c>
      <c r="AE13" s="29">
        <f t="shared" si="4"/>
        <v>532.30000000000007</v>
      </c>
      <c r="AF13" s="27"/>
      <c r="AG13" s="27"/>
      <c r="AH13" s="27"/>
      <c r="AI13" s="27"/>
      <c r="AJ13" s="27"/>
    </row>
    <row r="14" spans="1:36" hidden="1" x14ac:dyDescent="0.25">
      <c r="A14" s="16">
        <v>2016</v>
      </c>
      <c r="B14" s="30">
        <v>694.5</v>
      </c>
      <c r="C14" s="29">
        <f t="shared" si="0"/>
        <v>675.18000000000006</v>
      </c>
      <c r="D14" s="29">
        <f>C14</f>
        <v>675.18000000000006</v>
      </c>
      <c r="E14" s="33">
        <v>1</v>
      </c>
      <c r="F14" s="34">
        <f>1</f>
        <v>1</v>
      </c>
      <c r="G14" s="35">
        <f>D14</f>
        <v>675.18000000000006</v>
      </c>
      <c r="I14" s="56">
        <v>279.7</v>
      </c>
      <c r="J14" s="29">
        <f t="shared" si="1"/>
        <v>280.82000000000005</v>
      </c>
      <c r="K14" s="29">
        <f>J14</f>
        <v>280.82000000000005</v>
      </c>
      <c r="L14" s="33">
        <v>1</v>
      </c>
      <c r="M14" s="34">
        <f>1</f>
        <v>1</v>
      </c>
      <c r="N14" s="35">
        <f>K14</f>
        <v>280.82000000000005</v>
      </c>
      <c r="P14" s="30">
        <v>411.1</v>
      </c>
      <c r="Q14" s="29">
        <f t="shared" si="2"/>
        <v>420.05999999999995</v>
      </c>
      <c r="R14" s="29">
        <f>Q14</f>
        <v>420.05999999999995</v>
      </c>
      <c r="S14" s="33">
        <v>1</v>
      </c>
      <c r="T14" s="34">
        <f>1</f>
        <v>1</v>
      </c>
      <c r="U14" s="35">
        <f>R14</f>
        <v>420.05999999999995</v>
      </c>
      <c r="W14" s="32">
        <v>359.7</v>
      </c>
      <c r="X14" s="29">
        <f t="shared" si="3"/>
        <v>338.44000000000005</v>
      </c>
      <c r="Y14" s="29">
        <f>X14</f>
        <v>338.44000000000005</v>
      </c>
      <c r="Z14" s="33">
        <v>1</v>
      </c>
      <c r="AA14" s="34">
        <f>1</f>
        <v>1</v>
      </c>
      <c r="AB14" s="35">
        <f>Y14</f>
        <v>338.44000000000005</v>
      </c>
      <c r="AD14" s="32">
        <v>564.70000000000005</v>
      </c>
      <c r="AE14" s="29">
        <f t="shared" si="4"/>
        <v>532.30000000000007</v>
      </c>
      <c r="AF14" s="29">
        <f>AE14</f>
        <v>532.30000000000007</v>
      </c>
      <c r="AG14" s="33">
        <v>1</v>
      </c>
      <c r="AH14" s="34">
        <f>1</f>
        <v>1</v>
      </c>
      <c r="AI14" s="35">
        <f>AF14</f>
        <v>532.30000000000007</v>
      </c>
    </row>
    <row r="15" spans="1:36" hidden="1" x14ac:dyDescent="0.25">
      <c r="A15" s="16">
        <v>2017</v>
      </c>
      <c r="B15" s="30">
        <v>620.5</v>
      </c>
      <c r="C15" s="29">
        <f t="shared" si="0"/>
        <v>675.18000000000006</v>
      </c>
      <c r="F15" s="21">
        <f t="shared" ref="F15:F27" si="5">F14*E$31</f>
        <v>0.96417010298949912</v>
      </c>
      <c r="G15" s="35">
        <f t="shared" ref="G15:G27" si="6">G14*E$31</f>
        <v>650.98837013645004</v>
      </c>
      <c r="H15" s="36">
        <f t="shared" ref="H15:H27" si="7">(G15-G14)/G14</f>
        <v>-3.5829897010500926E-2</v>
      </c>
      <c r="I15" s="56">
        <v>281.39999999999998</v>
      </c>
      <c r="J15" s="29">
        <f t="shared" si="1"/>
        <v>280.82000000000005</v>
      </c>
      <c r="M15" s="21">
        <f t="shared" ref="M15:M28" si="8">M14*L$31</f>
        <v>0.98418752579322877</v>
      </c>
      <c r="N15" s="35">
        <f t="shared" ref="N15:N28" si="9">N14*L$31</f>
        <v>276.37954099325458</v>
      </c>
      <c r="O15" s="36">
        <f t="shared" ref="O15:O28" si="10">(N15-N14)/N14</f>
        <v>-1.5812474206771135E-2</v>
      </c>
      <c r="P15" s="30">
        <v>397.6</v>
      </c>
      <c r="Q15" s="29">
        <f t="shared" si="2"/>
        <v>420.05999999999995</v>
      </c>
      <c r="T15" s="21">
        <f t="shared" ref="T15:T28" si="11">T14*S$31</f>
        <v>0.97484501293728276</v>
      </c>
      <c r="U15" s="35">
        <f t="shared" ref="U15:U28" si="12">U14*S$31</f>
        <v>409.49339613443493</v>
      </c>
      <c r="V15" s="36">
        <f t="shared" ref="V15:V28" si="13">(U15-U14)/U14</f>
        <v>-2.5154987062717269E-2</v>
      </c>
      <c r="W15" s="32">
        <v>296.39999999999998</v>
      </c>
      <c r="X15" s="29">
        <f t="shared" si="3"/>
        <v>338.44000000000005</v>
      </c>
      <c r="AA15" s="21">
        <f t="shared" ref="AA15:AA28" si="14">AA14*Z$31</f>
        <v>0.98418752579322877</v>
      </c>
      <c r="AB15" s="35">
        <f t="shared" ref="AB15:AB28" si="15">AB14*Z$31</f>
        <v>333.08842622946042</v>
      </c>
      <c r="AC15" s="36">
        <f t="shared" ref="AC15:AC28" si="16">(AB15-AB14)/AB14</f>
        <v>-1.5812474206771156E-2</v>
      </c>
      <c r="AD15" s="32">
        <v>511.2</v>
      </c>
      <c r="AE15" s="29">
        <f t="shared" si="4"/>
        <v>532.30000000000007</v>
      </c>
      <c r="AH15" s="21">
        <f t="shared" ref="AH15:AH28" si="17">AH14*AG$31</f>
        <v>0.91759601369285626</v>
      </c>
      <c r="AI15" s="35">
        <f t="shared" ref="AI15:AI28" si="18">AI14*AG$31</f>
        <v>488.43635808870744</v>
      </c>
      <c r="AJ15" s="36">
        <f t="shared" ref="AJ15:AJ28" si="19">(AI15-AI14)/AI14</f>
        <v>-8.2403986307143767E-2</v>
      </c>
    </row>
    <row r="16" spans="1:36" hidden="1" x14ac:dyDescent="0.25">
      <c r="A16" s="16">
        <v>2018</v>
      </c>
      <c r="B16" s="30">
        <v>587.5</v>
      </c>
      <c r="C16" s="29">
        <f t="shared" si="0"/>
        <v>675.18000000000006</v>
      </c>
      <c r="F16" s="21">
        <f t="shared" si="5"/>
        <v>0.92962398749878139</v>
      </c>
      <c r="G16" s="35">
        <f t="shared" si="6"/>
        <v>627.6635238794272</v>
      </c>
      <c r="H16" s="36">
        <f t="shared" si="7"/>
        <v>-3.5829897010500891E-2</v>
      </c>
      <c r="I16" s="56">
        <v>260.7</v>
      </c>
      <c r="J16" s="29">
        <f t="shared" si="1"/>
        <v>280.82000000000005</v>
      </c>
      <c r="M16" s="21">
        <f t="shared" si="8"/>
        <v>0.96862508592699736</v>
      </c>
      <c r="N16" s="35">
        <f t="shared" si="9"/>
        <v>272.00929663001949</v>
      </c>
      <c r="O16" s="36">
        <f t="shared" si="10"/>
        <v>-1.5812474206771149E-2</v>
      </c>
      <c r="P16" s="30">
        <v>408.1</v>
      </c>
      <c r="Q16" s="29">
        <f t="shared" si="2"/>
        <v>420.05999999999995</v>
      </c>
      <c r="T16" s="21">
        <f t="shared" si="11"/>
        <v>0.95032279924869101</v>
      </c>
      <c r="U16" s="35">
        <f t="shared" si="12"/>
        <v>399.19259505240507</v>
      </c>
      <c r="V16" s="36">
        <f t="shared" si="13"/>
        <v>-2.5154987062717259E-2</v>
      </c>
      <c r="W16" s="32">
        <v>348.4</v>
      </c>
      <c r="X16" s="29">
        <f t="shared" si="3"/>
        <v>338.44000000000005</v>
      </c>
      <c r="AA16" s="21">
        <f t="shared" si="14"/>
        <v>0.96862508592699736</v>
      </c>
      <c r="AB16" s="35">
        <f t="shared" si="15"/>
        <v>327.82147408113303</v>
      </c>
      <c r="AC16" s="36">
        <f t="shared" si="16"/>
        <v>-1.5812474206771308E-2</v>
      </c>
      <c r="AD16" s="32">
        <v>418.3</v>
      </c>
      <c r="AE16" s="29">
        <f t="shared" si="4"/>
        <v>532.30000000000007</v>
      </c>
      <c r="AH16" s="21">
        <f t="shared" si="17"/>
        <v>0.84198244434502045</v>
      </c>
      <c r="AI16" s="35">
        <f t="shared" si="18"/>
        <v>448.18725512485446</v>
      </c>
      <c r="AJ16" s="36">
        <f t="shared" si="19"/>
        <v>-8.2403986307143684E-2</v>
      </c>
    </row>
    <row r="17" spans="1:36" hidden="1" x14ac:dyDescent="0.25">
      <c r="A17" s="16">
        <v>2019</v>
      </c>
      <c r="B17" s="30">
        <v>600.6</v>
      </c>
      <c r="C17" s="29">
        <f t="shared" si="0"/>
        <v>675.18000000000006</v>
      </c>
      <c r="D17" s="29"/>
      <c r="E17" s="33"/>
      <c r="F17" s="21">
        <f t="shared" si="5"/>
        <v>0.89631565576820893</v>
      </c>
      <c r="G17" s="35">
        <f t="shared" si="6"/>
        <v>605.17440446157923</v>
      </c>
      <c r="H17" s="36">
        <f t="shared" si="7"/>
        <v>-3.582989701050094E-2</v>
      </c>
      <c r="I17" s="56">
        <v>235.9</v>
      </c>
      <c r="J17" s="29">
        <f t="shared" si="1"/>
        <v>280.82000000000005</v>
      </c>
      <c r="K17" s="29"/>
      <c r="L17" s="33"/>
      <c r="M17" s="21">
        <f t="shared" si="8"/>
        <v>0.9533087267397452</v>
      </c>
      <c r="N17" s="35">
        <f t="shared" si="9"/>
        <v>267.7081566430553</v>
      </c>
      <c r="O17" s="36">
        <f t="shared" si="10"/>
        <v>-1.5812474206771305E-2</v>
      </c>
      <c r="P17" s="30">
        <v>335.9</v>
      </c>
      <c r="Q17" s="29">
        <f t="shared" si="2"/>
        <v>420.05999999999995</v>
      </c>
      <c r="R17" s="29"/>
      <c r="S17" s="33"/>
      <c r="T17" s="21">
        <f t="shared" si="11"/>
        <v>0.92641744152818495</v>
      </c>
      <c r="U17" s="35">
        <f t="shared" si="12"/>
        <v>389.15091048832932</v>
      </c>
      <c r="V17" s="36">
        <f t="shared" si="13"/>
        <v>-2.5154987062717189E-2</v>
      </c>
      <c r="W17" s="32">
        <v>363.8</v>
      </c>
      <c r="X17" s="29">
        <f t="shared" si="3"/>
        <v>338.44000000000005</v>
      </c>
      <c r="Y17" s="29"/>
      <c r="Z17" s="33"/>
      <c r="AA17" s="21">
        <f t="shared" si="14"/>
        <v>0.9533087267397452</v>
      </c>
      <c r="AB17" s="35">
        <f t="shared" si="15"/>
        <v>322.63780547779942</v>
      </c>
      <c r="AC17" s="36">
        <f t="shared" si="16"/>
        <v>-1.5812474206771156E-2</v>
      </c>
      <c r="AD17" s="32">
        <v>431.8</v>
      </c>
      <c r="AE17" s="29">
        <f t="shared" si="4"/>
        <v>532.30000000000007</v>
      </c>
      <c r="AF17" s="29"/>
      <c r="AG17" s="33"/>
      <c r="AH17" s="21">
        <f t="shared" si="17"/>
        <v>0.77259973453035802</v>
      </c>
      <c r="AI17" s="35">
        <f t="shared" si="18"/>
        <v>411.25483869050959</v>
      </c>
      <c r="AJ17" s="36">
        <f t="shared" si="19"/>
        <v>-8.2403986307143809E-2</v>
      </c>
    </row>
    <row r="18" spans="1:36" hidden="1" x14ac:dyDescent="0.25">
      <c r="A18" s="16">
        <v>2020</v>
      </c>
      <c r="B18" s="30">
        <v>358</v>
      </c>
      <c r="C18" s="29">
        <f t="shared" si="0"/>
        <v>675.18000000000006</v>
      </c>
      <c r="F18" s="21">
        <f t="shared" si="5"/>
        <v>0.86420075813313446</v>
      </c>
      <c r="G18" s="35">
        <f t="shared" si="6"/>
        <v>583.49106787632968</v>
      </c>
      <c r="H18" s="36">
        <f t="shared" si="7"/>
        <v>-3.5829897010500815E-2</v>
      </c>
      <c r="I18" s="56">
        <v>258</v>
      </c>
      <c r="J18" s="29">
        <f t="shared" si="1"/>
        <v>280.82000000000005</v>
      </c>
      <c r="M18" s="21">
        <f t="shared" si="8"/>
        <v>0.93823455708708303</v>
      </c>
      <c r="N18" s="35">
        <f t="shared" si="9"/>
        <v>263.47502832119471</v>
      </c>
      <c r="O18" s="36">
        <f t="shared" si="10"/>
        <v>-1.5812474206771253E-2</v>
      </c>
      <c r="P18" s="30">
        <v>257</v>
      </c>
      <c r="Q18" s="29">
        <f t="shared" si="2"/>
        <v>420.05999999999995</v>
      </c>
      <c r="T18" s="21">
        <f t="shared" si="11"/>
        <v>0.9031134227718679</v>
      </c>
      <c r="U18" s="35">
        <f t="shared" si="12"/>
        <v>379.36182436955073</v>
      </c>
      <c r="V18" s="36">
        <f t="shared" si="13"/>
        <v>-2.5154987062717307E-2</v>
      </c>
      <c r="W18" s="32">
        <v>160</v>
      </c>
      <c r="X18" s="29">
        <f t="shared" si="3"/>
        <v>338.44000000000005</v>
      </c>
      <c r="AA18" s="21">
        <f t="shared" si="14"/>
        <v>0.93823455708708303</v>
      </c>
      <c r="AB18" s="35">
        <f t="shared" si="15"/>
        <v>317.53610350055243</v>
      </c>
      <c r="AC18" s="36">
        <f t="shared" si="16"/>
        <v>-1.581247420677127E-2</v>
      </c>
      <c r="AD18" s="32">
        <v>295</v>
      </c>
      <c r="AE18" s="29">
        <f t="shared" si="4"/>
        <v>532.30000000000007</v>
      </c>
      <c r="AH18" s="21">
        <f t="shared" si="17"/>
        <v>0.70893443658521549</v>
      </c>
      <c r="AI18" s="35">
        <f t="shared" si="18"/>
        <v>377.3658005943102</v>
      </c>
      <c r="AJ18" s="36">
        <f t="shared" si="19"/>
        <v>-8.2403986307143809E-2</v>
      </c>
    </row>
    <row r="19" spans="1:36" hidden="1" x14ac:dyDescent="0.25">
      <c r="A19" s="16">
        <v>2021</v>
      </c>
      <c r="B19" s="16">
        <v>334</v>
      </c>
      <c r="C19" s="29">
        <f t="shared" si="0"/>
        <v>675.18000000000006</v>
      </c>
      <c r="F19" s="21">
        <f t="shared" si="5"/>
        <v>0.83323653397282749</v>
      </c>
      <c r="G19" s="35">
        <f t="shared" si="6"/>
        <v>562.58464300777359</v>
      </c>
      <c r="H19" s="36">
        <f t="shared" si="7"/>
        <v>-3.5829897010500905E-2</v>
      </c>
      <c r="I19" s="56">
        <v>206</v>
      </c>
      <c r="J19" s="29">
        <f t="shared" si="1"/>
        <v>280.82000000000005</v>
      </c>
      <c r="M19" s="21">
        <f t="shared" si="8"/>
        <v>0.92339874735324212</v>
      </c>
      <c r="N19" s="35">
        <f t="shared" si="9"/>
        <v>259.30883623173753</v>
      </c>
      <c r="O19" s="36">
        <f t="shared" si="10"/>
        <v>-1.5812474206771128E-2</v>
      </c>
      <c r="P19" s="30">
        <v>308</v>
      </c>
      <c r="Q19" s="29">
        <f t="shared" si="2"/>
        <v>420.05999999999995</v>
      </c>
      <c r="T19" s="21">
        <f t="shared" si="11"/>
        <v>0.88039561630587526</v>
      </c>
      <c r="U19" s="35">
        <f t="shared" si="12"/>
        <v>369.81898258544589</v>
      </c>
      <c r="V19" s="36">
        <f t="shared" si="13"/>
        <v>-2.5154987062717182E-2</v>
      </c>
      <c r="W19" s="32">
        <v>211</v>
      </c>
      <c r="X19" s="29">
        <f t="shared" si="3"/>
        <v>338.44000000000005</v>
      </c>
      <c r="AA19" s="21">
        <f t="shared" si="14"/>
        <v>0.92339874735324212</v>
      </c>
      <c r="AB19" s="35">
        <f t="shared" si="15"/>
        <v>312.51507205423133</v>
      </c>
      <c r="AC19" s="36">
        <f t="shared" si="16"/>
        <v>-1.5812474206771163E-2</v>
      </c>
      <c r="AD19" s="32">
        <v>288</v>
      </c>
      <c r="AE19" s="29">
        <f t="shared" si="4"/>
        <v>532.30000000000007</v>
      </c>
      <c r="AH19" s="21">
        <f t="shared" si="17"/>
        <v>0.65051541298018478</v>
      </c>
      <c r="AI19" s="35">
        <f t="shared" si="18"/>
        <v>346.26935432935232</v>
      </c>
      <c r="AJ19" s="36">
        <f t="shared" si="19"/>
        <v>-8.2403986307143753E-2</v>
      </c>
    </row>
    <row r="20" spans="1:36" hidden="1" x14ac:dyDescent="0.25">
      <c r="A20" s="16">
        <v>2022</v>
      </c>
      <c r="B20" s="30">
        <v>403</v>
      </c>
      <c r="C20" s="29">
        <f t="shared" si="0"/>
        <v>675.18000000000006</v>
      </c>
      <c r="F20" s="21">
        <f t="shared" si="5"/>
        <v>0.80338175477519436</v>
      </c>
      <c r="G20" s="35">
        <f t="shared" si="6"/>
        <v>542.42729318911563</v>
      </c>
      <c r="H20" s="36">
        <f t="shared" si="7"/>
        <v>-3.5829897010500933E-2</v>
      </c>
      <c r="I20" s="30">
        <v>182</v>
      </c>
      <c r="J20" s="29">
        <f t="shared" si="1"/>
        <v>280.82000000000005</v>
      </c>
      <c r="M20" s="21">
        <f t="shared" si="8"/>
        <v>0.90879752847815409</v>
      </c>
      <c r="N20" s="35">
        <f t="shared" si="9"/>
        <v>255.20852194723531</v>
      </c>
      <c r="O20" s="36">
        <f t="shared" si="10"/>
        <v>-1.5812474206771242E-2</v>
      </c>
      <c r="P20" s="30">
        <v>305</v>
      </c>
      <c r="Q20" s="29">
        <f t="shared" si="2"/>
        <v>420.05999999999995</v>
      </c>
      <c r="T20" s="21">
        <f t="shared" si="11"/>
        <v>0.85824927596762801</v>
      </c>
      <c r="U20" s="35">
        <f t="shared" si="12"/>
        <v>360.51619086296176</v>
      </c>
      <c r="V20" s="36">
        <f t="shared" si="13"/>
        <v>-2.5154987062717203E-2</v>
      </c>
      <c r="W20" s="30">
        <v>277</v>
      </c>
      <c r="X20" s="29">
        <f t="shared" si="3"/>
        <v>338.44000000000005</v>
      </c>
      <c r="AA20" s="21">
        <f t="shared" si="14"/>
        <v>0.90879752847815409</v>
      </c>
      <c r="AB20" s="35">
        <f t="shared" si="15"/>
        <v>307.57343553814655</v>
      </c>
      <c r="AC20" s="36">
        <f t="shared" si="16"/>
        <v>-1.5812474206771183E-2</v>
      </c>
      <c r="AD20" s="30">
        <v>326</v>
      </c>
      <c r="AE20" s="29">
        <f t="shared" si="4"/>
        <v>532.30000000000007</v>
      </c>
      <c r="AH20" s="21">
        <f t="shared" si="17"/>
        <v>0.59691034979637969</v>
      </c>
      <c r="AI20" s="35">
        <f t="shared" si="18"/>
        <v>317.73537919661288</v>
      </c>
      <c r="AJ20" s="36">
        <f t="shared" si="19"/>
        <v>-8.2403986307143712E-2</v>
      </c>
    </row>
    <row r="21" spans="1:36" hidden="1" x14ac:dyDescent="0.25">
      <c r="A21" s="16">
        <v>2023</v>
      </c>
      <c r="B21" s="30">
        <v>482</v>
      </c>
      <c r="C21" s="29">
        <f t="shared" si="0"/>
        <v>675.18000000000006</v>
      </c>
      <c r="F21" s="21">
        <f t="shared" si="5"/>
        <v>0.77459666924148363</v>
      </c>
      <c r="G21" s="35">
        <f t="shared" si="6"/>
        <v>522.99217913846485</v>
      </c>
      <c r="H21" s="36">
        <f t="shared" si="7"/>
        <v>-3.5829897010500884E-2</v>
      </c>
      <c r="I21" s="30">
        <v>163</v>
      </c>
      <c r="J21" s="29">
        <f t="shared" si="1"/>
        <v>280.82000000000005</v>
      </c>
      <c r="M21" s="21">
        <f t="shared" si="8"/>
        <v>0.89442719099991586</v>
      </c>
      <c r="N21" s="35">
        <f t="shared" si="9"/>
        <v>251.17304377659644</v>
      </c>
      <c r="O21" s="36">
        <f t="shared" si="10"/>
        <v>-1.5812474206771232E-2</v>
      </c>
      <c r="P21" s="30">
        <v>319</v>
      </c>
      <c r="Q21" s="29">
        <f t="shared" si="2"/>
        <v>420.05999999999995</v>
      </c>
      <c r="T21" s="21">
        <f t="shared" si="11"/>
        <v>0.8366600265340759</v>
      </c>
      <c r="U21" s="35">
        <f t="shared" si="12"/>
        <v>351.44741074590388</v>
      </c>
      <c r="V21" s="36">
        <f t="shared" si="13"/>
        <v>-2.5154987062717189E-2</v>
      </c>
      <c r="W21" s="30">
        <v>299</v>
      </c>
      <c r="X21" s="29">
        <f t="shared" si="3"/>
        <v>338.44000000000005</v>
      </c>
      <c r="AA21" s="21">
        <f t="shared" si="14"/>
        <v>0.89442719099991586</v>
      </c>
      <c r="AB21" s="35">
        <f t="shared" si="15"/>
        <v>302.70993852201161</v>
      </c>
      <c r="AC21" s="36">
        <f t="shared" si="16"/>
        <v>-1.5812474206771187E-2</v>
      </c>
      <c r="AD21" s="30">
        <v>344</v>
      </c>
      <c r="AE21" s="29">
        <f t="shared" si="4"/>
        <v>532.30000000000007</v>
      </c>
      <c r="AH21" s="21">
        <f t="shared" si="17"/>
        <v>0.54772255750516641</v>
      </c>
      <c r="AI21" s="35">
        <f t="shared" si="18"/>
        <v>291.55271736000009</v>
      </c>
      <c r="AJ21" s="36">
        <f t="shared" si="19"/>
        <v>-8.2403986307143684E-2</v>
      </c>
    </row>
    <row r="22" spans="1:36" hidden="1" x14ac:dyDescent="0.25">
      <c r="A22" s="16">
        <v>2024</v>
      </c>
      <c r="B22" s="38">
        <v>472</v>
      </c>
      <c r="C22" s="29">
        <f t="shared" si="0"/>
        <v>675.18000000000006</v>
      </c>
      <c r="F22" s="21">
        <f t="shared" si="5"/>
        <v>0.74684295035788428</v>
      </c>
      <c r="G22" s="35">
        <f t="shared" si="6"/>
        <v>504.25342322263623</v>
      </c>
      <c r="H22" s="36">
        <f t="shared" si="7"/>
        <v>-3.5829897010500877E-2</v>
      </c>
      <c r="I22" s="30">
        <v>161</v>
      </c>
      <c r="J22" s="29">
        <f t="shared" si="1"/>
        <v>280.82000000000005</v>
      </c>
      <c r="M22" s="21">
        <f t="shared" si="8"/>
        <v>0.88028408411239489</v>
      </c>
      <c r="N22" s="35">
        <f t="shared" si="9"/>
        <v>247.20137650044279</v>
      </c>
      <c r="O22" s="36">
        <f t="shared" si="10"/>
        <v>-1.5812474206771232E-2</v>
      </c>
      <c r="P22" s="30">
        <v>311</v>
      </c>
      <c r="Q22" s="29">
        <f t="shared" si="2"/>
        <v>420.05999999999995</v>
      </c>
      <c r="T22" s="21">
        <f t="shared" si="11"/>
        <v>0.81561385439071854</v>
      </c>
      <c r="U22" s="35">
        <f t="shared" si="12"/>
        <v>342.60675567536521</v>
      </c>
      <c r="V22" s="36">
        <f t="shared" si="13"/>
        <v>-2.515498706271721E-2</v>
      </c>
      <c r="W22" s="30">
        <v>295</v>
      </c>
      <c r="X22" s="29">
        <f t="shared" si="3"/>
        <v>338.44000000000005</v>
      </c>
      <c r="AA22" s="21">
        <f t="shared" si="14"/>
        <v>0.88028408411239489</v>
      </c>
      <c r="AB22" s="35">
        <f t="shared" si="15"/>
        <v>297.92334542699899</v>
      </c>
      <c r="AC22" s="36">
        <f t="shared" si="16"/>
        <v>-1.5812474206771253E-2</v>
      </c>
      <c r="AD22" s="30">
        <v>374</v>
      </c>
      <c r="AE22" s="29">
        <f t="shared" si="4"/>
        <v>532.30000000000007</v>
      </c>
      <c r="AH22" s="21">
        <f t="shared" si="17"/>
        <v>0.50258803537639696</v>
      </c>
      <c r="AI22" s="35">
        <f t="shared" si="18"/>
        <v>267.52761123085611</v>
      </c>
      <c r="AJ22" s="36">
        <f t="shared" si="19"/>
        <v>-8.2403986307143684E-2</v>
      </c>
    </row>
    <row r="23" spans="1:36" hidden="1" x14ac:dyDescent="0.25">
      <c r="A23" s="16">
        <v>2025</v>
      </c>
      <c r="B23" s="30"/>
      <c r="C23" s="29">
        <f t="shared" si="0"/>
        <v>675.18000000000006</v>
      </c>
      <c r="F23" s="21">
        <f t="shared" si="5"/>
        <v>0.72008364436354266</v>
      </c>
      <c r="G23" s="35">
        <f t="shared" si="6"/>
        <v>486.18607500137665</v>
      </c>
      <c r="H23" s="36">
        <f t="shared" si="7"/>
        <v>-3.5829897010500898E-2</v>
      </c>
      <c r="I23" s="30"/>
      <c r="J23" s="29">
        <f t="shared" si="1"/>
        <v>280.82000000000005</v>
      </c>
      <c r="M23" s="21">
        <f t="shared" si="8"/>
        <v>0.8663646147377364</v>
      </c>
      <c r="N23" s="35">
        <f t="shared" si="9"/>
        <v>243.29251111065119</v>
      </c>
      <c r="O23" s="36">
        <f t="shared" si="10"/>
        <v>-1.5812474206771249E-2</v>
      </c>
      <c r="P23" s="30"/>
      <c r="Q23" s="29">
        <f t="shared" si="2"/>
        <v>420.05999999999995</v>
      </c>
      <c r="T23" s="21">
        <f t="shared" si="11"/>
        <v>0.79509709843534704</v>
      </c>
      <c r="U23" s="35">
        <f t="shared" si="12"/>
        <v>333.98848716875187</v>
      </c>
      <c r="V23" s="36">
        <f t="shared" si="13"/>
        <v>-2.5154987062717224E-2</v>
      </c>
      <c r="W23" s="30"/>
      <c r="X23" s="29">
        <f t="shared" si="3"/>
        <v>338.44000000000005</v>
      </c>
      <c r="AA23" s="21">
        <f t="shared" si="14"/>
        <v>0.8663646147377364</v>
      </c>
      <c r="AB23" s="35">
        <f t="shared" si="15"/>
        <v>293.21244021183958</v>
      </c>
      <c r="AC23" s="36">
        <f t="shared" si="16"/>
        <v>-1.5812474206771222E-2</v>
      </c>
      <c r="AD23" s="30"/>
      <c r="AE23" s="29">
        <f t="shared" si="4"/>
        <v>532.30000000000007</v>
      </c>
      <c r="AH23" s="21">
        <f t="shared" si="17"/>
        <v>0.46117277779110605</v>
      </c>
      <c r="AI23" s="35">
        <f t="shared" si="18"/>
        <v>245.48226961820578</v>
      </c>
      <c r="AJ23" s="36">
        <f t="shared" si="19"/>
        <v>-8.2403986307143712E-2</v>
      </c>
    </row>
    <row r="24" spans="1:36" hidden="1" x14ac:dyDescent="0.25">
      <c r="A24" s="16">
        <v>2026</v>
      </c>
      <c r="B24" s="30"/>
      <c r="C24" s="29">
        <f t="shared" si="0"/>
        <v>675.18000000000006</v>
      </c>
      <c r="D24" s="29"/>
      <c r="E24" s="39"/>
      <c r="F24" s="21">
        <f t="shared" si="5"/>
        <v>0.69428312154705074</v>
      </c>
      <c r="G24" s="35">
        <f t="shared" si="6"/>
        <v>468.76607800613766</v>
      </c>
      <c r="H24" s="36">
        <f t="shared" si="7"/>
        <v>-3.5829897010500898E-2</v>
      </c>
      <c r="I24" s="40"/>
      <c r="J24" s="29">
        <f t="shared" si="1"/>
        <v>280.82000000000005</v>
      </c>
      <c r="K24" s="29"/>
      <c r="L24" s="39"/>
      <c r="M24" s="21">
        <f t="shared" si="8"/>
        <v>0.8526652466135366</v>
      </c>
      <c r="N24" s="35">
        <f t="shared" si="9"/>
        <v>239.44545455401342</v>
      </c>
      <c r="O24" s="36">
        <f t="shared" si="10"/>
        <v>-1.5812474206771197E-2</v>
      </c>
      <c r="P24" s="30"/>
      <c r="Q24" s="29">
        <f t="shared" si="2"/>
        <v>420.05999999999995</v>
      </c>
      <c r="R24" s="29"/>
      <c r="S24" s="39"/>
      <c r="T24" s="21">
        <f t="shared" si="11"/>
        <v>0.77509644121060184</v>
      </c>
      <c r="U24" s="35">
        <f t="shared" si="12"/>
        <v>325.5870110949254</v>
      </c>
      <c r="V24" s="36">
        <f t="shared" si="13"/>
        <v>-2.515498706271729E-2</v>
      </c>
      <c r="W24" s="40"/>
      <c r="X24" s="29">
        <f t="shared" si="3"/>
        <v>338.44000000000005</v>
      </c>
      <c r="Y24" s="29"/>
      <c r="Z24" s="39"/>
      <c r="AA24" s="21">
        <f t="shared" si="14"/>
        <v>0.8526652466135366</v>
      </c>
      <c r="AB24" s="35">
        <f t="shared" si="15"/>
        <v>288.57602606388542</v>
      </c>
      <c r="AC24" s="36">
        <f t="shared" si="16"/>
        <v>-1.5812474206771201E-2</v>
      </c>
      <c r="AD24" s="40"/>
      <c r="AE24" s="29">
        <f t="shared" si="4"/>
        <v>532.30000000000007</v>
      </c>
      <c r="AF24" s="29"/>
      <c r="AG24" s="39"/>
      <c r="AH24" s="21">
        <f t="shared" si="17"/>
        <v>0.42317030252478033</v>
      </c>
      <c r="AI24" s="35">
        <f t="shared" si="18"/>
        <v>225.25355203394059</v>
      </c>
      <c r="AJ24" s="36">
        <f t="shared" si="19"/>
        <v>-8.2403986307143684E-2</v>
      </c>
    </row>
    <row r="25" spans="1:36" hidden="1" x14ac:dyDescent="0.25">
      <c r="A25" s="16">
        <v>2027</v>
      </c>
      <c r="B25" s="30"/>
      <c r="C25" s="29">
        <f t="shared" si="0"/>
        <v>675.18000000000006</v>
      </c>
      <c r="D25" s="29"/>
      <c r="E25" s="39"/>
      <c r="F25" s="21">
        <f t="shared" si="5"/>
        <v>0.66940702880589087</v>
      </c>
      <c r="G25" s="35">
        <f t="shared" si="6"/>
        <v>451.97023770916132</v>
      </c>
      <c r="H25" s="36">
        <f t="shared" si="7"/>
        <v>-3.5829897010500884E-2</v>
      </c>
      <c r="I25" s="40"/>
      <c r="J25" s="29">
        <f t="shared" si="1"/>
        <v>280.82000000000005</v>
      </c>
      <c r="K25" s="29"/>
      <c r="L25" s="39"/>
      <c r="M25" s="21">
        <f t="shared" si="8"/>
        <v>0.83918249939444978</v>
      </c>
      <c r="N25" s="35">
        <f t="shared" si="9"/>
        <v>235.65922947994946</v>
      </c>
      <c r="O25" s="36">
        <f t="shared" si="10"/>
        <v>-1.5812474206771288E-2</v>
      </c>
      <c r="P25" s="30"/>
      <c r="Q25" s="29">
        <f t="shared" si="2"/>
        <v>420.05999999999995</v>
      </c>
      <c r="R25" s="29"/>
      <c r="S25" s="39"/>
      <c r="T25" s="21">
        <f t="shared" si="11"/>
        <v>0.75559890025959098</v>
      </c>
      <c r="U25" s="35">
        <f t="shared" si="12"/>
        <v>317.39687404304379</v>
      </c>
      <c r="V25" s="36">
        <f t="shared" si="13"/>
        <v>-2.5154987062717189E-2</v>
      </c>
      <c r="W25" s="40"/>
      <c r="X25" s="29">
        <f t="shared" si="3"/>
        <v>338.44000000000005</v>
      </c>
      <c r="Y25" s="29"/>
      <c r="Z25" s="39"/>
      <c r="AA25" s="21">
        <f t="shared" si="14"/>
        <v>0.83918249939444978</v>
      </c>
      <c r="AB25" s="35">
        <f t="shared" si="15"/>
        <v>284.01292509505771</v>
      </c>
      <c r="AC25" s="36">
        <f t="shared" si="16"/>
        <v>-1.5812474206771166E-2</v>
      </c>
      <c r="AD25" s="40"/>
      <c r="AE25" s="29">
        <f t="shared" si="4"/>
        <v>532.30000000000007</v>
      </c>
      <c r="AF25" s="29"/>
      <c r="AG25" s="39"/>
      <c r="AH25" s="21">
        <f t="shared" si="17"/>
        <v>0.38829938270993847</v>
      </c>
      <c r="AI25" s="35">
        <f t="shared" si="18"/>
        <v>206.69176141650027</v>
      </c>
      <c r="AJ25" s="36">
        <f t="shared" si="19"/>
        <v>-8.2403986307143712E-2</v>
      </c>
    </row>
    <row r="26" spans="1:36" hidden="1" x14ac:dyDescent="0.25">
      <c r="A26" s="16">
        <v>2028</v>
      </c>
      <c r="B26" s="30"/>
      <c r="C26" s="29">
        <f t="shared" si="0"/>
        <v>675.18000000000006</v>
      </c>
      <c r="D26" s="29"/>
      <c r="E26" s="39"/>
      <c r="F26" s="21">
        <f t="shared" si="5"/>
        <v>0.64542224390567038</v>
      </c>
      <c r="G26" s="35">
        <f t="shared" si="6"/>
        <v>435.77619064023048</v>
      </c>
      <c r="H26" s="36">
        <f t="shared" si="7"/>
        <v>-3.5829897010500864E-2</v>
      </c>
      <c r="I26" s="40"/>
      <c r="J26" s="29">
        <f t="shared" si="1"/>
        <v>280.82000000000005</v>
      </c>
      <c r="K26" s="29"/>
      <c r="L26" s="39"/>
      <c r="M26" s="21">
        <f t="shared" si="8"/>
        <v>0.82591294776800117</v>
      </c>
      <c r="N26" s="35">
        <f t="shared" si="9"/>
        <v>231.93287399221018</v>
      </c>
      <c r="O26" s="36">
        <f t="shared" si="10"/>
        <v>-1.5812474206771232E-2</v>
      </c>
      <c r="P26" s="30"/>
      <c r="Q26" s="29">
        <f t="shared" si="2"/>
        <v>420.05999999999995</v>
      </c>
      <c r="R26" s="29"/>
      <c r="S26" s="39"/>
      <c r="T26" s="21">
        <f t="shared" si="11"/>
        <v>0.7365918196989576</v>
      </c>
      <c r="U26" s="35">
        <f t="shared" si="12"/>
        <v>309.41275978274416</v>
      </c>
      <c r="V26" s="36">
        <f t="shared" si="13"/>
        <v>-2.5154987062717158E-2</v>
      </c>
      <c r="W26" s="40"/>
      <c r="X26" s="29">
        <f t="shared" si="3"/>
        <v>338.44000000000005</v>
      </c>
      <c r="Y26" s="29"/>
      <c r="Z26" s="39"/>
      <c r="AA26" s="21">
        <f t="shared" si="14"/>
        <v>0.82591294776800117</v>
      </c>
      <c r="AB26" s="35">
        <f t="shared" si="15"/>
        <v>279.52197804260248</v>
      </c>
      <c r="AC26" s="36">
        <f t="shared" si="16"/>
        <v>-1.5812474206771149E-2</v>
      </c>
      <c r="AD26" s="40"/>
      <c r="AE26" s="29">
        <f t="shared" si="4"/>
        <v>532.30000000000007</v>
      </c>
      <c r="AF26" s="29"/>
      <c r="AG26" s="39"/>
      <c r="AH26" s="21">
        <f t="shared" si="17"/>
        <v>0.35630196569403633</v>
      </c>
      <c r="AI26" s="35">
        <f t="shared" si="18"/>
        <v>189.65953633893557</v>
      </c>
      <c r="AJ26" s="36">
        <f t="shared" si="19"/>
        <v>-8.2403986307143712E-2</v>
      </c>
    </row>
    <row r="27" spans="1:36" hidden="1" x14ac:dyDescent="0.25">
      <c r="A27" s="16">
        <v>2029</v>
      </c>
      <c r="B27" s="30"/>
      <c r="C27" s="29">
        <f t="shared" si="0"/>
        <v>675.18000000000006</v>
      </c>
      <c r="D27" s="29"/>
      <c r="E27" s="39"/>
      <c r="F27" s="21">
        <f t="shared" si="5"/>
        <v>0.62229683137824388</v>
      </c>
      <c r="G27" s="35">
        <f t="shared" si="6"/>
        <v>420.16237460996263</v>
      </c>
      <c r="H27" s="36">
        <f t="shared" si="7"/>
        <v>-3.5829897010500877E-2</v>
      </c>
      <c r="I27" s="40"/>
      <c r="J27" s="29">
        <f t="shared" si="1"/>
        <v>280.82000000000005</v>
      </c>
      <c r="K27" s="29"/>
      <c r="L27" s="39"/>
      <c r="M27" s="21">
        <f t="shared" si="8"/>
        <v>0.81285322058438125</v>
      </c>
      <c r="N27" s="35">
        <f t="shared" si="9"/>
        <v>228.26544140450602</v>
      </c>
      <c r="O27" s="36">
        <f t="shared" si="10"/>
        <v>-1.5812474206771274E-2</v>
      </c>
      <c r="P27" s="30"/>
      <c r="Q27" s="29">
        <f t="shared" si="2"/>
        <v>420.05999999999995</v>
      </c>
      <c r="R27" s="29"/>
      <c r="S27" s="39"/>
      <c r="T27" s="21">
        <f t="shared" si="11"/>
        <v>0.71806286200392699</v>
      </c>
      <c r="U27" s="35">
        <f t="shared" si="12"/>
        <v>301.62948581336957</v>
      </c>
      <c r="V27" s="36">
        <f t="shared" si="13"/>
        <v>-2.5154987062717318E-2</v>
      </c>
      <c r="W27" s="40"/>
      <c r="X27" s="29">
        <f t="shared" si="3"/>
        <v>338.44000000000005</v>
      </c>
      <c r="Y27" s="29"/>
      <c r="Z27" s="39"/>
      <c r="AA27" s="21">
        <f t="shared" si="14"/>
        <v>0.81285322058438125</v>
      </c>
      <c r="AB27" s="35">
        <f t="shared" si="15"/>
        <v>275.10204397457818</v>
      </c>
      <c r="AC27" s="36">
        <f t="shared" si="16"/>
        <v>-1.5812474206771152E-2</v>
      </c>
      <c r="AD27" s="40"/>
      <c r="AE27" s="29">
        <f t="shared" si="4"/>
        <v>532.30000000000007</v>
      </c>
      <c r="AF27" s="29"/>
      <c r="AG27" s="39"/>
      <c r="AH27" s="21">
        <f t="shared" si="17"/>
        <v>0.32694126339177654</v>
      </c>
      <c r="AI27" s="35">
        <f t="shared" si="18"/>
        <v>174.03083450344269</v>
      </c>
      <c r="AJ27" s="36">
        <f t="shared" si="19"/>
        <v>-8.240398630714374E-2</v>
      </c>
    </row>
    <row r="28" spans="1:36" hidden="1" x14ac:dyDescent="0.25">
      <c r="A28" s="16">
        <v>2030</v>
      </c>
      <c r="B28" s="30"/>
      <c r="C28" s="29">
        <f t="shared" si="0"/>
        <v>675.18000000000006</v>
      </c>
      <c r="D28" s="29">
        <f>B11*F6</f>
        <v>405.108</v>
      </c>
      <c r="E28" s="39">
        <f>F6</f>
        <v>0.6</v>
      </c>
      <c r="F28" s="21">
        <f>F27*E$31</f>
        <v>0.60000000000000042</v>
      </c>
      <c r="G28" s="35">
        <f>G27*E$31</f>
        <v>405.10800000000017</v>
      </c>
      <c r="H28" s="36">
        <f>(G28-G27)/G27</f>
        <v>-3.5829897010500884E-2</v>
      </c>
      <c r="I28" s="40"/>
      <c r="J28" s="29">
        <f t="shared" si="1"/>
        <v>280.82000000000005</v>
      </c>
      <c r="K28" s="29">
        <f>I11*M6</f>
        <v>224.65600000000006</v>
      </c>
      <c r="L28" s="39">
        <f>M6</f>
        <v>0.8</v>
      </c>
      <c r="M28" s="21">
        <f t="shared" si="8"/>
        <v>0.79999999999999982</v>
      </c>
      <c r="N28" s="35">
        <f t="shared" si="9"/>
        <v>224.65600000000001</v>
      </c>
      <c r="O28" s="36">
        <f t="shared" si="10"/>
        <v>-1.5812474206771291E-2</v>
      </c>
      <c r="P28" s="30"/>
      <c r="Q28" s="29">
        <f t="shared" si="2"/>
        <v>420.05999999999995</v>
      </c>
      <c r="R28" s="29">
        <f>P11*T6</f>
        <v>294.04199999999992</v>
      </c>
      <c r="S28" s="39">
        <f>T6</f>
        <v>0.7</v>
      </c>
      <c r="T28" s="21">
        <f t="shared" si="11"/>
        <v>0.70000000000000051</v>
      </c>
      <c r="U28" s="35">
        <f t="shared" si="12"/>
        <v>294.0420000000002</v>
      </c>
      <c r="V28" s="36">
        <f t="shared" si="13"/>
        <v>-2.5154987062717255E-2</v>
      </c>
      <c r="W28" s="40"/>
      <c r="X28" s="29">
        <f t="shared" si="3"/>
        <v>338.44000000000005</v>
      </c>
      <c r="Y28" s="29">
        <f>W11*AA6</f>
        <v>270.75200000000007</v>
      </c>
      <c r="Z28" s="39">
        <f>AA6</f>
        <v>0.8</v>
      </c>
      <c r="AA28" s="21">
        <f t="shared" si="14"/>
        <v>0.79999999999999982</v>
      </c>
      <c r="AB28" s="35">
        <f t="shared" si="15"/>
        <v>270.75200000000012</v>
      </c>
      <c r="AC28" s="36">
        <f t="shared" si="16"/>
        <v>-1.5812474206771211E-2</v>
      </c>
      <c r="AD28" s="40"/>
      <c r="AE28" s="29">
        <f t="shared" si="4"/>
        <v>532.30000000000007</v>
      </c>
      <c r="AF28" s="29">
        <f>AD11*AH6</f>
        <v>159.69000000000005</v>
      </c>
      <c r="AG28" s="39">
        <f>AH6</f>
        <v>0.30000000000000004</v>
      </c>
      <c r="AH28" s="21">
        <f t="shared" si="17"/>
        <v>0.30000000000000032</v>
      </c>
      <c r="AI28" s="35">
        <f t="shared" si="18"/>
        <v>159.6900000000002</v>
      </c>
      <c r="AJ28" s="36">
        <f t="shared" si="19"/>
        <v>-8.2403986307143767E-2</v>
      </c>
    </row>
    <row r="29" spans="1:36" ht="13" hidden="1" x14ac:dyDescent="0.3">
      <c r="D29" s="41" t="s">
        <v>114</v>
      </c>
      <c r="E29" s="42">
        <v>14</v>
      </c>
      <c r="H29" s="43"/>
      <c r="K29" s="41" t="s">
        <v>114</v>
      </c>
      <c r="L29" s="42">
        <v>14</v>
      </c>
      <c r="R29" s="41" t="s">
        <v>114</v>
      </c>
      <c r="S29" s="42">
        <v>14</v>
      </c>
      <c r="Y29" s="41" t="s">
        <v>114</v>
      </c>
      <c r="Z29" s="42">
        <v>14</v>
      </c>
      <c r="AF29" s="41" t="s">
        <v>114</v>
      </c>
      <c r="AG29" s="42">
        <v>14</v>
      </c>
    </row>
    <row r="30" spans="1:36" hidden="1" x14ac:dyDescent="0.25">
      <c r="D30" s="41" t="s">
        <v>115</v>
      </c>
      <c r="E30" s="44">
        <f>1/E29</f>
        <v>7.1428571428571425E-2</v>
      </c>
      <c r="K30" s="41" t="s">
        <v>115</v>
      </c>
      <c r="L30" s="44">
        <f>1/L29</f>
        <v>7.1428571428571425E-2</v>
      </c>
      <c r="R30" s="41" t="s">
        <v>115</v>
      </c>
      <c r="S30" s="44">
        <f>1/S29</f>
        <v>7.1428571428571425E-2</v>
      </c>
      <c r="Y30" s="41" t="s">
        <v>115</v>
      </c>
      <c r="Z30" s="44">
        <f>1/Z29</f>
        <v>7.1428571428571425E-2</v>
      </c>
      <c r="AF30" s="41" t="s">
        <v>115</v>
      </c>
      <c r="AG30" s="44">
        <f>1/AG29</f>
        <v>7.1428571428571425E-2</v>
      </c>
    </row>
    <row r="31" spans="1:36" hidden="1" x14ac:dyDescent="0.25">
      <c r="D31" s="41" t="s">
        <v>116</v>
      </c>
      <c r="E31" s="44">
        <f>POWER(E28,E30)</f>
        <v>0.96417010298949912</v>
      </c>
      <c r="K31" s="41" t="s">
        <v>116</v>
      </c>
      <c r="L31" s="44">
        <f>POWER(L28,L30)</f>
        <v>0.98418752579322877</v>
      </c>
      <c r="R31" s="41" t="s">
        <v>116</v>
      </c>
      <c r="S31" s="44">
        <f>POWER(S28,S30)</f>
        <v>0.97484501293728276</v>
      </c>
      <c r="Y31" s="41" t="s">
        <v>116</v>
      </c>
      <c r="Z31" s="44">
        <f>POWER(Z28,Z30)</f>
        <v>0.98418752579322877</v>
      </c>
      <c r="AF31" s="41" t="s">
        <v>116</v>
      </c>
      <c r="AG31" s="44">
        <f>POWER(AG28,AG30)</f>
        <v>0.91759601369285626</v>
      </c>
    </row>
    <row r="32" spans="1:36" hidden="1" x14ac:dyDescent="0.25">
      <c r="D32" s="41" t="s">
        <v>117</v>
      </c>
      <c r="E32" s="45">
        <f>1-E31</f>
        <v>3.5829897010500877E-2</v>
      </c>
      <c r="F32" s="46"/>
      <c r="K32" s="41" t="s">
        <v>117</v>
      </c>
      <c r="L32" s="45">
        <f>1-L31</f>
        <v>1.5812474206771232E-2</v>
      </c>
      <c r="R32" s="41" t="s">
        <v>117</v>
      </c>
      <c r="S32" s="45">
        <f>1-S31</f>
        <v>2.5154987062717238E-2</v>
      </c>
      <c r="Y32" s="41" t="s">
        <v>117</v>
      </c>
      <c r="Z32" s="45">
        <f>1-Z31</f>
        <v>1.5812474206771232E-2</v>
      </c>
      <c r="AF32" s="41" t="s">
        <v>117</v>
      </c>
      <c r="AG32" s="45">
        <f>1-AG31</f>
        <v>8.240398630714374E-2</v>
      </c>
    </row>
    <row r="33" spans="1:26" hidden="1" x14ac:dyDescent="0.25">
      <c r="D33" s="41"/>
      <c r="E33" s="45"/>
      <c r="F33" s="46"/>
      <c r="K33" s="41"/>
      <c r="L33" s="45"/>
      <c r="R33" s="41"/>
      <c r="S33" s="45"/>
      <c r="Y33" s="41"/>
      <c r="Z33" s="45"/>
    </row>
    <row r="34" spans="1:26" ht="18" x14ac:dyDescent="0.4">
      <c r="A34" s="47" t="s">
        <v>127</v>
      </c>
    </row>
    <row r="35" spans="1:26" ht="25" x14ac:dyDescent="0.5">
      <c r="B35" s="48" t="s">
        <v>119</v>
      </c>
      <c r="D35" s="41"/>
      <c r="E35" s="46"/>
      <c r="F35" s="46"/>
      <c r="K35" s="41"/>
      <c r="L35" s="49"/>
    </row>
    <row r="36" spans="1:26" x14ac:dyDescent="0.25">
      <c r="X36" s="50"/>
    </row>
    <row r="38" spans="1:26" x14ac:dyDescent="0.25">
      <c r="R38" s="16">
        <f t="shared" ref="R38:R52" si="20">A14</f>
        <v>2016</v>
      </c>
      <c r="S38" s="51">
        <f t="shared" ref="S38:S52" si="21">G14</f>
        <v>675.18000000000006</v>
      </c>
      <c r="U38" s="52">
        <f t="shared" ref="U38:U49" si="22">C12</f>
        <v>675.18000000000006</v>
      </c>
    </row>
    <row r="39" spans="1:26" x14ac:dyDescent="0.25">
      <c r="R39" s="16">
        <f t="shared" si="20"/>
        <v>2017</v>
      </c>
      <c r="S39" s="51">
        <f t="shared" si="21"/>
        <v>650.98837013645004</v>
      </c>
      <c r="U39" s="52">
        <f t="shared" si="22"/>
        <v>675.18000000000006</v>
      </c>
    </row>
    <row r="40" spans="1:26" x14ac:dyDescent="0.25">
      <c r="R40" s="16">
        <f t="shared" si="20"/>
        <v>2018</v>
      </c>
      <c r="S40" s="51">
        <f t="shared" si="21"/>
        <v>627.6635238794272</v>
      </c>
      <c r="U40" s="52">
        <f t="shared" si="22"/>
        <v>675.18000000000006</v>
      </c>
    </row>
    <row r="41" spans="1:26" x14ac:dyDescent="0.25">
      <c r="R41" s="16">
        <f t="shared" si="20"/>
        <v>2019</v>
      </c>
      <c r="S41" s="51">
        <f t="shared" si="21"/>
        <v>605.17440446157923</v>
      </c>
      <c r="U41" s="52">
        <f t="shared" si="22"/>
        <v>675.18000000000006</v>
      </c>
    </row>
    <row r="42" spans="1:26" x14ac:dyDescent="0.25">
      <c r="R42" s="16">
        <f t="shared" si="20"/>
        <v>2020</v>
      </c>
      <c r="S42" s="51">
        <f t="shared" si="21"/>
        <v>583.49106787632968</v>
      </c>
      <c r="U42" s="52">
        <f t="shared" si="22"/>
        <v>675.18000000000006</v>
      </c>
    </row>
    <row r="43" spans="1:26" x14ac:dyDescent="0.25">
      <c r="R43" s="16">
        <f t="shared" si="20"/>
        <v>2021</v>
      </c>
      <c r="S43" s="51">
        <f t="shared" si="21"/>
        <v>562.58464300777359</v>
      </c>
      <c r="U43" s="52">
        <f t="shared" si="22"/>
        <v>675.18000000000006</v>
      </c>
    </row>
    <row r="44" spans="1:26" x14ac:dyDescent="0.25">
      <c r="R44" s="16">
        <f t="shared" si="20"/>
        <v>2022</v>
      </c>
      <c r="S44" s="51">
        <f t="shared" si="21"/>
        <v>542.42729318911563</v>
      </c>
      <c r="U44" s="52">
        <f t="shared" si="22"/>
        <v>675.18000000000006</v>
      </c>
    </row>
    <row r="45" spans="1:26" x14ac:dyDescent="0.25">
      <c r="R45" s="16">
        <f t="shared" si="20"/>
        <v>2023</v>
      </c>
      <c r="S45" s="51">
        <f t="shared" si="21"/>
        <v>522.99217913846485</v>
      </c>
      <c r="U45" s="52">
        <f t="shared" si="22"/>
        <v>675.18000000000006</v>
      </c>
    </row>
    <row r="46" spans="1:26" x14ac:dyDescent="0.25">
      <c r="R46" s="16">
        <f t="shared" si="20"/>
        <v>2024</v>
      </c>
      <c r="S46" s="51">
        <f t="shared" si="21"/>
        <v>504.25342322263623</v>
      </c>
      <c r="U46" s="52">
        <f t="shared" si="22"/>
        <v>675.18000000000006</v>
      </c>
    </row>
    <row r="47" spans="1:26" x14ac:dyDescent="0.25">
      <c r="R47" s="16">
        <f t="shared" si="20"/>
        <v>2025</v>
      </c>
      <c r="S47" s="51">
        <f t="shared" si="21"/>
        <v>486.18607500137665</v>
      </c>
      <c r="T47" s="51"/>
      <c r="U47" s="52">
        <f t="shared" si="22"/>
        <v>675.18000000000006</v>
      </c>
      <c r="V47" s="54"/>
    </row>
    <row r="48" spans="1:26" x14ac:dyDescent="0.25">
      <c r="R48" s="16">
        <f t="shared" si="20"/>
        <v>2026</v>
      </c>
      <c r="S48" s="51">
        <f t="shared" si="21"/>
        <v>468.76607800613766</v>
      </c>
      <c r="T48" s="51"/>
      <c r="U48" s="52">
        <f t="shared" si="22"/>
        <v>675.18000000000006</v>
      </c>
      <c r="V48" s="54"/>
    </row>
    <row r="49" spans="18:22" x14ac:dyDescent="0.25">
      <c r="R49" s="16">
        <f t="shared" si="20"/>
        <v>2027</v>
      </c>
      <c r="S49" s="51">
        <f t="shared" si="21"/>
        <v>451.97023770916132</v>
      </c>
      <c r="T49" s="51"/>
      <c r="U49" s="52">
        <f t="shared" si="22"/>
        <v>675.18000000000006</v>
      </c>
      <c r="V49" s="54"/>
    </row>
    <row r="50" spans="18:22" x14ac:dyDescent="0.25">
      <c r="R50" s="16">
        <f t="shared" si="20"/>
        <v>2028</v>
      </c>
      <c r="S50" s="51">
        <f t="shared" si="21"/>
        <v>435.77619064023048</v>
      </c>
      <c r="T50" s="51"/>
      <c r="U50" s="52">
        <f>U49</f>
        <v>675.18000000000006</v>
      </c>
      <c r="V50" s="54"/>
    </row>
    <row r="51" spans="18:22" x14ac:dyDescent="0.25">
      <c r="R51" s="16">
        <f t="shared" si="20"/>
        <v>2029</v>
      </c>
      <c r="S51" s="51">
        <f t="shared" si="21"/>
        <v>420.16237460996263</v>
      </c>
      <c r="T51" s="51"/>
      <c r="U51" s="52">
        <f>U50</f>
        <v>675.18000000000006</v>
      </c>
      <c r="V51" s="54"/>
    </row>
    <row r="52" spans="18:22" x14ac:dyDescent="0.25">
      <c r="R52" s="16">
        <f t="shared" si="20"/>
        <v>2030</v>
      </c>
      <c r="S52" s="51">
        <f t="shared" si="21"/>
        <v>405.10800000000017</v>
      </c>
      <c r="T52" s="51"/>
      <c r="U52" s="52">
        <f>U51</f>
        <v>675.18000000000006</v>
      </c>
      <c r="V52" s="54"/>
    </row>
    <row r="53" spans="18:22" x14ac:dyDescent="0.25">
      <c r="S53" s="51"/>
    </row>
    <row r="54" spans="18:22" x14ac:dyDescent="0.25">
      <c r="S54" s="51"/>
    </row>
    <row r="73" spans="18:21" x14ac:dyDescent="0.25">
      <c r="R73" s="16">
        <f t="shared" ref="R73:R87" si="23">R38</f>
        <v>2016</v>
      </c>
      <c r="S73" s="51">
        <f>N14</f>
        <v>280.82000000000005</v>
      </c>
      <c r="U73" s="52">
        <f t="shared" ref="U73:U82" si="24">J12</f>
        <v>280.82000000000005</v>
      </c>
    </row>
    <row r="74" spans="18:21" x14ac:dyDescent="0.25">
      <c r="R74" s="16">
        <f t="shared" si="23"/>
        <v>2017</v>
      </c>
      <c r="S74" s="51">
        <f t="shared" ref="S74:S87" si="25">N15</f>
        <v>276.37954099325458</v>
      </c>
      <c r="U74" s="52">
        <f t="shared" si="24"/>
        <v>280.82000000000005</v>
      </c>
    </row>
    <row r="75" spans="18:21" x14ac:dyDescent="0.25">
      <c r="R75" s="16">
        <f t="shared" si="23"/>
        <v>2018</v>
      </c>
      <c r="S75" s="51">
        <f t="shared" si="25"/>
        <v>272.00929663001949</v>
      </c>
      <c r="U75" s="52">
        <f t="shared" si="24"/>
        <v>280.82000000000005</v>
      </c>
    </row>
    <row r="76" spans="18:21" x14ac:dyDescent="0.25">
      <c r="R76" s="16">
        <f t="shared" si="23"/>
        <v>2019</v>
      </c>
      <c r="S76" s="51">
        <f t="shared" si="25"/>
        <v>267.7081566430553</v>
      </c>
      <c r="U76" s="52">
        <f t="shared" si="24"/>
        <v>280.82000000000005</v>
      </c>
    </row>
    <row r="77" spans="18:21" x14ac:dyDescent="0.25">
      <c r="R77" s="16">
        <f t="shared" si="23"/>
        <v>2020</v>
      </c>
      <c r="S77" s="51">
        <f t="shared" si="25"/>
        <v>263.47502832119471</v>
      </c>
      <c r="U77" s="52">
        <f t="shared" si="24"/>
        <v>280.82000000000005</v>
      </c>
    </row>
    <row r="78" spans="18:21" x14ac:dyDescent="0.25">
      <c r="R78" s="16">
        <f t="shared" si="23"/>
        <v>2021</v>
      </c>
      <c r="S78" s="51">
        <f t="shared" si="25"/>
        <v>259.30883623173753</v>
      </c>
      <c r="U78" s="52">
        <f t="shared" si="24"/>
        <v>280.82000000000005</v>
      </c>
    </row>
    <row r="79" spans="18:21" x14ac:dyDescent="0.25">
      <c r="R79" s="16">
        <f t="shared" si="23"/>
        <v>2022</v>
      </c>
      <c r="S79" s="51">
        <f t="shared" si="25"/>
        <v>255.20852194723531</v>
      </c>
      <c r="U79" s="52">
        <f t="shared" si="24"/>
        <v>280.82000000000005</v>
      </c>
    </row>
    <row r="80" spans="18:21" x14ac:dyDescent="0.25">
      <c r="R80" s="16">
        <f t="shared" si="23"/>
        <v>2023</v>
      </c>
      <c r="S80" s="51">
        <f t="shared" si="25"/>
        <v>251.17304377659644</v>
      </c>
      <c r="U80" s="52">
        <f t="shared" si="24"/>
        <v>280.82000000000005</v>
      </c>
    </row>
    <row r="81" spans="18:22" x14ac:dyDescent="0.25">
      <c r="R81" s="16">
        <f t="shared" si="23"/>
        <v>2024</v>
      </c>
      <c r="S81" s="51">
        <f t="shared" si="25"/>
        <v>247.20137650044279</v>
      </c>
      <c r="U81" s="52">
        <f t="shared" si="24"/>
        <v>280.82000000000005</v>
      </c>
    </row>
    <row r="82" spans="18:22" x14ac:dyDescent="0.25">
      <c r="R82" s="16">
        <f t="shared" si="23"/>
        <v>2025</v>
      </c>
      <c r="S82" s="51">
        <f t="shared" si="25"/>
        <v>243.29251111065119</v>
      </c>
      <c r="T82" s="51"/>
      <c r="U82" s="52">
        <f t="shared" si="24"/>
        <v>280.82000000000005</v>
      </c>
      <c r="V82" s="54"/>
    </row>
    <row r="83" spans="18:22" x14ac:dyDescent="0.25">
      <c r="R83" s="16">
        <f t="shared" si="23"/>
        <v>2026</v>
      </c>
      <c r="S83" s="51">
        <f t="shared" si="25"/>
        <v>239.44545455401342</v>
      </c>
      <c r="T83" s="51"/>
      <c r="U83" s="52">
        <f>U78</f>
        <v>280.82000000000005</v>
      </c>
      <c r="V83" s="54"/>
    </row>
    <row r="84" spans="18:22" x14ac:dyDescent="0.25">
      <c r="R84" s="16">
        <f t="shared" si="23"/>
        <v>2027</v>
      </c>
      <c r="S84" s="51">
        <f t="shared" si="25"/>
        <v>235.65922947994946</v>
      </c>
      <c r="T84" s="51"/>
      <c r="U84" s="52">
        <f>U79</f>
        <v>280.82000000000005</v>
      </c>
      <c r="V84" s="54"/>
    </row>
    <row r="85" spans="18:22" x14ac:dyDescent="0.25">
      <c r="R85" s="16">
        <f t="shared" si="23"/>
        <v>2028</v>
      </c>
      <c r="S85" s="51">
        <f t="shared" si="25"/>
        <v>231.93287399221018</v>
      </c>
      <c r="T85" s="51"/>
      <c r="U85" s="52">
        <f>U80</f>
        <v>280.82000000000005</v>
      </c>
      <c r="V85" s="54"/>
    </row>
    <row r="86" spans="18:22" x14ac:dyDescent="0.25">
      <c r="R86" s="16">
        <f t="shared" si="23"/>
        <v>2029</v>
      </c>
      <c r="S86" s="51">
        <f t="shared" si="25"/>
        <v>228.26544140450602</v>
      </c>
      <c r="T86" s="51"/>
      <c r="U86" s="52">
        <f>U81</f>
        <v>280.82000000000005</v>
      </c>
      <c r="V86" s="54"/>
    </row>
    <row r="87" spans="18:22" x14ac:dyDescent="0.25">
      <c r="R87" s="16">
        <f t="shared" si="23"/>
        <v>2030</v>
      </c>
      <c r="S87" s="51">
        <f t="shared" si="25"/>
        <v>224.65600000000001</v>
      </c>
      <c r="T87" s="51"/>
      <c r="U87" s="52">
        <f>U82</f>
        <v>280.82000000000005</v>
      </c>
      <c r="V87" s="54"/>
    </row>
    <row r="106" spans="18:25" x14ac:dyDescent="0.25">
      <c r="R106" s="16">
        <f t="shared" ref="R106:R120" si="26">R73</f>
        <v>2016</v>
      </c>
      <c r="S106" s="51">
        <f t="shared" ref="S106:S120" si="27">U14</f>
        <v>420.05999999999995</v>
      </c>
      <c r="U106" s="52">
        <f>Q14</f>
        <v>420.05999999999995</v>
      </c>
    </row>
    <row r="107" spans="18:25" x14ac:dyDescent="0.25">
      <c r="R107" s="16">
        <f t="shared" si="26"/>
        <v>2017</v>
      </c>
      <c r="S107" s="51">
        <f t="shared" si="27"/>
        <v>409.49339613443493</v>
      </c>
      <c r="U107" s="52">
        <f t="shared" ref="U107:U120" si="28">Q15</f>
        <v>420.05999999999995</v>
      </c>
      <c r="W107" s="50"/>
    </row>
    <row r="108" spans="18:25" x14ac:dyDescent="0.25">
      <c r="R108" s="16">
        <f t="shared" si="26"/>
        <v>2018</v>
      </c>
      <c r="S108" s="51">
        <f t="shared" si="27"/>
        <v>399.19259505240507</v>
      </c>
      <c r="U108" s="52">
        <f t="shared" si="28"/>
        <v>420.05999999999995</v>
      </c>
      <c r="W108" s="50"/>
    </row>
    <row r="109" spans="18:25" x14ac:dyDescent="0.25">
      <c r="R109" s="16">
        <f t="shared" si="26"/>
        <v>2019</v>
      </c>
      <c r="S109" s="51">
        <f t="shared" si="27"/>
        <v>389.15091048832932</v>
      </c>
      <c r="U109" s="52">
        <f t="shared" si="28"/>
        <v>420.05999999999995</v>
      </c>
      <c r="W109" s="50"/>
    </row>
    <row r="110" spans="18:25" x14ac:dyDescent="0.25">
      <c r="R110" s="16">
        <f t="shared" si="26"/>
        <v>2020</v>
      </c>
      <c r="S110" s="51">
        <f t="shared" si="27"/>
        <v>379.36182436955073</v>
      </c>
      <c r="U110" s="52">
        <f t="shared" si="28"/>
        <v>420.05999999999995</v>
      </c>
      <c r="W110" s="50"/>
      <c r="Y110" s="53"/>
    </row>
    <row r="111" spans="18:25" x14ac:dyDescent="0.25">
      <c r="R111" s="16">
        <f t="shared" si="26"/>
        <v>2021</v>
      </c>
      <c r="S111" s="51">
        <f t="shared" si="27"/>
        <v>369.81898258544589</v>
      </c>
      <c r="U111" s="52">
        <f t="shared" si="28"/>
        <v>420.05999999999995</v>
      </c>
    </row>
    <row r="112" spans="18:25" x14ac:dyDescent="0.25">
      <c r="R112" s="16">
        <f t="shared" si="26"/>
        <v>2022</v>
      </c>
      <c r="S112" s="51">
        <f t="shared" si="27"/>
        <v>360.51619086296176</v>
      </c>
      <c r="U112" s="52">
        <f t="shared" si="28"/>
        <v>420.05999999999995</v>
      </c>
    </row>
    <row r="113" spans="18:22" x14ac:dyDescent="0.25">
      <c r="R113" s="16">
        <f t="shared" si="26"/>
        <v>2023</v>
      </c>
      <c r="S113" s="51">
        <f t="shared" si="27"/>
        <v>351.44741074590388</v>
      </c>
      <c r="U113" s="52">
        <f t="shared" si="28"/>
        <v>420.05999999999995</v>
      </c>
    </row>
    <row r="114" spans="18:22" x14ac:dyDescent="0.25">
      <c r="R114" s="16">
        <f t="shared" si="26"/>
        <v>2024</v>
      </c>
      <c r="S114" s="51">
        <f t="shared" si="27"/>
        <v>342.60675567536521</v>
      </c>
      <c r="U114" s="52">
        <f t="shared" si="28"/>
        <v>420.05999999999995</v>
      </c>
    </row>
    <row r="115" spans="18:22" x14ac:dyDescent="0.25">
      <c r="R115" s="16">
        <f t="shared" si="26"/>
        <v>2025</v>
      </c>
      <c r="S115" s="51">
        <f t="shared" si="27"/>
        <v>333.98848716875187</v>
      </c>
      <c r="T115" s="51"/>
      <c r="U115" s="52">
        <f t="shared" si="28"/>
        <v>420.05999999999995</v>
      </c>
      <c r="V115" s="54"/>
    </row>
    <row r="116" spans="18:22" x14ac:dyDescent="0.25">
      <c r="R116" s="16">
        <f t="shared" si="26"/>
        <v>2026</v>
      </c>
      <c r="S116" s="51">
        <f t="shared" si="27"/>
        <v>325.5870110949254</v>
      </c>
      <c r="T116" s="51"/>
      <c r="U116" s="52">
        <f t="shared" si="28"/>
        <v>420.05999999999995</v>
      </c>
      <c r="V116" s="54"/>
    </row>
    <row r="117" spans="18:22" x14ac:dyDescent="0.25">
      <c r="R117" s="16">
        <f t="shared" si="26"/>
        <v>2027</v>
      </c>
      <c r="S117" s="51">
        <f t="shared" si="27"/>
        <v>317.39687404304379</v>
      </c>
      <c r="T117" s="51"/>
      <c r="U117" s="52">
        <f t="shared" si="28"/>
        <v>420.05999999999995</v>
      </c>
      <c r="V117" s="54"/>
    </row>
    <row r="118" spans="18:22" x14ac:dyDescent="0.25">
      <c r="R118" s="16">
        <f t="shared" si="26"/>
        <v>2028</v>
      </c>
      <c r="S118" s="51">
        <f t="shared" si="27"/>
        <v>309.41275978274416</v>
      </c>
      <c r="T118" s="51"/>
      <c r="U118" s="52">
        <f t="shared" si="28"/>
        <v>420.05999999999995</v>
      </c>
      <c r="V118" s="54"/>
    </row>
    <row r="119" spans="18:22" x14ac:dyDescent="0.25">
      <c r="R119" s="16">
        <f t="shared" si="26"/>
        <v>2029</v>
      </c>
      <c r="S119" s="51">
        <f t="shared" si="27"/>
        <v>301.62948581336957</v>
      </c>
      <c r="T119" s="51"/>
      <c r="U119" s="52">
        <f t="shared" si="28"/>
        <v>420.05999999999995</v>
      </c>
      <c r="V119" s="54"/>
    </row>
    <row r="120" spans="18:22" x14ac:dyDescent="0.25">
      <c r="R120" s="16">
        <f t="shared" si="26"/>
        <v>2030</v>
      </c>
      <c r="S120" s="51">
        <f t="shared" si="27"/>
        <v>294.0420000000002</v>
      </c>
      <c r="T120" s="51"/>
      <c r="U120" s="52">
        <f t="shared" si="28"/>
        <v>420.05999999999995</v>
      </c>
      <c r="V120" s="54"/>
    </row>
    <row r="142" spans="18:21" x14ac:dyDescent="0.25">
      <c r="R142" s="16">
        <f>A14</f>
        <v>2016</v>
      </c>
      <c r="S142" s="51">
        <f>AB14</f>
        <v>338.44000000000005</v>
      </c>
      <c r="U142" s="52">
        <f>X14</f>
        <v>338.44000000000005</v>
      </c>
    </row>
    <row r="143" spans="18:21" x14ac:dyDescent="0.25">
      <c r="R143" s="16">
        <f t="shared" ref="R143:R156" si="29">A15</f>
        <v>2017</v>
      </c>
      <c r="S143" s="51">
        <f t="shared" ref="S143:S156" si="30">AB15</f>
        <v>333.08842622946042</v>
      </c>
      <c r="U143" s="52">
        <f t="shared" ref="U143:U156" si="31">X15</f>
        <v>338.44000000000005</v>
      </c>
    </row>
    <row r="144" spans="18:21" x14ac:dyDescent="0.25">
      <c r="R144" s="16">
        <f t="shared" si="29"/>
        <v>2018</v>
      </c>
      <c r="S144" s="51">
        <f t="shared" si="30"/>
        <v>327.82147408113303</v>
      </c>
      <c r="U144" s="52">
        <f t="shared" si="31"/>
        <v>338.44000000000005</v>
      </c>
    </row>
    <row r="145" spans="18:22" x14ac:dyDescent="0.25">
      <c r="R145" s="16">
        <f t="shared" si="29"/>
        <v>2019</v>
      </c>
      <c r="S145" s="51">
        <f t="shared" si="30"/>
        <v>322.63780547779942</v>
      </c>
      <c r="U145" s="52">
        <f t="shared" si="31"/>
        <v>338.44000000000005</v>
      </c>
    </row>
    <row r="146" spans="18:22" x14ac:dyDescent="0.25">
      <c r="R146" s="16">
        <f t="shared" si="29"/>
        <v>2020</v>
      </c>
      <c r="S146" s="51">
        <f t="shared" si="30"/>
        <v>317.53610350055243</v>
      </c>
      <c r="U146" s="52">
        <f t="shared" si="31"/>
        <v>338.44000000000005</v>
      </c>
    </row>
    <row r="147" spans="18:22" x14ac:dyDescent="0.25">
      <c r="R147" s="16">
        <f t="shared" si="29"/>
        <v>2021</v>
      </c>
      <c r="S147" s="51">
        <f t="shared" si="30"/>
        <v>312.51507205423133</v>
      </c>
      <c r="U147" s="52">
        <f t="shared" si="31"/>
        <v>338.44000000000005</v>
      </c>
    </row>
    <row r="148" spans="18:22" x14ac:dyDescent="0.25">
      <c r="R148" s="16">
        <f t="shared" si="29"/>
        <v>2022</v>
      </c>
      <c r="S148" s="51">
        <f t="shared" si="30"/>
        <v>307.57343553814655</v>
      </c>
      <c r="U148" s="52">
        <f t="shared" si="31"/>
        <v>338.44000000000005</v>
      </c>
    </row>
    <row r="149" spans="18:22" x14ac:dyDescent="0.25">
      <c r="R149" s="16">
        <f t="shared" si="29"/>
        <v>2023</v>
      </c>
      <c r="S149" s="51">
        <f t="shared" si="30"/>
        <v>302.70993852201161</v>
      </c>
      <c r="U149" s="52">
        <f t="shared" si="31"/>
        <v>338.44000000000005</v>
      </c>
    </row>
    <row r="150" spans="18:22" x14ac:dyDescent="0.25">
      <c r="R150" s="16">
        <f t="shared" si="29"/>
        <v>2024</v>
      </c>
      <c r="S150" s="51">
        <f t="shared" si="30"/>
        <v>297.92334542699899</v>
      </c>
      <c r="U150" s="52">
        <f t="shared" si="31"/>
        <v>338.44000000000005</v>
      </c>
    </row>
    <row r="151" spans="18:22" x14ac:dyDescent="0.25">
      <c r="R151" s="16">
        <f t="shared" si="29"/>
        <v>2025</v>
      </c>
      <c r="S151" s="51">
        <f t="shared" si="30"/>
        <v>293.21244021183958</v>
      </c>
      <c r="U151" s="52">
        <f t="shared" si="31"/>
        <v>338.44000000000005</v>
      </c>
      <c r="V151" s="54"/>
    </row>
    <row r="152" spans="18:22" x14ac:dyDescent="0.25">
      <c r="R152" s="16">
        <f t="shared" si="29"/>
        <v>2026</v>
      </c>
      <c r="S152" s="51">
        <f t="shared" si="30"/>
        <v>288.57602606388542</v>
      </c>
      <c r="U152" s="52">
        <f t="shared" si="31"/>
        <v>338.44000000000005</v>
      </c>
      <c r="V152" s="54"/>
    </row>
    <row r="153" spans="18:22" x14ac:dyDescent="0.25">
      <c r="R153" s="16">
        <f t="shared" si="29"/>
        <v>2027</v>
      </c>
      <c r="S153" s="51">
        <f t="shared" si="30"/>
        <v>284.01292509505771</v>
      </c>
      <c r="U153" s="52">
        <f t="shared" si="31"/>
        <v>338.44000000000005</v>
      </c>
      <c r="V153" s="54"/>
    </row>
    <row r="154" spans="18:22" x14ac:dyDescent="0.25">
      <c r="R154" s="16">
        <f t="shared" si="29"/>
        <v>2028</v>
      </c>
      <c r="S154" s="51">
        <f t="shared" si="30"/>
        <v>279.52197804260248</v>
      </c>
      <c r="U154" s="52">
        <f t="shared" si="31"/>
        <v>338.44000000000005</v>
      </c>
      <c r="V154" s="54"/>
    </row>
    <row r="155" spans="18:22" x14ac:dyDescent="0.25">
      <c r="R155" s="16">
        <f t="shared" si="29"/>
        <v>2029</v>
      </c>
      <c r="S155" s="51">
        <f t="shared" si="30"/>
        <v>275.10204397457818</v>
      </c>
      <c r="U155" s="52">
        <f t="shared" si="31"/>
        <v>338.44000000000005</v>
      </c>
      <c r="V155" s="54"/>
    </row>
    <row r="156" spans="18:22" x14ac:dyDescent="0.25">
      <c r="R156" s="16">
        <f t="shared" si="29"/>
        <v>2030</v>
      </c>
      <c r="S156" s="51">
        <f t="shared" si="30"/>
        <v>270.75200000000012</v>
      </c>
      <c r="U156" s="52">
        <f t="shared" si="31"/>
        <v>338.44000000000005</v>
      </c>
      <c r="V156" s="54"/>
    </row>
    <row r="174" spans="18:21" x14ac:dyDescent="0.25">
      <c r="R174" s="16">
        <f t="shared" ref="R174:R188" si="32">R142</f>
        <v>2016</v>
      </c>
      <c r="S174" s="51">
        <f>AI14</f>
        <v>532.30000000000007</v>
      </c>
      <c r="U174" s="52">
        <f>AE11</f>
        <v>532.30000000000007</v>
      </c>
    </row>
    <row r="175" spans="18:21" x14ac:dyDescent="0.25">
      <c r="R175" s="16">
        <f t="shared" si="32"/>
        <v>2017</v>
      </c>
      <c r="S175" s="51">
        <f t="shared" ref="S175:S188" si="33">AI15</f>
        <v>488.43635808870744</v>
      </c>
      <c r="U175" s="52">
        <f t="shared" ref="U175:U188" si="34">AE12</f>
        <v>532.30000000000007</v>
      </c>
    </row>
    <row r="176" spans="18:21" x14ac:dyDescent="0.25">
      <c r="R176" s="16">
        <f t="shared" si="32"/>
        <v>2018</v>
      </c>
      <c r="S176" s="51">
        <f t="shared" si="33"/>
        <v>448.18725512485446</v>
      </c>
      <c r="U176" s="52">
        <f t="shared" si="34"/>
        <v>532.30000000000007</v>
      </c>
    </row>
    <row r="177" spans="18:21" x14ac:dyDescent="0.25">
      <c r="R177" s="16">
        <f t="shared" si="32"/>
        <v>2019</v>
      </c>
      <c r="S177" s="51">
        <f t="shared" si="33"/>
        <v>411.25483869050959</v>
      </c>
      <c r="U177" s="52">
        <f t="shared" si="34"/>
        <v>532.30000000000007</v>
      </c>
    </row>
    <row r="178" spans="18:21" x14ac:dyDescent="0.25">
      <c r="R178" s="16">
        <f t="shared" si="32"/>
        <v>2020</v>
      </c>
      <c r="S178" s="51">
        <f t="shared" si="33"/>
        <v>377.3658005943102</v>
      </c>
      <c r="U178" s="52">
        <f t="shared" si="34"/>
        <v>532.30000000000007</v>
      </c>
    </row>
    <row r="179" spans="18:21" x14ac:dyDescent="0.25">
      <c r="R179" s="16">
        <f t="shared" si="32"/>
        <v>2021</v>
      </c>
      <c r="S179" s="51">
        <f t="shared" si="33"/>
        <v>346.26935432935232</v>
      </c>
      <c r="U179" s="52">
        <f t="shared" si="34"/>
        <v>532.30000000000007</v>
      </c>
    </row>
    <row r="180" spans="18:21" x14ac:dyDescent="0.25">
      <c r="R180" s="16">
        <f t="shared" si="32"/>
        <v>2022</v>
      </c>
      <c r="S180" s="51">
        <f t="shared" si="33"/>
        <v>317.73537919661288</v>
      </c>
      <c r="U180" s="52">
        <f t="shared" si="34"/>
        <v>532.30000000000007</v>
      </c>
    </row>
    <row r="181" spans="18:21" x14ac:dyDescent="0.25">
      <c r="R181" s="16">
        <f t="shared" si="32"/>
        <v>2023</v>
      </c>
      <c r="S181" s="51">
        <f t="shared" si="33"/>
        <v>291.55271736000009</v>
      </c>
      <c r="U181" s="52">
        <f t="shared" si="34"/>
        <v>532.30000000000007</v>
      </c>
    </row>
    <row r="182" spans="18:21" x14ac:dyDescent="0.25">
      <c r="R182" s="16">
        <f t="shared" si="32"/>
        <v>2024</v>
      </c>
      <c r="S182" s="51">
        <f t="shared" si="33"/>
        <v>267.52761123085611</v>
      </c>
      <c r="U182" s="52">
        <f t="shared" si="34"/>
        <v>532.30000000000007</v>
      </c>
    </row>
    <row r="183" spans="18:21" x14ac:dyDescent="0.25">
      <c r="R183" s="16">
        <f t="shared" si="32"/>
        <v>2025</v>
      </c>
      <c r="S183" s="51">
        <f t="shared" si="33"/>
        <v>245.48226961820578</v>
      </c>
      <c r="T183" s="51"/>
      <c r="U183" s="52">
        <f t="shared" si="34"/>
        <v>532.30000000000007</v>
      </c>
    </row>
    <row r="184" spans="18:21" x14ac:dyDescent="0.25">
      <c r="R184" s="16">
        <f t="shared" si="32"/>
        <v>2026</v>
      </c>
      <c r="S184" s="51">
        <f t="shared" si="33"/>
        <v>225.25355203394059</v>
      </c>
      <c r="T184" s="51"/>
      <c r="U184" s="52">
        <f t="shared" si="34"/>
        <v>532.30000000000007</v>
      </c>
    </row>
    <row r="185" spans="18:21" x14ac:dyDescent="0.25">
      <c r="R185" s="16">
        <f t="shared" si="32"/>
        <v>2027</v>
      </c>
      <c r="S185" s="51">
        <f t="shared" si="33"/>
        <v>206.69176141650027</v>
      </c>
      <c r="T185" s="51"/>
      <c r="U185" s="52">
        <f t="shared" si="34"/>
        <v>532.30000000000007</v>
      </c>
    </row>
    <row r="186" spans="18:21" x14ac:dyDescent="0.25">
      <c r="R186" s="16">
        <f t="shared" si="32"/>
        <v>2028</v>
      </c>
      <c r="S186" s="51">
        <f t="shared" si="33"/>
        <v>189.65953633893557</v>
      </c>
      <c r="T186" s="51"/>
      <c r="U186" s="52">
        <f t="shared" si="34"/>
        <v>532.30000000000007</v>
      </c>
    </row>
    <row r="187" spans="18:21" x14ac:dyDescent="0.25">
      <c r="R187" s="16">
        <f t="shared" si="32"/>
        <v>2029</v>
      </c>
      <c r="S187" s="51">
        <f t="shared" si="33"/>
        <v>174.03083450344269</v>
      </c>
      <c r="T187" s="51"/>
      <c r="U187" s="52">
        <f t="shared" si="34"/>
        <v>532.30000000000007</v>
      </c>
    </row>
    <row r="188" spans="18:21" x14ac:dyDescent="0.25">
      <c r="R188" s="16">
        <f t="shared" si="32"/>
        <v>2030</v>
      </c>
      <c r="S188" s="51">
        <f t="shared" si="33"/>
        <v>159.6900000000002</v>
      </c>
      <c r="T188" s="51"/>
      <c r="U188" s="52">
        <f t="shared" si="34"/>
        <v>532.30000000000007</v>
      </c>
    </row>
  </sheetData>
  <mergeCells count="1">
    <mergeCell ref="B8:C8"/>
  </mergeCells>
  <pageMargins left="0.7" right="0.7" top="0.75" bottom="0.75" header="0.3" footer="0.3"/>
  <pageSetup paperSize="9" scale="33" orientation="portrait" horizontalDpi="1200" verticalDpi="1200" r:id="rId1"/>
  <colBreaks count="1" manualBreakCount="1">
    <brk id="17" min="34" max="20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Figure1</vt:lpstr>
      <vt:lpstr>Figures 2&amp;3</vt:lpstr>
      <vt:lpstr>Figures 4&amp;5</vt:lpstr>
      <vt:lpstr>Figure6</vt:lpstr>
      <vt:lpstr>Figure7</vt:lpstr>
      <vt:lpstr>Fig 8a Headline targets</vt:lpstr>
      <vt:lpstr>Fig 8b Other targets</vt:lpstr>
      <vt:lpstr>'Fig 8a Headline targets'!Print_Area</vt:lpstr>
      <vt:lpstr>'Fig 8b Other targets'!Print_Area</vt:lpstr>
      <vt:lpstr>Figure6!Print_Area</vt:lpstr>
      <vt:lpstr>Figure7!Print_Area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2025-10-27T11:11:56Z</cp:lastPrinted>
  <dcterms:created xsi:type="dcterms:W3CDTF">2025-10-23T10:49:43Z</dcterms:created>
  <dcterms:modified xsi:type="dcterms:W3CDTF">2025-10-29T16:34:05Z</dcterms:modified>
</cp:coreProperties>
</file>