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602" activeTab="1"/>
  </bookViews>
  <sheets>
    <sheet name="comments" sheetId="1" r:id="rId1"/>
    <sheet name="T6.1" sheetId="2" r:id="rId2"/>
    <sheet name="T6.2-6.3" sheetId="3" r:id="rId3"/>
    <sheet name="T6.4" sheetId="4" r:id="rId4"/>
    <sheet name="T6.5 page 1" sheetId="5" r:id="rId5"/>
    <sheet name="T6.5 page 2" sheetId="6" r:id="rId6"/>
    <sheet name="T6.6" sheetId="7" r:id="rId7"/>
    <sheet name="T6.7a" sheetId="8" r:id="rId8"/>
    <sheet name="T6.7b" sheetId="9" r:id="rId9"/>
    <sheet name="T6.8" sheetId="10" r:id="rId10"/>
    <sheet name="T6.9" sheetId="11" r:id="rId11"/>
    <sheet name="T6.10" sheetId="12" r:id="rId12"/>
    <sheet name="T6.11" sheetId="13" r:id="rId13"/>
    <sheet name="T6.12" sheetId="14" r:id="rId14"/>
    <sheet name="Fig6.12" sheetId="15" r:id="rId15"/>
    <sheet name="T6.13-6.14" sheetId="16" r:id="rId16"/>
    <sheet name="T6.15" sheetId="17" r:id="rId17"/>
    <sheet name="subsequent sheets not used" sheetId="18" r:id="rId18"/>
    <sheet name="Fig6.2&amp;3old" sheetId="19" r:id="rId19"/>
  </sheets>
  <definedNames>
    <definedName name="_xlnm.Print_Area" localSheetId="14">'Fig6.12'!$A$1:$M$80</definedName>
    <definedName name="_xlnm.Print_Area" localSheetId="18">'Fig6.2&amp;3old'!$A$1:$P$62</definedName>
    <definedName name="_xlnm.Print_Area" localSheetId="1">'T6.1'!$A$1:$N$45</definedName>
    <definedName name="_xlnm.Print_Area" localSheetId="12">'T6.11'!$A$1:$P$59</definedName>
    <definedName name="_xlnm.Print_Area" localSheetId="2">'T6.2-6.3'!$A$1:$N$66</definedName>
    <definedName name="_xlnm.Print_Area" localSheetId="4">'T6.5 page 1'!$A$1:$N$81</definedName>
    <definedName name="_xlnm.Print_Area" localSheetId="6">'T6.6'!$B$1:$N$44</definedName>
    <definedName name="_xlnm.Print_Area" localSheetId="7">'T6.7a'!$1:$52</definedName>
    <definedName name="_xlnm.Print_Area" localSheetId="8">'T6.7b'!$1:$49</definedName>
    <definedName name="_xlnm.Print_Area" localSheetId="10">'T6.9'!$A$1:$P$80</definedName>
    <definedName name="STAT2_Crosstab1">#REF!</definedName>
  </definedNames>
  <calcPr fullCalcOnLoad="1"/>
</workbook>
</file>

<file path=xl/sharedStrings.xml><?xml version="1.0" encoding="utf-8"?>
<sst xmlns="http://schemas.openxmlformats.org/spreadsheetml/2006/main" count="1127" uniqueCount="500">
  <si>
    <t xml:space="preserve">2.  The figures in this table relate to emissions from domestic transport only. As such, they do not include emissions from international aviation or shipping and so </t>
  </si>
  <si>
    <r>
      <t xml:space="preserve">Table 6.14   </t>
    </r>
    <r>
      <rPr>
        <b/>
        <sz val="12"/>
        <rFont val="Arial"/>
        <family val="2"/>
      </rPr>
      <t>Emissions of greenhouse gases</t>
    </r>
    <r>
      <rPr>
        <b/>
        <vertAlign val="superscript"/>
        <sz val="12"/>
        <rFont val="Arial"/>
        <family val="2"/>
      </rPr>
      <t>1</t>
    </r>
    <r>
      <rPr>
        <b/>
        <sz val="12"/>
        <rFont val="Arial"/>
        <family val="2"/>
      </rPr>
      <t xml:space="preserve"> by Transport </t>
    </r>
    <r>
      <rPr>
        <b/>
        <vertAlign val="superscript"/>
        <sz val="12"/>
        <rFont val="Arial"/>
        <family val="2"/>
      </rPr>
      <t xml:space="preserve">2 </t>
    </r>
    <r>
      <rPr>
        <b/>
        <sz val="12"/>
        <rFont val="Arial"/>
        <family val="2"/>
      </rPr>
      <t>allocated to Scotland</t>
    </r>
  </si>
  <si>
    <t xml:space="preserve">     the totals do not correspond to those in table 6.13.</t>
  </si>
  <si>
    <t>3.  The figures for greenhouse gas emissions are expressed in terms of their Global Warming Potential in tonnes of carbon dioxide equivalent. To convert</t>
  </si>
  <si>
    <r>
      <t>130</t>
    </r>
    <r>
      <rPr>
        <vertAlign val="superscript"/>
        <sz val="12"/>
        <rFont val="Arial"/>
        <family val="0"/>
      </rPr>
      <t xml:space="preserve"> </t>
    </r>
    <r>
      <rPr>
        <sz val="12"/>
        <rFont val="Arial"/>
        <family val="0"/>
      </rPr>
      <t xml:space="preserve"> </t>
    </r>
    <r>
      <rPr>
        <vertAlign val="superscript"/>
        <sz val="12"/>
        <rFont val="Arial"/>
        <family val="0"/>
      </rPr>
      <t>2</t>
    </r>
  </si>
  <si>
    <r>
      <t>124</t>
    </r>
    <r>
      <rPr>
        <vertAlign val="superscript"/>
        <sz val="12"/>
        <rFont val="Arial"/>
        <family val="0"/>
      </rPr>
      <t xml:space="preserve"> </t>
    </r>
    <r>
      <rPr>
        <sz val="12"/>
        <rFont val="Arial"/>
        <family val="0"/>
      </rPr>
      <t xml:space="preserve"> </t>
    </r>
    <r>
      <rPr>
        <vertAlign val="superscript"/>
        <sz val="12"/>
        <rFont val="Arial"/>
        <family val="0"/>
      </rPr>
      <t>2</t>
    </r>
  </si>
  <si>
    <r>
      <t>128</t>
    </r>
    <r>
      <rPr>
        <vertAlign val="superscript"/>
        <sz val="12"/>
        <rFont val="Arial"/>
        <family val="0"/>
      </rPr>
      <t xml:space="preserve"> </t>
    </r>
    <r>
      <rPr>
        <sz val="12"/>
        <rFont val="Arial"/>
        <family val="0"/>
      </rPr>
      <t xml:space="preserve"> </t>
    </r>
    <r>
      <rPr>
        <vertAlign val="superscript"/>
        <sz val="12"/>
        <rFont val="Arial"/>
        <family val="0"/>
      </rPr>
      <t>2</t>
    </r>
  </si>
  <si>
    <t xml:space="preserve">Bus </t>
  </si>
  <si>
    <t>Coach</t>
  </si>
  <si>
    <t>Ferry</t>
  </si>
  <si>
    <r>
      <t xml:space="preserve">173 </t>
    </r>
    <r>
      <rPr>
        <vertAlign val="superscript"/>
        <sz val="12"/>
        <rFont val="Arial"/>
        <family val="2"/>
      </rPr>
      <t>4</t>
    </r>
  </si>
  <si>
    <r>
      <t xml:space="preserve">99 </t>
    </r>
    <r>
      <rPr>
        <vertAlign val="superscript"/>
        <sz val="12"/>
        <rFont val="Arial"/>
        <family val="2"/>
      </rPr>
      <t>4</t>
    </r>
  </si>
  <si>
    <r>
      <t>113</t>
    </r>
    <r>
      <rPr>
        <vertAlign val="superscript"/>
        <sz val="12"/>
        <rFont val="Arial"/>
        <family val="2"/>
      </rPr>
      <t xml:space="preserve"> 4</t>
    </r>
  </si>
  <si>
    <r>
      <t xml:space="preserve">Domestic flights </t>
    </r>
    <r>
      <rPr>
        <vertAlign val="superscript"/>
        <sz val="12"/>
        <rFont val="Arial"/>
        <family val="2"/>
      </rPr>
      <t>3</t>
    </r>
  </si>
  <si>
    <r>
      <t xml:space="preserve">Short haul international </t>
    </r>
    <r>
      <rPr>
        <vertAlign val="superscript"/>
        <sz val="12"/>
        <rFont val="Arial"/>
        <family val="2"/>
      </rPr>
      <t>3</t>
    </r>
  </si>
  <si>
    <r>
      <t xml:space="preserve">Long haul international </t>
    </r>
    <r>
      <rPr>
        <vertAlign val="superscript"/>
        <sz val="12"/>
        <rFont val="Arial"/>
        <family val="2"/>
      </rPr>
      <t>3</t>
    </r>
  </si>
  <si>
    <t xml:space="preserve">1. Sources: Figures are taken from the 2009 Guidelines to Defra/DECC's Conversion Factors to Company Reporting, 2009, Defra/DECC. </t>
  </si>
  <si>
    <t>2. All Car figures assume an average car occupancy rate of 1.6 passengers (Carbon Pathways Analysis, 2008, Department for Transport)</t>
  </si>
  <si>
    <t>3. The long haul estimate is based on a flight length from the Guidelines of of 6482 km, short haul 1108km and domestic 463km.</t>
  </si>
  <si>
    <t>4.  In keeping with evidence from the IPCC, a 9% upflift factor has been applied to allow for sub-optimal routing and stacking at airports during periods of heavy congestion</t>
  </si>
  <si>
    <r>
      <t>2.   The method used to estimate emissions from road transport is based on vehicle kilometre travelled data constrained so that the sum of emissions across all parts of the UK equates to the total for the UK inventory where that total is derived from fuel sales data of petrol and DERV within the UK as specified in the reporting guidelines of the Intergovernmental Panel on Climate Change. A criticism of this method is that the presentation of results does not always provide a CO</t>
    </r>
    <r>
      <rPr>
        <vertAlign val="subscript"/>
        <sz val="10"/>
        <rFont val="Arial"/>
        <family val="2"/>
      </rPr>
      <t>2</t>
    </r>
    <r>
      <rPr>
        <sz val="10"/>
        <rFont val="Arial"/>
        <family val="2"/>
      </rPr>
      <t xml:space="preserve"> emission trend that is directly consistent with the vehicle kilometre trend data, as the fluctuations in UK fuel data have a more significant impact on the resultant emission trends. As an alternative, road transport CO</t>
    </r>
    <r>
      <rPr>
        <vertAlign val="subscript"/>
        <sz val="10"/>
        <rFont val="Arial"/>
        <family val="2"/>
      </rPr>
      <t>2</t>
    </r>
    <r>
      <rPr>
        <sz val="10"/>
        <rFont val="Arial"/>
        <family val="2"/>
      </rPr>
      <t xml:space="preserve"> emissions from the constituent countries of the UK may be estimated solely by vehicle kilometre data unconstrained to the UK total derived from fuel consumption data.</t>
    </r>
  </si>
  <si>
    <r>
      <t>The difference in results between the constrained and unconstrained methods at DA level largely reflects the difference in the results at UK level between        bottom-up calculated fuel consumption using vehicle km data and fuel consumption factors and the fuel sales data in DUKES. The reason for a disparity has previously been attributed to cross-border fuel sales (“fuel tourism”) although model uncertainty was always emphasised as an additional, and probably a major explanation for the differences.
Any change in the methodologies or the factors used to calculate fuel consumption will affect the magnitude of the difference between calculated fuel consumption at national level and sales figures from DUKES and so, in turn, it will affect the disparity between the DA CO</t>
    </r>
    <r>
      <rPr>
        <vertAlign val="subscript"/>
        <sz val="10"/>
        <rFont val="Arial"/>
        <family val="2"/>
      </rPr>
      <t>2</t>
    </r>
    <r>
      <rPr>
        <sz val="10"/>
        <rFont val="Arial"/>
        <family val="2"/>
      </rPr>
      <t xml:space="preserve"> emissions from the constrained and unconstrained approaches. The disparity has been changed across the 1990 – 2007 time series. Calculated petrol consumption in 1990 is 7% lower than petrol sales; in 2007, it is 5% lower. Calculated diesel consumption in 1990 is 1% higher than diesel sales; in 2007, it is 7% higher.</t>
    </r>
  </si>
  <si>
    <t>Cars</t>
  </si>
  <si>
    <t>Two wheeled motor vehicles</t>
  </si>
  <si>
    <t>Buses</t>
  </si>
  <si>
    <t>Light goods vehicles</t>
  </si>
  <si>
    <t>Heavy goods vehicles</t>
  </si>
  <si>
    <t>All motor vehicles</t>
  </si>
  <si>
    <t>Pedal cycles</t>
  </si>
  <si>
    <t>All vehicle traffic</t>
  </si>
  <si>
    <t>Site</t>
  </si>
  <si>
    <t>Description</t>
  </si>
  <si>
    <t>Jan</t>
  </si>
  <si>
    <t>Feb</t>
  </si>
  <si>
    <t>Mar</t>
  </si>
  <si>
    <t>Apr</t>
  </si>
  <si>
    <t>May</t>
  </si>
  <si>
    <t>Jun</t>
  </si>
  <si>
    <t>Jul</t>
  </si>
  <si>
    <t>Aug</t>
  </si>
  <si>
    <t>Sep</t>
  </si>
  <si>
    <t>Oct</t>
  </si>
  <si>
    <t>Nov</t>
  </si>
  <si>
    <t>Dec</t>
  </si>
  <si>
    <t>A1 Grantshouse</t>
  </si>
  <si>
    <t>A9 Blackford</t>
  </si>
  <si>
    <t>A9 Tomatin</t>
  </si>
  <si>
    <t>A9 Dornoch</t>
  </si>
  <si>
    <t>A9 Berridale</t>
  </si>
  <si>
    <t>A82 Spean Bridge</t>
  </si>
  <si>
    <t>A7 Langholm</t>
  </si>
  <si>
    <t>M8 Harthill</t>
  </si>
  <si>
    <t>A75 Carsluith</t>
  </si>
  <si>
    <t>A77 Kilmarnock</t>
  </si>
  <si>
    <t>M80 Bankhead</t>
  </si>
  <si>
    <t>A96 Forres</t>
  </si>
  <si>
    <t>A68 Pathhead</t>
  </si>
  <si>
    <t>A76 Mennock</t>
  </si>
  <si>
    <t>M8 Bishopton</t>
  </si>
  <si>
    <t>A977 Kincardine</t>
  </si>
  <si>
    <t>A87 Kyle of Lochalsh</t>
  </si>
  <si>
    <t>A835 Aultguish</t>
  </si>
  <si>
    <t>M73 Gartcosh</t>
  </si>
  <si>
    <t>A87 Broadford</t>
  </si>
  <si>
    <t>A85 Riverside Dundee</t>
  </si>
  <si>
    <t>A83 Ardrishaig</t>
  </si>
  <si>
    <t>A737 Lochside</t>
  </si>
  <si>
    <t>A77 Glen App</t>
  </si>
  <si>
    <t>A68 Jedburgh</t>
  </si>
  <si>
    <t>A702 Fulford</t>
  </si>
  <si>
    <t>A78 Loans</t>
  </si>
  <si>
    <t>million vehicle kilometres</t>
  </si>
  <si>
    <t>Percentage of all vehicles</t>
  </si>
  <si>
    <t xml:space="preserve">         million vehicle kilometres</t>
  </si>
  <si>
    <t>Council</t>
  </si>
  <si>
    <t xml:space="preserve">     million vehicle kilometres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</si>
  <si>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</si>
  <si>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</si>
  <si>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</si>
  <si>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</si>
  <si>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</si>
  <si>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</si>
  <si>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</si>
  <si>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</si>
  <si>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</si>
  <si>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</si>
  <si>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</si>
  <si>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</si>
  <si>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</si>
  <si>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</si>
  <si>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</si>
  <si>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</si>
  <si>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</si>
  <si>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</si>
  <si>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</si>
  <si>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</si>
  <si>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</si>
  <si>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</si>
  <si>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</si>
  <si>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</si>
  <si>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</si>
  <si>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</si>
  <si>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</si>
  <si>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</si>
  <si>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</si>
  <si>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</si>
  <si>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</si>
  <si>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</si>
  <si>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Total: all Scotland</t>
  </si>
  <si>
    <t>*formerly Western Isles</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</si>
  <si>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</si>
  <si>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</si>
  <si>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</si>
  <si>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</si>
  <si>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
  </si>
  <si>
    <t>Location</t>
  </si>
  <si>
    <t>A90 Stonehaven</t>
  </si>
  <si>
    <t>M9 Linlithgow</t>
  </si>
  <si>
    <t>Year</t>
  </si>
  <si>
    <t>August</t>
  </si>
  <si>
    <t>7 Day</t>
  </si>
  <si>
    <t>5 Day</t>
  </si>
  <si>
    <t>Total</t>
  </si>
  <si>
    <t>All A roads</t>
  </si>
  <si>
    <t>All major roads</t>
  </si>
  <si>
    <t>B roads</t>
  </si>
  <si>
    <t>C roads</t>
  </si>
  <si>
    <t>Unclassified roads</t>
  </si>
  <si>
    <t>All minor roads</t>
  </si>
  <si>
    <t>All roads</t>
  </si>
  <si>
    <t>Motorways</t>
  </si>
  <si>
    <t>All motor vehicle traffic</t>
  </si>
  <si>
    <t>All traffic on major roads</t>
  </si>
  <si>
    <t>Site No.</t>
  </si>
  <si>
    <t>Daily Flow</t>
  </si>
  <si>
    <t xml:space="preserve">7 Day </t>
  </si>
  <si>
    <t xml:space="preserve">Average </t>
  </si>
  <si>
    <t xml:space="preserve">Percentage </t>
  </si>
  <si>
    <t>HGV (Year)</t>
  </si>
  <si>
    <t xml:space="preserve"> Peak Hourly Flows</t>
  </si>
  <si>
    <t>AM</t>
  </si>
  <si>
    <t xml:space="preserve">PM </t>
  </si>
  <si>
    <t>in</t>
  </si>
  <si>
    <t>1.  7 day flows were calculated from Monday to Sunday inclusive, '5 day flows' were calculated  from Monday to Friday inclusive</t>
  </si>
  <si>
    <t>Petrol</t>
  </si>
  <si>
    <t>Commercial</t>
  </si>
  <si>
    <t>Retail</t>
  </si>
  <si>
    <t>Diesel (DERV)</t>
  </si>
  <si>
    <t>Total (all DERV)</t>
  </si>
  <si>
    <t>Petrol and Diesel</t>
  </si>
  <si>
    <t>milligrams per cubic metre</t>
  </si>
  <si>
    <t xml:space="preserve">Air Quality </t>
  </si>
  <si>
    <t>Motherwell</t>
  </si>
  <si>
    <t>Eskdalemuir</t>
  </si>
  <si>
    <t>Strath Vaich</t>
  </si>
  <si>
    <t>Total (Commercial and Retail)</t>
  </si>
  <si>
    <t>Edinburgh Med school</t>
  </si>
  <si>
    <t>Glasgow</t>
  </si>
  <si>
    <t>tonnage (thousands)</t>
  </si>
  <si>
    <t>A75 Southeast of A751</t>
  </si>
  <si>
    <t>Leaded</t>
  </si>
  <si>
    <r>
      <t>(2) Maximum running annual mean concentation of Benzene</t>
    </r>
    <r>
      <rPr>
        <sz val="10"/>
        <rFont val="Arial"/>
        <family val="2"/>
      </rPr>
      <t>.</t>
    </r>
  </si>
  <si>
    <r>
      <t>(3) Maximum annual eight hour running mean</t>
    </r>
    <r>
      <rPr>
        <sz val="10"/>
        <rFont val="Arial"/>
        <family val="2"/>
      </rPr>
      <t>.</t>
    </r>
  </si>
  <si>
    <r>
      <t>(5) Annual mean concentration of atmospheric nitrogen dioxide</t>
    </r>
    <r>
      <rPr>
        <sz val="10"/>
        <rFont val="Arial"/>
        <family val="2"/>
      </rPr>
      <t>.</t>
    </r>
  </si>
  <si>
    <r>
      <t>(6) Annual mean ground level ozone concentration</t>
    </r>
    <r>
      <rPr>
        <sz val="10"/>
        <rFont val="Arial"/>
        <family val="2"/>
      </rPr>
      <t>.</t>
    </r>
  </si>
  <si>
    <t>at urban and rural monitoring sites</t>
  </si>
  <si>
    <t>Percent of all roads</t>
  </si>
  <si>
    <t>Minor roads (B, C and unclassified)</t>
  </si>
  <si>
    <t>Total: all roads</t>
  </si>
  <si>
    <t>Trunk A          rural</t>
  </si>
  <si>
    <t>Non-trunk A urban</t>
  </si>
  <si>
    <t>Non-trunk A rural</t>
  </si>
  <si>
    <t>Major roads (M and A)</t>
  </si>
  <si>
    <t>All traffic on minor roads</t>
  </si>
  <si>
    <t>All traffic on all roads</t>
  </si>
  <si>
    <t>Total: All       major roads (M and A)</t>
  </si>
  <si>
    <t>All        motor-ways</t>
  </si>
  <si>
    <t xml:space="preserve">2. Missing data for these sites is due to equipment failure. </t>
  </si>
  <si>
    <t xml:space="preserve">    </t>
  </si>
  <si>
    <t>Aberdeen</t>
  </si>
  <si>
    <t>Dumfries</t>
  </si>
  <si>
    <t>Grangemouth</t>
  </si>
  <si>
    <t>Inverness</t>
  </si>
  <si>
    <t xml:space="preserve">   Grangemouth</t>
  </si>
  <si>
    <t xml:space="preserve">(1) The Aberdeen, Dumfries, Edinburgh Centre, Glasgow Centre, Glasgow Kerbside, Glasgow City Chambers, Grangemouth and </t>
  </si>
  <si>
    <t xml:space="preserve">Inverness sites are urban monitoring sites, and Eskadale and Strath Vaich are rural sites. </t>
  </si>
  <si>
    <r>
      <t xml:space="preserve">monitoring station </t>
    </r>
    <r>
      <rPr>
        <b/>
        <vertAlign val="superscript"/>
        <sz val="12"/>
        <rFont val="Arial"/>
        <family val="2"/>
      </rPr>
      <t>1</t>
    </r>
  </si>
  <si>
    <t>size</t>
  </si>
  <si>
    <t>All</t>
  </si>
  <si>
    <t>(=100%)</t>
  </si>
  <si>
    <t>Large urban areas</t>
  </si>
  <si>
    <t>Other urban areas</t>
  </si>
  <si>
    <t>"Accessible" small towns</t>
  </si>
  <si>
    <t>"Remote" small towns</t>
  </si>
  <si>
    <t>"Accessible" rural areas</t>
  </si>
  <si>
    <t>"Remote" rural areas</t>
  </si>
  <si>
    <t>congestion</t>
  </si>
  <si>
    <t>minutes</t>
  </si>
  <si>
    <t>about</t>
  </si>
  <si>
    <t>5 mins</t>
  </si>
  <si>
    <t>(3-7)</t>
  </si>
  <si>
    <t>10 mins</t>
  </si>
  <si>
    <t>(8-12)</t>
  </si>
  <si>
    <t>15 mins</t>
  </si>
  <si>
    <t>(13-17)</t>
  </si>
  <si>
    <t>20 mins</t>
  </si>
  <si>
    <t>(18-22)</t>
  </si>
  <si>
    <t>25 to</t>
  </si>
  <si>
    <t>30 mins</t>
  </si>
  <si>
    <t>(23-32)</t>
  </si>
  <si>
    <t>over half</t>
  </si>
  <si>
    <t>an hour</t>
  </si>
  <si>
    <t>(33+)</t>
  </si>
  <si>
    <t>delayed</t>
  </si>
  <si>
    <t>due to</t>
  </si>
  <si>
    <t>traffic</t>
  </si>
  <si>
    <t>NOT</t>
  </si>
  <si>
    <t>driver's estimate of the time lost due to traffic congestion</t>
  </si>
  <si>
    <t xml:space="preserve">Delayed due to traffic congestion -  </t>
  </si>
  <si>
    <t>none, or</t>
  </si>
  <si>
    <t>just 1-2</t>
  </si>
  <si>
    <t>Sample</t>
  </si>
  <si>
    <t>row percentages</t>
  </si>
  <si>
    <t>n =</t>
  </si>
  <si>
    <t>time</t>
  </si>
  <si>
    <t>lost</t>
  </si>
  <si>
    <t>by day of the week:</t>
  </si>
  <si>
    <r>
      <t>Weekday journeys - by start time</t>
    </r>
    <r>
      <rPr>
        <sz val="12"/>
        <rFont val="Arial"/>
        <family val="2"/>
      </rPr>
      <t>:</t>
    </r>
  </si>
  <si>
    <t>Weekend journeys - by start time:</t>
  </si>
  <si>
    <t>by type of area in which driver lives:</t>
  </si>
  <si>
    <t>journeys</t>
  </si>
  <si>
    <t>All car driver journeys</t>
  </si>
  <si>
    <t>by purpose of journey:</t>
  </si>
  <si>
    <t>Commuting</t>
  </si>
  <si>
    <t>Business</t>
  </si>
  <si>
    <t>Education</t>
  </si>
  <si>
    <t>Visit hospital or other health</t>
  </si>
  <si>
    <t>Other personal business</t>
  </si>
  <si>
    <t>Visit friends or relatives</t>
  </si>
  <si>
    <t>Eating / drinking</t>
  </si>
  <si>
    <t>Shopping</t>
  </si>
  <si>
    <t>Sport / entertainment</t>
  </si>
  <si>
    <t>Holiday / day trip</t>
  </si>
  <si>
    <t>Other or not recorded</t>
  </si>
  <si>
    <t>Escort</t>
  </si>
  <si>
    <t>Monday</t>
  </si>
  <si>
    <t>Tuesday</t>
  </si>
  <si>
    <t>Wednesday</t>
  </si>
  <si>
    <t>Thursday</t>
  </si>
  <si>
    <t>Friday</t>
  </si>
  <si>
    <t>Saturday</t>
  </si>
  <si>
    <t>Sunday</t>
  </si>
  <si>
    <t>7:00 to 7:59 a.m.</t>
  </si>
  <si>
    <t>8:00 to 8:59 a.m.</t>
  </si>
  <si>
    <t>9:00 to 9:59 a.m.</t>
  </si>
  <si>
    <t>10:00 to 10:59 a.m.</t>
  </si>
  <si>
    <t>11:00 to 11:59 a.m.</t>
  </si>
  <si>
    <t>noon to 12:59 p.m.</t>
  </si>
  <si>
    <t>1:00 to 1:59 p.m.</t>
  </si>
  <si>
    <t>2:00 to 2:59 p.m.</t>
  </si>
  <si>
    <t>3:00 to 3:59 p.m.</t>
  </si>
  <si>
    <t>4:00 to 4:59 p.m.</t>
  </si>
  <si>
    <t>5:00 to 5:59 p.m.</t>
  </si>
  <si>
    <t>6:00 to 6:59 p.m.</t>
  </si>
  <si>
    <t>7:00 to 7:59 p.m.</t>
  </si>
  <si>
    <t>8:00 to 8:59 p.m.</t>
  </si>
  <si>
    <t>9:00 to 9:59 p.m.</t>
  </si>
  <si>
    <t>midnight to 6:59 a.m.</t>
  </si>
  <si>
    <t>9:31 a.m. to 11:59 a.m.</t>
  </si>
  <si>
    <t>noon to 2:00 p.m.</t>
  </si>
  <si>
    <t>2:01 to 4:29 p.m.</t>
  </si>
  <si>
    <t>4:30 to 6:29 p.m.</t>
  </si>
  <si>
    <t>6:30 p.m. onwards</t>
  </si>
  <si>
    <t>This information is obtained from the Scottish Household Survey Travel Diary questions about the (stages of) journeys</t>
  </si>
  <si>
    <t xml:space="preserve"> which the respondent had said that he or she made as the driver of a car or van</t>
  </si>
  <si>
    <r>
      <t xml:space="preserve">The table does  </t>
    </r>
    <r>
      <rPr>
        <i/>
        <sz val="12"/>
        <rFont val="Arial"/>
        <family val="2"/>
      </rPr>
      <t>not</t>
    </r>
    <r>
      <rPr>
        <sz val="12"/>
        <rFont val="Arial"/>
        <family val="2"/>
      </rPr>
      <t xml:space="preserve">  include those (stages of) journeys for which the questions about traffic congestion were  </t>
    </r>
    <r>
      <rPr>
        <i/>
        <sz val="12"/>
        <rFont val="Arial"/>
        <family val="2"/>
      </rPr>
      <t>not</t>
    </r>
    <r>
      <rPr>
        <sz val="12"/>
        <rFont val="Arial"/>
        <family val="2"/>
      </rPr>
      <t xml:space="preserve">  asked</t>
    </r>
  </si>
  <si>
    <t xml:space="preserve">Car drivers were asked "was this part of your trip delayed due to traffic congestion?".  </t>
  </si>
  <si>
    <t>No definition of "traffic congestion" is given, so respondents can interpret the term as they wish.</t>
  </si>
  <si>
    <t xml:space="preserve">Those drivers who said that they had been delayed by traffic congestion were asked </t>
  </si>
  <si>
    <t>"how much time do you think was lost due to traffic congestion?".</t>
  </si>
  <si>
    <t>D-K</t>
  </si>
  <si>
    <t>(*) those to which transport is understood to contribute significantly -  see text.</t>
  </si>
  <si>
    <t xml:space="preserve">1. The reasons for delays can vary from month to month and from route to route, and include traffic congestion, roadworks, the effects of bad weather, etc.. </t>
  </si>
  <si>
    <t>S</t>
  </si>
  <si>
    <t>N</t>
  </si>
  <si>
    <t>A77 - Dalrymple to Dutch House Roundabout</t>
  </si>
  <si>
    <t>A78 - Stevenson to Dutch House Roundabout</t>
  </si>
  <si>
    <t>A77 - Fenwick to Dutch House Roundabout</t>
  </si>
  <si>
    <t>Ayrshire</t>
  </si>
  <si>
    <t>W</t>
  </si>
  <si>
    <t>E</t>
  </si>
  <si>
    <t>A8 / M8 - Baillieston to Hermiston Gait</t>
  </si>
  <si>
    <t>Glasgow / Edinburgh</t>
  </si>
  <si>
    <t>A725</t>
  </si>
  <si>
    <t>M80 - Steppes Bypass / A80 to M80 Junction 4</t>
  </si>
  <si>
    <t>M73 / M74 - Junction 4 to Junction 7</t>
  </si>
  <si>
    <t>M8 - St James Interchange to Baillieston</t>
  </si>
  <si>
    <t>M77 - Greenlaw Junc to junction with M8</t>
  </si>
  <si>
    <t xml:space="preserve">M9 - from M8 junc at Claylands to M9 Spur </t>
  </si>
  <si>
    <t>A720 City Bypass - between juncs with A1 and M8</t>
  </si>
  <si>
    <t>A1 - Macmerry to junction with A720</t>
  </si>
  <si>
    <t>Edinburgh</t>
  </si>
  <si>
    <t>M898 / A898</t>
  </si>
  <si>
    <t>and A876/M876 to M9 Junction 7</t>
  </si>
  <si>
    <t xml:space="preserve">A977 (Gartarry Rbt) A985 (Inch Fm Cott) </t>
  </si>
  <si>
    <t>Kincardine Bridge approaches</t>
  </si>
  <si>
    <t>to Forth Bridge</t>
  </si>
  <si>
    <t xml:space="preserve">A92 Cowdenbeath Jcn and M90 Junction 4 </t>
  </si>
  <si>
    <t>Forth Bridge approaches</t>
  </si>
  <si>
    <t>M90 - Bridge of Earn to Friarton and to Broxden</t>
  </si>
  <si>
    <t>A9 - from junction with B934 to Luncarty</t>
  </si>
  <si>
    <t>Perth</t>
  </si>
  <si>
    <t>A90 - Inchture to Forfar Road Junction</t>
  </si>
  <si>
    <t>to Forgan Roundabout</t>
  </si>
  <si>
    <t xml:space="preserve">A90 - Forfar Road (Tealing) via Tay Bridge </t>
  </si>
  <si>
    <t>Dundee</t>
  </si>
  <si>
    <t>A96 -  Muggiemoss Roundabout to Blackburn</t>
  </si>
  <si>
    <t>A90 - Balmeddie to Muggiemoss Roundabout</t>
  </si>
  <si>
    <t xml:space="preserve">A90 - Muggiemoss Roundabout  to Stonehaven </t>
  </si>
  <si>
    <t xml:space="preserve">Aberdeen </t>
  </si>
  <si>
    <t>seconds</t>
  </si>
  <si>
    <t>Area, route and approximate direction of travel</t>
  </si>
  <si>
    <t>M90 Kelty</t>
  </si>
  <si>
    <t>A82 Ballachulish</t>
  </si>
  <si>
    <t>1. Traffic flows are counted in both directions at ATC sites and the average flows are based on totals.</t>
  </si>
  <si>
    <t xml:space="preserve">1.  These figures provide a misleading indication of fuel actually consumed in Scotland as they are based on company reports that may not distinguish </t>
  </si>
  <si>
    <t>percentages of the total</t>
  </si>
  <si>
    <r>
      <t xml:space="preserve">Table 6.9 </t>
    </r>
    <r>
      <rPr>
        <b/>
        <sz val="14"/>
        <rFont val="Arial"/>
        <family val="2"/>
      </rPr>
      <t xml:space="preserve">   Car drivers' journeys </t>
    </r>
    <r>
      <rPr>
        <b/>
        <vertAlign val="superscript"/>
        <sz val="14"/>
        <rFont val="Arial"/>
        <family val="2"/>
      </rPr>
      <t>1</t>
    </r>
    <r>
      <rPr>
        <b/>
        <sz val="14"/>
        <rFont val="Arial"/>
        <family val="2"/>
      </rPr>
      <t xml:space="preserve">  - whether delayed by traffic congestion </t>
    </r>
    <r>
      <rPr>
        <b/>
        <vertAlign val="superscript"/>
        <sz val="14"/>
        <rFont val="Arial"/>
        <family val="2"/>
      </rPr>
      <t>2</t>
    </r>
    <r>
      <rPr>
        <b/>
        <sz val="14"/>
        <rFont val="Arial"/>
        <family val="2"/>
      </rPr>
      <t xml:space="preserve"> and, if so,  </t>
    </r>
  </si>
  <si>
    <t xml:space="preserve">  on roads in each area.  For further information, please see the notes on the traffic estimates in the text.</t>
  </si>
  <si>
    <t>Total all roads</t>
  </si>
  <si>
    <t>Total LA roads</t>
  </si>
  <si>
    <t>Local authority roads</t>
  </si>
  <si>
    <t>Total trunk roads</t>
  </si>
  <si>
    <t>Eilean Siar (formerly Western Isles)</t>
  </si>
  <si>
    <t xml:space="preserve">  in each area.  For further information, please see the notes on the traffic estimates in the text.</t>
  </si>
  <si>
    <t xml:space="preserve">     rather than on the basis of their status in each year.  </t>
  </si>
  <si>
    <t xml:space="preserve">     NB: to save space, Councils which do not have trunk roads in their areas are not shown.</t>
  </si>
  <si>
    <t xml:space="preserve">These figures are provisional, and may be updated in due course.  Sections 3.3 and 4.4 of the text describe the main features of the method which was </t>
  </si>
  <si>
    <t xml:space="preserve"> Fig 6.1</t>
  </si>
  <si>
    <t xml:space="preserve">     in cases where equipment was not working in some months.</t>
  </si>
  <si>
    <t>micrograms per cubic metre</t>
  </si>
  <si>
    <t>nanograms per cubic metre</t>
  </si>
  <si>
    <t>(10) Data capture for Edinburgh in 2003 was low for all pollutants. This site ceased recording on the 13th of October 2003.</t>
  </si>
  <si>
    <t xml:space="preserve"> Therefore the reliability of these figures should be treated with caution.</t>
  </si>
  <si>
    <r>
      <t>(7) Annual mean atmospheric PM</t>
    </r>
    <r>
      <rPr>
        <vertAlign val="subscript"/>
        <sz val="10"/>
        <rFont val="Arial"/>
        <family val="2"/>
      </rPr>
      <t>10</t>
    </r>
    <r>
      <rPr>
        <sz val="10"/>
        <rFont val="Arial"/>
        <family val="2"/>
      </rPr>
      <t xml:space="preserve"> concentration.</t>
    </r>
  </si>
  <si>
    <t>used to produce these estimates.</t>
  </si>
  <si>
    <t>M74 J9</t>
  </si>
  <si>
    <t>A80 Cumbernauld</t>
  </si>
  <si>
    <t>A720 Dreghorn</t>
  </si>
  <si>
    <t xml:space="preserve">     properly between Scotland and elsewhere in the United Kingdom.  In particular, there are concerns that inconsistency in companies’ country-reporting, </t>
  </si>
  <si>
    <t xml:space="preserve">     together with a change in the arrangements for the collection of the data, may have caused the apparent discontinuity between 1999 and 2000</t>
  </si>
  <si>
    <t xml:space="preserve">Total </t>
  </si>
  <si>
    <t>thousands of tonnes</t>
  </si>
  <si>
    <t>by type of vehicle</t>
  </si>
  <si>
    <t>Diesel cars</t>
  </si>
  <si>
    <t>Petrol cars</t>
  </si>
  <si>
    <t>Motorcycles</t>
  </si>
  <si>
    <t>Heavy Goods Vehicles</t>
  </si>
  <si>
    <t>Petrol Light Goods Vehicles</t>
  </si>
  <si>
    <t>Diesel Light Goods Vehicles</t>
  </si>
  <si>
    <t>set this to, say, +5 to show any "big" discrepancies, which should be resolved before the tables are finalised</t>
  </si>
  <si>
    <t>set this to, say, -10 to see all the cells which contain formulas that check for discrepancies</t>
  </si>
  <si>
    <t>set this to, say, +100000 to "suppress" all indications of discrepancies</t>
  </si>
  <si>
    <t>**** WARNING **** the top part of Table 6.5 page 1 has hidden rows for Councils which have no trunk roads</t>
  </si>
  <si>
    <t xml:space="preserve">  of traffic on roads in each area.  For further information, please see the notes on the traffic estimates in the text.</t>
  </si>
  <si>
    <t>daily 8-hour running mean exceeding 100ug/m3</t>
  </si>
  <si>
    <t>2.  Unleaded includes super unleaded</t>
  </si>
  <si>
    <t xml:space="preserve">1.  These estimates are of the total amount of petrol and diesel consumed by vehicles travelling in each Council area </t>
  </si>
  <si>
    <t xml:space="preserve"> (i.e. the estimates are based on where the vehicles were driven, rather than - say - the area of the registered keepers of the vehicles).</t>
  </si>
  <si>
    <t>The total differs markedly from table 6.10's total figure for petrol and diesel deliveries in Scotland, for reasons given in paragraph 2.17.</t>
  </si>
  <si>
    <t>A74(M) J18 to 19</t>
  </si>
  <si>
    <t>A74(M) J18 to J19</t>
  </si>
  <si>
    <t>Edinburgh St Leonards</t>
  </si>
  <si>
    <r>
      <t>(9) Data capture for PM</t>
    </r>
    <r>
      <rPr>
        <vertAlign val="subscript"/>
        <sz val="10"/>
        <rFont val="Arial"/>
        <family val="2"/>
      </rPr>
      <t>10</t>
    </r>
    <r>
      <rPr>
        <sz val="10"/>
        <rFont val="Arial"/>
        <family val="0"/>
      </rPr>
      <t xml:space="preserve"> in 2004 and 2005 for Glasgow was 66% and 79% respectively, below the Defra and DA target of 90%.</t>
    </r>
  </si>
  <si>
    <t xml:space="preserve"> Therefore the reliability of this figure should be treated with caution.</t>
  </si>
  <si>
    <t xml:space="preserve"> and DA target of 90%.  Therefore the reliability of these figures should be treated with caution. </t>
  </si>
  <si>
    <t>(8) Data capture rates for lead and Nitrogen dioxide in 2003 for Glasgow were 46% and 42.6% respectively, well below the Defra</t>
  </si>
  <si>
    <t xml:space="preserve">     Passenger cars</t>
  </si>
  <si>
    <t xml:space="preserve">     Light duty vehicles</t>
  </si>
  <si>
    <t xml:space="preserve">     HGVs</t>
  </si>
  <si>
    <t xml:space="preserve">     Mopeds &amp; motorcycles</t>
  </si>
  <si>
    <t>Railways</t>
  </si>
  <si>
    <t>Total transport</t>
  </si>
  <si>
    <t>percentage</t>
  </si>
  <si>
    <t xml:space="preserve"> </t>
  </si>
  <si>
    <t>Greenhouse gases</t>
  </si>
  <si>
    <t xml:space="preserve">   </t>
  </si>
  <si>
    <t xml:space="preserve">  Carbon dioxide</t>
  </si>
  <si>
    <t xml:space="preserve">  Methane</t>
  </si>
  <si>
    <t xml:space="preserve">  Nitrous Oxide</t>
  </si>
  <si>
    <t>All greenhouse gases</t>
  </si>
  <si>
    <t xml:space="preserve">     There are no emissions of other greenhouse gases by Transport in the Inventory.</t>
  </si>
  <si>
    <r>
      <t>grams of CO</t>
    </r>
    <r>
      <rPr>
        <i/>
        <vertAlign val="subscript"/>
        <sz val="10"/>
        <rFont val="Arial"/>
        <family val="2"/>
      </rPr>
      <t>2</t>
    </r>
    <r>
      <rPr>
        <i/>
        <sz val="10"/>
        <rFont val="Arial"/>
        <family val="2"/>
      </rPr>
      <t xml:space="preserve"> per pass-km</t>
    </r>
  </si>
  <si>
    <t>All Cars (average)</t>
  </si>
  <si>
    <t>Erskine Bridge approaches</t>
  </si>
  <si>
    <t>Trunk A roads</t>
  </si>
  <si>
    <t>Non-trunk A roads</t>
  </si>
  <si>
    <t xml:space="preserve">(4) Annual average concentrations of atmospheric lead. </t>
  </si>
  <si>
    <t xml:space="preserve">     from tonnes of carbon dioxide equivalent to tonnes of other gases multiply by the following factors: </t>
  </si>
  <si>
    <t xml:space="preserve">     methane - 1/21, nitrous oxide - 1/310.</t>
  </si>
  <si>
    <t>thousand tonnes of Carbon Dioxide equivalent</t>
  </si>
  <si>
    <r>
      <t xml:space="preserve">thousand tonnes of Carbon Dioxide equivalent </t>
    </r>
    <r>
      <rPr>
        <i/>
        <vertAlign val="superscript"/>
        <sz val="10"/>
        <rFont val="Arial"/>
        <family val="2"/>
      </rPr>
      <t xml:space="preserve">2 </t>
    </r>
  </si>
  <si>
    <t xml:space="preserve">Transport % of </t>
  </si>
  <si>
    <t xml:space="preserve">                       Average Daily Flows</t>
  </si>
  <si>
    <t xml:space="preserve">1.  Flows were calculated from Monday to Sunday inclusive. </t>
  </si>
  <si>
    <t>Source: Transport Scotland - Not National Statistics</t>
  </si>
  <si>
    <t>Source: BERR - Not National Statistics</t>
  </si>
  <si>
    <t>Source: Scottish Government - Not National Statistics</t>
  </si>
  <si>
    <t>Source: DEFRA - Not National Statistics</t>
  </si>
  <si>
    <t>Source: BERR - Years prior to 2005 are not National Statistics</t>
  </si>
  <si>
    <t xml:space="preserve">M8 Harthill </t>
  </si>
  <si>
    <t xml:space="preserve">A68 Pathhead </t>
  </si>
  <si>
    <t xml:space="preserve">A737 Lochside </t>
  </si>
  <si>
    <t>A90 Bridge of Don</t>
  </si>
  <si>
    <t xml:space="preserve">      They are therefore not comparable with those previously published.</t>
  </si>
  <si>
    <t xml:space="preserve">      Emissions are available annually only with effect from 1998. All the figures in this table have been updated to reflect changes to the medodology used. </t>
  </si>
  <si>
    <t xml:space="preserve">     road transport are based on vehicle kilometres without being constrained to a UK total which is based on fuel sales.</t>
  </si>
  <si>
    <t xml:space="preserve">1.  The footnotes to Table 6.13 also apply to this table, including revision of the figures; though note that emisions of methane and nitrous oxide from </t>
  </si>
  <si>
    <r>
      <t>Table 6.1</t>
    </r>
    <r>
      <rPr>
        <sz val="12"/>
        <rFont val="Arial"/>
        <family val="2"/>
      </rPr>
      <t xml:space="preserve">  Traffic by road class and type  </t>
    </r>
  </si>
  <si>
    <t>* DfT's classification of urban and rural roads differs from the built up/non-built up classification - see section 3.1.4 of the text.</t>
  </si>
  <si>
    <r>
      <t xml:space="preserve">Urban </t>
    </r>
    <r>
      <rPr>
        <vertAlign val="superscript"/>
        <sz val="12"/>
        <rFont val="Arial"/>
        <family val="2"/>
      </rPr>
      <t>*</t>
    </r>
  </si>
  <si>
    <r>
      <t xml:space="preserve">Rural </t>
    </r>
    <r>
      <rPr>
        <vertAlign val="superscript"/>
        <sz val="12"/>
        <rFont val="Arial"/>
        <family val="2"/>
      </rPr>
      <t>*</t>
    </r>
  </si>
  <si>
    <r>
      <t xml:space="preserve">Trunk A roads - urban </t>
    </r>
    <r>
      <rPr>
        <vertAlign val="superscript"/>
        <sz val="12"/>
        <rFont val="Arial"/>
        <family val="0"/>
      </rPr>
      <t>1</t>
    </r>
  </si>
  <si>
    <r>
      <t xml:space="preserve">Trunk A roads - rural </t>
    </r>
    <r>
      <rPr>
        <vertAlign val="superscript"/>
        <sz val="12"/>
        <rFont val="Arial"/>
        <family val="0"/>
      </rPr>
      <t>1</t>
    </r>
  </si>
  <si>
    <r>
      <t xml:space="preserve">Non-trunk A roads - urban </t>
    </r>
    <r>
      <rPr>
        <vertAlign val="superscript"/>
        <sz val="12"/>
        <rFont val="Arial"/>
        <family val="0"/>
      </rPr>
      <t>1</t>
    </r>
  </si>
  <si>
    <r>
      <t xml:space="preserve">Non-trunk A roads - rural </t>
    </r>
    <r>
      <rPr>
        <vertAlign val="superscript"/>
        <sz val="12"/>
        <rFont val="Arial"/>
        <family val="0"/>
      </rPr>
      <t>1</t>
    </r>
  </si>
  <si>
    <r>
      <t xml:space="preserve">Urban roads </t>
    </r>
    <r>
      <rPr>
        <vertAlign val="superscript"/>
        <sz val="12"/>
        <rFont val="Arial"/>
        <family val="0"/>
      </rPr>
      <t>1</t>
    </r>
  </si>
  <si>
    <r>
      <t xml:space="preserve">Rural roads </t>
    </r>
    <r>
      <rPr>
        <vertAlign val="superscript"/>
        <sz val="12"/>
        <rFont val="Arial"/>
        <family val="0"/>
      </rPr>
      <t>1</t>
    </r>
  </si>
  <si>
    <t>1. DfT's classification of urban and rural roads differs from the built up/non-built up classification - see section 3.1.4 of the text.</t>
  </si>
  <si>
    <r>
      <t xml:space="preserve">Table 6.3 </t>
    </r>
    <r>
      <rPr>
        <sz val="12"/>
        <rFont val="Arial"/>
        <family val="2"/>
      </rPr>
      <t xml:space="preserve"> Traffic on major roads, minor roads and all roads by vehicle type</t>
    </r>
    <r>
      <rPr>
        <vertAlign val="superscript"/>
        <sz val="12"/>
        <rFont val="Arial"/>
        <family val="2"/>
      </rPr>
      <t>1</t>
    </r>
  </si>
  <si>
    <t>Trunk A  urban</t>
  </si>
  <si>
    <r>
      <t xml:space="preserve">Table 6.5 </t>
    </r>
    <r>
      <rPr>
        <sz val="12"/>
        <rFont val="Arial"/>
        <family val="2"/>
      </rPr>
      <t xml:space="preserve"> Traffic on trunk roads and on local authority roads, by Council area </t>
    </r>
    <r>
      <rPr>
        <vertAlign val="superscript"/>
        <sz val="12"/>
        <rFont val="Arial"/>
        <family val="2"/>
      </rPr>
      <t xml:space="preserve">1 </t>
    </r>
  </si>
  <si>
    <r>
      <t xml:space="preserve">Trunk roads </t>
    </r>
    <r>
      <rPr>
        <b/>
        <i/>
        <vertAlign val="superscript"/>
        <sz val="12"/>
        <rFont val="Arial"/>
        <family val="2"/>
      </rPr>
      <t>2</t>
    </r>
  </si>
  <si>
    <t>2.  Roads which changed from trunk to local authority, or vice versa, are counted according to their status on a recent date,</t>
  </si>
  <si>
    <r>
      <t>Table 6.5(continued)</t>
    </r>
    <r>
      <rPr>
        <sz val="12"/>
        <rFont val="Arial"/>
        <family val="2"/>
      </rPr>
      <t xml:space="preserve">  Traffic on all roads, by Council area </t>
    </r>
    <r>
      <rPr>
        <vertAlign val="superscript"/>
        <sz val="12"/>
        <rFont val="Arial"/>
        <family val="2"/>
      </rPr>
      <t xml:space="preserve">1 </t>
    </r>
  </si>
  <si>
    <t xml:space="preserve">                   </t>
  </si>
  <si>
    <t xml:space="preserve">                  </t>
  </si>
  <si>
    <t>2. Missing data for some sites is due to equipment failure.  Year averages may be based only on data for part of the year,</t>
  </si>
  <si>
    <r>
      <t xml:space="preserve"> Table 6.7(b)</t>
    </r>
    <r>
      <rPr>
        <sz val="12"/>
        <rFont val="Arial"/>
        <family val="2"/>
      </rPr>
      <t xml:space="preserve">  Average daily traffic flows for selected key points </t>
    </r>
    <r>
      <rPr>
        <vertAlign val="superscript"/>
        <sz val="12"/>
        <rFont val="Arial"/>
        <family val="2"/>
      </rPr>
      <t xml:space="preserve"> 1, 2 </t>
    </r>
  </si>
  <si>
    <r>
      <t>Table 6.10</t>
    </r>
    <r>
      <rPr>
        <sz val="12"/>
        <rFont val="Arial"/>
        <family val="2"/>
      </rPr>
      <t xml:space="preserve">   Petrol and diesel deliveries in Scotland  </t>
    </r>
    <r>
      <rPr>
        <vertAlign val="superscript"/>
        <sz val="12"/>
        <rFont val="Arial"/>
        <family val="2"/>
      </rPr>
      <t>1</t>
    </r>
  </si>
  <si>
    <r>
      <t xml:space="preserve">by Council area  </t>
    </r>
    <r>
      <rPr>
        <b/>
        <vertAlign val="superscript"/>
        <sz val="12"/>
        <rFont val="Arial"/>
        <family val="2"/>
      </rPr>
      <t xml:space="preserve">1  </t>
    </r>
  </si>
  <si>
    <r>
      <t xml:space="preserve">Table 6.12 </t>
    </r>
    <r>
      <rPr>
        <sz val="12"/>
        <rFont val="Arial"/>
        <family val="2"/>
      </rPr>
      <t xml:space="preserve"> Atmospheric concentrations of selected pollutants </t>
    </r>
    <r>
      <rPr>
        <vertAlign val="superscript"/>
        <sz val="12"/>
        <rFont val="Arial"/>
        <family val="2"/>
      </rPr>
      <t xml:space="preserve">(*) </t>
    </r>
    <r>
      <rPr>
        <sz val="12"/>
        <rFont val="Arial"/>
        <family val="2"/>
      </rPr>
      <t>recorded at Air Quality Monitoring Stations</t>
    </r>
  </si>
  <si>
    <r>
      <t xml:space="preserve">Benzene </t>
    </r>
    <r>
      <rPr>
        <b/>
        <vertAlign val="superscript"/>
        <sz val="12"/>
        <rFont val="Arial"/>
        <family val="2"/>
      </rPr>
      <t>2</t>
    </r>
    <r>
      <rPr>
        <b/>
        <sz val="12"/>
        <rFont val="Arial"/>
        <family val="2"/>
      </rPr>
      <t xml:space="preserve"> </t>
    </r>
  </si>
  <si>
    <r>
      <t xml:space="preserve">Carbon monoxide </t>
    </r>
    <r>
      <rPr>
        <b/>
        <vertAlign val="superscript"/>
        <sz val="12"/>
        <rFont val="Arial"/>
        <family val="2"/>
      </rPr>
      <t>3</t>
    </r>
  </si>
  <si>
    <r>
      <t xml:space="preserve">Edinburgh Centre </t>
    </r>
    <r>
      <rPr>
        <vertAlign val="superscript"/>
        <sz val="12"/>
        <rFont val="Arial"/>
        <family val="2"/>
      </rPr>
      <t>10</t>
    </r>
  </si>
  <si>
    <r>
      <t xml:space="preserve">Lead </t>
    </r>
    <r>
      <rPr>
        <b/>
        <vertAlign val="superscript"/>
        <sz val="12"/>
        <rFont val="Arial"/>
        <family val="2"/>
      </rPr>
      <t>4</t>
    </r>
  </si>
  <si>
    <r>
      <t xml:space="preserve">Glasgow </t>
    </r>
    <r>
      <rPr>
        <vertAlign val="superscript"/>
        <sz val="12"/>
        <rFont val="Arial"/>
        <family val="2"/>
      </rPr>
      <t>8</t>
    </r>
  </si>
  <si>
    <r>
      <t xml:space="preserve">Nitrogen dioxide </t>
    </r>
    <r>
      <rPr>
        <b/>
        <vertAlign val="superscript"/>
        <sz val="12"/>
        <rFont val="Arial"/>
        <family val="2"/>
      </rPr>
      <t>5</t>
    </r>
  </si>
  <si>
    <r>
      <t xml:space="preserve">Edinburgh Centre </t>
    </r>
    <r>
      <rPr>
        <vertAlign val="superscript"/>
        <sz val="12"/>
        <rFont val="Arial"/>
        <family val="2"/>
      </rPr>
      <t xml:space="preserve">10 </t>
    </r>
  </si>
  <si>
    <r>
      <t xml:space="preserve">Glasgow City Chambers </t>
    </r>
    <r>
      <rPr>
        <vertAlign val="superscript"/>
        <sz val="12"/>
        <rFont val="Arial"/>
        <family val="2"/>
      </rPr>
      <t>8</t>
    </r>
  </si>
  <si>
    <r>
      <t xml:space="preserve">Glasgow (Centre) </t>
    </r>
    <r>
      <rPr>
        <vertAlign val="superscript"/>
        <sz val="12"/>
        <rFont val="Arial"/>
        <family val="2"/>
      </rPr>
      <t>8</t>
    </r>
    <r>
      <rPr>
        <sz val="12"/>
        <rFont val="Arial"/>
        <family val="2"/>
      </rPr>
      <t xml:space="preserve"> </t>
    </r>
  </si>
  <si>
    <r>
      <t xml:space="preserve">Glasgow (Kerbside) </t>
    </r>
    <r>
      <rPr>
        <vertAlign val="superscript"/>
        <sz val="12"/>
        <rFont val="Arial"/>
        <family val="2"/>
      </rPr>
      <t>8</t>
    </r>
  </si>
  <si>
    <r>
      <t>Ozone</t>
    </r>
    <r>
      <rPr>
        <vertAlign val="superscript"/>
        <sz val="12"/>
        <rFont val="Arial"/>
        <family val="2"/>
      </rPr>
      <t>6</t>
    </r>
  </si>
  <si>
    <r>
      <t>Particulates (PM</t>
    </r>
    <r>
      <rPr>
        <b/>
        <vertAlign val="subscript"/>
        <sz val="12"/>
        <rFont val="Arial"/>
        <family val="2"/>
      </rPr>
      <t>10</t>
    </r>
    <r>
      <rPr>
        <b/>
        <sz val="12"/>
        <rFont val="Arial"/>
        <family val="2"/>
      </rPr>
      <t xml:space="preserve">) </t>
    </r>
    <r>
      <rPr>
        <b/>
        <vertAlign val="superscript"/>
        <sz val="12"/>
        <rFont val="Arial"/>
        <family val="2"/>
      </rPr>
      <t>7</t>
    </r>
  </si>
  <si>
    <r>
      <t xml:space="preserve">Glasgow Centre </t>
    </r>
    <r>
      <rPr>
        <vertAlign val="superscript"/>
        <sz val="12"/>
        <rFont val="Arial"/>
        <family val="2"/>
      </rPr>
      <t>9</t>
    </r>
  </si>
  <si>
    <r>
      <t>Table 6.13</t>
    </r>
    <r>
      <rPr>
        <sz val="12"/>
        <rFont val="Arial"/>
        <family val="2"/>
      </rPr>
      <t xml:space="preserve">    Emissions of greenhouse gases by type of transport allocated to Scotland </t>
    </r>
    <r>
      <rPr>
        <vertAlign val="superscript"/>
        <sz val="12"/>
        <rFont val="Arial"/>
        <family val="2"/>
      </rPr>
      <t>1</t>
    </r>
  </si>
  <si>
    <r>
      <t xml:space="preserve">1.   From the </t>
    </r>
    <r>
      <rPr>
        <i/>
        <sz val="10"/>
        <rFont val="Arial"/>
        <family val="2"/>
      </rPr>
      <t>Greenhouse Gas Inventories for England, Scotland, Wales and Northern Ireland: 1990 - 2006</t>
    </r>
    <r>
      <rPr>
        <sz val="10"/>
        <rFont val="Arial"/>
        <family val="2"/>
      </rPr>
      <t xml:space="preserve">.  </t>
    </r>
  </si>
  <si>
    <r>
      <t xml:space="preserve">Table 6.15 </t>
    </r>
    <r>
      <rPr>
        <sz val="12"/>
        <rFont val="Arial"/>
        <family val="2"/>
      </rPr>
      <t xml:space="preserve">  Carbon Dioxide emissions: grams per passenger-kilometre </t>
    </r>
    <r>
      <rPr>
        <vertAlign val="superscript"/>
        <sz val="12"/>
        <rFont val="Arial"/>
        <family val="2"/>
      </rPr>
      <t>1</t>
    </r>
  </si>
  <si>
    <r>
      <t>Table 6.11</t>
    </r>
    <r>
      <rPr>
        <sz val="12"/>
        <rFont val="Arial"/>
        <family val="2"/>
      </rPr>
      <t xml:space="preserve">        Petrol and diesel consumption of road vehicles</t>
    </r>
  </si>
  <si>
    <t>Petrol motorbike</t>
  </si>
  <si>
    <t>National rail</t>
  </si>
  <si>
    <t>Light rail and tram</t>
  </si>
  <si>
    <t xml:space="preserve">All figures are estimated using data for GB/UK as a whole so do not specifically relate to Scotland. </t>
  </si>
  <si>
    <t xml:space="preserve">     It should be noted that BERR believes that these figures are less reliable than those for petrol and diesel consumption in table 6.11, and would </t>
  </si>
  <si>
    <r>
      <t xml:space="preserve">Unleaded </t>
    </r>
    <r>
      <rPr>
        <vertAlign val="superscript"/>
        <sz val="12"/>
        <rFont val="Arial"/>
        <family val="2"/>
      </rPr>
      <t>2</t>
    </r>
  </si>
  <si>
    <r>
      <t>Table 6.2</t>
    </r>
    <r>
      <rPr>
        <sz val="12"/>
        <rFont val="Arial"/>
        <family val="2"/>
      </rPr>
      <t xml:space="preserve">  Traffic on major roads (by class / type) and minor roads (by type) by vehicle type, 2008 </t>
    </r>
  </si>
  <si>
    <r>
      <t>Table 6.4</t>
    </r>
    <r>
      <rPr>
        <sz val="12"/>
        <rFont val="Arial"/>
        <family val="2"/>
      </rPr>
      <t xml:space="preserve">   Traffic on major roads (by class / type) and on minor roads, by Council, 2008 </t>
    </r>
    <r>
      <rPr>
        <vertAlign val="superscript"/>
        <sz val="12"/>
        <rFont val="Arial"/>
        <family val="2"/>
      </rPr>
      <t>1</t>
    </r>
  </si>
  <si>
    <r>
      <t>Table 6.6</t>
    </r>
    <r>
      <rPr>
        <sz val="12"/>
        <rFont val="Arial"/>
        <family val="2"/>
      </rPr>
      <t xml:space="preserve">   Average Daily Traffic Flows</t>
    </r>
    <r>
      <rPr>
        <vertAlign val="superscript"/>
        <sz val="12"/>
        <rFont val="Arial"/>
        <family val="2"/>
      </rPr>
      <t>1</t>
    </r>
    <r>
      <rPr>
        <sz val="12"/>
        <rFont val="Arial"/>
        <family val="2"/>
      </rPr>
      <t xml:space="preserve"> at Selected Automated Traffic Classifier Sites </t>
    </r>
    <r>
      <rPr>
        <vertAlign val="superscript"/>
        <sz val="12"/>
        <rFont val="Arial"/>
        <family val="2"/>
      </rPr>
      <t xml:space="preserve">2 </t>
    </r>
    <r>
      <rPr>
        <sz val="12"/>
        <rFont val="Arial"/>
        <family val="2"/>
      </rPr>
      <t>by Month, 2008</t>
    </r>
  </si>
  <si>
    <r>
      <t xml:space="preserve">Table 6.7(a) </t>
    </r>
    <r>
      <rPr>
        <sz val="12"/>
        <rFont val="Arial"/>
        <family val="2"/>
      </rPr>
      <t xml:space="preserve">  Average daily traffic flows, peak hourly flows and percentages of HGVs for selected key points: 2008 </t>
    </r>
    <r>
      <rPr>
        <vertAlign val="superscript"/>
        <sz val="12"/>
        <rFont val="Arial"/>
        <family val="2"/>
      </rPr>
      <t>1, 2</t>
    </r>
  </si>
  <si>
    <r>
      <t xml:space="preserve">Table 6.8  </t>
    </r>
    <r>
      <rPr>
        <sz val="12"/>
        <rFont val="Arial"/>
        <family val="2"/>
      </rPr>
      <t xml:space="preserve"> Traffic on trunk roads: average time lost per vehicle-kilometre </t>
    </r>
    <r>
      <rPr>
        <vertAlign val="superscript"/>
        <sz val="12"/>
        <rFont val="Arial"/>
        <family val="2"/>
      </rPr>
      <t>1</t>
    </r>
    <r>
      <rPr>
        <sz val="12"/>
        <rFont val="Arial"/>
        <family val="2"/>
      </rPr>
      <t xml:space="preserve"> on monitored roads, 2008  (provisional)</t>
    </r>
  </si>
  <si>
    <t>Glasgow Centre</t>
  </si>
  <si>
    <t xml:space="preserve">         </t>
  </si>
  <si>
    <r>
      <t xml:space="preserve">2005 </t>
    </r>
    <r>
      <rPr>
        <b/>
        <vertAlign val="superscript"/>
        <sz val="12"/>
        <rFont val="Arial"/>
        <family val="2"/>
      </rPr>
      <t>2</t>
    </r>
  </si>
  <si>
    <r>
      <t xml:space="preserve">2006 </t>
    </r>
    <r>
      <rPr>
        <b/>
        <vertAlign val="superscript"/>
        <sz val="12"/>
        <rFont val="Arial"/>
        <family val="2"/>
      </rPr>
      <t>2</t>
    </r>
  </si>
  <si>
    <r>
      <t xml:space="preserve">2007 </t>
    </r>
    <r>
      <rPr>
        <b/>
        <vertAlign val="superscript"/>
        <sz val="12"/>
        <rFont val="Arial"/>
        <family val="2"/>
      </rPr>
      <t>2</t>
    </r>
  </si>
  <si>
    <t>2. There have been major revisions to the data due to improvements in the methodology.  For more information please</t>
  </si>
  <si>
    <t>see the General Guidance Note here: http://www.berr.gov.uk/files/file42994.pdf</t>
  </si>
  <si>
    <r>
      <t xml:space="preserve">                     how much time was lost  </t>
    </r>
    <r>
      <rPr>
        <b/>
        <vertAlign val="superscript"/>
        <sz val="14"/>
        <rFont val="Arial"/>
        <family val="2"/>
      </rPr>
      <t xml:space="preserve">3 </t>
    </r>
    <r>
      <rPr>
        <b/>
        <sz val="14"/>
        <rFont val="Arial"/>
        <family val="2"/>
      </rPr>
      <t>:  2008</t>
    </r>
  </si>
  <si>
    <t>.</t>
  </si>
  <si>
    <t>10:00 to 11:59 p.m.</t>
  </si>
  <si>
    <t>midnight to 9.30 a.m.</t>
  </si>
  <si>
    <t xml:space="preserve">Transport </t>
  </si>
  <si>
    <r>
      <t xml:space="preserve">Road transportation </t>
    </r>
    <r>
      <rPr>
        <vertAlign val="superscript"/>
        <sz val="12"/>
        <rFont val="Arial"/>
        <family val="2"/>
      </rPr>
      <t>2</t>
    </r>
  </si>
  <si>
    <t xml:space="preserve">National navigation &amp; international shipping </t>
  </si>
  <si>
    <t>3.   Includes emissions from miltary aircraft, aircraft support vehicles, railways stationary combustion and naval shipping.</t>
  </si>
  <si>
    <t>4.   Net emissions take account of removals of carbon dioxide due to Land Use, Land Use Change and Forestry (LULUCF)</t>
  </si>
  <si>
    <t>5.   Includes LPG and road vehicle engines.</t>
  </si>
  <si>
    <r>
      <t>Other transport</t>
    </r>
    <r>
      <rPr>
        <vertAlign val="superscript"/>
        <sz val="12"/>
        <rFont val="Arial"/>
        <family val="2"/>
      </rPr>
      <t xml:space="preserve"> 3</t>
    </r>
  </si>
  <si>
    <t xml:space="preserve">Aviation  </t>
  </si>
  <si>
    <r>
      <t>Non-transport net emissions</t>
    </r>
    <r>
      <rPr>
        <b/>
        <vertAlign val="superscript"/>
        <sz val="12"/>
        <rFont val="Arial"/>
        <family val="2"/>
      </rPr>
      <t xml:space="preserve"> </t>
    </r>
  </si>
  <si>
    <r>
      <t>Net emissions all sources</t>
    </r>
    <r>
      <rPr>
        <b/>
        <vertAlign val="superscript"/>
        <sz val="12"/>
        <rFont val="Arial"/>
        <family val="2"/>
      </rPr>
      <t xml:space="preserve"> 4</t>
    </r>
  </si>
  <si>
    <r>
      <t xml:space="preserve">Total net emissions </t>
    </r>
    <r>
      <rPr>
        <b/>
        <vertAlign val="superscript"/>
        <sz val="12"/>
        <rFont val="Arial"/>
        <family val="2"/>
      </rPr>
      <t>4</t>
    </r>
  </si>
  <si>
    <r>
      <t xml:space="preserve">     Other</t>
    </r>
    <r>
      <rPr>
        <vertAlign val="subscript"/>
        <sz val="12"/>
        <rFont val="Arial"/>
        <family val="2"/>
      </rPr>
      <t xml:space="preserve"> </t>
    </r>
    <r>
      <rPr>
        <vertAlign val="superscript"/>
        <sz val="12"/>
        <rFont val="Arial"/>
        <family val="2"/>
      </rPr>
      <t>5</t>
    </r>
  </si>
  <si>
    <r>
      <t>Figure 6.12</t>
    </r>
    <r>
      <rPr>
        <sz val="12"/>
        <rFont val="Arial"/>
        <family val="2"/>
      </rPr>
      <t xml:space="preserve">  Atmospheric concentrations of selected pollutants recorded </t>
    </r>
  </si>
  <si>
    <t>1.  Source: Department for Transport - Not National Statistics.  They provide only a rough estimate of the likely total volume</t>
  </si>
  <si>
    <t>1.  Source:  Department for Transport - Not National Statistics.  They provide only a rough estimate of the likely total volume of traffic on roads</t>
  </si>
  <si>
    <t>1.  Source:  Department for Transport - Not National Statistics.  They provide only a rough estimate of the likely total volume of traffic</t>
  </si>
  <si>
    <t>Source:  Department for Transport - Not National Statistics</t>
  </si>
  <si>
    <t xml:space="preserve">     recommend the use of the latter. An alternative approach may be adopted in future editions.</t>
  </si>
  <si>
    <t xml:space="preserve">     Buses &amp; coaches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</si>
</sst>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quot;£&quot;#,##0.0"/>
    <numFmt numFmtId="168" formatCode="#,##0_);\(#,##0\)"/>
    <numFmt numFmtId="169" formatCode="#,##0_ ;\-#,##0\ "/>
    <numFmt numFmtId="170" formatCode="0.0000"/>
    <numFmt numFmtId="171" formatCode="#,##0.000"/>
    <numFmt numFmtId="172" formatCode="#,##0.0000"/>
    <numFmt numFmtId="173" formatCode="#,##0.00000"/>
    <numFmt numFmtId="174" formatCode="#,##0.000000"/>
    <numFmt numFmtId="175" formatCode="#,##0.0000000"/>
    <numFmt numFmtId="176" formatCode="#,##0.00000000"/>
    <numFmt numFmtId="177" formatCode="_-* #,##0.0_-;\-* #,##0.0_-;_-* &quot;-&quot;??_-;_-@_-"/>
    <numFmt numFmtId="178" formatCode="_-* #,##0_-;\-* #,##0_-;_-* &quot;-&quot;??_-;_-@_-"/>
    <numFmt numFmtId="179" formatCode="###.#,"/>
    <numFmt numFmtId="180" formatCode="#,###.#,"/>
    <numFmt numFmtId="181" formatCode="#,###.#0"/>
    <numFmt numFmtId="182" formatCode="#,###.##,"/>
    <numFmt numFmtId="183" formatCode="#,###.0,"/>
    <numFmt numFmtId="184" formatCode="0.0%"/>
    <numFmt numFmtId="185" formatCode="0&quot;%&quot;"/>
    <numFmt numFmtId="186" formatCode="[&gt;0.05]#,##0.0;[&lt;-0.05]\-#,##0.0;\-"/>
    <numFmt numFmtId="187" formatCode="0.0E+00;\ĝ"/>
    <numFmt numFmtId="188" formatCode="0.0E+00;\ᆼ"/>
    <numFmt numFmtId="189" formatCode="0E+00;\ᆼ"/>
    <numFmt numFmtId="190" formatCode="0E+00;\ĝ"/>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7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u val="single"/>
      <sz val="10"/>
      <color indexed="14"/>
      <name val="MS Sans Serif"/>
      <family val="0"/>
    </font>
    <font>
      <u val="single"/>
      <sz val="10"/>
      <color indexed="12"/>
      <name val="MS Sans Serif"/>
      <family val="0"/>
    </font>
    <font>
      <sz val="14"/>
      <name val="Arial"/>
      <family val="2"/>
    </font>
    <font>
      <b/>
      <sz val="14"/>
      <name val="Arial"/>
      <family val="2"/>
    </font>
    <font>
      <b/>
      <vertAlign val="superscript"/>
      <sz val="14"/>
      <name val="Arial"/>
      <family val="2"/>
    </font>
    <font>
      <sz val="12"/>
      <color indexed="56"/>
      <name val="Arial"/>
      <family val="2"/>
    </font>
    <font>
      <sz val="12"/>
      <color indexed="39"/>
      <name val="Arial"/>
      <family val="2"/>
    </font>
    <font>
      <sz val="10"/>
      <name val="Times New Roman"/>
      <family val="0"/>
    </font>
    <font>
      <b/>
      <vertAlign val="superscript"/>
      <sz val="12"/>
      <name val="Arial"/>
      <family val="2"/>
    </font>
    <font>
      <sz val="12"/>
      <color indexed="8"/>
      <name val="Arial"/>
      <family val="2"/>
    </font>
    <font>
      <vertAlign val="subscript"/>
      <sz val="10"/>
      <name val="Arial"/>
      <family val="2"/>
    </font>
    <font>
      <sz val="12"/>
      <name val="Times New Roman"/>
      <family val="0"/>
    </font>
    <font>
      <b/>
      <sz val="10.25"/>
      <name val="Arial"/>
      <family val="2"/>
    </font>
    <font>
      <i/>
      <sz val="10"/>
      <color indexed="8"/>
      <name val="Arial"/>
      <family val="2"/>
    </font>
    <font>
      <sz val="7.5"/>
      <name val="Arial"/>
      <family val="2"/>
    </font>
    <font>
      <b/>
      <sz val="11.5"/>
      <name val="Arial"/>
      <family val="2"/>
    </font>
    <font>
      <sz val="11.5"/>
      <name val="Arial"/>
      <family val="0"/>
    </font>
    <font>
      <sz val="9.25"/>
      <name val="Arial"/>
      <family val="2"/>
    </font>
    <font>
      <b/>
      <vertAlign val="superscript"/>
      <sz val="11.5"/>
      <name val="Arial"/>
      <family val="2"/>
    </font>
    <font>
      <sz val="1.25"/>
      <name val="Times New Roman"/>
      <family val="0"/>
    </font>
    <font>
      <sz val="3.5"/>
      <name val="Arial"/>
      <family val="0"/>
    </font>
    <font>
      <sz val="2.75"/>
      <name val="Times New Roman"/>
      <family val="1"/>
    </font>
    <font>
      <sz val="3.5"/>
      <name val="Times New Roman"/>
      <family val="1"/>
    </font>
    <font>
      <b/>
      <sz val="16"/>
      <name val="Arial"/>
      <family val="2"/>
    </font>
    <font>
      <b/>
      <sz val="1.75"/>
      <name val="Times New Roman"/>
      <family val="1"/>
    </font>
    <font>
      <b/>
      <sz val="2.5"/>
      <name val="Arial"/>
      <family val="2"/>
    </font>
    <font>
      <sz val="2.5"/>
      <name val="Arial"/>
      <family val="0"/>
    </font>
    <font>
      <b/>
      <sz val="2"/>
      <name val="Arial"/>
      <family val="2"/>
    </font>
    <font>
      <b/>
      <vertAlign val="superscript"/>
      <sz val="2"/>
      <name val="Arial"/>
      <family val="2"/>
    </font>
    <font>
      <sz val="2"/>
      <name val="Arial"/>
      <family val="2"/>
    </font>
    <font>
      <b/>
      <vertAlign val="superscript"/>
      <sz val="2.5"/>
      <name val="Arial"/>
      <family val="2"/>
    </font>
    <font>
      <b/>
      <vertAlign val="subscript"/>
      <sz val="2.5"/>
      <name val="Arial"/>
      <family val="2"/>
    </font>
    <font>
      <sz val="10.25"/>
      <name val="Times New Roman"/>
      <family val="0"/>
    </font>
    <font>
      <sz val="17.25"/>
      <name val="Arial"/>
      <family val="0"/>
    </font>
    <font>
      <b/>
      <sz val="13"/>
      <name val="Arial"/>
      <family val="2"/>
    </font>
    <font>
      <b/>
      <sz val="10.75"/>
      <name val="Arial"/>
      <family val="2"/>
    </font>
    <font>
      <b/>
      <vertAlign val="superscript"/>
      <sz val="10.75"/>
      <name val="Arial"/>
      <family val="2"/>
    </font>
    <font>
      <sz val="10.25"/>
      <name val="Arial"/>
      <family val="2"/>
    </font>
    <font>
      <sz val="11"/>
      <name val="Arial"/>
      <family val="2"/>
    </font>
    <font>
      <b/>
      <sz val="8"/>
      <name val="Arial"/>
      <family val="2"/>
    </font>
    <font>
      <b/>
      <u val="single"/>
      <sz val="10"/>
      <name val="Arial"/>
      <family val="2"/>
    </font>
    <font>
      <i/>
      <sz val="12"/>
      <name val="Arial"/>
      <family val="2"/>
    </font>
    <font>
      <b/>
      <sz val="12"/>
      <color indexed="56"/>
      <name val="Arial"/>
      <family val="2"/>
    </font>
    <font>
      <sz val="8"/>
      <name val="Arial"/>
      <family val="0"/>
    </font>
    <font>
      <i/>
      <sz val="11"/>
      <name val="Arial"/>
      <family val="2"/>
    </font>
    <font>
      <i/>
      <sz val="9"/>
      <name val="Arial"/>
      <family val="2"/>
    </font>
    <font>
      <b/>
      <u val="single"/>
      <sz val="12"/>
      <name val="Arial"/>
      <family val="2"/>
    </font>
    <font>
      <sz val="12"/>
      <color indexed="12"/>
      <name val="Arial"/>
      <family val="2"/>
    </font>
    <font>
      <sz val="10"/>
      <color indexed="10"/>
      <name val="Arial"/>
      <family val="2"/>
    </font>
    <font>
      <sz val="10"/>
      <color indexed="48"/>
      <name val="Arial"/>
      <family val="0"/>
    </font>
    <font>
      <sz val="12"/>
      <color indexed="48"/>
      <name val="Arial"/>
      <family val="2"/>
    </font>
    <font>
      <b/>
      <sz val="11"/>
      <color indexed="56"/>
      <name val="Arial"/>
      <family val="2"/>
    </font>
    <font>
      <b/>
      <sz val="12"/>
      <color indexed="12"/>
      <name val="Arial"/>
      <family val="2"/>
    </font>
    <font>
      <i/>
      <sz val="12"/>
      <color indexed="12"/>
      <name val="Arial"/>
      <family val="2"/>
    </font>
    <font>
      <i/>
      <vertAlign val="subscript"/>
      <sz val="10"/>
      <name val="Arial"/>
      <family val="2"/>
    </font>
    <font>
      <i/>
      <vertAlign val="superscript"/>
      <sz val="10"/>
      <name val="Arial"/>
      <family val="2"/>
    </font>
    <font>
      <b/>
      <i/>
      <sz val="12"/>
      <name val="Arial"/>
      <family val="2"/>
    </font>
    <font>
      <vertAlign val="superscript"/>
      <sz val="12"/>
      <name val="Arial"/>
      <family val="2"/>
    </font>
    <font>
      <sz val="12"/>
      <color indexed="10"/>
      <name val="Arial"/>
      <family val="0"/>
    </font>
    <font>
      <b/>
      <i/>
      <vertAlign val="superscript"/>
      <sz val="12"/>
      <name val="Arial"/>
      <family val="2"/>
    </font>
    <font>
      <b/>
      <vertAlign val="subscript"/>
      <sz val="12"/>
      <name val="Arial"/>
      <family val="2"/>
    </font>
    <font>
      <vertAlign val="subscript"/>
      <sz val="12"/>
      <name val="Arial"/>
      <family val="2"/>
    </font>
    <font>
      <sz val="9"/>
      <name val="Arial"/>
      <family val="0"/>
    </font>
    <font>
      <b/>
      <sz val="11"/>
      <name val="Arial"/>
      <family val="2"/>
    </font>
    <font>
      <b/>
      <vertAlign val="superscript"/>
      <sz val="11"/>
      <name val="Arial"/>
      <family val="2"/>
    </font>
    <font>
      <b/>
      <sz val="11"/>
      <color indexed="12"/>
      <name val="Arial"/>
      <family val="2"/>
    </font>
    <font>
      <b/>
      <sz val="10"/>
      <color indexed="12"/>
      <name val="Arial"/>
      <family val="2"/>
    </font>
    <font>
      <sz val="10"/>
      <color indexed="12"/>
      <name val="Arial"/>
      <family val="2"/>
    </font>
    <font>
      <sz val="10.5"/>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5" fillId="0" borderId="0">
      <alignment/>
      <protection/>
    </xf>
    <xf numFmtId="9" fontId="0" fillId="0" borderId="0" applyFont="0" applyFill="0" applyBorder="0" applyAlignment="0" applyProtection="0"/>
  </cellStyleXfs>
  <cellXfs count="376">
    <xf numFmtId="0" fontId="0" fillId="0" borderId="0" xfId="0"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Border="1" applyAlignment="1">
      <alignment/>
    </xf>
    <xf numFmtId="0" fontId="1" fillId="0" borderId="0" xfId="0" applyFont="1" applyBorder="1" applyAlignment="1">
      <alignment/>
    </xf>
    <xf numFmtId="0" fontId="0" fillId="0" borderId="0" xfId="0" applyAlignment="1">
      <alignment horizontal="center" vertical="center"/>
    </xf>
    <xf numFmtId="0" fontId="0" fillId="0" borderId="0" xfId="0" applyAlignment="1">
      <alignment horizontal="center" vertical="top" wrapText="1"/>
    </xf>
    <xf numFmtId="0" fontId="0" fillId="0" borderId="0" xfId="0" applyBorder="1" applyAlignment="1">
      <alignment horizontal="center" vertical="top" wrapText="1"/>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vertical="top" wrapText="1"/>
    </xf>
    <xf numFmtId="3" fontId="0" fillId="0" borderId="0" xfId="0" applyNumberFormat="1" applyBorder="1" applyAlignment="1">
      <alignment horizontal="center"/>
    </xf>
    <xf numFmtId="0" fontId="0" fillId="0" borderId="0" xfId="0" applyBorder="1" applyAlignment="1">
      <alignment horizontal="center"/>
    </xf>
    <xf numFmtId="0" fontId="2" fillId="0" borderId="0" xfId="0" applyFont="1" applyBorder="1" applyAlignment="1">
      <alignment horizontal="right"/>
    </xf>
    <xf numFmtId="0" fontId="4"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2" xfId="0" applyFont="1" applyBorder="1" applyAlignment="1">
      <alignment/>
    </xf>
    <xf numFmtId="0" fontId="6" fillId="0" borderId="0" xfId="0" applyFont="1" applyAlignment="1">
      <alignment/>
    </xf>
    <xf numFmtId="0" fontId="10" fillId="0" borderId="2" xfId="0" applyFont="1" applyBorder="1" applyAlignment="1">
      <alignment/>
    </xf>
    <xf numFmtId="0" fontId="7" fillId="0" borderId="3" xfId="0" applyFont="1" applyBorder="1" applyAlignment="1">
      <alignment horizontal="right"/>
    </xf>
    <xf numFmtId="3" fontId="6" fillId="0" borderId="0" xfId="0" applyNumberFormat="1" applyFont="1" applyBorder="1" applyAlignment="1">
      <alignment/>
    </xf>
    <xf numFmtId="0" fontId="10" fillId="0" borderId="0" xfId="0" applyFont="1" applyAlignment="1">
      <alignment/>
    </xf>
    <xf numFmtId="0" fontId="6" fillId="0" borderId="2" xfId="0" applyFont="1" applyBorder="1" applyAlignment="1">
      <alignment horizontal="center"/>
    </xf>
    <xf numFmtId="0" fontId="1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right"/>
    </xf>
    <xf numFmtId="0" fontId="0" fillId="0" borderId="0" xfId="0" applyFont="1" applyAlignment="1">
      <alignment/>
    </xf>
    <xf numFmtId="3" fontId="13" fillId="0" borderId="0" xfId="0" applyNumberFormat="1" applyFont="1" applyBorder="1" applyAlignment="1">
      <alignment/>
    </xf>
    <xf numFmtId="0" fontId="7" fillId="0" borderId="0" xfId="0" applyFont="1" applyBorder="1" applyAlignment="1">
      <alignment horizontal="right"/>
    </xf>
    <xf numFmtId="0" fontId="6" fillId="0" borderId="0" xfId="0" applyFont="1" applyBorder="1" applyAlignment="1">
      <alignment horizontal="center"/>
    </xf>
    <xf numFmtId="0" fontId="6" fillId="0" borderId="0" xfId="0" applyFont="1" applyFill="1" applyAlignment="1">
      <alignment/>
    </xf>
    <xf numFmtId="0" fontId="6" fillId="0" borderId="2"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21" applyFont="1" applyFill="1" applyBorder="1" applyAlignment="1">
      <alignment horizontal="center" vertical="top"/>
      <protection/>
    </xf>
    <xf numFmtId="0" fontId="0" fillId="0" borderId="0" xfId="21" applyFont="1" applyFill="1" applyBorder="1" applyAlignment="1">
      <alignment horizontal="left" vertical="top"/>
      <protection/>
    </xf>
    <xf numFmtId="0" fontId="0" fillId="0" borderId="0" xfId="21" applyFont="1" applyFill="1" applyBorder="1" applyAlignment="1">
      <alignment vertical="top"/>
      <protection/>
    </xf>
    <xf numFmtId="0" fontId="0" fillId="0" borderId="0" xfId="21" applyNumberFormat="1" applyFont="1" applyFill="1" applyBorder="1" applyAlignment="1">
      <alignment horizontal="left" vertical="top"/>
      <protection/>
    </xf>
    <xf numFmtId="0" fontId="1" fillId="0" borderId="0" xfId="0" applyFont="1" applyFill="1" applyBorder="1" applyAlignment="1">
      <alignment/>
    </xf>
    <xf numFmtId="0" fontId="0" fillId="0" borderId="0" xfId="0" applyFont="1" applyFill="1" applyBorder="1" applyAlignment="1">
      <alignment vertical="center"/>
    </xf>
    <xf numFmtId="0" fontId="1" fillId="0" borderId="0" xfId="0" applyFont="1" applyFill="1" applyBorder="1" applyAlignment="1">
      <alignment horizontal="left"/>
    </xf>
    <xf numFmtId="164" fontId="6" fillId="0" borderId="0" xfId="0" applyNumberFormat="1" applyFont="1" applyFill="1" applyBorder="1" applyAlignment="1">
      <alignment/>
    </xf>
    <xf numFmtId="165" fontId="6" fillId="0" borderId="0" xfId="0" applyNumberFormat="1" applyFont="1" applyAlignment="1">
      <alignment/>
    </xf>
    <xf numFmtId="165" fontId="6" fillId="0" borderId="0" xfId="0" applyNumberFormat="1" applyFont="1"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right" vertical="center"/>
    </xf>
    <xf numFmtId="164" fontId="6" fillId="0" borderId="0" xfId="21" applyNumberFormat="1" applyFont="1" applyFill="1" applyBorder="1" applyAlignment="1">
      <alignment horizontal="right" vertical="center" wrapText="1"/>
      <protection/>
    </xf>
    <xf numFmtId="164"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0" fontId="17" fillId="0" borderId="0" xfId="0" applyFont="1" applyFill="1" applyBorder="1" applyAlignment="1">
      <alignment horizontal="right" vertical="center"/>
    </xf>
    <xf numFmtId="3" fontId="17" fillId="0" borderId="0" xfId="21" applyNumberFormat="1" applyFont="1" applyFill="1" applyBorder="1" applyAlignment="1">
      <alignment horizontal="right" vertical="top" wrapText="1"/>
      <protection/>
    </xf>
    <xf numFmtId="164" fontId="17" fillId="0" borderId="0" xfId="0" applyNumberFormat="1" applyFont="1" applyFill="1" applyBorder="1" applyAlignment="1">
      <alignment horizontal="right" vertical="center"/>
    </xf>
    <xf numFmtId="3" fontId="6" fillId="0" borderId="0" xfId="21" applyNumberFormat="1" applyFont="1" applyFill="1" applyBorder="1" applyAlignment="1">
      <alignment horizontal="right" vertical="top"/>
      <protection/>
    </xf>
    <xf numFmtId="164" fontId="21" fillId="0" borderId="0" xfId="0" applyNumberFormat="1" applyFont="1" applyFill="1" applyBorder="1" applyAlignment="1">
      <alignment horizontal="right" vertical="center"/>
    </xf>
    <xf numFmtId="0" fontId="31" fillId="0" borderId="0" xfId="0" applyFont="1" applyAlignment="1">
      <alignment/>
    </xf>
    <xf numFmtId="178" fontId="0" fillId="0" borderId="0" xfId="15" applyNumberFormat="1" applyFont="1" applyFill="1" applyAlignment="1">
      <alignment horizontal="left"/>
    </xf>
    <xf numFmtId="165" fontId="6" fillId="0" borderId="0" xfId="0" applyNumberFormat="1" applyFont="1" applyBorder="1" applyAlignment="1">
      <alignment horizontal="right"/>
    </xf>
    <xf numFmtId="165" fontId="13" fillId="0" borderId="0" xfId="0" applyNumberFormat="1" applyFont="1" applyFill="1" applyBorder="1" applyAlignment="1">
      <alignment horizontal="right"/>
    </xf>
    <xf numFmtId="0" fontId="48" fillId="0" borderId="0" xfId="0" applyFont="1" applyAlignment="1">
      <alignment/>
    </xf>
    <xf numFmtId="0" fontId="0" fillId="0" borderId="2" xfId="0" applyFill="1" applyBorder="1" applyAlignment="1">
      <alignment/>
    </xf>
    <xf numFmtId="0" fontId="7" fillId="0" borderId="2" xfId="0" applyFont="1" applyFill="1" applyBorder="1" applyAlignment="1">
      <alignment horizontal="center"/>
    </xf>
    <xf numFmtId="0" fontId="7" fillId="0" borderId="0" xfId="0" applyFont="1" applyFill="1" applyAlignment="1">
      <alignment/>
    </xf>
    <xf numFmtId="0" fontId="2" fillId="0" borderId="0" xfId="0" applyFont="1" applyFill="1" applyAlignment="1">
      <alignment horizontal="right"/>
    </xf>
    <xf numFmtId="164" fontId="6" fillId="0" borderId="0" xfId="0" applyNumberFormat="1" applyFont="1" applyFill="1" applyAlignment="1">
      <alignment/>
    </xf>
    <xf numFmtId="0" fontId="0" fillId="0" borderId="0" xfId="0" applyFont="1" applyFill="1" applyAlignment="1">
      <alignment/>
    </xf>
    <xf numFmtId="0" fontId="2" fillId="0" borderId="0" xfId="21" applyFont="1" applyFill="1" applyAlignment="1">
      <alignment horizontal="right"/>
      <protection/>
    </xf>
    <xf numFmtId="0" fontId="0" fillId="0" borderId="0" xfId="0" applyFill="1" applyAlignment="1">
      <alignment horizontal="left"/>
    </xf>
    <xf numFmtId="0" fontId="7" fillId="0" borderId="4" xfId="0" applyFont="1" applyFill="1" applyBorder="1" applyAlignment="1">
      <alignment/>
    </xf>
    <xf numFmtId="0" fontId="7" fillId="0" borderId="4"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ill="1" applyAlignment="1">
      <alignment/>
    </xf>
    <xf numFmtId="165" fontId="6" fillId="0" borderId="0" xfId="0" applyNumberFormat="1" applyFont="1" applyFill="1" applyAlignment="1">
      <alignment/>
    </xf>
    <xf numFmtId="3" fontId="7" fillId="0" borderId="0" xfId="0" applyNumberFormat="1" applyFont="1" applyAlignment="1">
      <alignment/>
    </xf>
    <xf numFmtId="3" fontId="6" fillId="0" borderId="0" xfId="0" applyNumberFormat="1" applyFont="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6" fillId="0" borderId="0" xfId="0" applyNumberFormat="1" applyFont="1" applyFill="1" applyBorder="1" applyAlignment="1">
      <alignment/>
    </xf>
    <xf numFmtId="178" fontId="6" fillId="0" borderId="0" xfId="15" applyNumberFormat="1" applyFont="1" applyFill="1" applyAlignment="1">
      <alignment horizontal="right"/>
    </xf>
    <xf numFmtId="0" fontId="6" fillId="0" borderId="0" xfId="0" applyFont="1" applyFill="1" applyBorder="1" applyAlignment="1">
      <alignment/>
    </xf>
    <xf numFmtId="3" fontId="14" fillId="0" borderId="0" xfId="0" applyNumberFormat="1" applyFont="1" applyBorder="1" applyAlignment="1">
      <alignment/>
    </xf>
    <xf numFmtId="0" fontId="6" fillId="0" borderId="0" xfId="0" applyFont="1" applyFill="1" applyBorder="1" applyAlignment="1">
      <alignment/>
    </xf>
    <xf numFmtId="1" fontId="17" fillId="0" borderId="0" xfId="0" applyNumberFormat="1" applyFont="1" applyFill="1" applyBorder="1" applyAlignment="1">
      <alignment horizontal="right" vertical="center"/>
    </xf>
    <xf numFmtId="164" fontId="17" fillId="0" borderId="2" xfId="0" applyNumberFormat="1" applyFont="1" applyFill="1" applyBorder="1" applyAlignment="1">
      <alignment horizontal="right" vertical="center"/>
    </xf>
    <xf numFmtId="0" fontId="10" fillId="0" borderId="0" xfId="0" applyFont="1" applyBorder="1" applyAlignment="1" quotePrefix="1">
      <alignment horizontal="left"/>
    </xf>
    <xf numFmtId="0" fontId="11" fillId="0" borderId="0" xfId="0" applyFont="1" applyBorder="1" applyAlignment="1">
      <alignment/>
    </xf>
    <xf numFmtId="0" fontId="11" fillId="0" borderId="2" xfId="0" applyFont="1" applyBorder="1" applyAlignment="1">
      <alignment/>
    </xf>
    <xf numFmtId="0" fontId="6" fillId="0" borderId="5" xfId="0" applyFont="1" applyBorder="1" applyAlignment="1">
      <alignment/>
    </xf>
    <xf numFmtId="0" fontId="7" fillId="0" borderId="0" xfId="0" applyFont="1" applyAlignment="1">
      <alignment/>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16" fontId="6" fillId="0" borderId="0" xfId="0" applyNumberFormat="1" applyFont="1" applyAlignment="1" quotePrefix="1">
      <alignment horizontal="left"/>
    </xf>
    <xf numFmtId="0" fontId="6" fillId="0" borderId="0" xfId="0" applyFont="1" applyAlignment="1" quotePrefix="1">
      <alignment horizontal="left"/>
    </xf>
    <xf numFmtId="0" fontId="52" fillId="0" borderId="0" xfId="0" applyFont="1" applyAlignment="1">
      <alignment horizontal="right"/>
    </xf>
    <xf numFmtId="0" fontId="53" fillId="0" borderId="0" xfId="0" applyFont="1" applyAlignment="1">
      <alignment horizontal="right"/>
    </xf>
    <xf numFmtId="0" fontId="49" fillId="0" borderId="0" xfId="0" applyFont="1" applyAlignment="1">
      <alignment horizontal="center"/>
    </xf>
    <xf numFmtId="0" fontId="54" fillId="0" borderId="0" xfId="0" applyFont="1" applyAlignment="1">
      <alignment horizontal="center"/>
    </xf>
    <xf numFmtId="1" fontId="6" fillId="0" borderId="0" xfId="0" applyNumberFormat="1" applyFont="1" applyAlignment="1">
      <alignment/>
    </xf>
    <xf numFmtId="3" fontId="49" fillId="0" borderId="0" xfId="0" applyNumberFormat="1" applyFont="1" applyFill="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Alignment="1">
      <alignment horizontal="left" indent="1"/>
    </xf>
    <xf numFmtId="3" fontId="49" fillId="0" borderId="0" xfId="0" applyNumberFormat="1" applyFont="1" applyAlignment="1">
      <alignment/>
    </xf>
    <xf numFmtId="164" fontId="6" fillId="0" borderId="0" xfId="0" applyNumberFormat="1" applyFont="1" applyAlignment="1">
      <alignment/>
    </xf>
    <xf numFmtId="0" fontId="6" fillId="0" borderId="2" xfId="0" applyFont="1" applyBorder="1" applyAlignment="1">
      <alignment horizontal="left" indent="1"/>
    </xf>
    <xf numFmtId="3" fontId="49" fillId="0" borderId="2" xfId="0" applyNumberFormat="1" applyFont="1" applyFill="1" applyBorder="1" applyAlignment="1">
      <alignment/>
    </xf>
    <xf numFmtId="9" fontId="6" fillId="0" borderId="0" xfId="0" applyNumberFormat="1" applyFont="1" applyAlignment="1">
      <alignment/>
    </xf>
    <xf numFmtId="0" fontId="49" fillId="0" borderId="0" xfId="0" applyFont="1" applyAlignment="1">
      <alignment horizontal="right"/>
    </xf>
    <xf numFmtId="0" fontId="11" fillId="0" borderId="0"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6" fillId="0" borderId="10" xfId="0" applyFont="1" applyBorder="1" applyAlignment="1">
      <alignment horizontal="left"/>
    </xf>
    <xf numFmtId="0" fontId="6" fillId="0" borderId="2" xfId="0" applyFont="1" applyBorder="1" applyAlignment="1">
      <alignment horizontal="left"/>
    </xf>
    <xf numFmtId="164" fontId="55" fillId="0" borderId="0" xfId="0" applyNumberFormat="1" applyFont="1" applyAlignment="1">
      <alignment/>
    </xf>
    <xf numFmtId="0" fontId="7" fillId="0" borderId="0" xfId="0" applyFont="1" applyAlignment="1">
      <alignment horizontal="left"/>
    </xf>
    <xf numFmtId="0" fontId="6" fillId="0" borderId="0" xfId="0" applyFont="1" applyBorder="1" applyAlignment="1">
      <alignment horizontal="right"/>
    </xf>
    <xf numFmtId="0" fontId="6" fillId="0" borderId="2" xfId="0" applyFont="1" applyBorder="1" applyAlignment="1">
      <alignment horizontal="right"/>
    </xf>
    <xf numFmtId="16" fontId="6" fillId="0" borderId="2" xfId="0" applyNumberFormat="1" applyFont="1" applyBorder="1" applyAlignment="1">
      <alignment horizontal="right"/>
    </xf>
    <xf numFmtId="0" fontId="6" fillId="0" borderId="0" xfId="0" applyFont="1" applyFill="1" applyAlignment="1">
      <alignment horizontal="right"/>
    </xf>
    <xf numFmtId="1" fontId="6" fillId="0" borderId="0" xfId="0" applyNumberFormat="1" applyFont="1" applyFill="1" applyAlignment="1">
      <alignment horizontal="right"/>
    </xf>
    <xf numFmtId="0" fontId="6" fillId="0" borderId="0" xfId="0" applyFont="1" applyBorder="1" applyAlignment="1">
      <alignment/>
    </xf>
    <xf numFmtId="0" fontId="6" fillId="0" borderId="0" xfId="0" applyFont="1" applyFill="1" applyBorder="1" applyAlignment="1">
      <alignment/>
    </xf>
    <xf numFmtId="0" fontId="7" fillId="0" borderId="0" xfId="0" applyFont="1" applyBorder="1" applyAlignment="1">
      <alignment/>
    </xf>
    <xf numFmtId="1" fontId="6" fillId="0" borderId="0" xfId="0" applyNumberFormat="1" applyFont="1" applyFill="1" applyAlignment="1">
      <alignment/>
    </xf>
    <xf numFmtId="3" fontId="49" fillId="0" borderId="0" xfId="0" applyNumberFormat="1" applyFont="1" applyFill="1" applyBorder="1" applyAlignment="1">
      <alignment horizontal="right"/>
    </xf>
    <xf numFmtId="9" fontId="0" fillId="0" borderId="0" xfId="22" applyAlignment="1">
      <alignment/>
    </xf>
    <xf numFmtId="165" fontId="6" fillId="0" borderId="0" xfId="0" applyNumberFormat="1" applyFont="1" applyFill="1" applyBorder="1" applyAlignment="1">
      <alignment/>
    </xf>
    <xf numFmtId="178" fontId="1" fillId="0" borderId="0" xfId="15" applyNumberFormat="1" applyFont="1" applyFill="1" applyAlignment="1">
      <alignment horizontal="left"/>
    </xf>
    <xf numFmtId="3" fontId="1"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0" fontId="1" fillId="0" borderId="0" xfId="0" applyFont="1" applyBorder="1" applyAlignment="1">
      <alignment horizontal="centerContinuous" vertical="top" wrapText="1"/>
    </xf>
    <xf numFmtId="0" fontId="1" fillId="0" borderId="0" xfId="0" applyFont="1" applyBorder="1" applyAlignment="1">
      <alignment horizontal="left" vertical="center"/>
    </xf>
    <xf numFmtId="0" fontId="56" fillId="0" borderId="0" xfId="0" applyFont="1" applyAlignment="1">
      <alignment/>
    </xf>
    <xf numFmtId="3" fontId="0" fillId="0" borderId="0" xfId="0" applyNumberFormat="1" applyFill="1" applyAlignment="1">
      <alignment/>
    </xf>
    <xf numFmtId="3" fontId="14" fillId="0" borderId="0" xfId="0" applyNumberFormat="1" applyFont="1" applyFill="1" applyBorder="1" applyAlignment="1">
      <alignment/>
    </xf>
    <xf numFmtId="0" fontId="1" fillId="0" borderId="0" xfId="0" applyFont="1" applyBorder="1" applyAlignment="1">
      <alignment horizontal="left" vertical="top"/>
    </xf>
    <xf numFmtId="0" fontId="0" fillId="0" borderId="0" xfId="0" applyFont="1" applyAlignment="1">
      <alignment/>
    </xf>
    <xf numFmtId="0" fontId="0" fillId="0" borderId="0" xfId="0" applyFill="1" applyAlignment="1">
      <alignment horizontal="right"/>
    </xf>
    <xf numFmtId="0" fontId="7" fillId="0" borderId="0" xfId="0" applyFont="1" applyFill="1" applyAlignment="1">
      <alignment horizontal="right"/>
    </xf>
    <xf numFmtId="0" fontId="0" fillId="0" borderId="0" xfId="0" applyFont="1" applyFill="1" applyAlignment="1">
      <alignment horizontal="right"/>
    </xf>
    <xf numFmtId="0" fontId="6" fillId="0" borderId="2"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NumberFormat="1" applyFont="1" applyFill="1" applyAlignment="1">
      <alignment horizontal="right"/>
    </xf>
    <xf numFmtId="3" fontId="6" fillId="0" borderId="0" xfId="0" applyNumberFormat="1" applyFont="1" applyFill="1" applyBorder="1" applyAlignment="1">
      <alignment horizontal="right"/>
    </xf>
    <xf numFmtId="1" fontId="6" fillId="0" borderId="0" xfId="0" applyNumberFormat="1" applyFont="1" applyBorder="1" applyAlignment="1">
      <alignment/>
    </xf>
    <xf numFmtId="165" fontId="6" fillId="0" borderId="0" xfId="0" applyNumberFormat="1" applyFont="1" applyFill="1" applyAlignment="1">
      <alignment horizontal="right"/>
    </xf>
    <xf numFmtId="3" fontId="58" fillId="0" borderId="0" xfId="0" applyNumberFormat="1" applyFont="1" applyBorder="1" applyAlignment="1">
      <alignment/>
    </xf>
    <xf numFmtId="165" fontId="46" fillId="0" borderId="0" xfId="0" applyNumberFormat="1" applyFont="1" applyBorder="1" applyAlignment="1">
      <alignment horizontal="right"/>
    </xf>
    <xf numFmtId="165" fontId="59" fillId="0" borderId="0" xfId="0" applyNumberFormat="1" applyFont="1" applyAlignment="1">
      <alignment/>
    </xf>
    <xf numFmtId="171" fontId="13" fillId="0" borderId="0" xfId="0" applyNumberFormat="1" applyFont="1" applyAlignment="1">
      <alignment/>
    </xf>
    <xf numFmtId="0" fontId="57" fillId="0" borderId="0" xfId="0" applyFont="1" applyAlignment="1" quotePrefix="1">
      <alignment/>
    </xf>
    <xf numFmtId="0" fontId="4" fillId="0" borderId="0" xfId="0" applyFont="1" applyBorder="1" applyAlignment="1">
      <alignment/>
    </xf>
    <xf numFmtId="165" fontId="60" fillId="0" borderId="0" xfId="0" applyNumberFormat="1" applyFont="1" applyAlignment="1">
      <alignment/>
    </xf>
    <xf numFmtId="165" fontId="60" fillId="0" borderId="0" xfId="0" applyNumberFormat="1" applyFont="1" applyFill="1" applyAlignment="1">
      <alignment horizontal="right"/>
    </xf>
    <xf numFmtId="164" fontId="61" fillId="0" borderId="0" xfId="0" applyNumberFormat="1" applyFont="1" applyFill="1" applyAlignment="1">
      <alignment horizontal="right"/>
    </xf>
    <xf numFmtId="0" fontId="6" fillId="0" borderId="0" xfId="0" applyFont="1" applyFill="1" applyAlignment="1">
      <alignment/>
    </xf>
    <xf numFmtId="4" fontId="0" fillId="0" borderId="0" xfId="0" applyNumberFormat="1" applyFont="1" applyAlignment="1">
      <alignment/>
    </xf>
    <xf numFmtId="4" fontId="0" fillId="0" borderId="0" xfId="0" applyNumberFormat="1" applyFont="1" applyFill="1" applyAlignment="1">
      <alignment/>
    </xf>
    <xf numFmtId="164" fontId="6" fillId="0" borderId="0" xfId="0" applyNumberFormat="1" applyFont="1" applyFill="1" applyAlignment="1">
      <alignment/>
    </xf>
    <xf numFmtId="0" fontId="7" fillId="0" borderId="0" xfId="0" applyFont="1" applyFill="1" applyAlignment="1">
      <alignment wrapText="1"/>
    </xf>
    <xf numFmtId="0" fontId="49" fillId="0" borderId="0" xfId="21" applyFont="1" applyFill="1" applyAlignment="1">
      <alignment horizontal="right"/>
      <protection/>
    </xf>
    <xf numFmtId="3" fontId="6" fillId="0" borderId="0" xfId="0" applyNumberFormat="1" applyFont="1" applyBorder="1" applyAlignment="1">
      <alignment horizontal="right" indent="1"/>
    </xf>
    <xf numFmtId="3" fontId="14" fillId="0" borderId="0" xfId="0" applyNumberFormat="1" applyFont="1" applyBorder="1" applyAlignment="1">
      <alignment horizontal="right" indent="1"/>
    </xf>
    <xf numFmtId="164" fontId="6" fillId="0" borderId="0" xfId="0" applyNumberFormat="1" applyFont="1" applyFill="1" applyBorder="1" applyAlignment="1">
      <alignment horizontal="right" vertical="center" indent="1"/>
    </xf>
    <xf numFmtId="9" fontId="0" fillId="0" borderId="0" xfId="0" applyNumberFormat="1" applyFill="1" applyAlignment="1">
      <alignment horizontal="right" indent="1"/>
    </xf>
    <xf numFmtId="3" fontId="14" fillId="0" borderId="0" xfId="0" applyNumberFormat="1" applyFont="1" applyBorder="1" applyAlignment="1">
      <alignment horizontal="right"/>
    </xf>
    <xf numFmtId="164" fontId="6" fillId="0" borderId="0" xfId="0" applyNumberFormat="1" applyFont="1" applyFill="1" applyBorder="1" applyAlignment="1">
      <alignment horizontal="right" vertical="top"/>
    </xf>
    <xf numFmtId="9" fontId="0" fillId="0" borderId="0" xfId="0" applyNumberFormat="1" applyFill="1" applyAlignment="1">
      <alignment horizontal="right"/>
    </xf>
    <xf numFmtId="9" fontId="0" fillId="0" borderId="0" xfId="0" applyNumberFormat="1" applyFill="1" applyAlignment="1" quotePrefix="1">
      <alignment horizontal="right"/>
    </xf>
    <xf numFmtId="3" fontId="6" fillId="0" borderId="0" xfId="0" applyNumberFormat="1" applyFont="1" applyFill="1" applyBorder="1" applyAlignment="1">
      <alignment horizontal="right" vertical="center"/>
    </xf>
    <xf numFmtId="164" fontId="58"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2" xfId="0" applyFont="1" applyFill="1" applyBorder="1" applyAlignment="1">
      <alignment vertical="center"/>
    </xf>
    <xf numFmtId="0" fontId="6" fillId="0" borderId="2" xfId="0" applyFont="1" applyFill="1" applyBorder="1" applyAlignment="1">
      <alignment horizontal="right" vertical="center"/>
    </xf>
    <xf numFmtId="164" fontId="6" fillId="0" borderId="2"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2" xfId="0" applyFont="1" applyFill="1" applyBorder="1" applyAlignment="1">
      <alignment vertical="center"/>
    </xf>
    <xf numFmtId="3" fontId="6" fillId="0" borderId="2" xfId="0" applyNumberFormat="1" applyFont="1" applyBorder="1" applyAlignment="1">
      <alignment horizontal="right" indent="1"/>
    </xf>
    <xf numFmtId="3" fontId="14" fillId="0" borderId="2" xfId="0" applyNumberFormat="1" applyFont="1" applyBorder="1" applyAlignment="1">
      <alignment horizontal="right"/>
    </xf>
    <xf numFmtId="164" fontId="6" fillId="0" borderId="2" xfId="0" applyNumberFormat="1" applyFont="1" applyFill="1" applyBorder="1" applyAlignment="1">
      <alignment horizontal="right" vertical="top"/>
    </xf>
    <xf numFmtId="0" fontId="2" fillId="0" borderId="0" xfId="0" applyFont="1" applyFill="1" applyBorder="1" applyAlignment="1">
      <alignment horizontal="center" vertical="center" wrapText="1"/>
    </xf>
    <xf numFmtId="164" fontId="6" fillId="0" borderId="0" xfId="0" applyNumberFormat="1" applyFont="1" applyFill="1" applyAlignment="1">
      <alignment horizontal="right"/>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6" fillId="0" borderId="0" xfId="0" applyNumberFormat="1" applyFont="1" applyBorder="1" applyAlignment="1">
      <alignment/>
    </xf>
    <xf numFmtId="165" fontId="46" fillId="0" borderId="0" xfId="0" applyNumberFormat="1" applyFont="1" applyFill="1" applyBorder="1" applyAlignment="1">
      <alignment horizontal="right"/>
    </xf>
    <xf numFmtId="0" fontId="0" fillId="0" borderId="5" xfId="0" applyBorder="1" applyAlignment="1">
      <alignment/>
    </xf>
    <xf numFmtId="3" fontId="1" fillId="0" borderId="5" xfId="0" applyNumberFormat="1" applyFont="1" applyBorder="1" applyAlignment="1">
      <alignment/>
    </xf>
    <xf numFmtId="3" fontId="0" fillId="0" borderId="5" xfId="0" applyNumberFormat="1" applyFont="1" applyBorder="1" applyAlignment="1">
      <alignment/>
    </xf>
    <xf numFmtId="0" fontId="6" fillId="0" borderId="0" xfId="0" applyFont="1" applyAlignment="1">
      <alignment/>
    </xf>
    <xf numFmtId="0" fontId="57" fillId="0" borderId="0" xfId="0" applyFont="1" applyFill="1" applyAlignment="1" quotePrefix="1">
      <alignment/>
    </xf>
    <xf numFmtId="3" fontId="7" fillId="0" borderId="0" xfId="0" applyNumberFormat="1" applyFont="1" applyFill="1" applyAlignment="1">
      <alignment/>
    </xf>
    <xf numFmtId="0" fontId="0" fillId="0" borderId="11" xfId="0" applyFill="1" applyBorder="1" applyAlignment="1">
      <alignment horizontal="center"/>
    </xf>
    <xf numFmtId="3" fontId="6" fillId="0" borderId="0" xfId="0" applyNumberFormat="1" applyFont="1" applyFill="1" applyBorder="1" applyAlignment="1">
      <alignment/>
    </xf>
    <xf numFmtId="3" fontId="6" fillId="0" borderId="0" xfId="0" applyNumberFormat="1" applyFont="1" applyFill="1" applyBorder="1" applyAlignment="1">
      <alignment horizontal="right" indent="1"/>
    </xf>
    <xf numFmtId="0" fontId="6" fillId="0" borderId="12" xfId="0" applyFont="1" applyBorder="1" applyAlignment="1">
      <alignment/>
    </xf>
    <xf numFmtId="0" fontId="7" fillId="0" borderId="12" xfId="0" applyFont="1" applyBorder="1" applyAlignment="1">
      <alignment/>
    </xf>
    <xf numFmtId="0" fontId="2" fillId="0" borderId="0" xfId="0" applyFont="1" applyAlignment="1">
      <alignment/>
    </xf>
    <xf numFmtId="0" fontId="0" fillId="0" borderId="12" xfId="0" applyBorder="1" applyAlignment="1">
      <alignment/>
    </xf>
    <xf numFmtId="0" fontId="0" fillId="0" borderId="4" xfId="0" applyBorder="1" applyAlignment="1">
      <alignment/>
    </xf>
    <xf numFmtId="0" fontId="57" fillId="0" borderId="4" xfId="0" applyFont="1" applyBorder="1" applyAlignment="1" quotePrefix="1">
      <alignment/>
    </xf>
    <xf numFmtId="0" fontId="64" fillId="0" borderId="0" xfId="0" applyFont="1" applyAlignment="1">
      <alignment/>
    </xf>
    <xf numFmtId="0" fontId="49" fillId="0" borderId="0" xfId="0" applyFont="1" applyAlignment="1">
      <alignment/>
    </xf>
    <xf numFmtId="0" fontId="64" fillId="0" borderId="0" xfId="0" applyFont="1" applyBorder="1" applyAlignment="1">
      <alignment/>
    </xf>
    <xf numFmtId="0" fontId="6" fillId="0" borderId="4" xfId="0" applyFont="1" applyBorder="1" applyAlignment="1">
      <alignment/>
    </xf>
    <xf numFmtId="0" fontId="6" fillId="0" borderId="4" xfId="0" applyFont="1" applyBorder="1" applyAlignment="1">
      <alignment horizontal="center"/>
    </xf>
    <xf numFmtId="165" fontId="61" fillId="0" borderId="4" xfId="0" applyNumberFormat="1" applyFont="1" applyFill="1" applyBorder="1" applyAlignment="1">
      <alignment horizontal="right"/>
    </xf>
    <xf numFmtId="0" fontId="6" fillId="0" borderId="4" xfId="0" applyFont="1" applyFill="1" applyBorder="1" applyAlignment="1">
      <alignment horizontal="center"/>
    </xf>
    <xf numFmtId="0" fontId="7" fillId="0" borderId="0" xfId="0" applyFont="1" applyAlignment="1">
      <alignment/>
    </xf>
    <xf numFmtId="0" fontId="66" fillId="0" borderId="0" xfId="0" applyFont="1" applyAlignment="1">
      <alignment/>
    </xf>
    <xf numFmtId="0" fontId="6" fillId="0" borderId="4" xfId="0" applyFont="1" applyBorder="1" applyAlignment="1">
      <alignment/>
    </xf>
    <xf numFmtId="0" fontId="7" fillId="0" borderId="0" xfId="0" applyFont="1" applyBorder="1" applyAlignment="1">
      <alignment/>
    </xf>
    <xf numFmtId="178" fontId="6" fillId="0" borderId="0" xfId="15" applyNumberFormat="1" applyFont="1" applyFill="1" applyAlignment="1">
      <alignment horizontal="left"/>
    </xf>
    <xf numFmtId="0" fontId="7" fillId="0" borderId="12" xfId="0" applyFont="1" applyBorder="1" applyAlignment="1">
      <alignment horizontal="left" vertical="center"/>
    </xf>
    <xf numFmtId="0" fontId="7" fillId="0" borderId="12" xfId="0" applyFont="1" applyBorder="1" applyAlignment="1">
      <alignment horizontal="centerContinuous" vertical="top" wrapText="1"/>
    </xf>
    <xf numFmtId="0" fontId="7" fillId="0" borderId="12" xfId="0" applyFont="1" applyBorder="1" applyAlignment="1">
      <alignment horizontal="center" vertical="top" wrapText="1"/>
    </xf>
    <xf numFmtId="178" fontId="7" fillId="0" borderId="0" xfId="15" applyNumberFormat="1" applyFont="1" applyFill="1" applyAlignment="1">
      <alignment horizontal="left"/>
    </xf>
    <xf numFmtId="3" fontId="13" fillId="0" borderId="0" xfId="0" applyNumberFormat="1" applyFont="1" applyBorder="1" applyAlignment="1" quotePrefix="1">
      <alignment/>
    </xf>
    <xf numFmtId="0" fontId="7" fillId="0" borderId="12"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7" fillId="0" borderId="0" xfId="0" applyFont="1" applyFill="1" applyBorder="1" applyAlignment="1">
      <alignment/>
    </xf>
    <xf numFmtId="0" fontId="1" fillId="0" borderId="0" xfId="0" applyFont="1" applyFill="1" applyBorder="1" applyAlignment="1">
      <alignment/>
    </xf>
    <xf numFmtId="0" fontId="0" fillId="0" borderId="11" xfId="0" applyFill="1" applyBorder="1" applyAlignment="1">
      <alignment/>
    </xf>
    <xf numFmtId="0" fontId="7" fillId="0" borderId="11" xfId="0" applyFont="1" applyFill="1" applyBorder="1" applyAlignment="1">
      <alignment horizontal="center"/>
    </xf>
    <xf numFmtId="0" fontId="0" fillId="0" borderId="11" xfId="0" applyFill="1" applyBorder="1" applyAlignment="1">
      <alignment/>
    </xf>
    <xf numFmtId="0" fontId="7" fillId="0" borderId="4" xfId="0" applyFont="1" applyFill="1" applyBorder="1" applyAlignment="1">
      <alignment horizontal="center"/>
    </xf>
    <xf numFmtId="0" fontId="7" fillId="0" borderId="4" xfId="0" applyFont="1" applyFill="1" applyBorder="1" applyAlignment="1">
      <alignment horizontal="right"/>
    </xf>
    <xf numFmtId="0" fontId="7" fillId="0" borderId="0" xfId="0" applyFont="1" applyFill="1" applyAlignment="1">
      <alignment/>
    </xf>
    <xf numFmtId="0" fontId="11" fillId="0" borderId="11" xfId="0" applyFont="1" applyFill="1" applyBorder="1" applyAlignment="1">
      <alignment/>
    </xf>
    <xf numFmtId="0" fontId="0" fillId="0" borderId="12" xfId="0" applyFill="1" applyBorder="1" applyAlignment="1">
      <alignment/>
    </xf>
    <xf numFmtId="0" fontId="11" fillId="0" borderId="12" xfId="0" applyFont="1" applyFill="1" applyBorder="1" applyAlignment="1">
      <alignment/>
    </xf>
    <xf numFmtId="1" fontId="6" fillId="0" borderId="4" xfId="0" applyNumberFormat="1" applyFont="1" applyBorder="1" applyAlignment="1">
      <alignment/>
    </xf>
    <xf numFmtId="0" fontId="6" fillId="0" borderId="4" xfId="0" applyFont="1" applyFill="1" applyBorder="1" applyAlignment="1">
      <alignment/>
    </xf>
    <xf numFmtId="3" fontId="6" fillId="0" borderId="4" xfId="0" applyNumberFormat="1" applyFont="1" applyBorder="1" applyAlignment="1">
      <alignment horizontal="right"/>
    </xf>
    <xf numFmtId="3" fontId="6" fillId="0" borderId="4" xfId="0" applyNumberFormat="1" applyFont="1" applyBorder="1" applyAlignment="1">
      <alignment/>
    </xf>
    <xf numFmtId="3" fontId="6" fillId="0" borderId="4" xfId="0" applyNumberFormat="1" applyFont="1" applyFill="1" applyBorder="1" applyAlignment="1">
      <alignment/>
    </xf>
    <xf numFmtId="0" fontId="7" fillId="0" borderId="12" xfId="0" applyFont="1" applyBorder="1" applyAlignment="1">
      <alignment horizontal="right"/>
    </xf>
    <xf numFmtId="0" fontId="47" fillId="0" borderId="12" xfId="0" applyFont="1" applyBorder="1" applyAlignment="1">
      <alignment/>
    </xf>
    <xf numFmtId="0" fontId="0" fillId="0" borderId="4" xfId="0" applyFont="1" applyBorder="1" applyAlignment="1">
      <alignment/>
    </xf>
    <xf numFmtId="3" fontId="6" fillId="0" borderId="4" xfId="0" applyNumberFormat="1" applyFont="1" applyFill="1" applyBorder="1" applyAlignment="1">
      <alignment/>
    </xf>
    <xf numFmtId="0" fontId="7" fillId="0" borderId="13" xfId="0" applyFont="1" applyBorder="1" applyAlignment="1">
      <alignment/>
    </xf>
    <xf numFmtId="0" fontId="7" fillId="0" borderId="14" xfId="0" applyFont="1" applyBorder="1" applyAlignment="1">
      <alignment/>
    </xf>
    <xf numFmtId="0" fontId="0" fillId="0" borderId="14" xfId="0" applyBorder="1" applyAlignment="1">
      <alignment/>
    </xf>
    <xf numFmtId="165" fontId="6" fillId="0" borderId="14" xfId="0" applyNumberFormat="1" applyFont="1" applyBorder="1" applyAlignment="1">
      <alignment/>
    </xf>
    <xf numFmtId="165" fontId="6" fillId="0" borderId="14" xfId="0" applyNumberFormat="1" applyFont="1" applyFill="1" applyBorder="1" applyAlignment="1">
      <alignment/>
    </xf>
    <xf numFmtId="3" fontId="58" fillId="0" borderId="14" xfId="0" applyNumberFormat="1" applyFont="1" applyBorder="1" applyAlignment="1">
      <alignment/>
    </xf>
    <xf numFmtId="0" fontId="7" fillId="0" borderId="0" xfId="0" applyFont="1" applyAlignment="1">
      <alignment horizontal="left" indent="1"/>
    </xf>
    <xf numFmtId="0" fontId="7" fillId="0" borderId="0" xfId="0" applyFont="1" applyAlignment="1">
      <alignment/>
    </xf>
    <xf numFmtId="178" fontId="0" fillId="0" borderId="4" xfId="15" applyNumberFormat="1" applyFont="1" applyFill="1" applyBorder="1" applyAlignment="1">
      <alignment horizontal="left"/>
    </xf>
    <xf numFmtId="0" fontId="42" fillId="0" borderId="0" xfId="0" applyFont="1" applyFill="1" applyBorder="1" applyAlignment="1">
      <alignment horizontal="left" indent="7"/>
    </xf>
    <xf numFmtId="0" fontId="0" fillId="0" borderId="0" xfId="0" applyFill="1" applyBorder="1" applyAlignment="1">
      <alignment horizontal="right"/>
    </xf>
    <xf numFmtId="0" fontId="7" fillId="0" borderId="11" xfId="0" applyFont="1" applyFill="1" applyBorder="1" applyAlignment="1">
      <alignment horizontal="right"/>
    </xf>
    <xf numFmtId="0" fontId="7" fillId="0" borderId="4" xfId="0" applyNumberFormat="1" applyFont="1" applyFill="1" applyBorder="1" applyAlignment="1">
      <alignment horizontal="center"/>
    </xf>
    <xf numFmtId="0" fontId="6" fillId="0" borderId="0" xfId="0" applyFont="1" applyFill="1" applyBorder="1" applyAlignment="1">
      <alignment horizontal="left" indent="1"/>
    </xf>
    <xf numFmtId="0" fontId="7" fillId="0" borderId="0" xfId="21" applyFont="1" applyFill="1" applyAlignment="1">
      <alignment vertical="top"/>
      <protection/>
    </xf>
    <xf numFmtId="0" fontId="7" fillId="0" borderId="0" xfId="21" applyFont="1" applyFill="1" applyBorder="1" applyAlignment="1">
      <alignment horizontal="left" vertical="top" wrapText="1"/>
      <protection/>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2" xfId="0" applyFont="1" applyFill="1" applyBorder="1" applyAlignment="1">
      <alignment horizontal="center"/>
    </xf>
    <xf numFmtId="0" fontId="0" fillId="0" borderId="4" xfId="0" applyFont="1" applyFill="1" applyBorder="1" applyAlignment="1">
      <alignment horizontal="left" vertical="center" indent="1"/>
    </xf>
    <xf numFmtId="164" fontId="17" fillId="0" borderId="4" xfId="0" applyNumberFormat="1" applyFont="1" applyFill="1" applyBorder="1" applyAlignment="1">
      <alignment horizontal="right" vertical="center"/>
    </xf>
    <xf numFmtId="1" fontId="17" fillId="0" borderId="4" xfId="0" applyNumberFormat="1" applyFont="1" applyFill="1" applyBorder="1" applyAlignment="1">
      <alignment horizontal="right" vertical="center"/>
    </xf>
    <xf numFmtId="0" fontId="7" fillId="0" borderId="0" xfId="0" applyFont="1" applyFill="1" applyBorder="1" applyAlignment="1">
      <alignment horizontal="left" indent="1"/>
    </xf>
    <xf numFmtId="0" fontId="7" fillId="0" borderId="0" xfId="21" applyFont="1" applyFill="1" applyBorder="1" applyAlignment="1">
      <alignment horizontal="left" vertical="top"/>
      <protection/>
    </xf>
    <xf numFmtId="0" fontId="6" fillId="0" borderId="4" xfId="0" applyFont="1" applyFill="1" applyBorder="1" applyAlignment="1">
      <alignment/>
    </xf>
    <xf numFmtId="0" fontId="6" fillId="0" borderId="4" xfId="0" applyFont="1" applyFill="1" applyBorder="1" applyAlignment="1">
      <alignment horizontal="right" vertical="center"/>
    </xf>
    <xf numFmtId="0" fontId="2" fillId="0" borderId="4" xfId="0" applyFont="1" applyFill="1" applyBorder="1" applyAlignment="1">
      <alignment horizontal="center" vertical="center" wrapText="1"/>
    </xf>
    <xf numFmtId="0" fontId="6" fillId="0" borderId="11" xfId="0" applyFont="1" applyFill="1" applyBorder="1" applyAlignment="1">
      <alignment/>
    </xf>
    <xf numFmtId="0" fontId="6" fillId="0" borderId="11" xfId="0" applyFont="1" applyFill="1" applyBorder="1" applyAlignment="1">
      <alignment horizontal="right" vertical="center"/>
    </xf>
    <xf numFmtId="0" fontId="0" fillId="0" borderId="4" xfId="21" applyFont="1" applyFill="1" applyBorder="1" applyAlignment="1">
      <alignment vertical="top"/>
      <protection/>
    </xf>
    <xf numFmtId="0" fontId="0" fillId="0" borderId="4" xfId="0" applyFill="1" applyBorder="1" applyAlignment="1">
      <alignment/>
    </xf>
    <xf numFmtId="0" fontId="0" fillId="0" borderId="4" xfId="0" applyFont="1" applyFill="1" applyBorder="1" applyAlignment="1">
      <alignment horizontal="center"/>
    </xf>
    <xf numFmtId="0" fontId="0" fillId="0" borderId="4" xfId="0" applyFont="1" applyFill="1" applyBorder="1" applyAlignment="1">
      <alignment/>
    </xf>
    <xf numFmtId="0" fontId="7" fillId="0" borderId="0" xfId="21" applyFont="1" applyFill="1" applyBorder="1" applyAlignment="1">
      <alignment horizontal="left" vertical="center" wrapText="1"/>
      <protection/>
    </xf>
    <xf numFmtId="0" fontId="6" fillId="0" borderId="0" xfId="0" applyFont="1" applyFill="1" applyBorder="1" applyAlignment="1">
      <alignment horizontal="left" vertical="center"/>
    </xf>
    <xf numFmtId="0" fontId="7" fillId="0" borderId="0" xfId="21" applyFont="1" applyFill="1" applyAlignment="1">
      <alignment vertical="center"/>
      <protection/>
    </xf>
    <xf numFmtId="0" fontId="6" fillId="0" borderId="0" xfId="0" applyFont="1" applyFill="1" applyBorder="1" applyAlignment="1">
      <alignment vertical="center"/>
    </xf>
    <xf numFmtId="0" fontId="7" fillId="0" borderId="0" xfId="21" applyFont="1" applyFill="1" applyBorder="1" applyAlignment="1">
      <alignment vertical="center"/>
      <protection/>
    </xf>
    <xf numFmtId="0" fontId="6" fillId="0" borderId="0" xfId="0" applyFont="1" applyFill="1" applyAlignment="1">
      <alignment vertical="center"/>
    </xf>
    <xf numFmtId="0" fontId="7" fillId="0" borderId="0" xfId="0" applyFont="1" applyFill="1" applyBorder="1" applyAlignment="1">
      <alignment vertical="center"/>
    </xf>
    <xf numFmtId="0" fontId="6" fillId="0" borderId="2" xfId="0" applyFont="1" applyFill="1" applyBorder="1" applyAlignment="1">
      <alignment horizontal="left" vertical="center"/>
    </xf>
    <xf numFmtId="0" fontId="7" fillId="0" borderId="4" xfId="0" applyFont="1" applyBorder="1" applyAlignment="1">
      <alignment/>
    </xf>
    <xf numFmtId="165" fontId="6" fillId="0" borderId="4" xfId="0" applyNumberFormat="1" applyFont="1" applyBorder="1" applyAlignment="1">
      <alignment/>
    </xf>
    <xf numFmtId="165" fontId="6" fillId="0" borderId="15" xfId="0" applyNumberFormat="1" applyFont="1" applyBorder="1" applyAlignment="1">
      <alignment/>
    </xf>
    <xf numFmtId="3" fontId="6" fillId="0" borderId="4" xfId="0" applyNumberFormat="1" applyFont="1" applyBorder="1" applyAlignment="1">
      <alignment/>
    </xf>
    <xf numFmtId="165" fontId="6" fillId="0" borderId="4" xfId="0" applyNumberFormat="1" applyFont="1" applyFill="1" applyBorder="1" applyAlignment="1">
      <alignment/>
    </xf>
    <xf numFmtId="0" fontId="7" fillId="0" borderId="12" xfId="0" applyFont="1" applyBorder="1" applyAlignment="1">
      <alignment horizontal="center" vertical="center"/>
    </xf>
    <xf numFmtId="0" fontId="57" fillId="0" borderId="0" xfId="0" applyFont="1" applyBorder="1" applyAlignment="1" quotePrefix="1">
      <alignment/>
    </xf>
    <xf numFmtId="0" fontId="2" fillId="0" borderId="4" xfId="0" applyFont="1" applyBorder="1" applyAlignment="1">
      <alignment/>
    </xf>
    <xf numFmtId="3" fontId="7" fillId="0" borderId="4" xfId="0" applyNumberFormat="1" applyFont="1" applyBorder="1" applyAlignment="1">
      <alignment/>
    </xf>
    <xf numFmtId="178" fontId="7" fillId="0" borderId="4" xfId="15" applyNumberFormat="1" applyFont="1" applyFill="1" applyBorder="1" applyAlignment="1">
      <alignment horizontal="right"/>
    </xf>
    <xf numFmtId="1" fontId="50" fillId="0" borderId="4" xfId="15" applyNumberFormat="1" applyFont="1" applyFill="1" applyBorder="1" applyAlignment="1">
      <alignment horizontal="right"/>
    </xf>
    <xf numFmtId="178" fontId="1" fillId="0" borderId="0" xfId="15" applyNumberFormat="1" applyFont="1" applyFill="1" applyBorder="1" applyAlignment="1">
      <alignment horizontal="left"/>
    </xf>
    <xf numFmtId="3" fontId="13" fillId="0" borderId="4" xfId="0" applyNumberFormat="1" applyFont="1" applyBorder="1" applyAlignment="1">
      <alignment/>
    </xf>
    <xf numFmtId="3" fontId="0" fillId="0" borderId="0" xfId="0" applyNumberFormat="1" applyFon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Fill="1" applyBorder="1" applyAlignment="1">
      <alignment/>
    </xf>
    <xf numFmtId="3" fontId="0" fillId="0" borderId="0" xfId="0" applyNumberFormat="1" applyFont="1" applyBorder="1" applyAlignment="1">
      <alignment/>
    </xf>
    <xf numFmtId="0" fontId="7" fillId="0" borderId="0" xfId="0" applyFont="1" applyBorder="1" applyAlignment="1">
      <alignment/>
    </xf>
    <xf numFmtId="0" fontId="6" fillId="0" borderId="0" xfId="0" applyFont="1" applyBorder="1" applyAlignment="1">
      <alignment horizontal="left" indent="6"/>
    </xf>
    <xf numFmtId="0" fontId="6" fillId="2" borderId="0" xfId="0" applyFont="1" applyFill="1" applyBorder="1" applyAlignment="1">
      <alignment/>
    </xf>
    <xf numFmtId="0" fontId="49" fillId="0" borderId="0" xfId="0" applyFont="1" applyFill="1" applyAlignment="1">
      <alignment horizontal="right"/>
    </xf>
    <xf numFmtId="1" fontId="6" fillId="0" borderId="0" xfId="0" applyNumberFormat="1" applyFont="1" applyFill="1" applyBorder="1" applyAlignment="1">
      <alignment/>
    </xf>
    <xf numFmtId="0" fontId="0" fillId="2" borderId="0" xfId="0" applyFill="1" applyAlignment="1">
      <alignment/>
    </xf>
    <xf numFmtId="0" fontId="6" fillId="2" borderId="0" xfId="0" applyFont="1" applyFill="1" applyBorder="1" applyAlignment="1">
      <alignment horizontal="center"/>
    </xf>
    <xf numFmtId="0" fontId="70" fillId="0" borderId="0" xfId="0" applyFont="1" applyAlignment="1">
      <alignment/>
    </xf>
    <xf numFmtId="0" fontId="70" fillId="0" borderId="0" xfId="0" applyFont="1" applyBorder="1" applyAlignment="1">
      <alignment/>
    </xf>
    <xf numFmtId="3" fontId="6" fillId="0" borderId="0" xfId="0" applyNumberFormat="1" applyFont="1" applyFill="1" applyBorder="1" applyAlignment="1">
      <alignment/>
    </xf>
    <xf numFmtId="9" fontId="6" fillId="0" borderId="0" xfId="0" applyNumberFormat="1" applyFont="1" applyFill="1" applyAlignment="1">
      <alignment/>
    </xf>
    <xf numFmtId="9" fontId="6" fillId="0" borderId="0" xfId="0" applyNumberFormat="1" applyFont="1" applyFill="1" applyBorder="1" applyAlignment="1">
      <alignment/>
    </xf>
    <xf numFmtId="3" fontId="6" fillId="0" borderId="4" xfId="0" applyNumberFormat="1" applyFont="1" applyFill="1" applyBorder="1" applyAlignment="1">
      <alignment horizontal="right"/>
    </xf>
    <xf numFmtId="165" fontId="0" fillId="0" borderId="0" xfId="0" applyNumberFormat="1" applyAlignment="1">
      <alignment/>
    </xf>
    <xf numFmtId="165" fontId="0" fillId="0" borderId="0" xfId="0" applyNumberFormat="1" applyFill="1" applyAlignment="1">
      <alignment/>
    </xf>
    <xf numFmtId="165" fontId="0" fillId="0" borderId="4" xfId="0" applyNumberFormat="1" applyBorder="1" applyAlignment="1">
      <alignment/>
    </xf>
    <xf numFmtId="178" fontId="6" fillId="0" borderId="0" xfId="15" applyNumberFormat="1" applyFont="1" applyFill="1" applyAlignment="1">
      <alignment/>
    </xf>
    <xf numFmtId="178" fontId="6" fillId="0" borderId="0" xfId="15" applyNumberFormat="1" applyFont="1" applyFill="1" applyAlignment="1">
      <alignment horizontal="right"/>
    </xf>
    <xf numFmtId="178" fontId="6" fillId="0" borderId="4" xfId="15" applyNumberFormat="1" applyFont="1" applyFill="1" applyBorder="1" applyAlignment="1">
      <alignmen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3" fontId="57" fillId="0" borderId="0" xfId="0" applyNumberFormat="1" applyFont="1" applyFill="1" applyAlignment="1" quotePrefix="1">
      <alignment/>
    </xf>
    <xf numFmtId="3" fontId="57" fillId="0" borderId="0" xfId="0" applyNumberFormat="1" applyFont="1" applyAlignment="1" quotePrefix="1">
      <alignment/>
    </xf>
    <xf numFmtId="3" fontId="6" fillId="0" borderId="0" xfId="15" applyNumberFormat="1" applyFont="1" applyFill="1" applyAlignment="1">
      <alignment horizontal="right"/>
    </xf>
    <xf numFmtId="3" fontId="7" fillId="0" borderId="0" xfId="15" applyNumberFormat="1" applyFont="1" applyFill="1" applyAlignment="1">
      <alignment horizontal="right"/>
    </xf>
    <xf numFmtId="3" fontId="13" fillId="0" borderId="0" xfId="0" applyNumberFormat="1" applyFont="1" applyFill="1" applyBorder="1" applyAlignment="1" quotePrefix="1">
      <alignment/>
    </xf>
    <xf numFmtId="3" fontId="7" fillId="0" borderId="0" xfId="0" applyNumberFormat="1" applyFont="1" applyFill="1" applyAlignment="1">
      <alignment horizontal="right"/>
    </xf>
    <xf numFmtId="165" fontId="71" fillId="0" borderId="0" xfId="0" applyNumberFormat="1" applyFont="1" applyAlignment="1">
      <alignment/>
    </xf>
    <xf numFmtId="165" fontId="71" fillId="0" borderId="0" xfId="0" applyNumberFormat="1" applyFont="1" applyFill="1" applyAlignment="1">
      <alignment/>
    </xf>
    <xf numFmtId="165" fontId="73" fillId="0" borderId="0" xfId="0" applyNumberFormat="1" applyFont="1" applyFill="1" applyBorder="1" applyAlignment="1">
      <alignment horizontal="right"/>
    </xf>
    <xf numFmtId="3" fontId="74" fillId="0" borderId="0" xfId="0" applyNumberFormat="1" applyFont="1" applyAlignment="1">
      <alignment/>
    </xf>
    <xf numFmtId="3" fontId="74" fillId="0" borderId="5" xfId="0" applyNumberFormat="1" applyFont="1" applyBorder="1" applyAlignment="1">
      <alignment/>
    </xf>
    <xf numFmtId="0" fontId="75" fillId="0" borderId="5" xfId="0" applyFont="1" applyBorder="1" applyAlignment="1">
      <alignment/>
    </xf>
    <xf numFmtId="0" fontId="75" fillId="0" borderId="0" xfId="0" applyFont="1" applyAlignment="1">
      <alignment/>
    </xf>
    <xf numFmtId="165" fontId="73" fillId="0" borderId="0" xfId="0" applyNumberFormat="1" applyFont="1" applyAlignment="1">
      <alignment/>
    </xf>
    <xf numFmtId="0" fontId="70" fillId="0" borderId="0" xfId="0" applyFont="1" applyAlignment="1">
      <alignment/>
    </xf>
    <xf numFmtId="41" fontId="6" fillId="0" borderId="0" xfId="0" applyNumberFormat="1" applyFont="1" applyFill="1" applyAlignment="1">
      <alignment horizontal="right"/>
    </xf>
    <xf numFmtId="164" fontId="55" fillId="0" borderId="0" xfId="0" applyNumberFormat="1" applyFont="1" applyFill="1" applyAlignment="1">
      <alignment/>
    </xf>
    <xf numFmtId="0" fontId="76" fillId="0" borderId="0" xfId="0" applyFont="1" applyFill="1" applyBorder="1" applyAlignment="1">
      <alignment horizontal="left" indent="1"/>
    </xf>
    <xf numFmtId="0" fontId="7" fillId="0" borderId="0" xfId="0" applyFont="1" applyFill="1" applyBorder="1" applyAlignment="1">
      <alignment horizontal="center"/>
    </xf>
    <xf numFmtId="0" fontId="0" fillId="0" borderId="0" xfId="0" applyFill="1" applyBorder="1" applyAlignment="1">
      <alignment horizontal="center"/>
    </xf>
    <xf numFmtId="0" fontId="7" fillId="0" borderId="11" xfId="0" applyFont="1" applyFill="1" applyBorder="1" applyAlignment="1">
      <alignment horizontal="center"/>
    </xf>
    <xf numFmtId="0" fontId="0" fillId="0" borderId="11"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0" fillId="0" borderId="11" xfId="0" applyFill="1" applyBorder="1" applyAlignment="1">
      <alignment/>
    </xf>
    <xf numFmtId="0" fontId="0" fillId="0" borderId="4" xfId="0" applyFill="1" applyBorder="1" applyAlignment="1">
      <alignment/>
    </xf>
    <xf numFmtId="0" fontId="0" fillId="0" borderId="0" xfId="0" applyFont="1" applyFill="1" applyBorder="1" applyAlignment="1">
      <alignment horizontal="left" vertical="top" wrapText="1"/>
    </xf>
    <xf numFmtId="0" fontId="0" fillId="2" borderId="0" xfId="0" applyFill="1" applyAlignment="1">
      <alignment/>
    </xf>
    <xf numFmtId="0" fontId="0" fillId="2" borderId="0" xfId="0" applyFill="1" applyBorder="1" applyAlignment="1">
      <alignment wrapText="1"/>
    </xf>
    <xf numFmtId="0" fontId="6" fillId="0" borderId="0" xfId="0" applyFont="1" applyFill="1" applyBorder="1" applyAlignment="1">
      <alignment horizontal="center" vertical="center"/>
    </xf>
    <xf numFmtId="0" fontId="0" fillId="0" borderId="0" xfId="0" applyAlignment="1">
      <alignment horizontal="center"/>
    </xf>
    <xf numFmtId="0" fontId="6" fillId="0" borderId="0" xfId="0" applyFont="1" applyFill="1" applyBorder="1" applyAlignment="1">
      <alignment horizontal="center"/>
    </xf>
    <xf numFmtId="0" fontId="0" fillId="0" borderId="0" xfId="0" applyAlignment="1">
      <alignment/>
    </xf>
    <xf numFmtId="0" fontId="0" fillId="2" borderId="0"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ESDATA interna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atmospheric carbon monoxide concentrations
(8 hour running mean)</a:t>
            </a:r>
          </a:p>
        </c:rich>
      </c:tx>
      <c:layout>
        <c:manualLayout>
          <c:xMode val="factor"/>
          <c:yMode val="factor"/>
          <c:x val="-0.0215"/>
          <c:y val="0.003"/>
        </c:manualLayout>
      </c:layout>
      <c:spPr>
        <a:noFill/>
        <a:ln>
          <a:noFill/>
        </a:ln>
      </c:spPr>
    </c:title>
    <c:plotArea>
      <c:layout>
        <c:manualLayout>
          <c:xMode val="edge"/>
          <c:yMode val="edge"/>
          <c:x val="0.0765"/>
          <c:y val="0.05825"/>
          <c:w val="0.56825"/>
          <c:h val="0.93575"/>
        </c:manualLayout>
      </c:layout>
      <c:barChart>
        <c:barDir val="col"/>
        <c:grouping val="clustered"/>
        <c:varyColors val="0"/>
        <c:ser>
          <c:idx val="0"/>
          <c:order val="0"/>
          <c:tx>
            <c:v>Edinburgh</c:v>
          </c:tx>
          <c:spPr>
            <a:solidFill>
              <a:srgbClr val="FFFFFF"/>
            </a:solidFill>
          </c:spPr>
          <c:invertIfNegative val="0"/>
          <c:extLst>
            <c:ext xmlns:c14="http://schemas.microsoft.com/office/drawing/2007/8/2/chart" uri="{6F2FDCE9-48DA-4B69-8628-5D25D57E5C99}">
              <c14:invertSolidFillFmt>
                <c14:spPr>
                  <a:solidFill>
                    <a:srgbClr val="8080FF"/>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'T6.12'!$B$10:$L$10</c:f>
              <c:numCache>
                <c:ptCount val="11"/>
                <c:pt idx="0">
                  <c:v>3.5</c:v>
                </c:pt>
                <c:pt idx="1">
                  <c:v>1.8</c:v>
                </c:pt>
                <c:pt idx="2">
                  <c:v>2.4</c:v>
                </c:pt>
                <c:pt idx="3">
                  <c:v>5.5</c:v>
                </c:pt>
                <c:pt idx="4">
                  <c:v>2.1</c:v>
                </c:pt>
                <c:pt idx="5">
                  <c:v>0.9</c:v>
                </c:pt>
                <c:pt idx="6">
                  <c:v>0</c:v>
                </c:pt>
                <c:pt idx="7">
                  <c:v>0</c:v>
                </c:pt>
                <c:pt idx="8">
                  <c:v>0</c:v>
                </c:pt>
                <c:pt idx="9">
                  <c:v>0</c:v>
                </c:pt>
                <c:pt idx="10">
                  <c:v>0</c:v>
                </c:pt>
              </c:numCache>
            </c:numRef>
          </c:val>
        </c:ser>
        <c:ser>
          <c:idx val="1"/>
          <c:order val="1"/>
          <c:tx>
            <c:v>Glasgow</c:v>
          </c:tx>
          <c:spPr>
            <a:solidFill>
              <a:srgbClr val="424242"/>
            </a:solidFill>
          </c:spPr>
          <c:invertIfNegative val="0"/>
          <c:extLst>
            <c:ext xmlns:c14="http://schemas.microsoft.com/office/drawing/2007/8/2/chart" uri="{6F2FDCE9-48DA-4B69-8628-5D25D57E5C99}">
              <c14:invertSolidFillFmt>
                <c14:spPr>
                  <a:solidFill>
                    <a:srgbClr val="424242"/>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'T6.12'!$B$12:$L$12</c:f>
              <c:numCache>
                <c:ptCount val="11"/>
                <c:pt idx="0">
                  <c:v>3</c:v>
                </c:pt>
                <c:pt idx="1">
                  <c:v>4.5</c:v>
                </c:pt>
                <c:pt idx="2">
                  <c:v>4.2</c:v>
                </c:pt>
                <c:pt idx="3">
                  <c:v>8.6</c:v>
                </c:pt>
                <c:pt idx="4">
                  <c:v>4.8</c:v>
                </c:pt>
                <c:pt idx="5">
                  <c:v>2.4</c:v>
                </c:pt>
                <c:pt idx="6">
                  <c:v>3</c:v>
                </c:pt>
                <c:pt idx="7">
                  <c:v>2.3</c:v>
                </c:pt>
                <c:pt idx="8">
                  <c:v>2</c:v>
                </c:pt>
                <c:pt idx="9">
                  <c:v>1.2</c:v>
                </c:pt>
                <c:pt idx="10">
                  <c:v>2.8</c:v>
                </c:pt>
              </c:numCache>
            </c:numRef>
          </c:val>
        </c:ser>
        <c:axId val="20840241"/>
        <c:axId val="53344442"/>
      </c:barChart>
      <c:catAx>
        <c:axId val="2084024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44442"/>
        <c:crosses val="autoZero"/>
        <c:auto val="1"/>
        <c:lblOffset val="100"/>
        <c:noMultiLvlLbl val="0"/>
      </c:catAx>
      <c:valAx>
        <c:axId val="53344442"/>
        <c:scaling>
          <c:orientation val="minMax"/>
          <c:max val="15"/>
          <c:min val="0"/>
        </c:scaling>
        <c:axPos val="l"/>
        <c:title>
          <c:tx>
            <c:rich>
              <a:bodyPr vert="horz" rot="-5400000" anchor="ctr"/>
              <a:lstStyle/>
              <a:p>
                <a:pPr algn="ctr">
                  <a:defRPr/>
                </a:pPr>
                <a:r>
                  <a:rPr lang="en-US" cap="none" sz="1075" b="1" i="0" u="none" baseline="0">
                    <a:latin typeface="Arial"/>
                    <a:ea typeface="Arial"/>
                    <a:cs typeface="Arial"/>
                  </a:rPr>
                  <a:t>milligrams/m</a:t>
                </a:r>
                <a:r>
                  <a:rPr lang="en-US" cap="none" sz="1075" b="1" i="0" u="none" baseline="30000">
                    <a:latin typeface="Arial"/>
                    <a:ea typeface="Arial"/>
                    <a:cs typeface="Arial"/>
                  </a:rPr>
                  <a:t>3</a:t>
                </a:r>
              </a:p>
            </c:rich>
          </c:tx>
          <c:layout>
            <c:manualLayout>
              <c:xMode val="factor"/>
              <c:yMode val="factor"/>
              <c:x val="-0.001"/>
              <c:y val="0.01"/>
            </c:manualLayout>
          </c:layout>
          <c:overlay val="0"/>
          <c:spPr>
            <a:noFill/>
            <a:ln>
              <a:noFill/>
            </a:ln>
          </c:spPr>
        </c:title>
        <c:delete val="0"/>
        <c:numFmt formatCode="General" sourceLinked="1"/>
        <c:majorTickMark val="out"/>
        <c:minorTickMark val="none"/>
        <c:tickLblPos val="nextTo"/>
        <c:crossAx val="20840241"/>
        <c:crossesAt val="1"/>
        <c:crossBetween val="between"/>
        <c:dispUnits/>
        <c:majorUnit val="5"/>
        <c:minorUnit val="1"/>
      </c:valAx>
      <c:spPr>
        <a:noFill/>
        <a:ln>
          <a:noFill/>
        </a:ln>
      </c:spPr>
    </c:plotArea>
    <c:legend>
      <c:legendPos val="r"/>
      <c:layout>
        <c:manualLayout>
          <c:xMode val="edge"/>
          <c:yMode val="edge"/>
          <c:x val="0.75825"/>
          <c:y val="0.2615"/>
          <c:w val="0.15225"/>
          <c:h val="0.1792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Annual mean concentrations of NO</a:t>
            </a:r>
            <a:r>
              <a:rPr lang="en-US" cap="none" sz="250" b="1" i="0" u="none" baseline="-25000">
                <a:latin typeface="Arial"/>
                <a:ea typeface="Arial"/>
                <a:cs typeface="Arial"/>
              </a:rPr>
              <a:t>2</a:t>
            </a:r>
          </a:p>
        </c:rich>
      </c:tx>
      <c:layout/>
      <c:spPr>
        <a:noFill/>
        <a:ln>
          <a:noFill/>
        </a:ln>
      </c:spPr>
    </c:title>
    <c:plotArea>
      <c:layout/>
      <c:barChart>
        <c:barDir val="col"/>
        <c:grouping val="clustered"/>
        <c:varyColors val="0"/>
        <c:ser>
          <c:idx val="0"/>
          <c:order val="0"/>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Edinburgh</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Strath Vaichl</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6730331"/>
        <c:axId val="62137524"/>
      </c:barChart>
      <c:catAx>
        <c:axId val="36730331"/>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2137524"/>
        <c:crosses val="autoZero"/>
        <c:auto val="1"/>
        <c:lblOffset val="100"/>
        <c:noMultiLvlLbl val="0"/>
      </c:catAx>
      <c:valAx>
        <c:axId val="62137524"/>
        <c:scaling>
          <c:orientation val="minMax"/>
          <c:max val="60"/>
          <c:min val="0"/>
        </c:scaling>
        <c:axPos val="l"/>
        <c:title>
          <c:tx>
            <c:rich>
              <a:bodyPr vert="horz" rot="-5400000" anchor="ctr"/>
              <a:lstStyle/>
              <a:p>
                <a:pPr algn="ctr">
                  <a:defRPr/>
                </a:pPr>
                <a:r>
                  <a:rPr lang="en-US" cap="none" sz="250" b="1" i="0" u="none" baseline="0">
                    <a:latin typeface="Arial"/>
                    <a:ea typeface="Arial"/>
                    <a:cs typeface="Arial"/>
                  </a:rPr>
                  <a:t>NO</a:t>
                </a:r>
                <a:r>
                  <a:rPr lang="en-US" cap="none" sz="250" b="1" i="0" u="none" baseline="-25000">
                    <a:latin typeface="Arial"/>
                    <a:ea typeface="Arial"/>
                    <a:cs typeface="Arial"/>
                  </a:rPr>
                  <a:t>2</a:t>
                </a:r>
                <a:r>
                  <a:rPr lang="en-US" cap="none" sz="250" b="1" i="0" u="none" baseline="0">
                    <a:latin typeface="Arial"/>
                    <a:ea typeface="Arial"/>
                    <a:cs typeface="Arial"/>
                  </a:rPr>
                  <a:t> concentration (ug/m</a:t>
                </a:r>
                <a:r>
                  <a:rPr lang="en-US" cap="none" sz="250" b="1" i="0" u="none" baseline="30000">
                    <a:latin typeface="Arial"/>
                    <a:ea typeface="Arial"/>
                    <a:cs typeface="Arial"/>
                  </a:rPr>
                  <a:t>3</a:t>
                </a:r>
                <a:r>
                  <a:rPr lang="en-US" cap="none" sz="25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6730331"/>
        <c:crossesAt val="1"/>
        <c:crossBetween val="between"/>
        <c:dispUnits/>
        <c:majorUnit val="10"/>
        <c:minorUnit val="1"/>
      </c:valAx>
      <c:spPr>
        <a:noFill/>
        <a:ln>
          <a:noFill/>
        </a:ln>
      </c:spPr>
    </c:plotArea>
    <c:legend>
      <c:legendPos val="r"/>
      <c:layout/>
      <c:overlay val="0"/>
      <c:spPr>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11175"/>
          <c:w val="0.8015"/>
          <c:h val="0.8745"/>
        </c:manualLayout>
      </c:layout>
      <c:barChart>
        <c:barDir val="col"/>
        <c:grouping val="stacked"/>
        <c:varyColors val="0"/>
        <c:ser>
          <c:idx val="0"/>
          <c:order val="0"/>
          <c:tx>
            <c:v>Diesel</c:v>
          </c:tx>
          <c:invertIfNegative val="0"/>
          <c:extLst>
            <c:ext xmlns:c14="http://schemas.microsoft.com/office/drawing/2007/8/2/chart" uri="{6F2FDCE9-48DA-4B69-8628-5D25D57E5C99}">
              <c14:invertSolidFillFmt>
                <c14:spPr>
                  <a:solidFill>
                    <a:srgbClr val="000000"/>
                  </a:solidFill>
                </c14:spPr>
              </c14:invertSolidFillFmt>
            </c:ext>
          </c:extLst>
          <c:cat>
            <c:numRef>
              <c:f>'T6.10'!$B$3:$K$3</c:f>
              <c:numCache>
                <c:ptCount val="10"/>
                <c:pt idx="0">
                  <c:v>1998</c:v>
                </c:pt>
                <c:pt idx="1">
                  <c:v>1999</c:v>
                </c:pt>
                <c:pt idx="2">
                  <c:v>2000</c:v>
                </c:pt>
                <c:pt idx="3">
                  <c:v>2001</c:v>
                </c:pt>
                <c:pt idx="4">
                  <c:v>2002</c:v>
                </c:pt>
                <c:pt idx="5">
                  <c:v>2003</c:v>
                </c:pt>
                <c:pt idx="6">
                  <c:v>2004</c:v>
                </c:pt>
                <c:pt idx="7">
                  <c:v>2005</c:v>
                </c:pt>
                <c:pt idx="8">
                  <c:v>2006</c:v>
                </c:pt>
                <c:pt idx="9">
                  <c:v>2007</c:v>
                </c:pt>
              </c:numCache>
            </c:numRef>
          </c:cat>
          <c:val>
            <c:numRef>
              <c:f>'T6.10'!$B$26:$K$26</c:f>
              <c:numCache>
                <c:ptCount val="10"/>
                <c:pt idx="0">
                  <c:v>1189.207</c:v>
                </c:pt>
                <c:pt idx="1">
                  <c:v>1175.0299549398117</c:v>
                </c:pt>
                <c:pt idx="2">
                  <c:v>1139.016530583579</c:v>
                </c:pt>
                <c:pt idx="3">
                  <c:v>1091.045975131592</c:v>
                </c:pt>
                <c:pt idx="4">
                  <c:v>1061.9699783187086</c:v>
                </c:pt>
                <c:pt idx="5">
                  <c:v>1110.2722279749537</c:v>
                </c:pt>
                <c:pt idx="6">
                  <c:v>1094.1148336765111</c:v>
                </c:pt>
                <c:pt idx="7">
                  <c:v>1133.601827230261</c:v>
                </c:pt>
                <c:pt idx="8">
                  <c:v>1139.2276724481699</c:v>
                </c:pt>
                <c:pt idx="9">
                  <c:v>1036.865983168194</c:v>
                </c:pt>
              </c:numCache>
            </c:numRef>
          </c:val>
        </c:ser>
        <c:ser>
          <c:idx val="1"/>
          <c:order val="1"/>
          <c:tx>
            <c:v>Petrol</c:v>
          </c:tx>
          <c:invertIfNegative val="0"/>
          <c:extLst>
            <c:ext xmlns:c14="http://schemas.microsoft.com/office/drawing/2007/8/2/chart" uri="{6F2FDCE9-48DA-4B69-8628-5D25D57E5C99}">
              <c14:invertSolidFillFmt>
                <c14:spPr>
                  <a:solidFill>
                    <a:srgbClr val="000000"/>
                  </a:solidFill>
                </c14:spPr>
              </c14:invertSolidFillFmt>
            </c:ext>
          </c:extLst>
          <c:cat>
            <c:numRef>
              <c:f>'T6.10'!$B$3:$K$3</c:f>
              <c:numCache>
                <c:ptCount val="10"/>
                <c:pt idx="0">
                  <c:v>1998</c:v>
                </c:pt>
                <c:pt idx="1">
                  <c:v>1999</c:v>
                </c:pt>
                <c:pt idx="2">
                  <c:v>2000</c:v>
                </c:pt>
                <c:pt idx="3">
                  <c:v>2001</c:v>
                </c:pt>
                <c:pt idx="4">
                  <c:v>2002</c:v>
                </c:pt>
                <c:pt idx="5">
                  <c:v>2003</c:v>
                </c:pt>
                <c:pt idx="6">
                  <c:v>2004</c:v>
                </c:pt>
                <c:pt idx="7">
                  <c:v>2005</c:v>
                </c:pt>
                <c:pt idx="8">
                  <c:v>2006</c:v>
                </c:pt>
                <c:pt idx="9">
                  <c:v>2007</c:v>
                </c:pt>
              </c:numCache>
            </c:numRef>
          </c:cat>
          <c:val>
            <c:numRef>
              <c:f>'T6.10'!$B$21:$K$21</c:f>
              <c:numCache>
                <c:ptCount val="10"/>
                <c:pt idx="0">
                  <c:v>1402</c:v>
                </c:pt>
                <c:pt idx="1">
                  <c:v>1396.2973706372227</c:v>
                </c:pt>
                <c:pt idx="2">
                  <c:v>1250.9969051943385</c:v>
                </c:pt>
                <c:pt idx="3">
                  <c:v>1172.9973112000864</c:v>
                </c:pt>
                <c:pt idx="4">
                  <c:v>1096.9956931116244</c:v>
                </c:pt>
                <c:pt idx="5">
                  <c:v>1066.4895531866127</c:v>
                </c:pt>
                <c:pt idx="6">
                  <c:v>1021.7267857559705</c:v>
                </c:pt>
                <c:pt idx="7">
                  <c:v>988.9815631835615</c:v>
                </c:pt>
                <c:pt idx="8">
                  <c:v>878.1565354532903</c:v>
                </c:pt>
                <c:pt idx="9">
                  <c:v>644.4912509648263</c:v>
                </c:pt>
              </c:numCache>
            </c:numRef>
          </c:val>
        </c:ser>
        <c:overlap val="100"/>
        <c:axId val="22366805"/>
        <c:axId val="67083518"/>
      </c:barChart>
      <c:catAx>
        <c:axId val="223668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83518"/>
        <c:crosses val="autoZero"/>
        <c:auto val="1"/>
        <c:lblOffset val="100"/>
        <c:noMultiLvlLbl val="0"/>
      </c:catAx>
      <c:valAx>
        <c:axId val="67083518"/>
        <c:scaling>
          <c:orientation val="minMax"/>
        </c:scaling>
        <c:axPos val="l"/>
        <c:title>
          <c:tx>
            <c:rich>
              <a:bodyPr vert="horz" rot="0" anchor="ctr"/>
              <a:lstStyle/>
              <a:p>
                <a:pPr algn="ctr">
                  <a:defRPr/>
                </a:pPr>
                <a:r>
                  <a:rPr lang="en-US" cap="none" sz="1025" b="1" i="0" u="none" baseline="0">
                    <a:latin typeface="Arial"/>
                    <a:ea typeface="Arial"/>
                    <a:cs typeface="Arial"/>
                  </a:rPr>
                  <a:t>Tonnage</a:t>
                </a:r>
              </a:p>
            </c:rich>
          </c:tx>
          <c:layout>
            <c:manualLayout>
              <c:xMode val="factor"/>
              <c:yMode val="factor"/>
              <c:x val="0.035"/>
              <c:y val="0.136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22366805"/>
        <c:crossesAt val="1"/>
        <c:crossBetween val="between"/>
        <c:dispUnits/>
      </c:valAx>
      <c:spPr>
        <a:solidFill>
          <a:srgbClr val="FFFFFF"/>
        </a:solidFill>
        <a:ln w="12700">
          <a:solidFill>
            <a:srgbClr val="FFFFFF"/>
          </a:solidFill>
        </a:ln>
      </c:spPr>
    </c:plotArea>
    <c:legend>
      <c:legendPos val="r"/>
      <c:layout>
        <c:manualLayout>
          <c:xMode val="edge"/>
          <c:yMode val="edge"/>
          <c:x val="0.81875"/>
          <c:y val="0.056"/>
          <c:w val="0.163"/>
          <c:h val="0.132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25225"/>
          <c:w val="0.88975"/>
          <c:h val="0.74475"/>
        </c:manualLayout>
      </c:layout>
      <c:barChart>
        <c:barDir val="col"/>
        <c:grouping val="percentStacked"/>
        <c:varyColors val="0"/>
        <c:ser>
          <c:idx val="0"/>
          <c:order val="0"/>
          <c:tx>
            <c:v>Unleaded</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E3E3E3"/>
              </a:solidFill>
            </c:spPr>
          </c:dPt>
          <c:cat>
            <c:numRef>
              <c:f>'T6.10'!$B$3:$K$3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'T6.10'!$B$20:$K$20</c:f>
              <c:numCache>
                <c:ptCount val="10"/>
                <c:pt idx="0">
                  <c:v>1099.255</c:v>
                </c:pt>
                <c:pt idx="1">
                  <c:v>1171.408</c:v>
                </c:pt>
                <c:pt idx="2">
                  <c:v>1276.3723706372227</c:v>
                </c:pt>
                <c:pt idx="3">
                  <c:v>1194.8979119134146</c:v>
                </c:pt>
                <c:pt idx="4">
                  <c:v>1131.5260686828121</c:v>
                </c:pt>
                <c:pt idx="5">
                  <c:v>1064.2415387896424</c:v>
                </c:pt>
                <c:pt idx="6">
                  <c:v>1035.4318613613364</c:v>
                </c:pt>
                <c:pt idx="7">
                  <c:v>1020.7679230190123</c:v>
                </c:pt>
                <c:pt idx="8">
                  <c:v>987.7506508693484</c:v>
                </c:pt>
                <c:pt idx="9">
                  <c:v>877.063558866531</c:v>
                </c:pt>
              </c:numCache>
            </c:numRef>
          </c:val>
        </c:ser>
        <c:ser>
          <c:idx val="1"/>
          <c:order val="1"/>
          <c:tx>
            <c:v>Leaded</c:v>
          </c:tx>
          <c:invertIfNegative val="0"/>
          <c:extLst>
            <c:ext xmlns:c14="http://schemas.microsoft.com/office/drawing/2007/8/2/chart" uri="{6F2FDCE9-48DA-4B69-8628-5D25D57E5C99}">
              <c14:invertSolidFillFmt>
                <c14:spPr>
                  <a:solidFill>
                    <a:srgbClr val="000000"/>
                  </a:solidFill>
                </c14:spPr>
              </c14:invertSolidFillFmt>
            </c:ext>
          </c:extLst>
          <c:cat>
            <c:numRef>
              <c:f>'T6.10'!$B$3:$K$3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'T6.10'!$B$19:$K$19</c:f>
              <c:numCache>
                <c:ptCount val="10"/>
                <c:pt idx="0">
                  <c:v>337.83</c:v>
                </c:pt>
                <c:pt idx="1">
                  <c:v>230.592</c:v>
                </c:pt>
                <c:pt idx="2">
                  <c:v>119.925</c:v>
                </c:pt>
                <c:pt idx="3">
                  <c:v>56.098993280923786</c:v>
                </c:pt>
                <c:pt idx="4">
                  <c:v>41.47124251727435</c:v>
                </c:pt>
                <c:pt idx="5">
                  <c:v>32.75415432198193</c:v>
                </c:pt>
                <c:pt idx="6">
                  <c:v>31.057691825276482</c:v>
                </c:pt>
                <c:pt idx="7">
                  <c:v>0.9588627369581191</c:v>
                </c:pt>
                <c:pt idx="8">
                  <c:v>1.2309123142131382</c:v>
                </c:pt>
                <c:pt idx="9">
                  <c:v>1.0929765867592547</c:v>
                </c:pt>
              </c:numCache>
            </c:numRef>
          </c:val>
        </c:ser>
        <c:overlap val="100"/>
        <c:axId val="66880751"/>
        <c:axId val="65055848"/>
      </c:barChart>
      <c:catAx>
        <c:axId val="66880751"/>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055848"/>
        <c:crosses val="autoZero"/>
        <c:auto val="1"/>
        <c:lblOffset val="100"/>
        <c:noMultiLvlLbl val="0"/>
      </c:catAx>
      <c:valAx>
        <c:axId val="65055848"/>
        <c:scaling>
          <c:orientation val="minMax"/>
        </c:scaling>
        <c:axPos val="l"/>
        <c:delete val="0"/>
        <c:numFmt formatCode="General" sourceLinked="1"/>
        <c:majorTickMark val="out"/>
        <c:minorTickMark val="none"/>
        <c:tickLblPos val="nextTo"/>
        <c:crossAx val="66880751"/>
        <c:crossesAt val="1"/>
        <c:crossBetween val="between"/>
        <c:dispUnits/>
        <c:majorUnit val="0.2"/>
      </c:valAx>
      <c:spPr>
        <a:solidFill>
          <a:srgbClr val="FFFFFF"/>
        </a:solidFill>
        <a:ln w="12700">
          <a:solidFill>
            <a:srgbClr val="FFFFFF"/>
          </a:solidFill>
        </a:ln>
      </c:spPr>
    </c:plotArea>
    <c:legend>
      <c:legendPos val="t"/>
      <c:layout>
        <c:manualLayout>
          <c:xMode val="edge"/>
          <c:yMode val="edge"/>
          <c:x val="0.6075"/>
          <c:y val="0.102"/>
          <c:w val="0.35"/>
          <c:h val="0.0932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Annual mean lead concentrations</a:t>
            </a:r>
          </a:p>
        </c:rich>
      </c:tx>
      <c:layout>
        <c:manualLayout>
          <c:xMode val="factor"/>
          <c:yMode val="factor"/>
          <c:x val="-0.06525"/>
          <c:y val="-0.0195"/>
        </c:manualLayout>
      </c:layout>
      <c:spPr>
        <a:noFill/>
        <a:ln>
          <a:noFill/>
        </a:ln>
      </c:spPr>
    </c:title>
    <c:plotArea>
      <c:layout>
        <c:manualLayout>
          <c:xMode val="edge"/>
          <c:yMode val="edge"/>
          <c:x val="0.07625"/>
          <c:y val="0.0525"/>
          <c:w val="0.54275"/>
          <c:h val="0.9475"/>
        </c:manualLayout>
      </c:layout>
      <c:barChart>
        <c:barDir val="col"/>
        <c:grouping val="clustered"/>
        <c:varyColors val="0"/>
        <c:ser>
          <c:idx val="0"/>
          <c:order val="0"/>
          <c:tx>
            <c:v>Eskdalemuir</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'T6.12'!$B$4:$I$4</c:f>
              <c:numCache>
                <c:ptCount val="8"/>
                <c:pt idx="0">
                  <c:v>1998</c:v>
                </c:pt>
                <c:pt idx="1">
                  <c:v>1999</c:v>
                </c:pt>
                <c:pt idx="2">
                  <c:v>2000</c:v>
                </c:pt>
                <c:pt idx="3">
                  <c:v>2001</c:v>
                </c:pt>
                <c:pt idx="4">
                  <c:v>2002</c:v>
                </c:pt>
                <c:pt idx="5">
                  <c:v>2003</c:v>
                </c:pt>
                <c:pt idx="6">
                  <c:v>2004</c:v>
                </c:pt>
                <c:pt idx="7">
                  <c:v>2005</c:v>
                </c:pt>
              </c:numCache>
            </c:numRef>
          </c:cat>
          <c:val>
            <c:numRef>
              <c:f>'T6.12'!$B$15:$I$15</c:f>
              <c:numCache>
                <c:ptCount val="8"/>
                <c:pt idx="0">
                  <c:v>8</c:v>
                </c:pt>
                <c:pt idx="1">
                  <c:v>7</c:v>
                </c:pt>
                <c:pt idx="2">
                  <c:v>3</c:v>
                </c:pt>
                <c:pt idx="3">
                  <c:v>2</c:v>
                </c:pt>
                <c:pt idx="4">
                  <c:v>3</c:v>
                </c:pt>
                <c:pt idx="5">
                  <c:v>3</c:v>
                </c:pt>
                <c:pt idx="6">
                  <c:v>2</c:v>
                </c:pt>
                <c:pt idx="7">
                  <c:v>3</c:v>
                </c:pt>
              </c:numCache>
            </c:numRef>
          </c:val>
        </c:ser>
        <c:ser>
          <c:idx val="1"/>
          <c:order val="1"/>
          <c:tx>
            <c:v>Glasgow</c:v>
          </c:tx>
          <c:spPr>
            <a:solidFill>
              <a:srgbClr val="424242"/>
            </a:solidFill>
          </c:spPr>
          <c:invertIfNegative val="0"/>
          <c:extLst>
            <c:ext xmlns:c14="http://schemas.microsoft.com/office/drawing/2007/8/2/chart" uri="{6F2FDCE9-48DA-4B69-8628-5D25D57E5C99}">
              <c14:invertSolidFillFmt>
                <c14:spPr>
                  <a:solidFill>
                    <a:srgbClr val="808080"/>
                  </a:solidFill>
                </c14:spPr>
              </c14:invertSolidFillFmt>
            </c:ext>
          </c:extLst>
          <c:cat>
            <c:numRef>
              <c:f>'T6.12'!$B$4:$I$4</c:f>
              <c:numCache>
                <c:ptCount val="8"/>
                <c:pt idx="0">
                  <c:v>1998</c:v>
                </c:pt>
                <c:pt idx="1">
                  <c:v>1999</c:v>
                </c:pt>
                <c:pt idx="2">
                  <c:v>2000</c:v>
                </c:pt>
                <c:pt idx="3">
                  <c:v>2001</c:v>
                </c:pt>
                <c:pt idx="4">
                  <c:v>2002</c:v>
                </c:pt>
                <c:pt idx="5">
                  <c:v>2003</c:v>
                </c:pt>
                <c:pt idx="6">
                  <c:v>2004</c:v>
                </c:pt>
                <c:pt idx="7">
                  <c:v>2005</c:v>
                </c:pt>
              </c:numCache>
            </c:numRef>
          </c:cat>
          <c:val>
            <c:numRef>
              <c:f>'T6.12'!$B$16:$I$16</c:f>
              <c:numCache>
                <c:ptCount val="8"/>
                <c:pt idx="0">
                  <c:v>29</c:v>
                </c:pt>
                <c:pt idx="1">
                  <c:v>20</c:v>
                </c:pt>
                <c:pt idx="2">
                  <c:v>17</c:v>
                </c:pt>
                <c:pt idx="3">
                  <c:v>25</c:v>
                </c:pt>
                <c:pt idx="4">
                  <c:v>15</c:v>
                </c:pt>
                <c:pt idx="5">
                  <c:v>14</c:v>
                </c:pt>
                <c:pt idx="6">
                  <c:v>14</c:v>
                </c:pt>
                <c:pt idx="7">
                  <c:v>13</c:v>
                </c:pt>
              </c:numCache>
            </c:numRef>
          </c:val>
        </c:ser>
        <c:ser>
          <c:idx val="2"/>
          <c:order val="2"/>
          <c:tx>
            <c:v>Motherwell</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FFFFFF"/>
              </a:solidFill>
            </c:spPr>
          </c:dPt>
          <c:cat>
            <c:numRef>
              <c:f>'T6.12'!$B$4:$I$4</c:f>
              <c:numCache>
                <c:ptCount val="8"/>
                <c:pt idx="0">
                  <c:v>1998</c:v>
                </c:pt>
                <c:pt idx="1">
                  <c:v>1999</c:v>
                </c:pt>
                <c:pt idx="2">
                  <c:v>2000</c:v>
                </c:pt>
                <c:pt idx="3">
                  <c:v>2001</c:v>
                </c:pt>
                <c:pt idx="4">
                  <c:v>2002</c:v>
                </c:pt>
                <c:pt idx="5">
                  <c:v>2003</c:v>
                </c:pt>
                <c:pt idx="6">
                  <c:v>2004</c:v>
                </c:pt>
                <c:pt idx="7">
                  <c:v>2005</c:v>
                </c:pt>
              </c:numCache>
            </c:numRef>
          </c:cat>
          <c:val>
            <c:numRef>
              <c:f>'T6.12'!$B$17:$I$17</c:f>
              <c:numCache>
                <c:ptCount val="8"/>
                <c:pt idx="0">
                  <c:v>18</c:v>
                </c:pt>
                <c:pt idx="1">
                  <c:v>16</c:v>
                </c:pt>
                <c:pt idx="2">
                  <c:v>9</c:v>
                </c:pt>
                <c:pt idx="3">
                  <c:v>16</c:v>
                </c:pt>
                <c:pt idx="4">
                  <c:v>12</c:v>
                </c:pt>
                <c:pt idx="5">
                  <c:v>10</c:v>
                </c:pt>
                <c:pt idx="6">
                  <c:v>8</c:v>
                </c:pt>
                <c:pt idx="7">
                  <c:v>7</c:v>
                </c:pt>
              </c:numCache>
            </c:numRef>
          </c:val>
        </c:ser>
        <c:axId val="10337931"/>
        <c:axId val="25932516"/>
      </c:barChart>
      <c:catAx>
        <c:axId val="10337931"/>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5932516"/>
        <c:crosses val="autoZero"/>
        <c:auto val="1"/>
        <c:lblOffset val="100"/>
        <c:noMultiLvlLbl val="0"/>
      </c:catAx>
      <c:valAx>
        <c:axId val="25932516"/>
        <c:scaling>
          <c:orientation val="minMax"/>
          <c:max val="300"/>
          <c:min val="0"/>
        </c:scaling>
        <c:axPos val="l"/>
        <c:title>
          <c:tx>
            <c:rich>
              <a:bodyPr vert="horz" rot="-5400000" anchor="ctr"/>
              <a:lstStyle/>
              <a:p>
                <a:pPr algn="ctr">
                  <a:defRPr/>
                </a:pPr>
                <a:r>
                  <a:rPr lang="en-US" cap="none" sz="1150" b="1" i="0" u="none" baseline="0">
                    <a:latin typeface="Arial"/>
                    <a:ea typeface="Arial"/>
                    <a:cs typeface="Arial"/>
                  </a:rPr>
                  <a:t>nanograms/m</a:t>
                </a:r>
                <a:r>
                  <a:rPr lang="en-US" cap="none" sz="1150" b="1" i="0" u="none" baseline="30000">
                    <a:latin typeface="Arial"/>
                    <a:ea typeface="Arial"/>
                    <a:cs typeface="Arial"/>
                  </a:rPr>
                  <a:t>3</a:t>
                </a:r>
              </a:p>
            </c:rich>
          </c:tx>
          <c:layout/>
          <c:overlay val="0"/>
          <c:spPr>
            <a:noFill/>
            <a:ln>
              <a:noFill/>
            </a:ln>
          </c:spPr>
        </c:title>
        <c:delete val="0"/>
        <c:numFmt formatCode="General" sourceLinked="1"/>
        <c:majorTickMark val="out"/>
        <c:minorTickMark val="none"/>
        <c:tickLblPos val="nextTo"/>
        <c:crossAx val="10337931"/>
        <c:crossesAt val="1"/>
        <c:crossBetween val="between"/>
        <c:dispUnits/>
        <c:majorUnit val="50"/>
        <c:minorUnit val="1"/>
      </c:valAx>
      <c:spPr>
        <a:noFill/>
        <a:ln>
          <a:noFill/>
        </a:ln>
      </c:spPr>
    </c:plotArea>
    <c:legend>
      <c:legendPos val="r"/>
      <c:layout>
        <c:manualLayout>
          <c:xMode val="edge"/>
          <c:yMode val="edge"/>
          <c:x val="0.772"/>
          <c:y val="0.2745"/>
        </c:manualLayout>
      </c:layout>
      <c:overlay val="0"/>
      <c:spPr>
        <a:solidFill>
          <a:srgbClr val="FFFFFF"/>
        </a:solidFill>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Retail Derv</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ser>
          <c:idx val="1"/>
          <c:order val="1"/>
          <c:tx>
            <c:v>Comm Derv</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ser>
          <c:idx val="2"/>
          <c:order val="2"/>
          <c:tx>
            <c:v>Retail Petrol</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ser>
          <c:idx val="3"/>
          <c:order val="3"/>
          <c:tx>
            <c:v>Comm Petrol</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overlap val="100"/>
        <c:axId val="32066053"/>
        <c:axId val="20159022"/>
      </c:barChart>
      <c:catAx>
        <c:axId val="32066053"/>
        <c:scaling>
          <c:orientation val="minMax"/>
        </c:scaling>
        <c:axPos val="b"/>
        <c:delete val="0"/>
        <c:numFmt formatCode="General" sourceLinked="1"/>
        <c:majorTickMark val="out"/>
        <c:minorTickMark val="none"/>
        <c:tickLblPos val="nextTo"/>
        <c:crossAx val="20159022"/>
        <c:crosses val="autoZero"/>
        <c:auto val="1"/>
        <c:lblOffset val="100"/>
        <c:noMultiLvlLbl val="0"/>
      </c:catAx>
      <c:valAx>
        <c:axId val="20159022"/>
        <c:scaling>
          <c:orientation val="minMax"/>
        </c:scaling>
        <c:axPos val="l"/>
        <c:title>
          <c:tx>
            <c:rich>
              <a:bodyPr vert="horz" rot="-5400000" anchor="ctr"/>
              <a:lstStyle/>
              <a:p>
                <a:pPr algn="ctr">
                  <a:defRPr/>
                </a:pPr>
                <a:r>
                  <a:rPr lang="en-US" cap="none" sz="175" b="1" i="0" u="none" baseline="0"/>
                  <a:t>Tonnage</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2066053"/>
        <c:crossesAt val="1"/>
        <c:crossBetween val="between"/>
        <c:dispUnits/>
      </c:valAx>
      <c:spPr>
        <a:solidFill>
          <a:srgbClr val="FFFFFF"/>
        </a:solidFill>
        <a:ln w="12700">
          <a:solidFill>
            <a:srgbClr val="FFFFFF"/>
          </a:solid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v>Unleaded</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ser>
          <c:idx val="1"/>
          <c:order val="1"/>
          <c:tx>
            <c:v>Leaded</c:v>
          </c:tx>
          <c:invertIfNegative val="0"/>
          <c:extLst>
            <c:ext xmlns:c14="http://schemas.microsoft.com/office/drawing/2007/8/2/chart" uri="{6F2FDCE9-48DA-4B69-8628-5D25D57E5C99}">
              <c14:invertSolidFillFmt>
                <c14:spPr>
                  <a:solidFill>
                    <a:srgbClr val="000000"/>
                  </a:solidFill>
                </c14:spPr>
              </c14:invertSolidFillFmt>
            </c:ext>
          </c:extLst>
          <c:cat>
            <c:strRef>
              <c:f>'Fig6.2&amp;3old'!#REF!</c:f>
              <c:strCache>
                <c:ptCount val="1"/>
                <c:pt idx="0">
                  <c:v>1</c:v>
                </c:pt>
              </c:strCache>
            </c:strRef>
          </c:cat>
          <c:val>
            <c:numRef>
              <c:f>'Fig6.2&amp;3old'!#REF!</c:f>
              <c:numCache>
                <c:ptCount val="1"/>
                <c:pt idx="0">
                  <c:v>1</c:v>
                </c:pt>
              </c:numCache>
            </c:numRef>
          </c:val>
        </c:ser>
        <c:overlap val="100"/>
        <c:axId val="47213471"/>
        <c:axId val="22268056"/>
      </c:barChart>
      <c:catAx>
        <c:axId val="47213471"/>
        <c:scaling>
          <c:orientation val="minMax"/>
        </c:scaling>
        <c:axPos val="b"/>
        <c:delete val="0"/>
        <c:numFmt formatCode="General" sourceLinked="1"/>
        <c:majorTickMark val="out"/>
        <c:minorTickMark val="none"/>
        <c:tickLblPos val="nextTo"/>
        <c:txPr>
          <a:bodyPr/>
          <a:lstStyle/>
          <a:p>
            <a:pPr>
              <a:defRPr lang="en-US" cap="none" sz="275" b="0" i="0" u="none" baseline="0"/>
            </a:pPr>
          </a:p>
        </c:txPr>
        <c:crossAx val="22268056"/>
        <c:crosses val="autoZero"/>
        <c:auto val="1"/>
        <c:lblOffset val="100"/>
        <c:noMultiLvlLbl val="0"/>
      </c:catAx>
      <c:valAx>
        <c:axId val="22268056"/>
        <c:scaling>
          <c:orientation val="minMax"/>
        </c:scaling>
        <c:axPos val="l"/>
        <c:delete val="0"/>
        <c:numFmt formatCode="General" sourceLinked="1"/>
        <c:majorTickMark val="out"/>
        <c:minorTickMark val="none"/>
        <c:tickLblPos val="nextTo"/>
        <c:txPr>
          <a:bodyPr/>
          <a:lstStyle/>
          <a:p>
            <a:pPr>
              <a:defRPr lang="en-US" cap="none" sz="350" b="0" i="0" u="none" baseline="0"/>
            </a:pPr>
          </a:p>
        </c:txPr>
        <c:crossAx val="47213471"/>
        <c:crossesAt val="1"/>
        <c:crossBetween val="between"/>
        <c:dispUnits/>
        <c:majorUnit val="0.2"/>
      </c:valAx>
      <c:spPr>
        <a:solidFill>
          <a:srgbClr val="FFFFFF"/>
        </a:solidFill>
        <a:ln w="12700">
          <a:solidFill>
            <a:srgbClr val="FFFFFF"/>
          </a:solidFill>
        </a:ln>
      </c:spPr>
    </c:plotArea>
    <c:legend>
      <c:legendPos val="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Annual mean concentrations of
 nitrogen dioxide</a:t>
            </a:r>
          </a:p>
        </c:rich>
      </c:tx>
      <c:layout>
        <c:manualLayout>
          <c:xMode val="factor"/>
          <c:yMode val="factor"/>
          <c:x val="-0.1175"/>
          <c:y val="0.00325"/>
        </c:manualLayout>
      </c:layout>
      <c:spPr>
        <a:noFill/>
        <a:ln>
          <a:noFill/>
        </a:ln>
      </c:spPr>
    </c:title>
    <c:plotArea>
      <c:layout>
        <c:manualLayout>
          <c:xMode val="edge"/>
          <c:yMode val="edge"/>
          <c:x val="0.073"/>
          <c:y val="0.086"/>
          <c:w val="0.5565"/>
          <c:h val="0.911"/>
        </c:manualLayout>
      </c:layout>
      <c:barChart>
        <c:barDir val="col"/>
        <c:grouping val="clustered"/>
        <c:varyColors val="0"/>
        <c:ser>
          <c:idx val="0"/>
          <c:order val="0"/>
          <c:tx>
            <c:v>Glasgow</c:v>
          </c:tx>
          <c:spPr>
            <a:solidFill>
              <a:srgbClr val="424242"/>
            </a:solidFill>
          </c:spPr>
          <c:invertIfNegative val="0"/>
          <c:extLst>
            <c:ext xmlns:c14="http://schemas.microsoft.com/office/drawing/2007/8/2/chart" uri="{6F2FDCE9-48DA-4B69-8628-5D25D57E5C99}">
              <c14:invertSolidFillFmt>
                <c14:spPr>
                  <a:solidFill>
                    <a:srgbClr val="969696"/>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'T6.12'!$B$22:$L$22</c:f>
              <c:numCache>
                <c:ptCount val="11"/>
                <c:pt idx="0">
                  <c:v>52</c:v>
                </c:pt>
                <c:pt idx="1">
                  <c:v>51</c:v>
                </c:pt>
                <c:pt idx="2">
                  <c:v>49</c:v>
                </c:pt>
                <c:pt idx="3">
                  <c:v>46</c:v>
                </c:pt>
                <c:pt idx="4">
                  <c:v>47</c:v>
                </c:pt>
                <c:pt idx="5">
                  <c:v>50</c:v>
                </c:pt>
                <c:pt idx="6">
                  <c:v>49</c:v>
                </c:pt>
                <c:pt idx="7">
                  <c:v>46</c:v>
                </c:pt>
                <c:pt idx="8">
                  <c:v>47</c:v>
                </c:pt>
                <c:pt idx="9">
                  <c:v>47</c:v>
                </c:pt>
                <c:pt idx="10">
                  <c:v>48</c:v>
                </c:pt>
              </c:numCache>
            </c:numRef>
          </c:val>
        </c:ser>
        <c:ser>
          <c:idx val="1"/>
          <c:order val="1"/>
          <c:tx>
            <c:v>Edinburgh</c:v>
          </c:tx>
          <c:spPr>
            <a:solidFill>
              <a:srgbClr val="FFFFFF"/>
            </a:solidFill>
          </c:spPr>
          <c:invertIfNegative val="0"/>
          <c:extLst>
            <c:ext xmlns:c14="http://schemas.microsoft.com/office/drawing/2007/8/2/chart" uri="{6F2FDCE9-48DA-4B69-8628-5D25D57E5C99}">
              <c14:invertSolidFillFmt>
                <c14:spPr>
                  <a:solidFill>
                    <a:srgbClr val="8080FF"/>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'T6.12'!$B$20:$L$20</c:f>
              <c:numCache>
                <c:ptCount val="11"/>
                <c:pt idx="0">
                  <c:v>47</c:v>
                </c:pt>
                <c:pt idx="1">
                  <c:v>42</c:v>
                </c:pt>
                <c:pt idx="2">
                  <c:v>45</c:v>
                </c:pt>
                <c:pt idx="3">
                  <c:v>43</c:v>
                </c:pt>
                <c:pt idx="4">
                  <c:v>48</c:v>
                </c:pt>
                <c:pt idx="5">
                  <c:v>50</c:v>
                </c:pt>
                <c:pt idx="6">
                  <c:v>0</c:v>
                </c:pt>
                <c:pt idx="7">
                  <c:v>0</c:v>
                </c:pt>
                <c:pt idx="8">
                  <c:v>0</c:v>
                </c:pt>
                <c:pt idx="9">
                  <c:v>0</c:v>
                </c:pt>
                <c:pt idx="10">
                  <c:v>0</c:v>
                </c:pt>
              </c:numCache>
            </c:numRef>
          </c:val>
        </c:ser>
        <c:ser>
          <c:idx val="2"/>
          <c:order val="2"/>
          <c:tx>
            <c:v>Strath Vaich</c:v>
          </c:tx>
          <c:spPr>
            <a:solidFill>
              <a:srgbClr val="C0C0C0"/>
            </a:solidFill>
          </c:spPr>
          <c:invertIfNegative val="0"/>
          <c:extLst>
            <c:ext xmlns:c14="http://schemas.microsoft.com/office/drawing/2007/8/2/chart" uri="{6F2FDCE9-48DA-4B69-8628-5D25D57E5C99}">
              <c14:invertSolidFillFmt>
                <c14:spPr>
                  <a:solidFill>
                    <a:srgbClr val="424242"/>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'T6.12'!$B$23:$L$23</c:f>
              <c:numCache>
                <c:ptCount val="11"/>
                <c:pt idx="0">
                  <c:v>0</c:v>
                </c:pt>
                <c:pt idx="1">
                  <c:v>0</c:v>
                </c:pt>
                <c:pt idx="2">
                  <c:v>0</c:v>
                </c:pt>
                <c:pt idx="3">
                  <c:v>0</c:v>
                </c:pt>
                <c:pt idx="4">
                  <c:v>0</c:v>
                </c:pt>
                <c:pt idx="5">
                  <c:v>0</c:v>
                </c:pt>
                <c:pt idx="6">
                  <c:v>0</c:v>
                </c:pt>
                <c:pt idx="7">
                  <c:v>0</c:v>
                </c:pt>
                <c:pt idx="8">
                  <c:v>0</c:v>
                </c:pt>
                <c:pt idx="9">
                  <c:v>0</c:v>
                </c:pt>
                <c:pt idx="10">
                  <c:v>0</c:v>
                </c:pt>
              </c:numCache>
            </c:numRef>
          </c:val>
        </c:ser>
        <c:axId val="66194777"/>
        <c:axId val="58882082"/>
      </c:barChart>
      <c:catAx>
        <c:axId val="66194777"/>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8882082"/>
        <c:crosses val="autoZero"/>
        <c:auto val="1"/>
        <c:lblOffset val="100"/>
        <c:noMultiLvlLbl val="0"/>
      </c:catAx>
      <c:valAx>
        <c:axId val="58882082"/>
        <c:scaling>
          <c:orientation val="minMax"/>
          <c:max val="60"/>
          <c:min val="0"/>
        </c:scaling>
        <c:axPos val="l"/>
        <c:title>
          <c:tx>
            <c:rich>
              <a:bodyPr vert="horz" rot="-5400000" anchor="ctr"/>
              <a:lstStyle/>
              <a:p>
                <a:pPr algn="ctr">
                  <a:defRPr/>
                </a:pPr>
                <a:r>
                  <a:rPr lang="en-US" cap="none" sz="1150" b="1" i="0" u="none" baseline="0">
                    <a:latin typeface="Arial"/>
                    <a:ea typeface="Arial"/>
                    <a:cs typeface="Arial"/>
                  </a:rPr>
                  <a:t>micrograms/m</a:t>
                </a:r>
                <a:r>
                  <a:rPr lang="en-US" cap="none" sz="1150" b="1" i="0" u="none" baseline="30000">
                    <a:latin typeface="Arial"/>
                    <a:ea typeface="Arial"/>
                    <a:cs typeface="Arial"/>
                  </a:rPr>
                  <a:t>3</a:t>
                </a:r>
              </a:p>
            </c:rich>
          </c:tx>
          <c:layout>
            <c:manualLayout>
              <c:xMode val="factor"/>
              <c:yMode val="factor"/>
              <c:x val="-0.00225"/>
              <c:y val="-0.00125"/>
            </c:manualLayout>
          </c:layout>
          <c:overlay val="0"/>
          <c:spPr>
            <a:noFill/>
            <a:ln>
              <a:noFill/>
            </a:ln>
          </c:spPr>
        </c:title>
        <c:delete val="0"/>
        <c:numFmt formatCode="General" sourceLinked="1"/>
        <c:majorTickMark val="out"/>
        <c:minorTickMark val="none"/>
        <c:tickLblPos val="nextTo"/>
        <c:crossAx val="66194777"/>
        <c:crossesAt val="1"/>
        <c:crossBetween val="between"/>
        <c:dispUnits/>
        <c:majorUnit val="10"/>
        <c:minorUnit val="1"/>
      </c:valAx>
      <c:spPr>
        <a:noFill/>
        <a:ln>
          <a:noFill/>
        </a:ln>
      </c:spPr>
    </c:plotArea>
    <c:legend>
      <c:legendPos val="r"/>
      <c:layout>
        <c:manualLayout>
          <c:xMode val="edge"/>
          <c:yMode val="edge"/>
          <c:x val="0.77175"/>
          <c:y val="0.241"/>
          <c:w val="0.18725"/>
          <c:h val="0.2117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latin typeface="Arial"/>
                <a:ea typeface="Arial"/>
                <a:cs typeface="Arial"/>
              </a:rPr>
              <a:t>Number of days ground level ozone exceeded 100 
ug/m</a:t>
            </a:r>
            <a:r>
              <a:rPr lang="en-US" cap="none" sz="1100" b="1" i="0" u="none" baseline="30000">
                <a:latin typeface="Arial"/>
                <a:ea typeface="Arial"/>
                <a:cs typeface="Arial"/>
              </a:rPr>
              <a:t>3 </a:t>
            </a:r>
            <a:r>
              <a:rPr lang="en-US" cap="none" sz="1100" b="1" i="0" u="none" baseline="0">
                <a:latin typeface="Arial"/>
                <a:ea typeface="Arial"/>
                <a:cs typeface="Arial"/>
              </a:rPr>
              <a:t>(maximum 8 hour mean)</a:t>
            </a:r>
          </a:p>
        </c:rich>
      </c:tx>
      <c:layout>
        <c:manualLayout>
          <c:xMode val="factor"/>
          <c:yMode val="factor"/>
          <c:x val="-0.14725"/>
          <c:y val="-0.0165"/>
        </c:manualLayout>
      </c:layout>
      <c:spPr>
        <a:noFill/>
        <a:ln>
          <a:noFill/>
        </a:ln>
      </c:spPr>
    </c:title>
    <c:plotArea>
      <c:layout>
        <c:manualLayout>
          <c:xMode val="edge"/>
          <c:yMode val="edge"/>
          <c:x val="0.059"/>
          <c:y val="0.01925"/>
          <c:w val="0.5735"/>
          <c:h val="0.98075"/>
        </c:manualLayout>
      </c:layout>
      <c:barChart>
        <c:barDir val="col"/>
        <c:grouping val="clustered"/>
        <c:varyColors val="0"/>
        <c:ser>
          <c:idx val="0"/>
          <c:order val="0"/>
          <c:tx>
            <c:v>Edinburgh centre</c:v>
          </c:tx>
          <c:spPr>
            <a:solidFill>
              <a:srgbClr val="FFFFFF"/>
            </a:solidFill>
          </c:spPr>
          <c:invertIfNegative val="0"/>
          <c:extLst>
            <c:ext xmlns:c14="http://schemas.microsoft.com/office/drawing/2007/8/2/chart" uri="{6F2FDCE9-48DA-4B69-8628-5D25D57E5C99}">
              <c14:invertSolidFillFmt>
                <c14:spPr>
                  <a:solidFill>
                    <a:srgbClr val="C0C0C0"/>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'T6.12'!$B$37:$L$37</c:f>
              <c:numCache>
                <c:ptCount val="11"/>
                <c:pt idx="0">
                  <c:v>0</c:v>
                </c:pt>
                <c:pt idx="1">
                  <c:v>2</c:v>
                </c:pt>
                <c:pt idx="2">
                  <c:v>0</c:v>
                </c:pt>
                <c:pt idx="3">
                  <c:v>0</c:v>
                </c:pt>
                <c:pt idx="4">
                  <c:v>0</c:v>
                </c:pt>
                <c:pt idx="5">
                  <c:v>0</c:v>
                </c:pt>
                <c:pt idx="6">
                  <c:v>0</c:v>
                </c:pt>
                <c:pt idx="7">
                  <c:v>0</c:v>
                </c:pt>
                <c:pt idx="8">
                  <c:v>0</c:v>
                </c:pt>
                <c:pt idx="9">
                  <c:v>0</c:v>
                </c:pt>
                <c:pt idx="10">
                  <c:v>0</c:v>
                </c:pt>
              </c:numCache>
            </c:numRef>
          </c:val>
        </c:ser>
        <c:ser>
          <c:idx val="1"/>
          <c:order val="1"/>
          <c:tx>
            <c:v>Eskdalemuir</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'T6.12'!$B$39:$L$39</c:f>
              <c:numCache>
                <c:ptCount val="11"/>
                <c:pt idx="0">
                  <c:v>6</c:v>
                </c:pt>
                <c:pt idx="1">
                  <c:v>17</c:v>
                </c:pt>
                <c:pt idx="2">
                  <c:v>6</c:v>
                </c:pt>
                <c:pt idx="3">
                  <c:v>7</c:v>
                </c:pt>
                <c:pt idx="4">
                  <c:v>1</c:v>
                </c:pt>
                <c:pt idx="5">
                  <c:v>18</c:v>
                </c:pt>
                <c:pt idx="6">
                  <c:v>5</c:v>
                </c:pt>
                <c:pt idx="7">
                  <c:v>1</c:v>
                </c:pt>
                <c:pt idx="8">
                  <c:v>23</c:v>
                </c:pt>
                <c:pt idx="9">
                  <c:v>11</c:v>
                </c:pt>
                <c:pt idx="10">
                  <c:v>16</c:v>
                </c:pt>
              </c:numCache>
            </c:numRef>
          </c:val>
        </c:ser>
        <c:ser>
          <c:idx val="2"/>
          <c:order val="2"/>
          <c:tx>
            <c:v>Strath Vaich</c:v>
          </c:tx>
          <c:spPr>
            <a:solidFill>
              <a:srgbClr val="000000"/>
            </a:solidFill>
          </c:spPr>
          <c:invertIfNegative val="0"/>
          <c:extLst>
            <c:ext xmlns:c14="http://schemas.microsoft.com/office/drawing/2007/8/2/chart" uri="{6F2FDCE9-48DA-4B69-8628-5D25D57E5C99}">
              <c14:invertSolidFillFmt>
                <c14:spPr>
                  <a:solidFill>
                    <a:srgbClr val="424242"/>
                  </a:solidFill>
                </c14:spPr>
              </c14:invertSolidFillFmt>
            </c:ext>
          </c:extLst>
          <c:cat>
            <c:numRef>
              <c:f>'T6.12'!$B$4:$L$4</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'T6.12'!$B$40:$L$40</c:f>
              <c:numCache>
                <c:ptCount val="11"/>
                <c:pt idx="0">
                  <c:v>10</c:v>
                </c:pt>
                <c:pt idx="1">
                  <c:v>27</c:v>
                </c:pt>
                <c:pt idx="2">
                  <c:v>10</c:v>
                </c:pt>
                <c:pt idx="3">
                  <c:v>11</c:v>
                </c:pt>
                <c:pt idx="4">
                  <c:v>19</c:v>
                </c:pt>
                <c:pt idx="5">
                  <c:v>48</c:v>
                </c:pt>
                <c:pt idx="6">
                  <c:v>29</c:v>
                </c:pt>
                <c:pt idx="7">
                  <c:v>18</c:v>
                </c:pt>
                <c:pt idx="8">
                  <c:v>47</c:v>
                </c:pt>
                <c:pt idx="9">
                  <c:v>17</c:v>
                </c:pt>
                <c:pt idx="10">
                  <c:v>65</c:v>
                </c:pt>
              </c:numCache>
            </c:numRef>
          </c:val>
        </c:ser>
        <c:axId val="60176691"/>
        <c:axId val="4719308"/>
      </c:barChart>
      <c:catAx>
        <c:axId val="60176691"/>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719308"/>
        <c:crosses val="autoZero"/>
        <c:auto val="1"/>
        <c:lblOffset val="100"/>
        <c:noMultiLvlLbl val="0"/>
      </c:catAx>
      <c:valAx>
        <c:axId val="4719308"/>
        <c:scaling>
          <c:orientation val="minMax"/>
          <c:max val="50"/>
          <c:min val="0"/>
        </c:scaling>
        <c:axPos val="l"/>
        <c:delete val="0"/>
        <c:numFmt formatCode="General" sourceLinked="1"/>
        <c:majorTickMark val="out"/>
        <c:minorTickMark val="none"/>
        <c:tickLblPos val="nextTo"/>
        <c:crossAx val="60176691"/>
        <c:crossesAt val="1"/>
        <c:crossBetween val="between"/>
        <c:dispUnits/>
        <c:majorUnit val="10"/>
        <c:minorUnit val="1"/>
      </c:valAx>
      <c:spPr>
        <a:noFill/>
        <a:ln>
          <a:noFill/>
        </a:ln>
      </c:spPr>
    </c:plotArea>
    <c:legend>
      <c:legendPos val="r"/>
      <c:layout>
        <c:manualLayout>
          <c:xMode val="edge"/>
          <c:yMode val="edge"/>
          <c:x val="0.764"/>
          <c:y val="0.288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Maximum atmospheric CO concentrations
(8 hour running mean)</a:t>
            </a:r>
          </a:p>
        </c:rich>
      </c:tx>
      <c:layout/>
      <c:spPr>
        <a:noFill/>
        <a:ln>
          <a:noFill/>
        </a:ln>
      </c:spPr>
    </c:title>
    <c:plotArea>
      <c:layout/>
      <c:barChart>
        <c:barDir val="col"/>
        <c:grouping val="clustered"/>
        <c:varyColors val="0"/>
        <c:ser>
          <c:idx val="0"/>
          <c:order val="0"/>
          <c:tx>
            <c:v>Edinburgh</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2473773"/>
        <c:axId val="46719638"/>
      </c:barChart>
      <c:catAx>
        <c:axId val="4247377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6719638"/>
        <c:crosses val="autoZero"/>
        <c:auto val="1"/>
        <c:lblOffset val="100"/>
        <c:noMultiLvlLbl val="0"/>
      </c:catAx>
      <c:valAx>
        <c:axId val="46719638"/>
        <c:scaling>
          <c:orientation val="minMax"/>
          <c:max val="20"/>
          <c:min val="0"/>
        </c:scaling>
        <c:axPos val="l"/>
        <c:title>
          <c:tx>
            <c:rich>
              <a:bodyPr vert="horz" rot="-5400000" anchor="ctr"/>
              <a:lstStyle/>
              <a:p>
                <a:pPr algn="ctr">
                  <a:defRPr/>
                </a:pPr>
                <a:r>
                  <a:rPr lang="en-US" cap="none" sz="200" b="1" i="0" u="none" baseline="0">
                    <a:latin typeface="Arial"/>
                    <a:ea typeface="Arial"/>
                    <a:cs typeface="Arial"/>
                  </a:rPr>
                  <a:t>Concentration of CO(mg/m</a:t>
                </a:r>
                <a:r>
                  <a:rPr lang="en-US" cap="none" sz="200" b="1" i="0" u="none" baseline="30000">
                    <a:latin typeface="Arial"/>
                    <a:ea typeface="Arial"/>
                    <a:cs typeface="Arial"/>
                  </a:rPr>
                  <a:t>3</a:t>
                </a:r>
                <a:r>
                  <a:rPr lang="en-US" cap="none" sz="20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473773"/>
        <c:crossesAt val="1"/>
        <c:crossBetween val="between"/>
        <c:dispUnits/>
        <c:majorUnit val="5"/>
        <c:minorUnit val="1"/>
      </c:valAx>
      <c:spPr>
        <a:noFill/>
        <a:ln>
          <a:noFill/>
        </a:ln>
      </c:spPr>
    </c:plotArea>
    <c:legend>
      <c:legendPos val="t"/>
      <c:legendEntry>
        <c:idx val="0"/>
        <c:txPr>
          <a:bodyPr vert="horz" rot="0"/>
          <a:lstStyle/>
          <a:p>
            <a:pPr>
              <a:defRPr lang="en-US" cap="none" sz="250" b="0" i="0" u="none" baseline="0">
                <a:latin typeface="Arial"/>
                <a:ea typeface="Arial"/>
                <a:cs typeface="Arial"/>
              </a:defRPr>
            </a:pPr>
          </a:p>
        </c:txPr>
      </c:legendEntry>
      <c:layout/>
      <c:overlay val="0"/>
      <c:spPr>
        <a:ln w="3175">
          <a:noFill/>
        </a:ln>
      </c:sp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Number of days ground level ozone exceeded 100 ug/m</a:t>
            </a:r>
            <a:r>
              <a:rPr lang="en-US" cap="none" sz="200" b="1" i="0" u="none" baseline="30000">
                <a:latin typeface="Arial"/>
                <a:ea typeface="Arial"/>
                <a:cs typeface="Arial"/>
              </a:rPr>
              <a:t>3</a:t>
            </a:r>
            <a:r>
              <a:rPr lang="en-US" cap="none" sz="200" b="1" i="0" u="none" baseline="0">
                <a:latin typeface="Arial"/>
                <a:ea typeface="Arial"/>
                <a:cs typeface="Arial"/>
              </a:rPr>
              <a:t>
(maximum 8 hour mean)</a:t>
            </a:r>
          </a:p>
        </c:rich>
      </c:tx>
      <c:layout/>
      <c:spPr>
        <a:noFill/>
        <a:ln>
          <a:noFill/>
        </a:ln>
      </c:spPr>
    </c:title>
    <c:plotArea>
      <c:layout/>
      <c:barChart>
        <c:barDir val="col"/>
        <c:grouping val="clustered"/>
        <c:varyColors val="0"/>
        <c:ser>
          <c:idx val="0"/>
          <c:order val="0"/>
          <c:tx>
            <c:v>Edinburgh centre</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Eskdalemuir</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Strathvaich</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7823559"/>
        <c:axId val="26194304"/>
      </c:barChart>
      <c:catAx>
        <c:axId val="1782355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6194304"/>
        <c:crosses val="autoZero"/>
        <c:auto val="1"/>
        <c:lblOffset val="100"/>
        <c:noMultiLvlLbl val="0"/>
      </c:catAx>
      <c:valAx>
        <c:axId val="26194304"/>
        <c:scaling>
          <c:orientation val="minMax"/>
          <c:max val="40"/>
          <c:min val="0"/>
        </c:scaling>
        <c:axPos val="l"/>
        <c:title>
          <c:tx>
            <c:rich>
              <a:bodyPr vert="horz" rot="-5400000" anchor="ctr"/>
              <a:lstStyle/>
              <a:p>
                <a:pPr algn="ctr">
                  <a:defRPr/>
                </a:pPr>
                <a:r>
                  <a:rPr lang="en-US" cap="none" sz="250" b="1" i="0" u="none" baseline="0">
                    <a:latin typeface="Arial"/>
                    <a:ea typeface="Arial"/>
                    <a:cs typeface="Arial"/>
                  </a:rPr>
                  <a:t>Number of days</a:t>
                </a:r>
              </a:p>
            </c:rich>
          </c:tx>
          <c:layout/>
          <c:overlay val="0"/>
          <c:spPr>
            <a:noFill/>
            <a:ln>
              <a:noFill/>
            </a:ln>
          </c:spPr>
        </c:title>
        <c:delete val="0"/>
        <c:numFmt formatCode="General" sourceLinked="1"/>
        <c:majorTickMark val="out"/>
        <c:minorTickMark val="none"/>
        <c:tickLblPos val="nextTo"/>
        <c:crossAx val="17823559"/>
        <c:crossesAt val="1"/>
        <c:crossBetween val="between"/>
        <c:dispUnits/>
        <c:majorUnit val="5"/>
        <c:minorUnit val="1"/>
      </c:valAx>
      <c:spPr>
        <a:noFill/>
        <a:ln>
          <a:noFill/>
        </a:ln>
      </c:spPr>
    </c:plotArea>
    <c:legend>
      <c:legendPos val="r"/>
      <c:layout/>
      <c:overlay val="0"/>
      <c:spPr>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Annual mean lead concentrations</a:t>
            </a:r>
          </a:p>
        </c:rich>
      </c:tx>
      <c:layout/>
      <c:spPr>
        <a:noFill/>
        <a:ln>
          <a:noFill/>
        </a:ln>
      </c:spPr>
    </c:title>
    <c:plotArea>
      <c:layout/>
      <c:barChart>
        <c:barDir val="col"/>
        <c:grouping val="clustered"/>
        <c:varyColors val="0"/>
        <c:ser>
          <c:idx val="0"/>
          <c:order val="0"/>
          <c:tx>
            <c:v>Eskdalemuir</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Motherwell</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4422145"/>
        <c:axId val="41363850"/>
      </c:barChart>
      <c:catAx>
        <c:axId val="3442214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1363850"/>
        <c:crosses val="autoZero"/>
        <c:auto val="1"/>
        <c:lblOffset val="100"/>
        <c:noMultiLvlLbl val="0"/>
      </c:catAx>
      <c:valAx>
        <c:axId val="41363850"/>
        <c:scaling>
          <c:orientation val="minMax"/>
          <c:max val="270"/>
          <c:min val="0"/>
        </c:scaling>
        <c:axPos val="l"/>
        <c:title>
          <c:tx>
            <c:rich>
              <a:bodyPr vert="horz" rot="-5400000" anchor="ctr"/>
              <a:lstStyle/>
              <a:p>
                <a:pPr algn="ctr">
                  <a:defRPr/>
                </a:pPr>
                <a:r>
                  <a:rPr lang="en-US" cap="none" sz="250" b="1" i="0" u="none" baseline="0">
                    <a:latin typeface="Arial"/>
                    <a:ea typeface="Arial"/>
                    <a:cs typeface="Arial"/>
                  </a:rPr>
                  <a:t>Lead concentration (ng/m</a:t>
                </a:r>
                <a:r>
                  <a:rPr lang="en-US" cap="none" sz="250" b="1" i="0" u="none" baseline="30000">
                    <a:latin typeface="Arial"/>
                    <a:ea typeface="Arial"/>
                    <a:cs typeface="Arial"/>
                  </a:rPr>
                  <a:t>3</a:t>
                </a:r>
                <a:r>
                  <a:rPr lang="en-US" cap="none" sz="25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4422145"/>
        <c:crossesAt val="1"/>
        <c:crossBetween val="between"/>
        <c:dispUnits/>
        <c:majorUnit val="50"/>
        <c:minorUnit val="1"/>
      </c:valAx>
      <c:spPr>
        <a:noFill/>
        <a:ln>
          <a:noFill/>
        </a:ln>
      </c:spPr>
    </c:plotArea>
    <c:legend>
      <c:legendPos val="r"/>
      <c:layout/>
      <c:overlay val="0"/>
      <c:spPr>
        <a:solidFill>
          <a:srgbClr val="FFFFFF"/>
        </a:solidFill>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0.12325</cdr:x>
      <cdr:y>0.36775</cdr:y>
    </cdr:from>
    <cdr:to>
      <cdr:x>0.65125</cdr:x>
      <cdr:y>0.36775</cdr:y>
    </cdr:to>
    <cdr:sp>
      <cdr:nvSpPr>
        <cdr:cNvPr id="1" name="Line 1"/>
        <cdr:cNvSpPr>
          <a:spLocks/>
        </cdr:cNvSpPr>
      </cdr:nvSpPr>
      <cdr:spPr>
        <a:xfrm flipV="1">
          <a:off x="866775" y="1181100"/>
          <a:ext cx="37433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0.76525</cdr:x>
      <cdr:y>0.46075</cdr:y>
    </cdr:from>
    <cdr:to>
      <cdr:x>0.9505</cdr:x>
      <cdr:y>0.53175</cdr:y>
    </cdr:to>
    <cdr:sp>
      <cdr:nvSpPr>
        <cdr:cNvPr id="2" name="TextBox 2"/>
        <cdr:cNvSpPr txBox="1">
          <a:spLocks noChangeArrowheads="1"/>
        </cdr:cNvSpPr>
      </cdr:nvSpPr>
      <cdr:spPr>
        <a:xfrm>
          <a:off x="5429250" y="147637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7</xdr:col>
      <xdr:colOff>552450</xdr:colOff>
      <xdr:row>0</xdr:row>
      <xdr:rowOff>0</xdr:rowOff>
    </xdr:to>
    <xdr:graphicFrame>
      <xdr:nvGraphicFramePr>
        <xdr:cNvPr id="1" name="Chart 1"/>
        <xdr:cNvGraphicFramePr/>
      </xdr:nvGraphicFramePr>
      <xdr:xfrm>
        <a:off x="161925" y="0"/>
        <a:ext cx="43719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16</xdr:col>
      <xdr:colOff>400050</xdr:colOff>
      <xdr:row>0</xdr:row>
      <xdr:rowOff>0</xdr:rowOff>
    </xdr:to>
    <xdr:graphicFrame>
      <xdr:nvGraphicFramePr>
        <xdr:cNvPr id="2" name="Chart 3"/>
        <xdr:cNvGraphicFramePr/>
      </xdr:nvGraphicFramePr>
      <xdr:xfrm>
        <a:off x="5200650" y="0"/>
        <a:ext cx="47910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409575</xdr:colOff>
      <xdr:row>0</xdr:row>
      <xdr:rowOff>0</xdr:rowOff>
    </xdr:to>
    <xdr:graphicFrame>
      <xdr:nvGraphicFramePr>
        <xdr:cNvPr id="3" name="Chart 4"/>
        <xdr:cNvGraphicFramePr/>
      </xdr:nvGraphicFramePr>
      <xdr:xfrm>
        <a:off x="0" y="0"/>
        <a:ext cx="4391025"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16</xdr:col>
      <xdr:colOff>419100</xdr:colOff>
      <xdr:row>0</xdr:row>
      <xdr:rowOff>0</xdr:rowOff>
    </xdr:to>
    <xdr:graphicFrame>
      <xdr:nvGraphicFramePr>
        <xdr:cNvPr id="4" name="Chart 5"/>
        <xdr:cNvGraphicFramePr/>
      </xdr:nvGraphicFramePr>
      <xdr:xfrm>
        <a:off x="5200650" y="0"/>
        <a:ext cx="4810125" cy="0"/>
      </xdr:xfrm>
      <a:graphic>
        <a:graphicData uri="http://schemas.openxmlformats.org/drawingml/2006/chart">
          <c:chart xmlns:c="http://schemas.openxmlformats.org/drawingml/2006/chart" r:id="rId4"/>
        </a:graphicData>
      </a:graphic>
    </xdr:graphicFrame>
    <xdr:clientData/>
  </xdr:twoCellAnchor>
  <xdr:twoCellAnchor>
    <xdr:from>
      <xdr:col>2</xdr:col>
      <xdr:colOff>28575</xdr:colOff>
      <xdr:row>1</xdr:row>
      <xdr:rowOff>9525</xdr:rowOff>
    </xdr:from>
    <xdr:to>
      <xdr:col>15</xdr:col>
      <xdr:colOff>76200</xdr:colOff>
      <xdr:row>44</xdr:row>
      <xdr:rowOff>19050</xdr:rowOff>
    </xdr:to>
    <xdr:graphicFrame>
      <xdr:nvGraphicFramePr>
        <xdr:cNvPr id="5" name="Chart 6"/>
        <xdr:cNvGraphicFramePr/>
      </xdr:nvGraphicFramePr>
      <xdr:xfrm>
        <a:off x="962025" y="190500"/>
        <a:ext cx="7972425" cy="7067550"/>
      </xdr:xfrm>
      <a:graphic>
        <a:graphicData uri="http://schemas.openxmlformats.org/drawingml/2006/chart">
          <c:chart xmlns:c="http://schemas.openxmlformats.org/drawingml/2006/chart" r:id="rId5"/>
        </a:graphicData>
      </a:graphic>
    </xdr:graphicFrame>
    <xdr:clientData/>
  </xdr:twoCellAnchor>
  <xdr:twoCellAnchor>
    <xdr:from>
      <xdr:col>3</xdr:col>
      <xdr:colOff>266700</xdr:colOff>
      <xdr:row>51</xdr:row>
      <xdr:rowOff>0</xdr:rowOff>
    </xdr:from>
    <xdr:to>
      <xdr:col>13</xdr:col>
      <xdr:colOff>323850</xdr:colOff>
      <xdr:row>91</xdr:row>
      <xdr:rowOff>152400</xdr:rowOff>
    </xdr:to>
    <xdr:graphicFrame>
      <xdr:nvGraphicFramePr>
        <xdr:cNvPr id="6" name="Chart 7"/>
        <xdr:cNvGraphicFramePr/>
      </xdr:nvGraphicFramePr>
      <xdr:xfrm>
        <a:off x="1809750" y="8372475"/>
        <a:ext cx="6153150" cy="6629400"/>
      </xdr:xfrm>
      <a:graphic>
        <a:graphicData uri="http://schemas.openxmlformats.org/drawingml/2006/chart">
          <c:chart xmlns:c="http://schemas.openxmlformats.org/drawingml/2006/chart" r:id="rId6"/>
        </a:graphicData>
      </a:graphic>
    </xdr:graphicFrame>
    <xdr:clientData/>
  </xdr:twoCellAnchor>
  <xdr:oneCellAnchor>
    <xdr:from>
      <xdr:col>0</xdr:col>
      <xdr:colOff>361950</xdr:colOff>
      <xdr:row>1</xdr:row>
      <xdr:rowOff>123825</xdr:rowOff>
    </xdr:from>
    <xdr:ext cx="76200" cy="200025"/>
    <xdr:sp>
      <xdr:nvSpPr>
        <xdr:cNvPr id="7" name="TextBox 8"/>
        <xdr:cNvSpPr txBox="1">
          <a:spLocks noChangeArrowheads="1"/>
        </xdr:cNvSpPr>
      </xdr:nvSpPr>
      <xdr:spPr>
        <a:xfrm>
          <a:off x="361950" y="30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190500</xdr:colOff>
      <xdr:row>1</xdr:row>
      <xdr:rowOff>114300</xdr:rowOff>
    </xdr:from>
    <xdr:ext cx="5676900" cy="295275"/>
    <xdr:sp>
      <xdr:nvSpPr>
        <xdr:cNvPr id="8" name="TextBox 9"/>
        <xdr:cNvSpPr txBox="1">
          <a:spLocks noChangeArrowheads="1"/>
        </xdr:cNvSpPr>
      </xdr:nvSpPr>
      <xdr:spPr>
        <a:xfrm>
          <a:off x="190500" y="295275"/>
          <a:ext cx="56769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Figure 6.2      Deliveries of petroleum and Derv in Scotland</a:t>
          </a:r>
        </a:p>
      </xdr:txBody>
    </xdr:sp>
    <xdr:clientData/>
  </xdr:oneCellAnchor>
  <xdr:oneCellAnchor>
    <xdr:from>
      <xdr:col>0</xdr:col>
      <xdr:colOff>47625</xdr:colOff>
      <xdr:row>46</xdr:row>
      <xdr:rowOff>123825</xdr:rowOff>
    </xdr:from>
    <xdr:ext cx="9001125" cy="485775"/>
    <xdr:sp>
      <xdr:nvSpPr>
        <xdr:cNvPr id="9" name="TextBox 10"/>
        <xdr:cNvSpPr txBox="1">
          <a:spLocks noChangeArrowheads="1"/>
        </xdr:cNvSpPr>
      </xdr:nvSpPr>
      <xdr:spPr>
        <a:xfrm>
          <a:off x="47625" y="7686675"/>
          <a:ext cx="9001125" cy="485775"/>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Figure 6.3       Leaded and Unleaded as a percentage of total petroleum deliveries in Scotland</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0.1305</cdr:x>
      <cdr:y>0.23175</cdr:y>
    </cdr:from>
    <cdr:to>
      <cdr:x>0.62875</cdr:x>
      <cdr:y>0.2325</cdr:y>
    </cdr:to>
    <cdr:sp>
      <cdr:nvSpPr>
        <cdr:cNvPr id="1" name="Line 1"/>
        <cdr:cNvSpPr>
          <a:spLocks/>
        </cdr:cNvSpPr>
      </cdr:nvSpPr>
      <cdr:spPr>
        <a:xfrm>
          <a:off x="923925" y="695325"/>
          <a:ext cx="354330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0.78275</cdr:x>
      <cdr:y>0.57125</cdr:y>
    </cdr:from>
    <cdr:to>
      <cdr:x>0.96775</cdr:x>
      <cdr:y>0.6475</cdr:y>
    </cdr:to>
    <cdr:sp>
      <cdr:nvSpPr>
        <cdr:cNvPr id="2" name="TextBox 3"/>
        <cdr:cNvSpPr txBox="1">
          <a:spLocks noChangeArrowheads="1"/>
        </cdr:cNvSpPr>
      </cdr:nvSpPr>
      <cdr:spPr>
        <a:xfrm>
          <a:off x="5553075" y="170497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0.1115</cdr:x>
      <cdr:y>0.389</cdr:y>
    </cdr:from>
    <cdr:to>
      <cdr:x>0.636</cdr:x>
      <cdr:y>0.389</cdr:y>
    </cdr:to>
    <cdr:sp>
      <cdr:nvSpPr>
        <cdr:cNvPr id="1" name="Line 1"/>
        <cdr:cNvSpPr>
          <a:spLocks/>
        </cdr:cNvSpPr>
      </cdr:nvSpPr>
      <cdr:spPr>
        <a:xfrm flipV="1">
          <a:off x="781050" y="1162050"/>
          <a:ext cx="37052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0.4735</cdr:y>
    </cdr:from>
    <cdr:to>
      <cdr:x>0.9695</cdr:x>
      <cdr:y>0.5495</cdr:y>
    </cdr:to>
    <cdr:sp>
      <cdr:nvSpPr>
        <cdr:cNvPr id="2" name="TextBox 2"/>
        <cdr:cNvSpPr txBox="1">
          <a:spLocks noChangeArrowheads="1"/>
        </cdr:cNvSpPr>
      </cdr:nvSpPr>
      <cdr:spPr>
        <a:xfrm>
          <a:off x="5524500" y="141922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0.7365</cdr:y>
    </cdr:from>
    <cdr:to>
      <cdr:x>0.63025</cdr:x>
      <cdr:y>0.73825</cdr:y>
    </cdr:to>
    <cdr:sp>
      <cdr:nvSpPr>
        <cdr:cNvPr id="1" name="Line 1"/>
        <cdr:cNvSpPr>
          <a:spLocks/>
        </cdr:cNvSpPr>
      </cdr:nvSpPr>
      <cdr:spPr>
        <a:xfrm>
          <a:off x="723900" y="2200275"/>
          <a:ext cx="3724275"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0.774</cdr:x>
      <cdr:y>0.5825</cdr:y>
    </cdr:from>
    <cdr:to>
      <cdr:x>0.96</cdr:x>
      <cdr:y>0.659</cdr:y>
    </cdr:to>
    <cdr:sp>
      <cdr:nvSpPr>
        <cdr:cNvPr id="2" name="TextBox 3"/>
        <cdr:cNvSpPr txBox="1">
          <a:spLocks noChangeArrowheads="1"/>
        </cdr:cNvSpPr>
      </cdr:nvSpPr>
      <cdr:spPr>
        <a:xfrm>
          <a:off x="5467350" y="1733550"/>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104775</xdr:rowOff>
    </xdr:from>
    <xdr:to>
      <xdr:col>13</xdr:col>
      <xdr:colOff>19050</xdr:colOff>
      <xdr:row>22</xdr:row>
      <xdr:rowOff>85725</xdr:rowOff>
    </xdr:to>
    <xdr:graphicFrame>
      <xdr:nvGraphicFramePr>
        <xdr:cNvPr id="1" name="Chart 2"/>
        <xdr:cNvGraphicFramePr/>
      </xdr:nvGraphicFramePr>
      <xdr:xfrm>
        <a:off x="495300" y="485775"/>
        <a:ext cx="7096125" cy="321945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23</xdr:row>
      <xdr:rowOff>9525</xdr:rowOff>
    </xdr:from>
    <xdr:to>
      <xdr:col>12</xdr:col>
      <xdr:colOff>247650</xdr:colOff>
      <xdr:row>41</xdr:row>
      <xdr:rowOff>95250</xdr:rowOff>
    </xdr:to>
    <xdr:graphicFrame>
      <xdr:nvGraphicFramePr>
        <xdr:cNvPr id="2" name="Chart 8"/>
        <xdr:cNvGraphicFramePr/>
      </xdr:nvGraphicFramePr>
      <xdr:xfrm>
        <a:off x="457200" y="3790950"/>
        <a:ext cx="7105650" cy="300037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40</xdr:row>
      <xdr:rowOff>0</xdr:rowOff>
    </xdr:from>
    <xdr:to>
      <xdr:col>13</xdr:col>
      <xdr:colOff>76200</xdr:colOff>
      <xdr:row>40</xdr:row>
      <xdr:rowOff>0</xdr:rowOff>
    </xdr:to>
    <xdr:graphicFrame>
      <xdr:nvGraphicFramePr>
        <xdr:cNvPr id="3" name="Chart 10"/>
        <xdr:cNvGraphicFramePr/>
      </xdr:nvGraphicFramePr>
      <xdr:xfrm>
        <a:off x="28575" y="6534150"/>
        <a:ext cx="7620000" cy="0"/>
      </xdr:xfrm>
      <a:graphic>
        <a:graphicData uri="http://schemas.openxmlformats.org/drawingml/2006/chart">
          <c:chart xmlns:c="http://schemas.openxmlformats.org/drawingml/2006/chart" r:id="rId3"/>
        </a:graphicData>
      </a:graphic>
    </xdr:graphicFrame>
    <xdr:clientData/>
  </xdr:twoCellAnchor>
  <xdr:twoCellAnchor>
    <xdr:from>
      <xdr:col>1</xdr:col>
      <xdr:colOff>266700</xdr:colOff>
      <xdr:row>40</xdr:row>
      <xdr:rowOff>0</xdr:rowOff>
    </xdr:from>
    <xdr:to>
      <xdr:col>11</xdr:col>
      <xdr:colOff>390525</xdr:colOff>
      <xdr:row>40</xdr:row>
      <xdr:rowOff>0</xdr:rowOff>
    </xdr:to>
    <xdr:graphicFrame>
      <xdr:nvGraphicFramePr>
        <xdr:cNvPr id="4" name="Chart 11"/>
        <xdr:cNvGraphicFramePr/>
      </xdr:nvGraphicFramePr>
      <xdr:xfrm>
        <a:off x="876300" y="6534150"/>
        <a:ext cx="6219825" cy="0"/>
      </xdr:xfrm>
      <a:graphic>
        <a:graphicData uri="http://schemas.openxmlformats.org/drawingml/2006/chart">
          <c:chart xmlns:c="http://schemas.openxmlformats.org/drawingml/2006/chart" r:id="rId4"/>
        </a:graphicData>
      </a:graphic>
    </xdr:graphicFrame>
    <xdr:clientData/>
  </xdr:twoCellAnchor>
  <xdr:oneCellAnchor>
    <xdr:from>
      <xdr:col>0</xdr:col>
      <xdr:colOff>0</xdr:colOff>
      <xdr:row>40</xdr:row>
      <xdr:rowOff>0</xdr:rowOff>
    </xdr:from>
    <xdr:ext cx="76200" cy="200025"/>
    <xdr:sp>
      <xdr:nvSpPr>
        <xdr:cNvPr id="5" name="TextBox 12"/>
        <xdr:cNvSpPr txBox="1">
          <a:spLocks noChangeArrowheads="1"/>
        </xdr:cNvSpPr>
      </xdr:nvSpPr>
      <xdr:spPr>
        <a:xfrm>
          <a:off x="0" y="6534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523875</xdr:colOff>
      <xdr:row>42</xdr:row>
      <xdr:rowOff>9525</xdr:rowOff>
    </xdr:from>
    <xdr:to>
      <xdr:col>13</xdr:col>
      <xdr:colOff>9525</xdr:colOff>
      <xdr:row>60</xdr:row>
      <xdr:rowOff>104775</xdr:rowOff>
    </xdr:to>
    <xdr:graphicFrame>
      <xdr:nvGraphicFramePr>
        <xdr:cNvPr id="6" name="Chart 16"/>
        <xdr:cNvGraphicFramePr/>
      </xdr:nvGraphicFramePr>
      <xdr:xfrm>
        <a:off x="523875" y="6867525"/>
        <a:ext cx="7058025" cy="300990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61</xdr:row>
      <xdr:rowOff>9525</xdr:rowOff>
    </xdr:from>
    <xdr:to>
      <xdr:col>13</xdr:col>
      <xdr:colOff>9525</xdr:colOff>
      <xdr:row>79</xdr:row>
      <xdr:rowOff>85725</xdr:rowOff>
    </xdr:to>
    <xdr:graphicFrame>
      <xdr:nvGraphicFramePr>
        <xdr:cNvPr id="7" name="Chart 17"/>
        <xdr:cNvGraphicFramePr/>
      </xdr:nvGraphicFramePr>
      <xdr:xfrm>
        <a:off x="514350" y="9944100"/>
        <a:ext cx="7067550" cy="29908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0.1315</cdr:x>
      <cdr:y>0.58375</cdr:y>
    </cdr:from>
    <cdr:to>
      <cdr:x>0.9</cdr:x>
      <cdr:y>0.58375</cdr:y>
    </cdr:to>
    <cdr:sp>
      <cdr:nvSpPr>
        <cdr:cNvPr id="1" name="Line 1"/>
        <cdr:cNvSpPr>
          <a:spLocks/>
        </cdr:cNvSpPr>
      </cdr:nvSpPr>
      <cdr:spPr>
        <a:xfrm flipV="1">
          <a:off x="571500" y="0"/>
          <a:ext cx="33623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0.612</cdr:y>
    </cdr:from>
    <cdr:to>
      <cdr:x>0.8265</cdr:x>
      <cdr:y>0.612</cdr:y>
    </cdr:to>
    <cdr:sp>
      <cdr:nvSpPr>
        <cdr:cNvPr id="1" name="Line 1"/>
        <cdr:cNvSpPr>
          <a:spLocks/>
        </cdr:cNvSpPr>
      </cdr:nvSpPr>
      <cdr:spPr>
        <a:xfrm flipV="1">
          <a:off x="266700" y="0"/>
          <a:ext cx="36861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0.78825</cdr:x>
      <cdr:y>0.349</cdr:y>
    </cdr:from>
    <cdr:to>
      <cdr:x>0.87975</cdr:x>
      <cdr:y>-536870.563</cdr:y>
    </cdr:to>
    <cdr:sp>
      <cdr:nvSpPr>
        <cdr:cNvPr id="2" name="TextBox 2"/>
        <cdr:cNvSpPr txBox="1">
          <a:spLocks noChangeArrowheads="1"/>
        </cdr:cNvSpPr>
      </cdr:nvSpPr>
      <cdr:spPr>
        <a:xfrm>
          <a:off x="3771900" y="0"/>
          <a:ext cx="43815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0.3</cdr:y>
    </cdr:from>
    <cdr:to>
      <cdr:x>0.89825</cdr:x>
      <cdr:y>0.3</cdr:y>
    </cdr:to>
    <cdr:sp>
      <cdr:nvSpPr>
        <cdr:cNvPr id="1" name="Line 1"/>
        <cdr:cNvSpPr>
          <a:spLocks/>
        </cdr:cNvSpPr>
      </cdr:nvSpPr>
      <cdr:spPr>
        <a:xfrm flipV="1">
          <a:off x="361950" y="0"/>
          <a:ext cx="358140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0.835</cdr:x>
      <cdr:y>0.34475</cdr:y>
    </cdr:from>
    <cdr:to>
      <cdr:x>0.93475</cdr:x>
      <cdr:y>-536870.56725</cdr:y>
    </cdr:to>
    <cdr:sp>
      <cdr:nvSpPr>
        <cdr:cNvPr id="2" name="TextBox 2"/>
        <cdr:cNvSpPr txBox="1">
          <a:spLocks noChangeArrowheads="1"/>
        </cdr:cNvSpPr>
      </cdr:nvSpPr>
      <cdr:spPr>
        <a:xfrm>
          <a:off x="3657600" y="0"/>
          <a:ext cx="43815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0.5165</cdr:y>
    </cdr:from>
    <cdr:to>
      <cdr:x>0.91375</cdr:x>
      <cdr:y>0.5165</cdr:y>
    </cdr:to>
    <cdr:sp>
      <cdr:nvSpPr>
        <cdr:cNvPr id="1" name="Line 1"/>
        <cdr:cNvSpPr>
          <a:spLocks/>
        </cdr:cNvSpPr>
      </cdr:nvSpPr>
      <cdr:spPr>
        <a:xfrm flipV="1">
          <a:off x="323850" y="0"/>
          <a:ext cx="40671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0.92425</cdr:x>
      <cdr:y>0.48525</cdr:y>
    </cdr:from>
    <cdr:to>
      <cdr:x>1</cdr:x>
      <cdr:y>-536870.42675</cdr:y>
    </cdr:to>
    <cdr:sp>
      <cdr:nvSpPr>
        <cdr:cNvPr id="2" name="TextBox 2"/>
        <cdr:cNvSpPr txBox="1">
          <a:spLocks noChangeArrowheads="1"/>
        </cdr:cNvSpPr>
      </cdr:nvSpPr>
      <cdr:spPr>
        <a:xfrm>
          <a:off x="4438650" y="0"/>
          <a:ext cx="790575"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sheetData>
    <row r="1" spans="1:2" ht="13.5" thickBot="1">
      <c r="A1" s="14">
        <v>1</v>
      </c>
      <c r="B1" s="15" t="s">
        <v>110</v>
      </c>
    </row>
    <row r="2" spans="1:2" ht="12.75">
      <c r="A2" s="163"/>
      <c r="B2" s="15" t="s">
        <v>361</v>
      </c>
    </row>
    <row r="3" spans="1:2" ht="12.75">
      <c r="A3" s="163"/>
      <c r="B3" s="15" t="s">
        <v>360</v>
      </c>
    </row>
    <row r="4" spans="1:2" ht="12.75">
      <c r="A4" s="163"/>
      <c r="B4" s="15" t="s">
        <v>362</v>
      </c>
    </row>
    <row r="5" ht="12.75">
      <c r="B5" s="16" t="s">
        <v>111</v>
      </c>
    </row>
    <row r="6" ht="12.75">
      <c r="B6" t="s">
        <v>112</v>
      </c>
    </row>
    <row r="7" ht="12.75">
      <c r="B7" t="s">
        <v>113</v>
      </c>
    </row>
    <row r="9" ht="12.75">
      <c r="B9" t="s">
        <v>363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80"/>
  <sheetViews>
    <sheetView zoomScale="75" zoomScaleNormal="75" workbookViewId="0" topLeftCell="A1">
      <selection activeCell="B80" sqref="B80"/>
    </sheetView>
  </sheetViews>
  <sheetFormatPr defaultColWidth="9.140625" defaultRowHeight="12.75"/>
  <cols>
    <col min="1" max="1" width="1.28515625" style="0" customWidth="1"/>
    <col min="2" max="2" width="1.421875" style="0" customWidth="1"/>
    <col min="3" max="3" width="8.8515625" style="0" customWidth="1"/>
    <col min="4" max="4" width="45.00390625" style="0" customWidth="1"/>
    <col min="5" max="5" width="3.140625" style="0" customWidth="1"/>
    <col min="6" max="17" width="8.421875" style="0" customWidth="1"/>
    <col min="18" max="18" width="1.7109375" style="0" customWidth="1"/>
    <col min="19" max="19" width="58.00390625" style="0" customWidth="1"/>
  </cols>
  <sheetData>
    <row r="1" ht="4.5" customHeight="1"/>
    <row r="2" spans="2:19" s="18" customFormat="1" ht="18.75">
      <c r="B2" s="133" t="s">
        <v>469</v>
      </c>
      <c r="D2" s="25"/>
      <c r="E2" s="25"/>
      <c r="F2" s="25"/>
      <c r="G2" s="25"/>
      <c r="H2" s="25"/>
      <c r="I2" s="25"/>
      <c r="J2" s="25"/>
      <c r="K2" s="25"/>
      <c r="L2" s="25"/>
      <c r="M2" s="25"/>
      <c r="N2" s="25"/>
      <c r="O2" s="25"/>
      <c r="P2" s="25"/>
      <c r="Q2" s="25"/>
      <c r="R2" s="25"/>
      <c r="S2" s="25"/>
    </row>
    <row r="3" spans="2:17" s="18" customFormat="1" ht="15">
      <c r="B3" s="25" t="s">
        <v>436</v>
      </c>
      <c r="C3" s="25"/>
      <c r="D3" s="25"/>
      <c r="E3" s="25"/>
      <c r="F3" s="25"/>
      <c r="G3" s="25"/>
      <c r="H3" s="25"/>
      <c r="I3" s="25"/>
      <c r="J3" s="25"/>
      <c r="K3" s="25"/>
      <c r="L3" s="25"/>
      <c r="M3" s="25"/>
      <c r="N3" s="25"/>
      <c r="O3" s="25"/>
      <c r="P3" s="25"/>
      <c r="Q3" s="25"/>
    </row>
    <row r="4" spans="1:17" s="18" customFormat="1" ht="21.75" customHeight="1">
      <c r="A4" s="252"/>
      <c r="B4" s="211" t="s">
        <v>321</v>
      </c>
      <c r="C4" s="211"/>
      <c r="D4" s="211"/>
      <c r="E4" s="253"/>
      <c r="F4" s="233" t="s">
        <v>32</v>
      </c>
      <c r="G4" s="233" t="s">
        <v>33</v>
      </c>
      <c r="H4" s="233" t="s">
        <v>34</v>
      </c>
      <c r="I4" s="233" t="s">
        <v>35</v>
      </c>
      <c r="J4" s="233" t="s">
        <v>36</v>
      </c>
      <c r="K4" s="233" t="s">
        <v>37</v>
      </c>
      <c r="L4" s="233" t="s">
        <v>38</v>
      </c>
      <c r="M4" s="233" t="s">
        <v>39</v>
      </c>
      <c r="N4" s="233" t="s">
        <v>40</v>
      </c>
      <c r="O4" s="233" t="s">
        <v>41</v>
      </c>
      <c r="P4" s="233" t="s">
        <v>42</v>
      </c>
      <c r="Q4" s="233" t="s">
        <v>43</v>
      </c>
    </row>
    <row r="5" spans="1:17" s="18" customFormat="1" ht="6" customHeight="1">
      <c r="A5" s="30"/>
      <c r="B5" s="1"/>
      <c r="C5" s="1"/>
      <c r="D5" s="1"/>
      <c r="E5" s="1"/>
      <c r="F5" s="84"/>
      <c r="G5" s="84"/>
      <c r="H5" s="84"/>
      <c r="I5" s="84"/>
      <c r="J5" s="84"/>
      <c r="K5" s="84"/>
      <c r="L5" s="84"/>
      <c r="M5" s="84"/>
      <c r="N5" s="84"/>
      <c r="O5" s="84"/>
      <c r="P5" s="84"/>
      <c r="Q5" s="84"/>
    </row>
    <row r="6" spans="1:17" s="18" customFormat="1" ht="15.75">
      <c r="A6" s="30"/>
      <c r="B6" s="1"/>
      <c r="C6" s="1"/>
      <c r="D6" s="1"/>
      <c r="E6" s="1"/>
      <c r="F6" s="84"/>
      <c r="G6" s="84"/>
      <c r="H6" s="84"/>
      <c r="I6" s="84"/>
      <c r="J6" s="84"/>
      <c r="K6" s="84"/>
      <c r="L6" s="84"/>
      <c r="M6" s="84"/>
      <c r="N6" s="84"/>
      <c r="O6" s="84"/>
      <c r="P6" s="84"/>
      <c r="Q6" s="135" t="s">
        <v>320</v>
      </c>
    </row>
    <row r="7" spans="1:17" ht="15.75">
      <c r="A7" s="1"/>
      <c r="B7" s="133" t="s">
        <v>319</v>
      </c>
      <c r="C7" s="25"/>
      <c r="D7" s="25"/>
      <c r="E7" s="2"/>
      <c r="F7" s="82"/>
      <c r="G7" s="82"/>
      <c r="H7" s="82"/>
      <c r="I7" s="82"/>
      <c r="J7" s="82"/>
      <c r="K7" s="82"/>
      <c r="L7" s="82"/>
      <c r="M7" s="82"/>
      <c r="N7" s="82"/>
      <c r="O7" s="82"/>
      <c r="P7" s="82"/>
      <c r="Q7" s="82"/>
    </row>
    <row r="8" spans="1:18" ht="15">
      <c r="A8" s="1"/>
      <c r="B8" s="25"/>
      <c r="C8" s="88" t="s">
        <v>318</v>
      </c>
      <c r="D8" s="25"/>
      <c r="E8" s="131" t="s">
        <v>284</v>
      </c>
      <c r="F8" s="130">
        <v>6.196143052766664</v>
      </c>
      <c r="G8" s="130">
        <v>5.026240062085535</v>
      </c>
      <c r="H8" s="130">
        <v>4.989441076433964</v>
      </c>
      <c r="I8" s="130">
        <v>4.254287072435064</v>
      </c>
      <c r="J8" s="130">
        <v>3.5277200071293993</v>
      </c>
      <c r="K8" s="130">
        <v>3.572426665975648</v>
      </c>
      <c r="L8" s="340">
        <v>3.307353632150832</v>
      </c>
      <c r="M8" s="340">
        <v>3.7568405564261638</v>
      </c>
      <c r="N8" s="340">
        <v>4.283857044191016</v>
      </c>
      <c r="O8" s="340">
        <v>5.617787835341304</v>
      </c>
      <c r="P8" s="340">
        <v>7.313720033316565</v>
      </c>
      <c r="Q8" s="340">
        <v>6.4400781385112404</v>
      </c>
      <c r="R8" s="83"/>
    </row>
    <row r="9" spans="1:17" ht="15">
      <c r="A9" s="1"/>
      <c r="B9" s="25"/>
      <c r="C9" s="25"/>
      <c r="D9" s="25"/>
      <c r="E9" s="131" t="s">
        <v>283</v>
      </c>
      <c r="F9" s="130">
        <v>11.256908793893315</v>
      </c>
      <c r="G9" s="130">
        <v>13.476357463677408</v>
      </c>
      <c r="H9" s="130">
        <v>13.25025569470309</v>
      </c>
      <c r="I9" s="130">
        <v>9.165988115224415</v>
      </c>
      <c r="J9" s="130">
        <v>8.671344222450456</v>
      </c>
      <c r="K9" s="130">
        <v>8.249530077393048</v>
      </c>
      <c r="L9" s="340">
        <v>6.266851725889152</v>
      </c>
      <c r="M9" s="340">
        <v>11.266954250923908</v>
      </c>
      <c r="N9" s="340">
        <v>10.323969855410988</v>
      </c>
      <c r="O9" s="340">
        <v>15.51015325278079</v>
      </c>
      <c r="P9" s="340">
        <v>15.77513471418882</v>
      </c>
      <c r="Q9" s="340">
        <v>15.93871425049428</v>
      </c>
    </row>
    <row r="10" spans="1:17" ht="6" customHeight="1">
      <c r="A10" s="1"/>
      <c r="B10" s="25"/>
      <c r="C10" s="18"/>
      <c r="D10" s="25"/>
      <c r="E10" s="131"/>
      <c r="F10" s="134"/>
      <c r="G10" s="134"/>
      <c r="H10" s="134"/>
      <c r="I10" s="134"/>
      <c r="J10" s="134"/>
      <c r="K10" s="134"/>
      <c r="L10" s="134"/>
      <c r="M10" s="134"/>
      <c r="N10" s="134"/>
      <c r="O10" s="134"/>
      <c r="P10" s="134"/>
      <c r="Q10" s="134"/>
    </row>
    <row r="11" spans="1:17" ht="15">
      <c r="A11" s="1"/>
      <c r="B11" s="25"/>
      <c r="C11" s="88" t="s">
        <v>317</v>
      </c>
      <c r="D11" s="25"/>
      <c r="E11" s="131" t="s">
        <v>284</v>
      </c>
      <c r="F11" s="130">
        <v>5.43253271751846</v>
      </c>
      <c r="G11" s="130">
        <v>5.353496606550132</v>
      </c>
      <c r="H11" s="130">
        <v>4.71809865807864</v>
      </c>
      <c r="I11" s="130">
        <v>4.6368399207238555</v>
      </c>
      <c r="J11" s="130">
        <v>4.13802793562886</v>
      </c>
      <c r="K11" s="130">
        <v>3.9863884309645683</v>
      </c>
      <c r="L11" s="340">
        <v>3.5611916417627114</v>
      </c>
      <c r="M11" s="340">
        <v>3.881958639261732</v>
      </c>
      <c r="N11" s="340">
        <v>3.675160943159076</v>
      </c>
      <c r="O11" s="340">
        <v>4.7529318986910365</v>
      </c>
      <c r="P11" s="340">
        <v>8.618393634526548</v>
      </c>
      <c r="Q11" s="340">
        <v>2.985784550921538</v>
      </c>
    </row>
    <row r="12" spans="1:17" ht="15">
      <c r="A12" s="1"/>
      <c r="B12" s="25"/>
      <c r="C12" s="25"/>
      <c r="D12" s="25"/>
      <c r="E12" s="131" t="s">
        <v>283</v>
      </c>
      <c r="F12" s="130">
        <v>4.808371706322048</v>
      </c>
      <c r="G12" s="130">
        <v>4.210478716910292</v>
      </c>
      <c r="H12" s="130">
        <v>3.849535574516628</v>
      </c>
      <c r="I12" s="130">
        <v>3.1776457215351024</v>
      </c>
      <c r="J12" s="130">
        <v>3.1611066786448125</v>
      </c>
      <c r="K12" s="130">
        <v>4.33593903389202</v>
      </c>
      <c r="L12" s="340">
        <v>3.053871838968588</v>
      </c>
      <c r="M12" s="340">
        <v>3.703047909491952</v>
      </c>
      <c r="N12" s="340">
        <v>3.222114034644342</v>
      </c>
      <c r="O12" s="340">
        <v>3.486928106953955</v>
      </c>
      <c r="P12" s="340">
        <v>5.954337288483444</v>
      </c>
      <c r="Q12" s="340">
        <v>4.84270898130486</v>
      </c>
    </row>
    <row r="13" spans="1:17" ht="6" customHeight="1">
      <c r="A13" s="1"/>
      <c r="B13" s="25"/>
      <c r="C13" s="18"/>
      <c r="D13" s="25"/>
      <c r="E13" s="131"/>
      <c r="F13" s="134"/>
      <c r="G13" s="134"/>
      <c r="H13" s="134"/>
      <c r="I13" s="134"/>
      <c r="J13" s="134"/>
      <c r="K13" s="134"/>
      <c r="L13" s="134"/>
      <c r="M13" s="134"/>
      <c r="N13" s="134"/>
      <c r="O13" s="134"/>
      <c r="P13" s="134"/>
      <c r="Q13" s="134"/>
    </row>
    <row r="14" spans="1:17" ht="15">
      <c r="A14" s="1"/>
      <c r="B14" s="25"/>
      <c r="C14" s="25" t="s">
        <v>316</v>
      </c>
      <c r="D14" s="88"/>
      <c r="E14" s="132" t="s">
        <v>290</v>
      </c>
      <c r="F14" s="130">
        <v>4.506113015593164</v>
      </c>
      <c r="G14" s="130">
        <v>4.570269509843676</v>
      </c>
      <c r="H14" s="130">
        <v>2.627072014231908</v>
      </c>
      <c r="I14" s="130">
        <v>2.818342788111097</v>
      </c>
      <c r="J14" s="130">
        <v>4.633333406033976</v>
      </c>
      <c r="K14" s="130">
        <v>4.45</v>
      </c>
      <c r="L14" s="340">
        <v>4.66</v>
      </c>
      <c r="M14" s="340">
        <v>4.49</v>
      </c>
      <c r="N14" s="340">
        <v>4.89</v>
      </c>
      <c r="O14" s="340">
        <v>5.19</v>
      </c>
      <c r="P14" s="340">
        <v>6.194586009293424</v>
      </c>
      <c r="Q14" s="340">
        <v>6.50802931671168</v>
      </c>
    </row>
    <row r="15" spans="1:17" ht="15">
      <c r="A15" s="1"/>
      <c r="B15" s="18"/>
      <c r="C15" s="18"/>
      <c r="D15" s="88"/>
      <c r="E15" s="132" t="s">
        <v>289</v>
      </c>
      <c r="F15" s="130">
        <v>6.6028045455670314</v>
      </c>
      <c r="G15" s="130">
        <v>7.030501673418972</v>
      </c>
      <c r="H15" s="130">
        <v>5.284157017691628</v>
      </c>
      <c r="I15" s="130">
        <v>4.880033593754977</v>
      </c>
      <c r="J15" s="130">
        <v>4.241344330740168</v>
      </c>
      <c r="K15" s="130">
        <v>3.387500473620362</v>
      </c>
      <c r="L15" s="340">
        <v>3.0931167612889334</v>
      </c>
      <c r="M15" s="340">
        <v>4.267395850082652</v>
      </c>
      <c r="N15" s="340">
        <v>4.283582372602848</v>
      </c>
      <c r="O15" s="340">
        <v>5.215927251422268</v>
      </c>
      <c r="P15" s="340">
        <v>6.699314176358868</v>
      </c>
      <c r="Q15" s="340">
        <v>6.24922454557116</v>
      </c>
    </row>
    <row r="16" spans="1:17" ht="15.75">
      <c r="A16" s="1"/>
      <c r="B16" s="133" t="s">
        <v>315</v>
      </c>
      <c r="C16" s="25"/>
      <c r="D16" s="25"/>
      <c r="E16" s="131"/>
      <c r="F16" s="134"/>
      <c r="G16" s="134"/>
      <c r="H16" s="134"/>
      <c r="I16" s="134"/>
      <c r="J16" s="134"/>
      <c r="K16" s="134"/>
      <c r="L16" s="134"/>
      <c r="M16" s="134"/>
      <c r="N16" s="134"/>
      <c r="O16" s="134"/>
      <c r="P16" s="134"/>
      <c r="Q16" s="134"/>
    </row>
    <row r="17" spans="1:17" ht="15">
      <c r="A17" s="1"/>
      <c r="B17" s="25"/>
      <c r="C17" s="88" t="s">
        <v>314</v>
      </c>
      <c r="D17" s="88"/>
      <c r="E17" s="131" t="s">
        <v>284</v>
      </c>
      <c r="F17" s="130">
        <v>5.89195091516814</v>
      </c>
      <c r="G17" s="130">
        <v>7.5611264006049845</v>
      </c>
      <c r="H17" s="130">
        <v>5.40584456955822</v>
      </c>
      <c r="I17" s="130">
        <v>4.83917324387724</v>
      </c>
      <c r="J17" s="130">
        <v>4.93791398263332</v>
      </c>
      <c r="K17" s="130">
        <v>5.901561768841344</v>
      </c>
      <c r="L17" s="340">
        <v>4.9756204721784965</v>
      </c>
      <c r="M17" s="340">
        <v>5.3599368682619275</v>
      </c>
      <c r="N17" s="340">
        <v>5.268612379207284</v>
      </c>
      <c r="O17" s="340">
        <v>4.922092876751856</v>
      </c>
      <c r="P17" s="340">
        <v>6.349925735055648</v>
      </c>
      <c r="Q17" s="340">
        <v>10.81519844754312</v>
      </c>
    </row>
    <row r="18" spans="1:17" ht="15">
      <c r="A18" s="1"/>
      <c r="B18" s="25"/>
      <c r="C18" s="25"/>
      <c r="D18" s="25" t="s">
        <v>313</v>
      </c>
      <c r="E18" s="131" t="s">
        <v>283</v>
      </c>
      <c r="F18" s="130">
        <v>7.520356125101556</v>
      </c>
      <c r="G18" s="130">
        <v>8.950135936508964</v>
      </c>
      <c r="H18" s="130">
        <v>6.410856938542632</v>
      </c>
      <c r="I18" s="130">
        <v>6.661522974151261</v>
      </c>
      <c r="J18" s="130">
        <v>6.526443260249964</v>
      </c>
      <c r="K18" s="130">
        <v>8.0157126905298</v>
      </c>
      <c r="L18" s="340">
        <v>6.012988934309748</v>
      </c>
      <c r="M18" s="340">
        <v>5.3680733391951</v>
      </c>
      <c r="N18" s="340">
        <v>5.7157599536640715</v>
      </c>
      <c r="O18" s="340">
        <v>5.761978957958328</v>
      </c>
      <c r="P18" s="340">
        <v>9.430157999880649</v>
      </c>
      <c r="Q18" s="340">
        <v>6.699241067981724</v>
      </c>
    </row>
    <row r="19" spans="1:17" ht="6" customHeight="1">
      <c r="A19" s="1"/>
      <c r="B19" s="25"/>
      <c r="C19" s="25"/>
      <c r="D19" s="25"/>
      <c r="E19" s="132"/>
      <c r="F19" s="134"/>
      <c r="G19" s="134"/>
      <c r="H19" s="134"/>
      <c r="I19" s="134"/>
      <c r="J19" s="134"/>
      <c r="K19" s="134"/>
      <c r="L19" s="134"/>
      <c r="M19" s="134"/>
      <c r="N19" s="134"/>
      <c r="O19" s="134"/>
      <c r="P19" s="134"/>
      <c r="Q19" s="134"/>
    </row>
    <row r="20" spans="1:17" ht="15">
      <c r="A20" s="1"/>
      <c r="B20" s="25"/>
      <c r="C20" s="32" t="s">
        <v>312</v>
      </c>
      <c r="D20" s="25"/>
      <c r="E20" s="132" t="s">
        <v>290</v>
      </c>
      <c r="F20" s="130">
        <v>6.8024298790904405</v>
      </c>
      <c r="G20" s="130">
        <v>5.857859753687592</v>
      </c>
      <c r="H20" s="130">
        <v>9.668477672477353</v>
      </c>
      <c r="I20" s="130">
        <v>6.791549320055628</v>
      </c>
      <c r="J20" s="130">
        <v>7.732095409149696</v>
      </c>
      <c r="K20" s="130">
        <v>7.442789149265112</v>
      </c>
      <c r="L20" s="340">
        <v>6.680124567260208</v>
      </c>
      <c r="M20" s="340">
        <v>8.95835525806512</v>
      </c>
      <c r="N20" s="340">
        <v>7.542975440390472</v>
      </c>
      <c r="O20" s="340">
        <v>5.797375001741808</v>
      </c>
      <c r="P20" s="340">
        <v>14.105036282914512</v>
      </c>
      <c r="Q20" s="340">
        <v>8.365229350176888</v>
      </c>
    </row>
    <row r="21" spans="1:17" ht="15">
      <c r="A21" s="1"/>
      <c r="B21" s="25"/>
      <c r="C21" s="25"/>
      <c r="D21" s="25"/>
      <c r="E21" s="132" t="s">
        <v>289</v>
      </c>
      <c r="F21" s="130">
        <v>5.969549337856056</v>
      </c>
      <c r="G21" s="130">
        <v>5.766817815827892</v>
      </c>
      <c r="H21" s="130">
        <v>5.03758427927112</v>
      </c>
      <c r="I21" s="130">
        <v>4.450534750354284</v>
      </c>
      <c r="J21" s="130">
        <v>4.416353853352308</v>
      </c>
      <c r="K21" s="130">
        <v>4.339153742808492</v>
      </c>
      <c r="L21" s="340">
        <v>4.644763939968156</v>
      </c>
      <c r="M21" s="340">
        <v>4.578950945901887</v>
      </c>
      <c r="N21" s="340">
        <v>2.729122260342757</v>
      </c>
      <c r="O21" s="340">
        <v>2.987441827888363</v>
      </c>
      <c r="P21" s="340">
        <v>18.573712256143114</v>
      </c>
      <c r="Q21" s="340">
        <v>8.075692146404808</v>
      </c>
    </row>
    <row r="22" spans="1:17" ht="15.75">
      <c r="A22" s="1"/>
      <c r="B22" s="133" t="s">
        <v>311</v>
      </c>
      <c r="C22" s="25"/>
      <c r="D22" s="25"/>
      <c r="E22" s="132"/>
      <c r="F22" s="134"/>
      <c r="G22" s="134"/>
      <c r="H22" s="134"/>
      <c r="I22" s="134"/>
      <c r="J22" s="134"/>
      <c r="K22" s="134"/>
      <c r="L22" s="134"/>
      <c r="M22" s="134"/>
      <c r="N22" s="134"/>
      <c r="O22" s="134"/>
      <c r="P22" s="134"/>
      <c r="Q22" s="134"/>
    </row>
    <row r="23" spans="1:17" ht="15">
      <c r="A23" s="1"/>
      <c r="B23" s="25"/>
      <c r="C23" s="88" t="s">
        <v>310</v>
      </c>
      <c r="D23" s="88"/>
      <c r="E23" s="131" t="s">
        <v>284</v>
      </c>
      <c r="F23" s="130">
        <v>2.5868983348027403</v>
      </c>
      <c r="G23" s="130">
        <v>2.305758143788272</v>
      </c>
      <c r="H23" s="130">
        <v>1.9753303383987801</v>
      </c>
      <c r="I23" s="130">
        <v>1.614612693066372</v>
      </c>
      <c r="J23" s="130">
        <v>1.6979356466490492</v>
      </c>
      <c r="K23" s="130">
        <v>1.2306149129786579</v>
      </c>
      <c r="L23" s="340">
        <v>1.3291115693997024</v>
      </c>
      <c r="M23" s="340">
        <v>0.8280276215813603</v>
      </c>
      <c r="N23" s="340">
        <v>1.2486677257112977</v>
      </c>
      <c r="O23" s="340">
        <v>1.426959174403206</v>
      </c>
      <c r="P23" s="340">
        <v>2.1383666513874147</v>
      </c>
      <c r="Q23" s="340">
        <v>1.640931097087728</v>
      </c>
    </row>
    <row r="24" spans="1:17" ht="15">
      <c r="A24" s="1"/>
      <c r="B24" s="25"/>
      <c r="C24" s="88"/>
      <c r="D24" s="88"/>
      <c r="E24" s="131" t="s">
        <v>283</v>
      </c>
      <c r="F24" s="130">
        <v>2.3178363915975155</v>
      </c>
      <c r="G24" s="130">
        <v>2.276080747800156</v>
      </c>
      <c r="H24" s="130">
        <v>2.2018408039680804</v>
      </c>
      <c r="I24" s="130">
        <v>1.1990658430166652</v>
      </c>
      <c r="J24" s="130">
        <v>2.12097721897116</v>
      </c>
      <c r="K24" s="130">
        <v>1.5075751322993076</v>
      </c>
      <c r="L24" s="340">
        <v>1.3923197194145003</v>
      </c>
      <c r="M24" s="340">
        <v>1.562945132209644</v>
      </c>
      <c r="N24" s="340">
        <v>1.3071482925036948</v>
      </c>
      <c r="O24" s="340">
        <v>1.2329580061782937</v>
      </c>
      <c r="P24" s="340">
        <v>1.847527462813608</v>
      </c>
      <c r="Q24" s="340">
        <v>1.678697414190191</v>
      </c>
    </row>
    <row r="25" spans="1:17" ht="6" customHeight="1">
      <c r="A25" s="1"/>
      <c r="B25" s="25"/>
      <c r="C25" s="88"/>
      <c r="D25" s="88"/>
      <c r="E25" s="132"/>
      <c r="F25" s="134"/>
      <c r="G25" s="134"/>
      <c r="H25" s="134"/>
      <c r="I25" s="134"/>
      <c r="J25" s="134"/>
      <c r="K25" s="134"/>
      <c r="L25" s="134"/>
      <c r="M25" s="134"/>
      <c r="N25" s="134"/>
      <c r="O25" s="134"/>
      <c r="P25" s="134"/>
      <c r="Q25" s="134"/>
    </row>
    <row r="26" spans="1:17" ht="15">
      <c r="A26" s="1"/>
      <c r="B26" s="18"/>
      <c r="C26" s="88" t="s">
        <v>309</v>
      </c>
      <c r="D26" s="88"/>
      <c r="E26" s="131" t="s">
        <v>284</v>
      </c>
      <c r="F26" s="130">
        <v>2.0941181849200103</v>
      </c>
      <c r="G26" s="130">
        <v>1.4493500699905764</v>
      </c>
      <c r="H26" s="130">
        <v>1.3079754555418117</v>
      </c>
      <c r="I26" s="130">
        <v>1.3876076305939573</v>
      </c>
      <c r="J26" s="130">
        <v>1.1877253906481604</v>
      </c>
      <c r="K26" s="130">
        <v>1.1682817257263616</v>
      </c>
      <c r="L26" s="340">
        <v>1.4140170129404448</v>
      </c>
      <c r="M26" s="340">
        <v>2.7148386490143155</v>
      </c>
      <c r="N26" s="340">
        <v>1.4006629874779093</v>
      </c>
      <c r="O26" s="340">
        <v>1.875526284652344</v>
      </c>
      <c r="P26" s="340">
        <v>1.8031432996593182</v>
      </c>
      <c r="Q26" s="340">
        <v>1.9032579329389776</v>
      </c>
    </row>
    <row r="27" spans="1:17" ht="15">
      <c r="A27" s="1"/>
      <c r="B27" s="25"/>
      <c r="C27" s="88"/>
      <c r="D27" s="88"/>
      <c r="E27" s="131" t="s">
        <v>283</v>
      </c>
      <c r="F27" s="130">
        <v>2.3514787234829844</v>
      </c>
      <c r="G27" s="130">
        <v>1.8418520526858722</v>
      </c>
      <c r="H27" s="130">
        <v>1.3629740917174162</v>
      </c>
      <c r="I27" s="130">
        <v>2.7621358457565814</v>
      </c>
      <c r="J27" s="130">
        <v>2.9319883125421606</v>
      </c>
      <c r="K27" s="130">
        <v>2.536251112804907</v>
      </c>
      <c r="L27" s="340">
        <v>2.5481801350015343</v>
      </c>
      <c r="M27" s="340">
        <v>2.8424786854001725</v>
      </c>
      <c r="N27" s="340">
        <v>2.667667731139523</v>
      </c>
      <c r="O27" s="340">
        <v>3.2202362220627783</v>
      </c>
      <c r="P27" s="340">
        <v>3.3866354852302716</v>
      </c>
      <c r="Q27" s="340">
        <v>3.4675026185328517</v>
      </c>
    </row>
    <row r="28" spans="1:17" ht="15.75">
      <c r="A28" s="1"/>
      <c r="B28" s="133" t="s">
        <v>308</v>
      </c>
      <c r="C28" s="88"/>
      <c r="D28" s="88"/>
      <c r="E28" s="132"/>
      <c r="F28" s="134"/>
      <c r="G28" s="134"/>
      <c r="H28" s="134"/>
      <c r="I28" s="134"/>
      <c r="J28" s="134"/>
      <c r="K28" s="134"/>
      <c r="L28" s="134"/>
      <c r="M28" s="134"/>
      <c r="N28" s="134"/>
      <c r="O28" s="134"/>
      <c r="P28" s="134"/>
      <c r="Q28" s="134"/>
    </row>
    <row r="29" spans="1:17" ht="15">
      <c r="A29" s="1"/>
      <c r="B29" s="25"/>
      <c r="C29" s="88" t="s">
        <v>307</v>
      </c>
      <c r="D29" s="88"/>
      <c r="E29" s="131" t="s">
        <v>284</v>
      </c>
      <c r="F29" s="130">
        <v>2.9413638031988483</v>
      </c>
      <c r="G29" s="130">
        <v>3.849474018997404</v>
      </c>
      <c r="H29" s="130">
        <v>2.5479996779867182</v>
      </c>
      <c r="I29" s="130">
        <v>2.1469718055841667</v>
      </c>
      <c r="J29" s="130">
        <v>2.151212308391066</v>
      </c>
      <c r="K29" s="130">
        <v>2.362596855243224</v>
      </c>
      <c r="L29" s="340">
        <v>2.3514302780147918</v>
      </c>
      <c r="M29" s="340">
        <v>2.74</v>
      </c>
      <c r="N29" s="340">
        <v>3.406100963795874</v>
      </c>
      <c r="O29" s="340">
        <v>2.6628196065983785</v>
      </c>
      <c r="P29" s="340">
        <v>4.7656652985864</v>
      </c>
      <c r="Q29" s="340">
        <v>2.960364917106306</v>
      </c>
    </row>
    <row r="30" spans="1:17" ht="15">
      <c r="A30" s="1"/>
      <c r="B30" s="18"/>
      <c r="C30" s="88"/>
      <c r="D30" s="88" t="s">
        <v>306</v>
      </c>
      <c r="E30" s="131" t="s">
        <v>283</v>
      </c>
      <c r="F30" s="130">
        <v>6.880740332295709</v>
      </c>
      <c r="G30" s="130">
        <v>6.893173654360524</v>
      </c>
      <c r="H30" s="130">
        <v>5.7055631406996605</v>
      </c>
      <c r="I30" s="130">
        <v>3.499521295058849</v>
      </c>
      <c r="J30" s="130">
        <v>3.1584798823901687</v>
      </c>
      <c r="K30" s="130">
        <v>3.389379662596561</v>
      </c>
      <c r="L30" s="340">
        <v>2.3543950608802224</v>
      </c>
      <c r="M30" s="340">
        <v>3.3767785592554755</v>
      </c>
      <c r="N30" s="340">
        <v>4.8489860629476</v>
      </c>
      <c r="O30" s="340">
        <v>5.622915149546292</v>
      </c>
      <c r="P30" s="340">
        <v>5.438120995812636</v>
      </c>
      <c r="Q30" s="340">
        <v>4.848143192396964</v>
      </c>
    </row>
    <row r="31" spans="1:17" ht="6" customHeight="1">
      <c r="A31" s="1"/>
      <c r="B31" s="18"/>
      <c r="C31" s="88"/>
      <c r="D31" s="88"/>
      <c r="E31" s="131"/>
      <c r="F31" s="134"/>
      <c r="G31" s="134"/>
      <c r="H31" s="134"/>
      <c r="I31" s="134"/>
      <c r="J31" s="134"/>
      <c r="K31" s="134"/>
      <c r="L31" s="134"/>
      <c r="M31" s="134"/>
      <c r="N31" s="134"/>
      <c r="O31" s="134"/>
      <c r="P31" s="134"/>
      <c r="Q31" s="134"/>
    </row>
    <row r="32" spans="1:17" ht="15.75">
      <c r="A32" s="1"/>
      <c r="B32" s="95" t="s">
        <v>305</v>
      </c>
      <c r="C32" s="88"/>
      <c r="D32" s="88"/>
      <c r="E32" s="132"/>
      <c r="F32" s="134"/>
      <c r="G32" s="134"/>
      <c r="H32" s="134"/>
      <c r="I32" s="134"/>
      <c r="J32" s="134"/>
      <c r="K32" s="134"/>
      <c r="L32" s="134"/>
      <c r="M32" s="134"/>
      <c r="N32" s="134"/>
      <c r="O32" s="134"/>
      <c r="P32" s="134"/>
      <c r="Q32" s="134"/>
    </row>
    <row r="33" spans="1:17" ht="15">
      <c r="A33" s="1"/>
      <c r="B33" s="18"/>
      <c r="C33" s="88" t="s">
        <v>304</v>
      </c>
      <c r="D33" s="88"/>
      <c r="E33" s="131" t="s">
        <v>284</v>
      </c>
      <c r="F33" s="130">
        <v>6.022112967287172</v>
      </c>
      <c r="G33" s="130">
        <v>5.438226951629172</v>
      </c>
      <c r="H33" s="130">
        <v>4.40882944957026</v>
      </c>
      <c r="I33" s="130">
        <v>4.0538065512290045</v>
      </c>
      <c r="J33" s="130">
        <v>3.333249396792641</v>
      </c>
      <c r="K33" s="130">
        <v>3.91126248757314</v>
      </c>
      <c r="L33" s="340">
        <v>4.229984245698397</v>
      </c>
      <c r="M33" s="340">
        <v>4.364650976333544</v>
      </c>
      <c r="N33" s="340">
        <v>5.043602576743668</v>
      </c>
      <c r="O33" s="340">
        <v>5.038962578073576</v>
      </c>
      <c r="P33" s="340">
        <v>5.681863000459944</v>
      </c>
      <c r="Q33" s="340">
        <v>3.2285683933607485</v>
      </c>
    </row>
    <row r="34" spans="1:17" ht="15">
      <c r="A34" s="1"/>
      <c r="B34" s="18"/>
      <c r="C34" s="88"/>
      <c r="D34" s="88" t="s">
        <v>303</v>
      </c>
      <c r="E34" s="131" t="s">
        <v>283</v>
      </c>
      <c r="F34" s="130">
        <v>8.323803264645685</v>
      </c>
      <c r="G34" s="130">
        <v>9.981705481738848</v>
      </c>
      <c r="H34" s="130">
        <v>5.74083279090648</v>
      </c>
      <c r="I34" s="130">
        <v>5.258837883499163</v>
      </c>
      <c r="J34" s="130">
        <v>4.583579716930968</v>
      </c>
      <c r="K34" s="130">
        <v>5.945359991196744</v>
      </c>
      <c r="L34" s="340">
        <v>5.5471936107792965</v>
      </c>
      <c r="M34" s="340">
        <v>5.177473665044724</v>
      </c>
      <c r="N34" s="340">
        <v>6.231650081436936</v>
      </c>
      <c r="O34" s="340">
        <v>6.229714223579184</v>
      </c>
      <c r="P34" s="340">
        <v>8.368598418427549</v>
      </c>
      <c r="Q34" s="340">
        <v>2.61234633698559</v>
      </c>
    </row>
    <row r="35" spans="1:17" ht="9" customHeight="1">
      <c r="A35" s="1"/>
      <c r="B35" s="18"/>
      <c r="C35" s="88"/>
      <c r="D35" s="88"/>
      <c r="E35" s="131"/>
      <c r="F35" s="134"/>
      <c r="G35" s="134"/>
      <c r="H35" s="134"/>
      <c r="I35" s="134"/>
      <c r="J35" s="134"/>
      <c r="K35" s="134"/>
      <c r="L35" s="134"/>
      <c r="M35" s="134"/>
      <c r="N35" s="134"/>
      <c r="O35" s="134"/>
      <c r="P35" s="134"/>
      <c r="Q35" s="134"/>
    </row>
    <row r="36" spans="1:17" ht="15.75">
      <c r="A36" s="1"/>
      <c r="B36" s="95" t="s">
        <v>394</v>
      </c>
      <c r="C36" s="88"/>
      <c r="D36" s="88"/>
      <c r="E36" s="132"/>
      <c r="F36" s="134"/>
      <c r="G36" s="134"/>
      <c r="H36" s="134"/>
      <c r="I36" s="134"/>
      <c r="J36" s="134"/>
      <c r="K36" s="134"/>
      <c r="L36" s="134"/>
      <c r="M36" s="134"/>
      <c r="N36" s="134"/>
      <c r="O36" s="134"/>
      <c r="P36" s="134"/>
      <c r="Q36" s="134"/>
    </row>
    <row r="37" spans="1:17" ht="15">
      <c r="A37" s="1"/>
      <c r="B37" s="18"/>
      <c r="C37" s="88" t="s">
        <v>302</v>
      </c>
      <c r="D37" s="88"/>
      <c r="E37" s="131" t="s">
        <v>284</v>
      </c>
      <c r="F37" s="130">
        <v>2.9784523844135125</v>
      </c>
      <c r="G37" s="130">
        <v>2.3467036354196398</v>
      </c>
      <c r="H37" s="130">
        <v>1.4499314146421172</v>
      </c>
      <c r="I37" s="130">
        <v>1.3369458817470168</v>
      </c>
      <c r="J37" s="130">
        <v>1.627051127369321</v>
      </c>
      <c r="K37" s="130">
        <v>1.7380253773206684</v>
      </c>
      <c r="L37" s="340">
        <v>1.4214621443977655</v>
      </c>
      <c r="M37" s="340">
        <v>1.8615326619705193</v>
      </c>
      <c r="N37" s="340">
        <v>1.6914860032425085</v>
      </c>
      <c r="O37" s="340">
        <v>1.7934306048877067</v>
      </c>
      <c r="P37" s="340">
        <v>2.1513199221762624</v>
      </c>
      <c r="Q37" s="340">
        <v>2.5931935307728944</v>
      </c>
    </row>
    <row r="38" spans="1:17" ht="15">
      <c r="A38" s="1"/>
      <c r="B38" s="18"/>
      <c r="C38" s="88"/>
      <c r="D38" s="88"/>
      <c r="E38" s="131" t="s">
        <v>283</v>
      </c>
      <c r="F38" s="130">
        <v>1.185549159455597</v>
      </c>
      <c r="G38" s="130">
        <v>1.8319548171966085</v>
      </c>
      <c r="H38" s="130">
        <v>0.23307880959014793</v>
      </c>
      <c r="I38" s="130">
        <v>1.1319589021926169</v>
      </c>
      <c r="J38" s="130">
        <v>3.141130398336558</v>
      </c>
      <c r="K38" s="130">
        <v>0.35740265503353696</v>
      </c>
      <c r="L38" s="340">
        <v>0.07829701812579204</v>
      </c>
      <c r="M38" s="340">
        <v>0.7435209854216053</v>
      </c>
      <c r="N38" s="340">
        <v>1.4154284840871096</v>
      </c>
      <c r="O38" s="340">
        <v>0.1300429327369518</v>
      </c>
      <c r="P38" s="340">
        <v>1.0334981339758116</v>
      </c>
      <c r="Q38" s="340">
        <v>0.24640376862234456</v>
      </c>
    </row>
    <row r="39" spans="1:17" ht="15.75">
      <c r="A39" s="1"/>
      <c r="B39" s="95" t="s">
        <v>301</v>
      </c>
      <c r="C39" s="88"/>
      <c r="D39" s="88"/>
      <c r="E39" s="132"/>
      <c r="F39" s="134"/>
      <c r="G39" s="134"/>
      <c r="H39" s="134"/>
      <c r="I39" s="134"/>
      <c r="J39" s="134"/>
      <c r="K39" s="134"/>
      <c r="L39" s="134"/>
      <c r="M39" s="134"/>
      <c r="N39" s="134"/>
      <c r="O39" s="134"/>
      <c r="P39" s="134"/>
      <c r="Q39" s="134"/>
    </row>
    <row r="40" spans="1:17" ht="15">
      <c r="A40" s="1"/>
      <c r="B40" s="18"/>
      <c r="C40" s="88" t="s">
        <v>300</v>
      </c>
      <c r="D40" s="88"/>
      <c r="E40" s="131" t="s">
        <v>284</v>
      </c>
      <c r="F40" s="130">
        <v>4.005480308313133</v>
      </c>
      <c r="G40" s="130">
        <v>3.407920130624281</v>
      </c>
      <c r="H40" s="130">
        <v>3.257911397469348</v>
      </c>
      <c r="I40" s="130">
        <v>2.9477019274945415</v>
      </c>
      <c r="J40" s="130">
        <v>2.6200987646156206</v>
      </c>
      <c r="K40" s="130">
        <v>2.9733217427578933</v>
      </c>
      <c r="L40" s="340">
        <v>3.0393275903248824</v>
      </c>
      <c r="M40" s="340">
        <v>2.9945265811988686</v>
      </c>
      <c r="N40" s="340">
        <v>2.8729286002041445</v>
      </c>
      <c r="O40" s="340">
        <v>3.3865907629527108</v>
      </c>
      <c r="P40" s="340">
        <v>3.3572571223247603</v>
      </c>
      <c r="Q40" s="340">
        <v>3.6863200974681005</v>
      </c>
    </row>
    <row r="41" spans="1:17" ht="15">
      <c r="A41" s="1"/>
      <c r="B41" s="18"/>
      <c r="C41" s="88"/>
      <c r="D41" s="88"/>
      <c r="E41" s="131" t="s">
        <v>283</v>
      </c>
      <c r="F41" s="130">
        <v>2.2076473448144807</v>
      </c>
      <c r="G41" s="130">
        <v>1.6200381374100756</v>
      </c>
      <c r="H41" s="130">
        <v>1.2772041246875665</v>
      </c>
      <c r="I41" s="130">
        <v>1.36430745135633</v>
      </c>
      <c r="J41" s="130">
        <v>1.3884549898397904</v>
      </c>
      <c r="K41" s="130">
        <v>1.2288999538429344</v>
      </c>
      <c r="L41" s="340">
        <v>1.4370855933949522</v>
      </c>
      <c r="M41" s="340">
        <v>1.4254965680772962</v>
      </c>
      <c r="N41" s="340">
        <v>1.3375558507347682</v>
      </c>
      <c r="O41" s="340">
        <v>1.76595894699561</v>
      </c>
      <c r="P41" s="340">
        <v>1.553509771032168</v>
      </c>
      <c r="Q41" s="340">
        <v>1.8138314240403086</v>
      </c>
    </row>
    <row r="42" spans="1:17" ht="6" customHeight="1">
      <c r="A42" s="1"/>
      <c r="B42" s="18"/>
      <c r="C42" s="88"/>
      <c r="D42" s="88"/>
      <c r="E42" s="132"/>
      <c r="F42" s="134"/>
      <c r="G42" s="134"/>
      <c r="H42" s="134"/>
      <c r="I42" s="134"/>
      <c r="J42" s="134"/>
      <c r="K42" s="134"/>
      <c r="L42" s="134"/>
      <c r="M42" s="134"/>
      <c r="N42" s="134"/>
      <c r="O42" s="134"/>
      <c r="P42" s="134"/>
      <c r="Q42" s="134"/>
    </row>
    <row r="43" spans="1:17" ht="15">
      <c r="A43" s="1"/>
      <c r="B43" s="18"/>
      <c r="C43" s="88" t="s">
        <v>299</v>
      </c>
      <c r="D43" s="88"/>
      <c r="E43" s="132" t="s">
        <v>290</v>
      </c>
      <c r="F43" s="130">
        <v>7.154905748735304</v>
      </c>
      <c r="G43" s="130">
        <v>7.574941211117689</v>
      </c>
      <c r="H43" s="130">
        <v>7.759895401663451</v>
      </c>
      <c r="I43" s="130">
        <v>9.599867452429056</v>
      </c>
      <c r="J43" s="130">
        <v>17.580447225573298</v>
      </c>
      <c r="K43" s="130">
        <v>7.527749849506188</v>
      </c>
      <c r="L43" s="340">
        <v>10.026414846404892</v>
      </c>
      <c r="M43" s="340">
        <v>13.262959654542108</v>
      </c>
      <c r="N43" s="340">
        <v>8.567178909026941</v>
      </c>
      <c r="O43" s="340">
        <v>7.283763797208516</v>
      </c>
      <c r="P43" s="340">
        <v>6.707739709407816</v>
      </c>
      <c r="Q43" s="340">
        <v>6.717745096955568</v>
      </c>
    </row>
    <row r="44" spans="1:17" ht="15">
      <c r="A44" s="1"/>
      <c r="B44" s="18"/>
      <c r="C44" s="88"/>
      <c r="D44" s="88"/>
      <c r="E44" s="132" t="s">
        <v>289</v>
      </c>
      <c r="F44" s="130">
        <v>13.810968224379971</v>
      </c>
      <c r="G44" s="130">
        <v>11.331726884321544</v>
      </c>
      <c r="H44" s="130">
        <v>25.78144035705959</v>
      </c>
      <c r="I44" s="130">
        <v>36.160935385098604</v>
      </c>
      <c r="J44" s="130">
        <v>42.73818982972596</v>
      </c>
      <c r="K44" s="130">
        <v>74.52141752616839</v>
      </c>
      <c r="L44" s="340">
        <v>83.28631855526424</v>
      </c>
      <c r="M44" s="340">
        <v>8.468069486351148</v>
      </c>
      <c r="N44" s="340">
        <v>14.0948991434475</v>
      </c>
      <c r="O44" s="340">
        <v>7.99660848208248</v>
      </c>
      <c r="P44" s="340">
        <v>10.88046746887428</v>
      </c>
      <c r="Q44" s="340">
        <v>8.366615482417668</v>
      </c>
    </row>
    <row r="45" spans="1:17" ht="6" customHeight="1">
      <c r="A45" s="1"/>
      <c r="B45" s="18"/>
      <c r="C45" s="88"/>
      <c r="D45" s="88"/>
      <c r="E45" s="132"/>
      <c r="F45" s="134"/>
      <c r="G45" s="134"/>
      <c r="H45" s="134"/>
      <c r="I45" s="134"/>
      <c r="J45" s="134"/>
      <c r="K45" s="134"/>
      <c r="L45" s="134"/>
      <c r="M45" s="134"/>
      <c r="N45" s="134"/>
      <c r="O45" s="134"/>
      <c r="P45" s="134"/>
      <c r="Q45" s="134"/>
    </row>
    <row r="46" spans="1:17" ht="15">
      <c r="A46" s="1"/>
      <c r="B46" s="18"/>
      <c r="C46" s="88" t="s">
        <v>298</v>
      </c>
      <c r="D46" s="88"/>
      <c r="E46" s="131" t="s">
        <v>284</v>
      </c>
      <c r="F46" s="130">
        <v>5.24021955113934</v>
      </c>
      <c r="G46" s="130">
        <v>4.684528580333544</v>
      </c>
      <c r="H46" s="130">
        <v>4.725510315307091</v>
      </c>
      <c r="I46" s="130">
        <v>3.811851102441528</v>
      </c>
      <c r="J46" s="130">
        <v>3.647333107493568</v>
      </c>
      <c r="K46" s="130">
        <v>4.370209649570304</v>
      </c>
      <c r="L46" s="340">
        <v>4.31868311308548</v>
      </c>
      <c r="M46" s="340">
        <v>4.821967387321632</v>
      </c>
      <c r="N46" s="340">
        <v>4.464196652696472</v>
      </c>
      <c r="O46" s="340">
        <v>5.352953091589583</v>
      </c>
      <c r="P46" s="340">
        <v>5.199470736487345</v>
      </c>
      <c r="Q46" s="340">
        <v>5.033654165158776</v>
      </c>
    </row>
    <row r="47" spans="1:17" ht="15">
      <c r="A47" s="1"/>
      <c r="B47" s="18"/>
      <c r="C47" s="88"/>
      <c r="D47" s="88"/>
      <c r="E47" s="131" t="s">
        <v>283</v>
      </c>
      <c r="F47" s="130">
        <v>9.633163319136289</v>
      </c>
      <c r="G47" s="130">
        <v>10.129637355229908</v>
      </c>
      <c r="H47" s="130">
        <v>8.74200708855749</v>
      </c>
      <c r="I47" s="130">
        <v>6.688827667972656</v>
      </c>
      <c r="J47" s="130">
        <v>4.381714386911448</v>
      </c>
      <c r="K47" s="130">
        <v>4.452789873666564</v>
      </c>
      <c r="L47" s="340">
        <v>4.000869820485792</v>
      </c>
      <c r="M47" s="340">
        <v>4.902402300013116</v>
      </c>
      <c r="N47" s="340">
        <v>5.187960226603152</v>
      </c>
      <c r="O47" s="340">
        <v>13.164256569457079</v>
      </c>
      <c r="P47" s="340">
        <v>10.623328572795337</v>
      </c>
      <c r="Q47" s="340">
        <v>9.354964016700864</v>
      </c>
    </row>
    <row r="48" spans="1:17" ht="15.75">
      <c r="A48" s="1"/>
      <c r="B48" s="95" t="s">
        <v>157</v>
      </c>
      <c r="C48" s="88"/>
      <c r="D48" s="88"/>
      <c r="E48" s="132"/>
      <c r="F48" s="134"/>
      <c r="G48" s="134"/>
      <c r="H48" s="134"/>
      <c r="I48" s="134"/>
      <c r="J48" s="134"/>
      <c r="K48" s="134"/>
      <c r="L48" s="134"/>
      <c r="M48" s="134"/>
      <c r="N48" s="134"/>
      <c r="O48" s="134"/>
      <c r="P48" s="134"/>
      <c r="Q48" s="134"/>
    </row>
    <row r="49" spans="1:17" ht="15">
      <c r="A49" s="1"/>
      <c r="B49" s="18"/>
      <c r="C49" s="88" t="s">
        <v>297</v>
      </c>
      <c r="D49" s="88"/>
      <c r="E49" s="131" t="s">
        <v>284</v>
      </c>
      <c r="F49" s="130">
        <v>7.471838117152152</v>
      </c>
      <c r="G49" s="130">
        <v>7.702437080488356</v>
      </c>
      <c r="H49" s="130">
        <v>5.59271945366586</v>
      </c>
      <c r="I49" s="130">
        <v>3.593079325606536</v>
      </c>
      <c r="J49" s="130">
        <v>3.3663579802957333</v>
      </c>
      <c r="K49" s="130">
        <v>2.673262630132153</v>
      </c>
      <c r="L49" s="340">
        <v>1.850049634839678</v>
      </c>
      <c r="M49" s="340">
        <v>4.802970578017716</v>
      </c>
      <c r="N49" s="340">
        <v>5.091240068836776</v>
      </c>
      <c r="O49" s="340">
        <v>7.557358949979084</v>
      </c>
      <c r="P49" s="340">
        <v>7.056457482658896</v>
      </c>
      <c r="Q49" s="340">
        <v>4.401327911391432</v>
      </c>
    </row>
    <row r="50" spans="1:17" ht="15">
      <c r="A50" s="1"/>
      <c r="B50" s="18"/>
      <c r="C50" s="88"/>
      <c r="D50" s="88"/>
      <c r="E50" s="131" t="s">
        <v>283</v>
      </c>
      <c r="F50" s="130">
        <v>4.273412374223856</v>
      </c>
      <c r="G50" s="130">
        <v>4.054030636034484</v>
      </c>
      <c r="H50" s="130">
        <v>3.1210320336759034</v>
      </c>
      <c r="I50" s="130">
        <v>2.7546960262247278</v>
      </c>
      <c r="J50" s="130">
        <v>2.244314691044089</v>
      </c>
      <c r="K50" s="130">
        <v>2.518843702488314</v>
      </c>
      <c r="L50" s="340">
        <v>3.611552999711004</v>
      </c>
      <c r="M50" s="340">
        <v>3.8877986234428197</v>
      </c>
      <c r="N50" s="340">
        <v>3.3393400716413986</v>
      </c>
      <c r="O50" s="340">
        <v>4.583481684805584</v>
      </c>
      <c r="P50" s="340">
        <v>4.0466454564384</v>
      </c>
      <c r="Q50" s="340">
        <v>2.2222387376703</v>
      </c>
    </row>
    <row r="51" spans="1:17" ht="6" customHeight="1">
      <c r="A51" s="1"/>
      <c r="B51" s="18"/>
      <c r="C51" s="88"/>
      <c r="D51" s="88"/>
      <c r="E51" s="132"/>
      <c r="F51" s="134"/>
      <c r="G51" s="134"/>
      <c r="H51" s="134"/>
      <c r="I51" s="134"/>
      <c r="J51" s="134"/>
      <c r="K51" s="134"/>
      <c r="L51" s="134"/>
      <c r="M51" s="134"/>
      <c r="N51" s="134"/>
      <c r="O51" s="134"/>
      <c r="P51" s="134"/>
      <c r="Q51" s="134"/>
    </row>
    <row r="52" spans="1:17" ht="15">
      <c r="A52" s="1"/>
      <c r="B52" s="18"/>
      <c r="C52" s="88" t="s">
        <v>296</v>
      </c>
      <c r="D52" s="88"/>
      <c r="E52" s="132" t="s">
        <v>290</v>
      </c>
      <c r="F52" s="130">
        <v>9.156943190343169</v>
      </c>
      <c r="G52" s="130">
        <v>8.952905042069185</v>
      </c>
      <c r="H52" s="130">
        <v>8.007864618676177</v>
      </c>
      <c r="I52" s="130">
        <v>6.709313079215712</v>
      </c>
      <c r="J52" s="130">
        <v>6.352657098809112</v>
      </c>
      <c r="K52" s="130">
        <v>9.060416777959237</v>
      </c>
      <c r="L52" s="340">
        <v>9.395644763537245</v>
      </c>
      <c r="M52" s="340">
        <v>9.674107708875193</v>
      </c>
      <c r="N52" s="340">
        <v>5.816178357659208</v>
      </c>
      <c r="O52" s="340">
        <v>8.798038826740559</v>
      </c>
      <c r="P52" s="340">
        <v>8.00933613968898</v>
      </c>
      <c r="Q52" s="340">
        <v>7.182225910357596</v>
      </c>
    </row>
    <row r="53" spans="1:17" ht="15">
      <c r="A53" s="1"/>
      <c r="B53" s="18"/>
      <c r="C53" s="88"/>
      <c r="D53" s="88"/>
      <c r="E53" s="132" t="s">
        <v>289</v>
      </c>
      <c r="F53" s="130">
        <v>13.314133322120735</v>
      </c>
      <c r="G53" s="130">
        <v>16.8163992616428</v>
      </c>
      <c r="H53" s="130">
        <v>14.030103547714356</v>
      </c>
      <c r="I53" s="130">
        <v>15.52884531801462</v>
      </c>
      <c r="J53" s="130">
        <v>11.15998864791642</v>
      </c>
      <c r="K53" s="130">
        <v>9.716231932787665</v>
      </c>
      <c r="L53" s="340">
        <v>7.328242355572477</v>
      </c>
      <c r="M53" s="340">
        <v>13.446963820980107</v>
      </c>
      <c r="N53" s="340">
        <v>11.820187279840031</v>
      </c>
      <c r="O53" s="340">
        <v>15.222078497128322</v>
      </c>
      <c r="P53" s="340">
        <v>12.553764991500959</v>
      </c>
      <c r="Q53" s="340">
        <v>11.721665149693129</v>
      </c>
    </row>
    <row r="54" spans="1:17" ht="6" customHeight="1">
      <c r="A54" s="1"/>
      <c r="B54" s="18"/>
      <c r="C54" s="88"/>
      <c r="D54" s="88"/>
      <c r="E54" s="132"/>
      <c r="F54" s="134"/>
      <c r="G54" s="134"/>
      <c r="H54" s="134"/>
      <c r="I54" s="134"/>
      <c r="J54" s="134"/>
      <c r="K54" s="134"/>
      <c r="L54" s="134"/>
      <c r="M54" s="134"/>
      <c r="N54" s="134"/>
      <c r="O54" s="134"/>
      <c r="P54" s="134"/>
      <c r="Q54" s="134"/>
    </row>
    <row r="55" spans="1:17" ht="15">
      <c r="A55" s="1"/>
      <c r="B55" s="18"/>
      <c r="C55" s="88" t="s">
        <v>295</v>
      </c>
      <c r="D55" s="88"/>
      <c r="E55" s="131" t="s">
        <v>284</v>
      </c>
      <c r="F55" s="130">
        <v>5.574428104286052</v>
      </c>
      <c r="G55" s="130">
        <v>4.391292280518324</v>
      </c>
      <c r="H55" s="130">
        <v>9.943575244492141</v>
      </c>
      <c r="I55" s="130">
        <v>11.8851622558497</v>
      </c>
      <c r="J55" s="130">
        <v>2.497131712996603</v>
      </c>
      <c r="K55" s="130">
        <v>2.925375531522005</v>
      </c>
      <c r="L55" s="340">
        <v>2.1606192271215465</v>
      </c>
      <c r="M55" s="340">
        <v>3.311414940133433</v>
      </c>
      <c r="N55" s="340">
        <v>2.408506884308347</v>
      </c>
      <c r="O55" s="340">
        <v>3.2056107494507855</v>
      </c>
      <c r="P55" s="340">
        <v>3.2578113772498356</v>
      </c>
      <c r="Q55" s="340">
        <v>2.9209252018543888</v>
      </c>
    </row>
    <row r="56" spans="1:17" ht="15">
      <c r="A56" s="1"/>
      <c r="B56" s="18"/>
      <c r="C56" s="88"/>
      <c r="D56" s="88"/>
      <c r="E56" s="131" t="s">
        <v>283</v>
      </c>
      <c r="F56" s="130">
        <v>3.705723694840788</v>
      </c>
      <c r="G56" s="130">
        <v>3.4983822204022537</v>
      </c>
      <c r="H56" s="130">
        <v>5.58065932696656</v>
      </c>
      <c r="I56" s="130">
        <v>5.366164342701816</v>
      </c>
      <c r="J56" s="130">
        <v>2.073453412251906</v>
      </c>
      <c r="K56" s="130">
        <v>2.2483547970662197</v>
      </c>
      <c r="L56" s="340">
        <v>2.2096320942313943</v>
      </c>
      <c r="M56" s="340">
        <v>3.73168365565932</v>
      </c>
      <c r="N56" s="340">
        <v>4.74235994504718</v>
      </c>
      <c r="O56" s="340">
        <v>3.5688328151569384</v>
      </c>
      <c r="P56" s="340">
        <v>3.6518463161490238</v>
      </c>
      <c r="Q56" s="340">
        <v>3.398742136841202</v>
      </c>
    </row>
    <row r="57" spans="1:17" ht="6" customHeight="1">
      <c r="A57" s="1"/>
      <c r="B57" s="18"/>
      <c r="C57" s="88"/>
      <c r="D57" s="88"/>
      <c r="E57" s="132"/>
      <c r="F57" s="134"/>
      <c r="G57" s="134"/>
      <c r="H57" s="134"/>
      <c r="I57" s="134"/>
      <c r="J57" s="134"/>
      <c r="K57" s="134"/>
      <c r="L57" s="134"/>
      <c r="M57" s="134"/>
      <c r="N57" s="134"/>
      <c r="O57" s="134"/>
      <c r="P57" s="134"/>
      <c r="Q57" s="134"/>
    </row>
    <row r="58" spans="1:17" ht="15">
      <c r="A58" s="1"/>
      <c r="B58" s="25"/>
      <c r="C58" s="88" t="s">
        <v>294</v>
      </c>
      <c r="D58" s="88"/>
      <c r="E58" s="131" t="s">
        <v>284</v>
      </c>
      <c r="F58" s="130">
        <v>7.01356995819288</v>
      </c>
      <c r="G58" s="130">
        <v>6.5848114567431715</v>
      </c>
      <c r="H58" s="130">
        <v>5.266944738320544</v>
      </c>
      <c r="I58" s="130">
        <v>5.00307633330426</v>
      </c>
      <c r="J58" s="130">
        <v>5.1041099970479165</v>
      </c>
      <c r="K58" s="130">
        <v>5.974258424799852</v>
      </c>
      <c r="L58" s="340">
        <v>6.86790020950488</v>
      </c>
      <c r="M58" s="340">
        <v>6.544920482938224</v>
      </c>
      <c r="N58" s="340">
        <v>6.296273300897821</v>
      </c>
      <c r="O58" s="340">
        <v>8.060700836784385</v>
      </c>
      <c r="P58" s="340">
        <v>9.152558466074172</v>
      </c>
      <c r="Q58" s="340">
        <v>6.68668011491628</v>
      </c>
    </row>
    <row r="59" spans="1:17" ht="15">
      <c r="A59" s="1"/>
      <c r="B59" s="18"/>
      <c r="C59" s="88"/>
      <c r="D59" s="88"/>
      <c r="E59" s="131" t="s">
        <v>283</v>
      </c>
      <c r="F59" s="130">
        <v>11.106748268413956</v>
      </c>
      <c r="G59" s="130">
        <v>7.726449848979349</v>
      </c>
      <c r="H59" s="130">
        <v>6.327560255344416</v>
      </c>
      <c r="I59" s="130">
        <v>4.913887474726776</v>
      </c>
      <c r="J59" s="130">
        <v>3.5952581090979217</v>
      </c>
      <c r="K59" s="130">
        <v>4.910329715981076</v>
      </c>
      <c r="L59" s="340">
        <v>3.6089638365210845</v>
      </c>
      <c r="M59" s="340">
        <v>5.151550570071768</v>
      </c>
      <c r="N59" s="340">
        <v>5.869539519154308</v>
      </c>
      <c r="O59" s="340">
        <v>8.16293417599134</v>
      </c>
      <c r="P59" s="340">
        <v>8.371013223299652</v>
      </c>
      <c r="Q59" s="340">
        <v>7.001030278740312</v>
      </c>
    </row>
    <row r="60" spans="1:17" ht="6" customHeight="1">
      <c r="A60" s="1"/>
      <c r="B60" s="18"/>
      <c r="C60" s="88"/>
      <c r="D60" s="88"/>
      <c r="E60" s="132"/>
      <c r="F60" s="134"/>
      <c r="G60" s="134"/>
      <c r="H60" s="134"/>
      <c r="I60" s="134"/>
      <c r="J60" s="134"/>
      <c r="K60" s="134"/>
      <c r="L60" s="134"/>
      <c r="M60" s="134"/>
      <c r="N60" s="134"/>
      <c r="O60" s="134"/>
      <c r="P60" s="134"/>
      <c r="Q60" s="134"/>
    </row>
    <row r="61" spans="1:17" ht="15">
      <c r="A61" s="1"/>
      <c r="B61" s="25"/>
      <c r="C61" s="88" t="s">
        <v>293</v>
      </c>
      <c r="D61" s="88"/>
      <c r="E61" s="131" t="s">
        <v>284</v>
      </c>
      <c r="F61" s="130">
        <v>21.509278293515507</v>
      </c>
      <c r="G61" s="130">
        <v>24.787350187598953</v>
      </c>
      <c r="H61" s="130">
        <v>15.788150349017256</v>
      </c>
      <c r="I61" s="130">
        <v>16.95698264902068</v>
      </c>
      <c r="J61" s="130">
        <v>17.710488935520406</v>
      </c>
      <c r="K61" s="130">
        <v>20.99797721172781</v>
      </c>
      <c r="L61" s="340">
        <v>12.76619979765456</v>
      </c>
      <c r="M61" s="340">
        <v>18.95011576801002</v>
      </c>
      <c r="N61" s="340">
        <v>12.958215311965212</v>
      </c>
      <c r="O61" s="340">
        <v>17.519923051941277</v>
      </c>
      <c r="P61" s="340">
        <v>19.894575313927763</v>
      </c>
      <c r="Q61" s="340">
        <v>18.193584633832582</v>
      </c>
    </row>
    <row r="62" spans="1:17" ht="15">
      <c r="A62" s="1"/>
      <c r="B62" s="18"/>
      <c r="C62" s="88"/>
      <c r="D62" s="88"/>
      <c r="E62" s="131" t="s">
        <v>283</v>
      </c>
      <c r="F62" s="130">
        <v>8.341238728768392</v>
      </c>
      <c r="G62" s="130">
        <v>9.062293425412538</v>
      </c>
      <c r="H62" s="130">
        <v>8.29525866373134</v>
      </c>
      <c r="I62" s="130">
        <v>5.578888075714044</v>
      </c>
      <c r="J62" s="130">
        <v>9.02063336533254</v>
      </c>
      <c r="K62" s="130">
        <v>6.558365152984968</v>
      </c>
      <c r="L62" s="340">
        <v>4.4953217480748595</v>
      </c>
      <c r="M62" s="340">
        <v>8.122390798966416</v>
      </c>
      <c r="N62" s="340">
        <v>5.914688861447028</v>
      </c>
      <c r="O62" s="340">
        <v>6.516009172614024</v>
      </c>
      <c r="P62" s="340">
        <v>7.405698616859088</v>
      </c>
      <c r="Q62" s="340">
        <v>6.725978954861184</v>
      </c>
    </row>
    <row r="63" spans="1:17" ht="15.75">
      <c r="A63" s="1"/>
      <c r="B63" s="95" t="s">
        <v>292</v>
      </c>
      <c r="C63" s="88"/>
      <c r="D63" s="88"/>
      <c r="E63" s="132"/>
      <c r="F63" s="134"/>
      <c r="G63" s="134"/>
      <c r="H63" s="134"/>
      <c r="I63" s="134"/>
      <c r="J63" s="134"/>
      <c r="K63" s="134"/>
      <c r="L63" s="134"/>
      <c r="M63" s="134"/>
      <c r="N63" s="134"/>
      <c r="O63" s="134"/>
      <c r="P63" s="134"/>
      <c r="Q63" s="134"/>
    </row>
    <row r="64" spans="1:17" ht="15">
      <c r="A64" s="1"/>
      <c r="B64" s="18"/>
      <c r="C64" s="88" t="s">
        <v>291</v>
      </c>
      <c r="D64" s="88"/>
      <c r="E64" s="132" t="s">
        <v>290</v>
      </c>
      <c r="F64" s="130">
        <v>8.409876400801728</v>
      </c>
      <c r="G64" s="130">
        <v>17.991162724467706</v>
      </c>
      <c r="H64" s="130">
        <v>11.128079983621321</v>
      </c>
      <c r="I64" s="130">
        <v>5.49624378725406</v>
      </c>
      <c r="J64" s="130">
        <v>3.8530500670238035</v>
      </c>
      <c r="K64" s="130">
        <v>3.8098539477849602</v>
      </c>
      <c r="L64" s="340">
        <v>3.713689764348228</v>
      </c>
      <c r="M64" s="340">
        <v>9.875411390412143</v>
      </c>
      <c r="N64" s="340">
        <v>5.467713581659608</v>
      </c>
      <c r="O64" s="340">
        <v>8.787542831130132</v>
      </c>
      <c r="P64" s="340">
        <v>7.179751755661248</v>
      </c>
      <c r="Q64" s="340">
        <v>6.271063680342311</v>
      </c>
    </row>
    <row r="65" spans="1:17" ht="15">
      <c r="A65" s="1"/>
      <c r="B65" s="25"/>
      <c r="C65" s="88"/>
      <c r="D65" s="88"/>
      <c r="E65" s="132" t="s">
        <v>289</v>
      </c>
      <c r="F65" s="130">
        <v>9.702169161714144</v>
      </c>
      <c r="G65" s="130">
        <v>11.312470356882192</v>
      </c>
      <c r="H65" s="130">
        <v>9.283424617634363</v>
      </c>
      <c r="I65" s="130">
        <v>9.116824292762113</v>
      </c>
      <c r="J65" s="130">
        <v>6.797853867810096</v>
      </c>
      <c r="K65" s="130">
        <v>7.465705504325603</v>
      </c>
      <c r="L65" s="340">
        <v>7.17996322100196</v>
      </c>
      <c r="M65" s="340">
        <v>8.681151524485859</v>
      </c>
      <c r="N65" s="340">
        <v>5.275777462051572</v>
      </c>
      <c r="O65" s="340">
        <v>6.77676311471412</v>
      </c>
      <c r="P65" s="340">
        <v>6.601624660049076</v>
      </c>
      <c r="Q65" s="340">
        <v>5.719748885500572</v>
      </c>
    </row>
    <row r="66" spans="1:17" ht="15.75">
      <c r="A66" s="1"/>
      <c r="B66" s="133" t="s">
        <v>288</v>
      </c>
      <c r="C66" s="88"/>
      <c r="D66" s="88"/>
      <c r="E66" s="132"/>
      <c r="F66" s="134"/>
      <c r="G66" s="134"/>
      <c r="H66" s="134"/>
      <c r="I66" s="134"/>
      <c r="J66" s="134"/>
      <c r="K66" s="134"/>
      <c r="L66" s="134"/>
      <c r="M66" s="134"/>
      <c r="N66" s="134"/>
      <c r="O66" s="134"/>
      <c r="P66" s="134"/>
      <c r="Q66" s="134"/>
    </row>
    <row r="67" spans="1:17" ht="15">
      <c r="A67" s="1"/>
      <c r="B67" s="25"/>
      <c r="C67" s="88" t="s">
        <v>287</v>
      </c>
      <c r="D67" s="88"/>
      <c r="E67" s="131" t="s">
        <v>284</v>
      </c>
      <c r="F67" s="130">
        <v>2.3322808828052675</v>
      </c>
      <c r="G67" s="130">
        <v>2.0882058996384503</v>
      </c>
      <c r="H67" s="130">
        <v>4.69650496222548</v>
      </c>
      <c r="I67" s="130">
        <v>5.514601229037324</v>
      </c>
      <c r="J67" s="130">
        <v>5.917036276458828</v>
      </c>
      <c r="K67" s="130">
        <v>5.701606189232652</v>
      </c>
      <c r="L67" s="340">
        <v>6.161176236016188</v>
      </c>
      <c r="M67" s="340">
        <v>6.5287382526886315</v>
      </c>
      <c r="N67" s="340">
        <v>20.8715760662985</v>
      </c>
      <c r="O67" s="340">
        <v>7.3698643960761965</v>
      </c>
      <c r="P67" s="340">
        <v>5.923113394113685</v>
      </c>
      <c r="Q67" s="340">
        <v>6.121588278305916</v>
      </c>
    </row>
    <row r="68" spans="1:17" ht="15">
      <c r="A68" s="1"/>
      <c r="B68" s="25"/>
      <c r="C68" s="88"/>
      <c r="D68" s="88"/>
      <c r="E68" s="131" t="s">
        <v>283</v>
      </c>
      <c r="F68" s="130">
        <v>2.5978275773677115</v>
      </c>
      <c r="G68" s="130">
        <v>2.6687214532508903</v>
      </c>
      <c r="H68" s="130">
        <v>4.7051243590966205</v>
      </c>
      <c r="I68" s="130">
        <v>5.251760460492264</v>
      </c>
      <c r="J68" s="130">
        <v>5.873521991551884</v>
      </c>
      <c r="K68" s="130">
        <v>5.409080437994892</v>
      </c>
      <c r="L68" s="340">
        <v>5.458781612472768</v>
      </c>
      <c r="M68" s="340">
        <v>8.3687691281715</v>
      </c>
      <c r="N68" s="340">
        <v>5.540417101353852</v>
      </c>
      <c r="O68" s="340">
        <v>6.051732185111868</v>
      </c>
      <c r="P68" s="340">
        <v>6.151761293887872</v>
      </c>
      <c r="Q68" s="340">
        <v>6.053686838466156</v>
      </c>
    </row>
    <row r="69" spans="1:17" ht="6" customHeight="1">
      <c r="A69" s="1"/>
      <c r="B69" s="25"/>
      <c r="C69" s="88"/>
      <c r="D69" s="88"/>
      <c r="E69" s="132"/>
      <c r="F69" s="134"/>
      <c r="G69" s="134"/>
      <c r="H69" s="134"/>
      <c r="I69" s="134"/>
      <c r="J69" s="134"/>
      <c r="K69" s="134"/>
      <c r="L69" s="134"/>
      <c r="M69" s="134"/>
      <c r="N69" s="134"/>
      <c r="O69" s="134"/>
      <c r="P69" s="134"/>
      <c r="Q69" s="134"/>
    </row>
    <row r="70" spans="1:17" ht="15">
      <c r="A70" s="1"/>
      <c r="B70" s="25"/>
      <c r="C70" s="88" t="s">
        <v>286</v>
      </c>
      <c r="D70" s="88"/>
      <c r="E70" s="131" t="s">
        <v>284</v>
      </c>
      <c r="F70" s="130">
        <v>3.3266417615003663</v>
      </c>
      <c r="G70" s="130">
        <v>2.96796127246965</v>
      </c>
      <c r="H70" s="130">
        <v>3.1186582985049984</v>
      </c>
      <c r="I70" s="130">
        <v>3.003636503214817</v>
      </c>
      <c r="J70" s="130">
        <v>2.9267484707541853</v>
      </c>
      <c r="K70" s="130">
        <v>2.998104452063759</v>
      </c>
      <c r="L70" s="340">
        <v>3.0164293022490902</v>
      </c>
      <c r="M70" s="340">
        <v>3.0356344332953675</v>
      </c>
      <c r="N70" s="340">
        <v>3.20455742643959</v>
      </c>
      <c r="O70" s="340">
        <v>3.547758202687447</v>
      </c>
      <c r="P70" s="340">
        <v>3.873325937649696</v>
      </c>
      <c r="Q70" s="340">
        <v>4.05925864042338</v>
      </c>
    </row>
    <row r="71" spans="1:17" ht="15">
      <c r="A71" s="1"/>
      <c r="B71" s="25"/>
      <c r="C71" s="88"/>
      <c r="D71" s="88"/>
      <c r="E71" s="131" t="s">
        <v>283</v>
      </c>
      <c r="F71" s="130">
        <v>2.8927964282538707</v>
      </c>
      <c r="G71" s="130">
        <v>2.7393872694777324</v>
      </c>
      <c r="H71" s="130">
        <v>2.4912046582883565</v>
      </c>
      <c r="I71" s="130">
        <v>2.8471058425349676</v>
      </c>
      <c r="J71" s="130">
        <v>2.256635993284814</v>
      </c>
      <c r="K71" s="130">
        <v>2.0218496627889504</v>
      </c>
      <c r="L71" s="340">
        <v>10.1880035589033</v>
      </c>
      <c r="M71" s="340">
        <v>45.3732263253846</v>
      </c>
      <c r="N71" s="340">
        <v>2.8861793010026027</v>
      </c>
      <c r="O71" s="340">
        <v>2.8755931753556174</v>
      </c>
      <c r="P71" s="340">
        <v>3.0223463574730682</v>
      </c>
      <c r="Q71" s="340">
        <v>3.3851329905416616</v>
      </c>
    </row>
    <row r="72" spans="1:17" ht="6" customHeight="1">
      <c r="A72" s="1"/>
      <c r="B72" s="25"/>
      <c r="C72" s="88"/>
      <c r="D72" s="88"/>
      <c r="E72" s="132"/>
      <c r="F72" s="134"/>
      <c r="G72" s="134"/>
      <c r="H72" s="134"/>
      <c r="I72" s="134"/>
      <c r="J72" s="134"/>
      <c r="K72" s="134"/>
      <c r="L72" s="134"/>
      <c r="M72" s="134"/>
      <c r="N72" s="134"/>
      <c r="O72" s="134"/>
      <c r="P72" s="134"/>
      <c r="Q72" s="134"/>
    </row>
    <row r="73" spans="1:17" ht="15">
      <c r="A73" s="1"/>
      <c r="B73" s="25"/>
      <c r="C73" s="88" t="s">
        <v>285</v>
      </c>
      <c r="D73" s="88"/>
      <c r="E73" s="131" t="s">
        <v>284</v>
      </c>
      <c r="F73" s="130">
        <v>6.369988539355128</v>
      </c>
      <c r="G73" s="130">
        <v>7.967824580068595</v>
      </c>
      <c r="H73" s="130">
        <v>10.099325469715309</v>
      </c>
      <c r="I73" s="130">
        <v>7.221909226205447</v>
      </c>
      <c r="J73" s="130">
        <v>7.779033621387324</v>
      </c>
      <c r="K73" s="130">
        <v>6.541983985757148</v>
      </c>
      <c r="L73" s="340">
        <v>6.950824761081059</v>
      </c>
      <c r="M73" s="340">
        <v>6.799277732499</v>
      </c>
      <c r="N73" s="340">
        <v>6.52324210366248</v>
      </c>
      <c r="O73" s="340">
        <v>6.8524554452027395</v>
      </c>
      <c r="P73" s="340">
        <v>7.082465522510484</v>
      </c>
      <c r="Q73" s="340">
        <v>8.142968436211188</v>
      </c>
    </row>
    <row r="74" spans="1:17" ht="15">
      <c r="A74" s="1"/>
      <c r="B74" s="2"/>
      <c r="C74" s="38"/>
      <c r="D74" s="38"/>
      <c r="E74" s="131" t="s">
        <v>283</v>
      </c>
      <c r="F74" s="341">
        <v>6.652433371722948</v>
      </c>
      <c r="G74" s="341">
        <v>8.61684870643308</v>
      </c>
      <c r="H74" s="341">
        <v>8.525914977544092</v>
      </c>
      <c r="I74" s="341">
        <v>7.379056489750092</v>
      </c>
      <c r="J74" s="341">
        <v>8.49820790343078</v>
      </c>
      <c r="K74" s="341">
        <v>7.4759683363665115</v>
      </c>
      <c r="L74" s="340">
        <v>9.023784556912668</v>
      </c>
      <c r="M74" s="340">
        <v>7.491868311211344</v>
      </c>
      <c r="N74" s="340">
        <v>6.983245346494572</v>
      </c>
      <c r="O74" s="340">
        <v>7.99868582184942</v>
      </c>
      <c r="P74" s="340">
        <v>8.46614918843568</v>
      </c>
      <c r="Q74" s="340">
        <v>9.04068269829972</v>
      </c>
    </row>
    <row r="75" spans="1:17" ht="6" customHeight="1">
      <c r="A75" s="214"/>
      <c r="B75" s="254"/>
      <c r="C75" s="254"/>
      <c r="D75" s="254"/>
      <c r="E75" s="254"/>
      <c r="F75" s="255"/>
      <c r="G75" s="255"/>
      <c r="H75" s="255"/>
      <c r="I75" s="255"/>
      <c r="J75" s="255"/>
      <c r="K75" s="255"/>
      <c r="L75" s="255"/>
      <c r="M75" s="255"/>
      <c r="N75" s="255"/>
      <c r="O75" s="255"/>
      <c r="P75" s="255"/>
      <c r="Q75" s="255"/>
    </row>
    <row r="76" spans="1:17" s="148" customFormat="1" ht="20.25" customHeight="1">
      <c r="A76" s="2"/>
      <c r="B76" s="2" t="s">
        <v>405</v>
      </c>
      <c r="C76" s="2"/>
      <c r="D76" s="2"/>
      <c r="E76" s="2"/>
      <c r="F76" s="317"/>
      <c r="G76" s="317"/>
      <c r="H76" s="317"/>
      <c r="I76" s="317"/>
      <c r="J76" s="317"/>
      <c r="K76" s="317"/>
      <c r="L76" s="317"/>
      <c r="M76" s="317"/>
      <c r="N76" s="317"/>
      <c r="O76" s="317"/>
      <c r="P76" s="317"/>
      <c r="Q76" s="317"/>
    </row>
    <row r="77" spans="1:17" s="148" customFormat="1" ht="12" customHeight="1">
      <c r="A77" s="2"/>
      <c r="B77" s="148" t="s">
        <v>282</v>
      </c>
      <c r="C77" s="2"/>
      <c r="D77" s="2"/>
      <c r="E77" s="2"/>
      <c r="F77" s="317"/>
      <c r="G77" s="317"/>
      <c r="H77" s="317"/>
      <c r="I77" s="317"/>
      <c r="J77" s="317"/>
      <c r="K77" s="317"/>
      <c r="L77" s="317"/>
      <c r="M77" s="317"/>
      <c r="N77" s="317"/>
      <c r="O77" s="317"/>
      <c r="P77" s="317"/>
      <c r="Q77" s="317"/>
    </row>
    <row r="78" s="148" customFormat="1" ht="12.75">
      <c r="C78" s="148" t="s">
        <v>337</v>
      </c>
    </row>
    <row r="79" s="148" customFormat="1" ht="12.75">
      <c r="C79" s="148" t="s">
        <v>345</v>
      </c>
    </row>
    <row r="80" spans="3:5" ht="12.75">
      <c r="C80" s="38"/>
      <c r="D80" s="78"/>
      <c r="E80" s="78"/>
    </row>
    <row r="81" ht="6.75" customHeight="1"/>
    <row r="82" ht="102" customHeight="1"/>
  </sheetData>
  <printOptions/>
  <pageMargins left="0.75" right="0.75" top="1" bottom="1" header="0.5" footer="0.5"/>
  <pageSetup fitToHeight="1" fitToWidth="1" horizontalDpi="300" verticalDpi="300" orientation="portrait" paperSize="9" scale="54" r:id="rId1"/>
  <headerFooter alignWithMargins="0">
    <oddHeader>&amp;R&amp;"Arial,Bold"&amp;14ROAD TRAFFIC</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Q79"/>
  <sheetViews>
    <sheetView zoomScale="75" zoomScaleNormal="75" workbookViewId="0" topLeftCell="A1">
      <selection activeCell="R45" sqref="R45"/>
    </sheetView>
  </sheetViews>
  <sheetFormatPr defaultColWidth="9.140625" defaultRowHeight="12.75"/>
  <cols>
    <col min="1" max="2" width="2.8515625" style="18" customWidth="1"/>
    <col min="3" max="3" width="29.28125" style="18" customWidth="1"/>
    <col min="4" max="4" width="12.421875" style="18" customWidth="1"/>
    <col min="5" max="7" width="9.7109375" style="18" customWidth="1"/>
    <col min="8" max="8" width="10.28125" style="18" customWidth="1"/>
    <col min="9" max="13" width="9.7109375" style="18" customWidth="1"/>
    <col min="14" max="14" width="0.9921875" style="18" customWidth="1"/>
    <col min="15" max="15" width="9.7109375" style="18" customWidth="1"/>
    <col min="16" max="16" width="2.7109375" style="18" customWidth="1"/>
    <col min="17" max="30" width="9.7109375" style="18" customWidth="1"/>
    <col min="31" max="16384" width="9.140625" style="18" customWidth="1"/>
  </cols>
  <sheetData>
    <row r="1" ht="11.25" customHeight="1">
      <c r="E1" s="92"/>
    </row>
    <row r="2" spans="2:15" s="22" customFormat="1" ht="21">
      <c r="B2" s="91" t="s">
        <v>327</v>
      </c>
      <c r="D2" s="91"/>
      <c r="E2" s="92"/>
      <c r="F2" s="92"/>
      <c r="G2" s="92"/>
      <c r="H2" s="92"/>
      <c r="I2" s="92"/>
      <c r="J2" s="92"/>
      <c r="K2" s="92"/>
      <c r="L2" s="92"/>
      <c r="M2" s="92"/>
      <c r="N2" s="92"/>
      <c r="O2" s="24"/>
    </row>
    <row r="3" spans="2:15" s="22" customFormat="1" ht="21">
      <c r="B3" s="116" t="s">
        <v>477</v>
      </c>
      <c r="D3" s="116"/>
      <c r="E3" s="92"/>
      <c r="F3" s="92"/>
      <c r="G3" s="92"/>
      <c r="H3" s="92"/>
      <c r="J3" s="92"/>
      <c r="K3" s="92"/>
      <c r="L3" s="92"/>
      <c r="M3" s="92"/>
      <c r="N3" s="92"/>
      <c r="O3" s="24"/>
    </row>
    <row r="4" spans="2:15" s="22" customFormat="1" ht="6" customHeight="1" thickBot="1">
      <c r="B4" s="93"/>
      <c r="C4" s="93"/>
      <c r="D4" s="93"/>
      <c r="E4" s="93"/>
      <c r="F4" s="93"/>
      <c r="G4" s="93"/>
      <c r="H4" s="93"/>
      <c r="I4" s="93"/>
      <c r="J4" s="93"/>
      <c r="K4" s="93"/>
      <c r="L4" s="93"/>
      <c r="M4" s="93"/>
      <c r="N4" s="93"/>
      <c r="O4" s="19"/>
    </row>
    <row r="5" spans="4:15" ht="16.5" customHeight="1">
      <c r="D5" s="117" t="s">
        <v>216</v>
      </c>
      <c r="E5" s="122" t="s">
        <v>218</v>
      </c>
      <c r="F5" s="120"/>
      <c r="G5" s="120"/>
      <c r="H5" s="120"/>
      <c r="I5" s="120"/>
      <c r="J5" s="120"/>
      <c r="K5" s="120"/>
      <c r="L5" s="120"/>
      <c r="M5" s="12"/>
      <c r="O5" s="94"/>
    </row>
    <row r="6" spans="4:15" ht="18.75" customHeight="1" thickBot="1">
      <c r="D6" s="118" t="s">
        <v>213</v>
      </c>
      <c r="E6" s="123" t="s">
        <v>217</v>
      </c>
      <c r="F6" s="121"/>
      <c r="G6" s="121"/>
      <c r="H6" s="121"/>
      <c r="I6" s="121"/>
      <c r="J6" s="121"/>
      <c r="K6" s="121"/>
      <c r="L6" s="121"/>
      <c r="M6" s="121"/>
      <c r="N6" s="97"/>
      <c r="O6" s="96" t="s">
        <v>221</v>
      </c>
    </row>
    <row r="7" spans="4:15" ht="18.75" customHeight="1">
      <c r="D7" s="118" t="s">
        <v>214</v>
      </c>
      <c r="E7" s="126" t="s">
        <v>219</v>
      </c>
      <c r="F7" s="126" t="s">
        <v>198</v>
      </c>
      <c r="G7" s="126" t="s">
        <v>198</v>
      </c>
      <c r="H7" s="27" t="s">
        <v>198</v>
      </c>
      <c r="I7" s="27" t="s">
        <v>198</v>
      </c>
      <c r="J7" s="27" t="s">
        <v>207</v>
      </c>
      <c r="K7" s="27" t="s">
        <v>210</v>
      </c>
      <c r="L7" s="27" t="s">
        <v>280</v>
      </c>
      <c r="M7" s="27" t="s">
        <v>188</v>
      </c>
      <c r="N7" s="97"/>
      <c r="O7" s="96" t="s">
        <v>187</v>
      </c>
    </row>
    <row r="8" spans="4:15" ht="18.75" customHeight="1">
      <c r="D8" s="118" t="s">
        <v>215</v>
      </c>
      <c r="E8" s="126" t="s">
        <v>220</v>
      </c>
      <c r="F8" s="126" t="s">
        <v>199</v>
      </c>
      <c r="G8" s="126" t="s">
        <v>201</v>
      </c>
      <c r="H8" s="27" t="s">
        <v>203</v>
      </c>
      <c r="I8" s="27" t="s">
        <v>205</v>
      </c>
      <c r="J8" s="27" t="s">
        <v>208</v>
      </c>
      <c r="K8" s="27" t="s">
        <v>211</v>
      </c>
      <c r="L8" s="27" t="s">
        <v>224</v>
      </c>
      <c r="M8" s="27" t="s">
        <v>213</v>
      </c>
      <c r="N8" s="97"/>
      <c r="O8" s="96" t="s">
        <v>189</v>
      </c>
    </row>
    <row r="9" spans="2:15" ht="18.75" customHeight="1" thickBot="1">
      <c r="B9" s="17"/>
      <c r="C9" s="17"/>
      <c r="D9" s="119" t="s">
        <v>196</v>
      </c>
      <c r="E9" s="127" t="s">
        <v>197</v>
      </c>
      <c r="F9" s="127" t="s">
        <v>200</v>
      </c>
      <c r="G9" s="127" t="s">
        <v>202</v>
      </c>
      <c r="H9" s="128" t="s">
        <v>204</v>
      </c>
      <c r="I9" s="127" t="s">
        <v>206</v>
      </c>
      <c r="J9" s="127" t="s">
        <v>209</v>
      </c>
      <c r="K9" s="127" t="s">
        <v>212</v>
      </c>
      <c r="L9" s="127" t="s">
        <v>225</v>
      </c>
      <c r="M9" s="127" t="s">
        <v>230</v>
      </c>
      <c r="N9" s="23"/>
      <c r="O9" s="98"/>
    </row>
    <row r="10" spans="8:15" ht="6" customHeight="1">
      <c r="H10" s="99"/>
      <c r="I10" s="100"/>
      <c r="L10" s="101"/>
      <c r="M10" s="101"/>
      <c r="N10" s="102"/>
      <c r="O10" s="103"/>
    </row>
    <row r="11" spans="8:15" ht="15" customHeight="1">
      <c r="H11" s="99"/>
      <c r="I11" s="100"/>
      <c r="M11" s="101" t="s">
        <v>222</v>
      </c>
      <c r="N11" s="102"/>
      <c r="O11" s="103" t="s">
        <v>223</v>
      </c>
    </row>
    <row r="12" spans="3:15" ht="6" customHeight="1">
      <c r="C12" s="104"/>
      <c r="D12" s="104"/>
      <c r="H12" s="99"/>
      <c r="I12" s="100"/>
      <c r="L12" s="101"/>
      <c r="M12" s="101"/>
      <c r="N12" s="102"/>
      <c r="O12" s="103"/>
    </row>
    <row r="13" spans="2:15" ht="15.75">
      <c r="B13" s="95" t="s">
        <v>231</v>
      </c>
      <c r="D13" s="130">
        <v>86.9</v>
      </c>
      <c r="E13" s="193">
        <v>1.1</v>
      </c>
      <c r="F13" s="193">
        <v>4.5</v>
      </c>
      <c r="G13" s="193">
        <v>3.5</v>
      </c>
      <c r="H13" s="193">
        <v>1.6</v>
      </c>
      <c r="I13" s="193">
        <v>1.2</v>
      </c>
      <c r="J13" s="193">
        <v>0.8</v>
      </c>
      <c r="K13" s="193">
        <v>0.4</v>
      </c>
      <c r="L13" s="193">
        <v>0.1</v>
      </c>
      <c r="M13" s="124">
        <f>SUM(E13:L13)</f>
        <v>13.2</v>
      </c>
      <c r="O13" s="106">
        <v>9324</v>
      </c>
    </row>
    <row r="14" spans="3:16" ht="6" customHeight="1">
      <c r="C14" s="95"/>
      <c r="D14" s="130"/>
      <c r="E14" s="193"/>
      <c r="F14" s="193"/>
      <c r="G14" s="193"/>
      <c r="H14" s="193"/>
      <c r="I14" s="193"/>
      <c r="J14" s="193"/>
      <c r="K14" s="193"/>
      <c r="L14" s="193"/>
      <c r="M14" s="105"/>
      <c r="N14" s="32"/>
      <c r="O14" s="106"/>
      <c r="P14" s="107"/>
    </row>
    <row r="15" spans="2:16" ht="15.75">
      <c r="B15" s="125" t="s">
        <v>232</v>
      </c>
      <c r="D15" s="130" t="s">
        <v>384</v>
      </c>
      <c r="E15" s="193" t="s">
        <v>384</v>
      </c>
      <c r="F15" s="193" t="s">
        <v>384</v>
      </c>
      <c r="G15" s="193" t="s">
        <v>384</v>
      </c>
      <c r="H15" s="193" t="s">
        <v>384</v>
      </c>
      <c r="I15" s="193" t="s">
        <v>384</v>
      </c>
      <c r="J15" s="193" t="s">
        <v>384</v>
      </c>
      <c r="K15" s="193" t="s">
        <v>384</v>
      </c>
      <c r="L15" s="193" t="s">
        <v>384</v>
      </c>
      <c r="M15" s="124"/>
      <c r="N15" s="32"/>
      <c r="O15" s="110"/>
      <c r="P15" s="107"/>
    </row>
    <row r="16" spans="3:16" ht="15">
      <c r="C16" s="108" t="s">
        <v>233</v>
      </c>
      <c r="D16" s="357">
        <v>78.6</v>
      </c>
      <c r="E16" s="357">
        <v>1.2</v>
      </c>
      <c r="F16" s="357">
        <v>6.1</v>
      </c>
      <c r="G16" s="357">
        <v>6.5</v>
      </c>
      <c r="H16" s="357">
        <v>2.7</v>
      </c>
      <c r="I16" s="357">
        <v>2.3</v>
      </c>
      <c r="J16" s="357">
        <v>1.6</v>
      </c>
      <c r="K16" s="357">
        <v>0.7</v>
      </c>
      <c r="L16" s="357">
        <v>0.2</v>
      </c>
      <c r="M16" s="358">
        <f aca="true" t="shared" si="0" ref="M16:M27">SUM(E16:L16)</f>
        <v>21.3</v>
      </c>
      <c r="N16" s="32"/>
      <c r="O16" s="106">
        <v>2757</v>
      </c>
      <c r="P16" s="107"/>
    </row>
    <row r="17" spans="3:16" ht="15">
      <c r="C17" s="108" t="s">
        <v>234</v>
      </c>
      <c r="D17" s="357">
        <v>82.5</v>
      </c>
      <c r="E17" s="357">
        <v>0</v>
      </c>
      <c r="F17" s="357">
        <v>2.7</v>
      </c>
      <c r="G17" s="357">
        <v>4.4</v>
      </c>
      <c r="H17" s="357">
        <v>3.2</v>
      </c>
      <c r="I17" s="357">
        <v>1</v>
      </c>
      <c r="J17" s="357">
        <v>1.5</v>
      </c>
      <c r="K17" s="357">
        <v>4.7</v>
      </c>
      <c r="L17" s="357">
        <v>0</v>
      </c>
      <c r="M17" s="358">
        <f t="shared" si="0"/>
        <v>17.5</v>
      </c>
      <c r="N17" s="32"/>
      <c r="O17" s="106">
        <v>166</v>
      </c>
      <c r="P17" s="107"/>
    </row>
    <row r="18" spans="3:16" ht="15">
      <c r="C18" s="108" t="s">
        <v>235</v>
      </c>
      <c r="D18" s="357">
        <v>81.3</v>
      </c>
      <c r="E18" s="357">
        <v>5.3</v>
      </c>
      <c r="F18" s="357">
        <v>3.9</v>
      </c>
      <c r="G18" s="357">
        <v>4.1</v>
      </c>
      <c r="H18" s="357">
        <v>3.2</v>
      </c>
      <c r="I18" s="357">
        <v>2.2</v>
      </c>
      <c r="J18" s="357">
        <v>0</v>
      </c>
      <c r="K18" s="357">
        <v>0</v>
      </c>
      <c r="L18" s="357">
        <v>0</v>
      </c>
      <c r="M18" s="358">
        <f t="shared" si="0"/>
        <v>18.7</v>
      </c>
      <c r="N18" s="32"/>
      <c r="O18" s="106">
        <v>125</v>
      </c>
      <c r="P18" s="107"/>
    </row>
    <row r="19" spans="3:16" ht="15">
      <c r="C19" s="108" t="s">
        <v>240</v>
      </c>
      <c r="D19" s="357">
        <v>93</v>
      </c>
      <c r="E19" s="357">
        <v>1</v>
      </c>
      <c r="F19" s="357">
        <v>3.4</v>
      </c>
      <c r="G19" s="357">
        <v>1.3</v>
      </c>
      <c r="H19" s="357">
        <v>0.8</v>
      </c>
      <c r="I19" s="357">
        <v>0.3</v>
      </c>
      <c r="J19" s="357">
        <v>0.1</v>
      </c>
      <c r="K19" s="357">
        <v>0.1</v>
      </c>
      <c r="L19" s="357">
        <v>0.1</v>
      </c>
      <c r="M19" s="358">
        <f t="shared" si="0"/>
        <v>7.099999999999999</v>
      </c>
      <c r="N19" s="32"/>
      <c r="O19" s="106">
        <v>1887</v>
      </c>
      <c r="P19" s="107"/>
    </row>
    <row r="20" spans="3:16" ht="15">
      <c r="C20" s="108" t="s">
        <v>236</v>
      </c>
      <c r="D20" s="357">
        <v>89.8</v>
      </c>
      <c r="E20" s="357">
        <v>1.2</v>
      </c>
      <c r="F20" s="357">
        <v>2.9</v>
      </c>
      <c r="G20" s="357">
        <v>2.5</v>
      </c>
      <c r="H20" s="357">
        <v>0.3</v>
      </c>
      <c r="I20" s="357">
        <v>1.2</v>
      </c>
      <c r="J20" s="357">
        <v>0.4</v>
      </c>
      <c r="K20" s="357">
        <v>1.8</v>
      </c>
      <c r="L20" s="357">
        <v>0</v>
      </c>
      <c r="M20" s="358">
        <f t="shared" si="0"/>
        <v>10.3</v>
      </c>
      <c r="N20" s="32"/>
      <c r="O20" s="106">
        <v>199</v>
      </c>
      <c r="P20" s="107"/>
    </row>
    <row r="21" spans="3:16" ht="15">
      <c r="C21" s="108" t="s">
        <v>237</v>
      </c>
      <c r="D21" s="357">
        <v>93.1</v>
      </c>
      <c r="E21" s="357">
        <v>0.5</v>
      </c>
      <c r="F21" s="357">
        <v>2</v>
      </c>
      <c r="G21" s="357">
        <v>2.3</v>
      </c>
      <c r="H21" s="357">
        <v>0.7</v>
      </c>
      <c r="I21" s="357">
        <v>0.4</v>
      </c>
      <c r="J21" s="357">
        <v>0.2</v>
      </c>
      <c r="K21" s="357">
        <v>0.5</v>
      </c>
      <c r="L21" s="357">
        <v>0.4</v>
      </c>
      <c r="M21" s="358">
        <f t="shared" si="0"/>
        <v>7.000000000000001</v>
      </c>
      <c r="N21" s="32"/>
      <c r="O21" s="106">
        <v>755</v>
      </c>
      <c r="P21" s="107"/>
    </row>
    <row r="22" spans="3:16" ht="15">
      <c r="C22" s="108" t="s">
        <v>238</v>
      </c>
      <c r="D22" s="357">
        <v>90</v>
      </c>
      <c r="E22" s="357">
        <v>1.8</v>
      </c>
      <c r="F22" s="357">
        <v>3.4</v>
      </c>
      <c r="G22" s="357">
        <v>2</v>
      </c>
      <c r="H22" s="357">
        <v>1</v>
      </c>
      <c r="I22" s="357">
        <v>1.3</v>
      </c>
      <c r="J22" s="357">
        <v>0.4</v>
      </c>
      <c r="K22" s="357">
        <v>0.2</v>
      </c>
      <c r="L22" s="357">
        <v>0</v>
      </c>
      <c r="M22" s="358">
        <f t="shared" si="0"/>
        <v>10.1</v>
      </c>
      <c r="N22" s="32"/>
      <c r="O22" s="106">
        <v>1099</v>
      </c>
      <c r="P22" s="107"/>
    </row>
    <row r="23" spans="3:16" ht="15">
      <c r="C23" s="108" t="s">
        <v>239</v>
      </c>
      <c r="D23" s="357">
        <v>91.5</v>
      </c>
      <c r="E23" s="357">
        <v>0.3</v>
      </c>
      <c r="F23" s="357">
        <v>5.5</v>
      </c>
      <c r="G23" s="357">
        <v>0.7</v>
      </c>
      <c r="H23" s="357">
        <v>0.4</v>
      </c>
      <c r="I23" s="357">
        <v>1</v>
      </c>
      <c r="J23" s="357">
        <v>0.6</v>
      </c>
      <c r="K23" s="357">
        <v>0</v>
      </c>
      <c r="L23" s="357">
        <v>0</v>
      </c>
      <c r="M23" s="358">
        <f t="shared" si="0"/>
        <v>8.5</v>
      </c>
      <c r="N23" s="32"/>
      <c r="O23" s="106">
        <v>215</v>
      </c>
      <c r="P23" s="107"/>
    </row>
    <row r="24" spans="3:16" ht="15">
      <c r="C24" s="108" t="s">
        <v>241</v>
      </c>
      <c r="D24" s="357">
        <v>94</v>
      </c>
      <c r="E24" s="357">
        <v>0.2</v>
      </c>
      <c r="F24" s="357">
        <v>3.8</v>
      </c>
      <c r="G24" s="357">
        <v>0.5</v>
      </c>
      <c r="H24" s="357">
        <v>0.5</v>
      </c>
      <c r="I24" s="357">
        <v>0.4</v>
      </c>
      <c r="J24" s="357">
        <v>0.5</v>
      </c>
      <c r="K24" s="357">
        <v>0.1</v>
      </c>
      <c r="L24" s="357">
        <v>0</v>
      </c>
      <c r="M24" s="358">
        <f t="shared" si="0"/>
        <v>6</v>
      </c>
      <c r="N24" s="32"/>
      <c r="O24" s="106">
        <v>656</v>
      </c>
      <c r="P24" s="107"/>
    </row>
    <row r="25" spans="3:16" ht="15">
      <c r="C25" s="108" t="s">
        <v>242</v>
      </c>
      <c r="D25" s="357">
        <v>75.1</v>
      </c>
      <c r="E25" s="357">
        <v>1.4</v>
      </c>
      <c r="F25" s="357">
        <v>7.5</v>
      </c>
      <c r="G25" s="357">
        <v>6.9</v>
      </c>
      <c r="H25" s="357">
        <v>5</v>
      </c>
      <c r="I25" s="357" t="s">
        <v>478</v>
      </c>
      <c r="J25" s="357">
        <v>3.2</v>
      </c>
      <c r="K25" s="357">
        <v>0.9</v>
      </c>
      <c r="L25" s="357">
        <v>0</v>
      </c>
      <c r="M25" s="358">
        <f t="shared" si="0"/>
        <v>24.9</v>
      </c>
      <c r="N25" s="32"/>
      <c r="O25" s="106">
        <v>145</v>
      </c>
      <c r="P25" s="107"/>
    </row>
    <row r="26" spans="3:16" ht="15">
      <c r="C26" s="108" t="s">
        <v>243</v>
      </c>
      <c r="D26" s="357">
        <v>89</v>
      </c>
      <c r="E26" s="357">
        <v>0.4</v>
      </c>
      <c r="F26" s="357">
        <v>4.9</v>
      </c>
      <c r="G26" s="357">
        <v>3.5</v>
      </c>
      <c r="H26" s="357">
        <v>1.7</v>
      </c>
      <c r="I26" s="357">
        <v>0.4</v>
      </c>
      <c r="J26" s="357">
        <v>0.1</v>
      </c>
      <c r="K26" s="357">
        <v>0</v>
      </c>
      <c r="L26" s="357">
        <v>0</v>
      </c>
      <c r="M26" s="358">
        <f t="shared" si="0"/>
        <v>11</v>
      </c>
      <c r="N26" s="32"/>
      <c r="O26" s="106">
        <v>988</v>
      </c>
      <c r="P26" s="107"/>
    </row>
    <row r="27" spans="3:16" ht="15">
      <c r="C27" s="108" t="s">
        <v>244</v>
      </c>
      <c r="D27" s="357">
        <v>87.5</v>
      </c>
      <c r="E27" s="357">
        <v>0.8</v>
      </c>
      <c r="F27" s="357">
        <v>4.9</v>
      </c>
      <c r="G27" s="357">
        <v>2.7</v>
      </c>
      <c r="H27" s="357">
        <v>1</v>
      </c>
      <c r="I27" s="357">
        <v>1.1</v>
      </c>
      <c r="J27" s="357">
        <v>1.7</v>
      </c>
      <c r="K27" s="357">
        <v>0.2</v>
      </c>
      <c r="L27" s="357">
        <v>0.1</v>
      </c>
      <c r="M27" s="358">
        <f t="shared" si="0"/>
        <v>12.499999999999998</v>
      </c>
      <c r="N27" s="32"/>
      <c r="O27" s="106">
        <v>265</v>
      </c>
      <c r="P27" s="107"/>
    </row>
    <row r="28" spans="3:16" ht="6" customHeight="1">
      <c r="C28" s="95"/>
      <c r="D28" s="357"/>
      <c r="E28" s="357"/>
      <c r="F28" s="357"/>
      <c r="G28" s="357"/>
      <c r="H28" s="357"/>
      <c r="I28" s="357"/>
      <c r="J28" s="357"/>
      <c r="K28" s="357"/>
      <c r="L28" s="357"/>
      <c r="M28" s="134"/>
      <c r="N28" s="32"/>
      <c r="O28" s="106"/>
      <c r="P28" s="107"/>
    </row>
    <row r="29" spans="2:16" ht="15" customHeight="1">
      <c r="B29" s="95" t="s">
        <v>226</v>
      </c>
      <c r="D29" s="357"/>
      <c r="E29" s="357"/>
      <c r="F29" s="357"/>
      <c r="G29" s="357"/>
      <c r="H29" s="357"/>
      <c r="I29" s="357"/>
      <c r="J29" s="357"/>
      <c r="K29" s="357"/>
      <c r="L29" s="357"/>
      <c r="M29" s="134"/>
      <c r="N29" s="32"/>
      <c r="O29" s="106"/>
      <c r="P29" s="107"/>
    </row>
    <row r="30" spans="3:16" ht="15" customHeight="1">
      <c r="C30" s="108" t="s">
        <v>245</v>
      </c>
      <c r="D30" s="357">
        <v>83.3</v>
      </c>
      <c r="E30" s="357">
        <v>2.6</v>
      </c>
      <c r="F30" s="357">
        <v>6.2</v>
      </c>
      <c r="G30" s="357">
        <v>3.2</v>
      </c>
      <c r="H30" s="357">
        <v>1.9</v>
      </c>
      <c r="I30" s="357">
        <v>1.3</v>
      </c>
      <c r="J30" s="357">
        <v>1</v>
      </c>
      <c r="K30" s="357">
        <v>0.4</v>
      </c>
      <c r="L30" s="357">
        <v>0.1</v>
      </c>
      <c r="M30" s="358">
        <f aca="true" t="shared" si="1" ref="M30:M36">SUM(E30:L30)</f>
        <v>16.700000000000003</v>
      </c>
      <c r="N30" s="32"/>
      <c r="O30" s="106">
        <v>1687</v>
      </c>
      <c r="P30" s="107"/>
    </row>
    <row r="31" spans="3:16" ht="15" customHeight="1">
      <c r="C31" s="108" t="s">
        <v>246</v>
      </c>
      <c r="D31" s="357">
        <v>85</v>
      </c>
      <c r="E31" s="357">
        <v>1</v>
      </c>
      <c r="F31" s="357">
        <v>4.6</v>
      </c>
      <c r="G31" s="357">
        <v>4.7</v>
      </c>
      <c r="H31" s="357">
        <v>1.2</v>
      </c>
      <c r="I31" s="357">
        <v>2</v>
      </c>
      <c r="J31" s="357">
        <v>0.8</v>
      </c>
      <c r="K31" s="357">
        <v>0.5</v>
      </c>
      <c r="L31" s="357">
        <v>0.1</v>
      </c>
      <c r="M31" s="358">
        <f t="shared" si="1"/>
        <v>14.9</v>
      </c>
      <c r="N31" s="32"/>
      <c r="O31" s="106">
        <v>1722</v>
      </c>
      <c r="P31" s="107"/>
    </row>
    <row r="32" spans="3:16" ht="15" customHeight="1">
      <c r="C32" s="108" t="s">
        <v>247</v>
      </c>
      <c r="D32" s="357">
        <v>87.6</v>
      </c>
      <c r="E32" s="357">
        <v>1.1</v>
      </c>
      <c r="F32" s="357">
        <v>4.8</v>
      </c>
      <c r="G32" s="357">
        <v>3.4</v>
      </c>
      <c r="H32" s="357">
        <v>1.1</v>
      </c>
      <c r="I32" s="357">
        <v>1</v>
      </c>
      <c r="J32" s="357">
        <v>0.5</v>
      </c>
      <c r="K32" s="357">
        <v>0.3</v>
      </c>
      <c r="L32" s="357">
        <v>0.3</v>
      </c>
      <c r="M32" s="358">
        <f t="shared" si="1"/>
        <v>12.500000000000002</v>
      </c>
      <c r="N32" s="32"/>
      <c r="O32" s="106">
        <v>1659</v>
      </c>
      <c r="P32" s="107"/>
    </row>
    <row r="33" spans="3:16" ht="15" customHeight="1">
      <c r="C33" s="108" t="s">
        <v>248</v>
      </c>
      <c r="D33" s="357">
        <v>84.6</v>
      </c>
      <c r="E33" s="357">
        <v>1</v>
      </c>
      <c r="F33" s="357">
        <v>4.4</v>
      </c>
      <c r="G33" s="357">
        <v>4.4</v>
      </c>
      <c r="H33" s="357">
        <v>2.3</v>
      </c>
      <c r="I33" s="357">
        <v>1.1</v>
      </c>
      <c r="J33" s="357">
        <v>1</v>
      </c>
      <c r="K33" s="357">
        <v>1</v>
      </c>
      <c r="L33" s="357">
        <v>0.3</v>
      </c>
      <c r="M33" s="358">
        <f t="shared" si="1"/>
        <v>15.500000000000002</v>
      </c>
      <c r="N33" s="32"/>
      <c r="O33" s="106">
        <v>1274</v>
      </c>
      <c r="P33" s="107"/>
    </row>
    <row r="34" spans="3:16" ht="15" customHeight="1">
      <c r="C34" s="108" t="s">
        <v>249</v>
      </c>
      <c r="D34" s="357">
        <v>86.6</v>
      </c>
      <c r="E34" s="357">
        <v>0.7</v>
      </c>
      <c r="F34" s="357">
        <v>3.9</v>
      </c>
      <c r="G34" s="357">
        <v>4</v>
      </c>
      <c r="H34" s="357">
        <v>2.3</v>
      </c>
      <c r="I34" s="357">
        <v>1.1</v>
      </c>
      <c r="J34" s="357">
        <v>1</v>
      </c>
      <c r="K34" s="357">
        <v>0.5</v>
      </c>
      <c r="L34" s="357">
        <v>0</v>
      </c>
      <c r="M34" s="358">
        <f t="shared" si="1"/>
        <v>13.499999999999998</v>
      </c>
      <c r="N34" s="32"/>
      <c r="O34" s="106">
        <v>1052</v>
      </c>
      <c r="P34" s="107"/>
    </row>
    <row r="35" spans="3:16" ht="15" customHeight="1">
      <c r="C35" s="108" t="s">
        <v>250</v>
      </c>
      <c r="D35" s="357">
        <v>90.6</v>
      </c>
      <c r="E35" s="357">
        <v>0.5</v>
      </c>
      <c r="F35" s="357">
        <v>4.1</v>
      </c>
      <c r="G35" s="357">
        <v>2.1</v>
      </c>
      <c r="H35" s="357">
        <v>1.2</v>
      </c>
      <c r="I35" s="357">
        <v>0.8</v>
      </c>
      <c r="J35" s="357">
        <v>0.6</v>
      </c>
      <c r="K35" s="357">
        <v>0.1</v>
      </c>
      <c r="L35" s="357">
        <v>0</v>
      </c>
      <c r="M35" s="358">
        <f t="shared" si="1"/>
        <v>9.399999999999999</v>
      </c>
      <c r="N35" s="32"/>
      <c r="O35" s="106">
        <v>540</v>
      </c>
      <c r="P35" s="107"/>
    </row>
    <row r="36" spans="3:16" ht="15" customHeight="1">
      <c r="C36" s="108" t="s">
        <v>251</v>
      </c>
      <c r="D36" s="357">
        <v>91.4</v>
      </c>
      <c r="E36" s="357">
        <v>0.5</v>
      </c>
      <c r="F36" s="357">
        <v>3</v>
      </c>
      <c r="G36" s="357">
        <v>2.3</v>
      </c>
      <c r="H36" s="357">
        <v>1.2</v>
      </c>
      <c r="I36" s="357">
        <v>0.7</v>
      </c>
      <c r="J36" s="357">
        <v>0.6</v>
      </c>
      <c r="K36" s="357">
        <v>0.2</v>
      </c>
      <c r="L36" s="357">
        <v>0</v>
      </c>
      <c r="M36" s="358">
        <f t="shared" si="1"/>
        <v>8.5</v>
      </c>
      <c r="N36" s="32"/>
      <c r="O36" s="106">
        <v>1390</v>
      </c>
      <c r="P36" s="107"/>
    </row>
    <row r="37" spans="3:16" ht="6" customHeight="1">
      <c r="C37" s="95"/>
      <c r="D37" s="357"/>
      <c r="E37" s="357"/>
      <c r="F37" s="357"/>
      <c r="G37" s="357"/>
      <c r="H37" s="357"/>
      <c r="I37" s="357"/>
      <c r="J37" s="357"/>
      <c r="K37" s="357"/>
      <c r="L37" s="357"/>
      <c r="M37" s="134"/>
      <c r="N37" s="32"/>
      <c r="O37" s="106"/>
      <c r="P37" s="107"/>
    </row>
    <row r="38" spans="2:16" ht="15.75">
      <c r="B38" s="95" t="s">
        <v>227</v>
      </c>
      <c r="D38" s="357"/>
      <c r="E38" s="357"/>
      <c r="F38" s="357"/>
      <c r="G38" s="357"/>
      <c r="H38" s="357"/>
      <c r="I38" s="357"/>
      <c r="J38" s="357"/>
      <c r="K38" s="357"/>
      <c r="L38" s="357"/>
      <c r="M38" s="32"/>
      <c r="N38" s="32"/>
      <c r="O38" s="106"/>
      <c r="P38" s="107"/>
    </row>
    <row r="39" spans="3:17" ht="15">
      <c r="C39" s="108" t="s">
        <v>267</v>
      </c>
      <c r="D39" s="357">
        <v>87</v>
      </c>
      <c r="E39" s="357">
        <v>0.5</v>
      </c>
      <c r="F39" s="357">
        <v>2.9</v>
      </c>
      <c r="G39" s="357">
        <v>4.5</v>
      </c>
      <c r="H39" s="357">
        <v>0.6</v>
      </c>
      <c r="I39" s="357">
        <v>1.4</v>
      </c>
      <c r="J39" s="357">
        <v>2.1</v>
      </c>
      <c r="K39" s="357">
        <v>0.6</v>
      </c>
      <c r="L39" s="357">
        <v>0.2</v>
      </c>
      <c r="M39" s="358">
        <f aca="true" t="shared" si="2" ref="M39:M55">SUM(E39:L39)</f>
        <v>12.799999999999999</v>
      </c>
      <c r="N39" s="32"/>
      <c r="O39" s="106">
        <v>310</v>
      </c>
      <c r="P39" s="107"/>
      <c r="Q39" s="108"/>
    </row>
    <row r="40" spans="3:17" ht="15">
      <c r="C40" s="108" t="s">
        <v>252</v>
      </c>
      <c r="D40" s="357">
        <v>78.1</v>
      </c>
      <c r="E40" s="357">
        <v>0.8</v>
      </c>
      <c r="F40" s="357">
        <v>5.2</v>
      </c>
      <c r="G40" s="357">
        <v>7.3</v>
      </c>
      <c r="H40" s="357">
        <v>1.8</v>
      </c>
      <c r="I40" s="357">
        <v>2.5</v>
      </c>
      <c r="J40" s="357">
        <v>1.2</v>
      </c>
      <c r="K40" s="357">
        <v>2.9</v>
      </c>
      <c r="L40" s="357">
        <v>0.1</v>
      </c>
      <c r="M40" s="358">
        <f t="shared" si="2"/>
        <v>21.8</v>
      </c>
      <c r="N40" s="32"/>
      <c r="O40" s="106">
        <v>474</v>
      </c>
      <c r="P40" s="107"/>
      <c r="Q40" s="108"/>
    </row>
    <row r="41" spans="3:16" ht="15">
      <c r="C41" s="108" t="s">
        <v>253</v>
      </c>
      <c r="D41" s="357">
        <v>76.5</v>
      </c>
      <c r="E41" s="357">
        <v>2.2</v>
      </c>
      <c r="F41" s="357">
        <v>7.5</v>
      </c>
      <c r="G41" s="357">
        <v>7.6</v>
      </c>
      <c r="H41" s="357">
        <v>2.3</v>
      </c>
      <c r="I41" s="357">
        <v>1.7</v>
      </c>
      <c r="J41" s="357">
        <v>1.3</v>
      </c>
      <c r="K41" s="357">
        <v>0.6</v>
      </c>
      <c r="L41" s="357">
        <v>0.2</v>
      </c>
      <c r="M41" s="358">
        <f t="shared" si="2"/>
        <v>23.4</v>
      </c>
      <c r="N41" s="32"/>
      <c r="O41" s="106">
        <v>708</v>
      </c>
      <c r="P41" s="107"/>
    </row>
    <row r="42" spans="3:16" ht="15">
      <c r="C42" s="18" t="s">
        <v>254</v>
      </c>
      <c r="D42" s="357">
        <v>90.3</v>
      </c>
      <c r="E42" s="357">
        <v>0.5</v>
      </c>
      <c r="F42" s="357">
        <v>3.8</v>
      </c>
      <c r="G42" s="357">
        <v>2.3</v>
      </c>
      <c r="H42" s="357">
        <v>1.3</v>
      </c>
      <c r="I42" s="357">
        <v>1.6</v>
      </c>
      <c r="J42" s="357">
        <v>0.1</v>
      </c>
      <c r="K42" s="357">
        <v>0.2</v>
      </c>
      <c r="L42" s="357">
        <v>0</v>
      </c>
      <c r="M42" s="358">
        <f t="shared" si="2"/>
        <v>9.799999999999999</v>
      </c>
      <c r="N42" s="32"/>
      <c r="O42" s="106">
        <v>411</v>
      </c>
      <c r="P42" s="107"/>
    </row>
    <row r="43" spans="3:16" ht="15">
      <c r="C43" s="18" t="s">
        <v>255</v>
      </c>
      <c r="D43" s="357">
        <v>86.6</v>
      </c>
      <c r="E43" s="357">
        <v>1.7</v>
      </c>
      <c r="F43" s="357">
        <v>4.1</v>
      </c>
      <c r="G43" s="357">
        <v>4.1</v>
      </c>
      <c r="H43" s="357">
        <v>1.9</v>
      </c>
      <c r="I43" s="357">
        <v>0.7</v>
      </c>
      <c r="J43" s="357">
        <v>0.2</v>
      </c>
      <c r="K43" s="357">
        <v>0</v>
      </c>
      <c r="L43" s="357">
        <v>0.6</v>
      </c>
      <c r="M43" s="358">
        <f t="shared" si="2"/>
        <v>13.299999999999997</v>
      </c>
      <c r="N43" s="32"/>
      <c r="O43" s="106">
        <v>423</v>
      </c>
      <c r="P43" s="107"/>
    </row>
    <row r="44" spans="3:16" ht="15">
      <c r="C44" s="18" t="s">
        <v>256</v>
      </c>
      <c r="D44" s="357">
        <v>93</v>
      </c>
      <c r="E44" s="357">
        <v>1</v>
      </c>
      <c r="F44" s="357">
        <v>4.2</v>
      </c>
      <c r="G44" s="357">
        <v>0.9</v>
      </c>
      <c r="H44" s="357">
        <v>0.5</v>
      </c>
      <c r="I44" s="357">
        <v>0.2</v>
      </c>
      <c r="J44" s="357">
        <v>0.2</v>
      </c>
      <c r="K44" s="357">
        <v>0</v>
      </c>
      <c r="L44" s="357">
        <v>0.1</v>
      </c>
      <c r="M44" s="358">
        <f t="shared" si="2"/>
        <v>7.1000000000000005</v>
      </c>
      <c r="N44" s="32"/>
      <c r="O44" s="106">
        <v>517</v>
      </c>
      <c r="P44" s="107"/>
    </row>
    <row r="45" spans="3:16" ht="15">
      <c r="C45" s="18" t="s">
        <v>257</v>
      </c>
      <c r="D45" s="357">
        <v>90</v>
      </c>
      <c r="E45" s="357">
        <v>1.4</v>
      </c>
      <c r="F45" s="357">
        <v>4.6</v>
      </c>
      <c r="G45" s="357">
        <v>2.7</v>
      </c>
      <c r="H45" s="357">
        <v>1.1</v>
      </c>
      <c r="I45" s="357">
        <v>0</v>
      </c>
      <c r="J45" s="357">
        <v>0.2</v>
      </c>
      <c r="K45" s="357">
        <v>0</v>
      </c>
      <c r="L45" s="357">
        <v>0</v>
      </c>
      <c r="M45" s="358">
        <f t="shared" si="2"/>
        <v>9.999999999999998</v>
      </c>
      <c r="N45" s="32"/>
      <c r="O45" s="106">
        <v>422</v>
      </c>
      <c r="P45" s="107"/>
    </row>
    <row r="46" spans="3:16" ht="15">
      <c r="C46" s="18" t="s">
        <v>258</v>
      </c>
      <c r="D46" s="357">
        <v>89.6</v>
      </c>
      <c r="E46" s="357">
        <v>2</v>
      </c>
      <c r="F46" s="357">
        <v>3.5</v>
      </c>
      <c r="G46" s="357">
        <v>3.2</v>
      </c>
      <c r="H46" s="357">
        <v>1.2</v>
      </c>
      <c r="I46" s="357">
        <v>0.3</v>
      </c>
      <c r="J46" s="357">
        <v>0.2</v>
      </c>
      <c r="K46" s="357">
        <v>0</v>
      </c>
      <c r="L46" s="357">
        <v>0</v>
      </c>
      <c r="M46" s="358">
        <f t="shared" si="2"/>
        <v>10.399999999999999</v>
      </c>
      <c r="N46" s="32"/>
      <c r="O46" s="106">
        <v>411</v>
      </c>
      <c r="P46" s="107"/>
    </row>
    <row r="47" spans="3:16" ht="15">
      <c r="C47" s="18" t="s">
        <v>259</v>
      </c>
      <c r="D47" s="357">
        <v>88.6</v>
      </c>
      <c r="E47" s="357">
        <v>1</v>
      </c>
      <c r="F47" s="357">
        <v>4.2</v>
      </c>
      <c r="G47" s="357">
        <v>4.2</v>
      </c>
      <c r="H47" s="357">
        <v>0.9</v>
      </c>
      <c r="I47" s="357">
        <v>0.5</v>
      </c>
      <c r="J47" s="357">
        <v>0.1</v>
      </c>
      <c r="K47" s="357">
        <v>0.2</v>
      </c>
      <c r="L47" s="357">
        <v>0.2</v>
      </c>
      <c r="M47" s="358">
        <f t="shared" si="2"/>
        <v>11.299999999999999</v>
      </c>
      <c r="N47" s="32"/>
      <c r="O47" s="106">
        <v>479</v>
      </c>
      <c r="P47" s="107"/>
    </row>
    <row r="48" spans="3:16" ht="15">
      <c r="C48" s="18" t="s">
        <v>260</v>
      </c>
      <c r="D48" s="357">
        <v>87.9</v>
      </c>
      <c r="E48" s="357">
        <v>1.2</v>
      </c>
      <c r="F48" s="357">
        <v>3.6</v>
      </c>
      <c r="G48" s="357">
        <v>2.7</v>
      </c>
      <c r="H48" s="357">
        <v>1.5</v>
      </c>
      <c r="I48" s="357">
        <v>1.1</v>
      </c>
      <c r="J48" s="357">
        <v>1.8</v>
      </c>
      <c r="K48" s="357">
        <v>0.1</v>
      </c>
      <c r="L48" s="357">
        <v>0.2</v>
      </c>
      <c r="M48" s="358">
        <f t="shared" si="2"/>
        <v>12.2</v>
      </c>
      <c r="N48" s="32"/>
      <c r="O48" s="106">
        <v>542</v>
      </c>
      <c r="P48" s="107"/>
    </row>
    <row r="49" spans="3:16" ht="15">
      <c r="C49" s="18" t="s">
        <v>261</v>
      </c>
      <c r="D49" s="357">
        <v>74.2</v>
      </c>
      <c r="E49" s="357">
        <v>1.5</v>
      </c>
      <c r="F49" s="357">
        <v>7.7</v>
      </c>
      <c r="G49" s="357">
        <v>5.6</v>
      </c>
      <c r="H49" s="357">
        <v>5.1</v>
      </c>
      <c r="I49" s="357">
        <v>2.5</v>
      </c>
      <c r="J49" s="357">
        <v>1.7</v>
      </c>
      <c r="K49" s="357">
        <v>1.5</v>
      </c>
      <c r="L49" s="357">
        <v>0.3</v>
      </c>
      <c r="M49" s="358">
        <f t="shared" si="2"/>
        <v>25.9</v>
      </c>
      <c r="N49" s="32"/>
      <c r="O49" s="106">
        <v>606</v>
      </c>
      <c r="P49" s="107"/>
    </row>
    <row r="50" spans="3:16" ht="15">
      <c r="C50" s="18" t="s">
        <v>262</v>
      </c>
      <c r="D50" s="357">
        <v>78.4</v>
      </c>
      <c r="E50" s="357">
        <v>0.6</v>
      </c>
      <c r="F50" s="357">
        <v>7.3</v>
      </c>
      <c r="G50" s="357">
        <v>5.1</v>
      </c>
      <c r="H50" s="357">
        <v>3.4</v>
      </c>
      <c r="I50" s="357">
        <v>3.1</v>
      </c>
      <c r="J50" s="357">
        <v>1.6</v>
      </c>
      <c r="K50" s="357">
        <v>0.5</v>
      </c>
      <c r="L50" s="357">
        <v>0.1</v>
      </c>
      <c r="M50" s="358">
        <f t="shared" si="2"/>
        <v>21.700000000000003</v>
      </c>
      <c r="N50" s="32"/>
      <c r="O50" s="106">
        <v>678</v>
      </c>
      <c r="P50" s="107"/>
    </row>
    <row r="51" spans="3:16" ht="15">
      <c r="C51" s="18" t="s">
        <v>263</v>
      </c>
      <c r="D51" s="357">
        <v>88.7</v>
      </c>
      <c r="E51" s="357">
        <v>1.1</v>
      </c>
      <c r="F51" s="357">
        <v>4</v>
      </c>
      <c r="G51" s="357">
        <v>3.6</v>
      </c>
      <c r="H51" s="357">
        <v>1.1</v>
      </c>
      <c r="I51" s="357">
        <v>1.1</v>
      </c>
      <c r="J51" s="357">
        <v>0</v>
      </c>
      <c r="K51" s="357">
        <v>0.2</v>
      </c>
      <c r="L51" s="357">
        <v>0.3</v>
      </c>
      <c r="M51" s="358">
        <f t="shared" si="2"/>
        <v>11.399999999999999</v>
      </c>
      <c r="N51" s="32"/>
      <c r="O51" s="106">
        <v>462</v>
      </c>
      <c r="P51" s="107"/>
    </row>
    <row r="52" spans="3:16" ht="15">
      <c r="C52" s="18" t="s">
        <v>264</v>
      </c>
      <c r="D52" s="357">
        <v>95.2</v>
      </c>
      <c r="E52" s="357">
        <v>1.1</v>
      </c>
      <c r="F52" s="357">
        <v>2.6</v>
      </c>
      <c r="G52" s="357">
        <v>0</v>
      </c>
      <c r="H52" s="357">
        <v>0</v>
      </c>
      <c r="I52" s="357">
        <v>0.4</v>
      </c>
      <c r="J52" s="357">
        <v>0.7</v>
      </c>
      <c r="K52" s="357">
        <v>0</v>
      </c>
      <c r="L52" s="357">
        <v>0</v>
      </c>
      <c r="M52" s="358">
        <f t="shared" si="2"/>
        <v>4.800000000000001</v>
      </c>
      <c r="N52" s="32"/>
      <c r="O52" s="106">
        <v>377</v>
      </c>
      <c r="P52" s="107"/>
    </row>
    <row r="53" spans="3:16" ht="15">
      <c r="C53" s="18" t="s">
        <v>265</v>
      </c>
      <c r="D53" s="357">
        <v>92.7</v>
      </c>
      <c r="E53" s="357">
        <v>2.6</v>
      </c>
      <c r="F53" s="357">
        <v>1.9</v>
      </c>
      <c r="G53" s="357">
        <v>1.8</v>
      </c>
      <c r="H53" s="357">
        <v>0</v>
      </c>
      <c r="I53" s="357">
        <v>0.3</v>
      </c>
      <c r="J53" s="357">
        <v>0.3</v>
      </c>
      <c r="K53" s="357">
        <v>0</v>
      </c>
      <c r="L53" s="357">
        <v>0.3</v>
      </c>
      <c r="M53" s="358">
        <f t="shared" si="2"/>
        <v>7.199999999999999</v>
      </c>
      <c r="N53" s="88"/>
      <c r="O53" s="106">
        <v>258</v>
      </c>
      <c r="P53" s="107"/>
    </row>
    <row r="54" spans="3:16" ht="15">
      <c r="C54" s="18" t="s">
        <v>266</v>
      </c>
      <c r="D54" s="357">
        <v>95.6</v>
      </c>
      <c r="E54" s="357">
        <v>0</v>
      </c>
      <c r="F54" s="357">
        <v>2.8</v>
      </c>
      <c r="G54" s="357">
        <v>0</v>
      </c>
      <c r="H54" s="357">
        <v>1.2</v>
      </c>
      <c r="I54" s="357">
        <v>0</v>
      </c>
      <c r="J54" s="357">
        <v>0.4</v>
      </c>
      <c r="K54" s="357">
        <v>0</v>
      </c>
      <c r="L54" s="357">
        <v>0</v>
      </c>
      <c r="M54" s="358">
        <f t="shared" si="2"/>
        <v>4.4</v>
      </c>
      <c r="N54" s="88"/>
      <c r="O54" s="106">
        <v>175</v>
      </c>
      <c r="P54" s="107"/>
    </row>
    <row r="55" spans="3:16" ht="15">
      <c r="C55" s="18" t="s">
        <v>479</v>
      </c>
      <c r="D55" s="357">
        <v>97.3</v>
      </c>
      <c r="E55" s="357">
        <v>2.3</v>
      </c>
      <c r="F55" s="357">
        <v>0</v>
      </c>
      <c r="G55" s="357">
        <v>0</v>
      </c>
      <c r="H55" s="357">
        <v>0</v>
      </c>
      <c r="I55" s="357">
        <v>0.4</v>
      </c>
      <c r="J55" s="357">
        <v>0</v>
      </c>
      <c r="K55" s="357">
        <v>0</v>
      </c>
      <c r="L55" s="357">
        <v>0</v>
      </c>
      <c r="M55" s="358">
        <f t="shared" si="2"/>
        <v>2.6999999999999997</v>
      </c>
      <c r="N55" s="88"/>
      <c r="O55" s="106">
        <v>141</v>
      </c>
      <c r="P55" s="107"/>
    </row>
    <row r="56" spans="4:16" ht="6" customHeight="1">
      <c r="D56" s="357"/>
      <c r="E56" s="357"/>
      <c r="F56" s="357"/>
      <c r="G56" s="357"/>
      <c r="H56" s="357"/>
      <c r="I56" s="357"/>
      <c r="J56" s="357"/>
      <c r="K56" s="357"/>
      <c r="L56" s="357"/>
      <c r="M56" s="134"/>
      <c r="N56" s="88"/>
      <c r="O56" s="106"/>
      <c r="P56" s="107"/>
    </row>
    <row r="57" spans="2:16" ht="15.75">
      <c r="B57" s="95" t="s">
        <v>228</v>
      </c>
      <c r="D57" s="357"/>
      <c r="E57" s="357"/>
      <c r="F57" s="357"/>
      <c r="G57" s="357"/>
      <c r="H57" s="357"/>
      <c r="I57" s="357"/>
      <c r="J57" s="357"/>
      <c r="K57" s="357"/>
      <c r="L57" s="357"/>
      <c r="M57" s="134"/>
      <c r="N57" s="88"/>
      <c r="O57" s="106"/>
      <c r="P57" s="107"/>
    </row>
    <row r="58" spans="3:16" ht="15">
      <c r="C58" s="18" t="s">
        <v>480</v>
      </c>
      <c r="D58" s="357">
        <v>91.8</v>
      </c>
      <c r="E58" s="357">
        <v>0.3</v>
      </c>
      <c r="F58" s="357">
        <v>5</v>
      </c>
      <c r="G58" s="357">
        <v>1</v>
      </c>
      <c r="H58" s="357">
        <v>1.6</v>
      </c>
      <c r="I58" s="357">
        <v>0.4</v>
      </c>
      <c r="J58" s="357">
        <v>0</v>
      </c>
      <c r="K58" s="357">
        <v>0</v>
      </c>
      <c r="L58" s="357">
        <v>0</v>
      </c>
      <c r="M58" s="358">
        <f aca="true" t="shared" si="3" ref="M58:M63">SUM(E58:L58)</f>
        <v>8.3</v>
      </c>
      <c r="N58" s="88"/>
      <c r="O58" s="106">
        <v>207</v>
      </c>
      <c r="P58" s="107"/>
    </row>
    <row r="59" spans="3:16" ht="15">
      <c r="C59" s="18" t="s">
        <v>268</v>
      </c>
      <c r="D59" s="357">
        <v>90.2</v>
      </c>
      <c r="E59" s="357">
        <v>1.1</v>
      </c>
      <c r="F59" s="357">
        <v>6.5</v>
      </c>
      <c r="G59" s="357">
        <v>1.6</v>
      </c>
      <c r="H59" s="357">
        <v>0.3</v>
      </c>
      <c r="I59" s="357">
        <v>0.4</v>
      </c>
      <c r="J59" s="357">
        <v>0</v>
      </c>
      <c r="K59" s="357">
        <v>0</v>
      </c>
      <c r="L59" s="357">
        <v>0</v>
      </c>
      <c r="M59" s="358">
        <f t="shared" si="3"/>
        <v>9.9</v>
      </c>
      <c r="N59" s="88"/>
      <c r="O59" s="106">
        <v>337</v>
      </c>
      <c r="P59" s="107"/>
    </row>
    <row r="60" spans="3:16" ht="15">
      <c r="C60" s="18" t="s">
        <v>269</v>
      </c>
      <c r="D60" s="357">
        <v>94</v>
      </c>
      <c r="E60" s="357">
        <v>0.4</v>
      </c>
      <c r="F60" s="357">
        <v>1.6</v>
      </c>
      <c r="G60" s="357">
        <v>2.1</v>
      </c>
      <c r="H60" s="357">
        <v>1.7</v>
      </c>
      <c r="I60" s="357">
        <v>0.1</v>
      </c>
      <c r="J60" s="357">
        <v>0</v>
      </c>
      <c r="K60" s="357">
        <v>0</v>
      </c>
      <c r="L60" s="357">
        <v>0.1</v>
      </c>
      <c r="M60" s="358">
        <f t="shared" si="3"/>
        <v>5.999999999999999</v>
      </c>
      <c r="N60" s="88"/>
      <c r="O60" s="106">
        <v>476</v>
      </c>
      <c r="P60" s="107"/>
    </row>
    <row r="61" spans="3:16" ht="15">
      <c r="C61" s="25" t="s">
        <v>270</v>
      </c>
      <c r="D61" s="357">
        <v>92.7</v>
      </c>
      <c r="E61" s="357">
        <v>0.3</v>
      </c>
      <c r="F61" s="357">
        <v>0.5</v>
      </c>
      <c r="G61" s="357">
        <v>2.6</v>
      </c>
      <c r="H61" s="357">
        <v>1.5</v>
      </c>
      <c r="I61" s="357">
        <v>0.8</v>
      </c>
      <c r="J61" s="357">
        <v>1.5</v>
      </c>
      <c r="K61" s="357">
        <v>0.2</v>
      </c>
      <c r="L61" s="357">
        <v>0</v>
      </c>
      <c r="M61" s="358">
        <f t="shared" si="3"/>
        <v>7.4</v>
      </c>
      <c r="N61" s="88"/>
      <c r="O61" s="106">
        <v>363</v>
      </c>
      <c r="P61" s="107"/>
    </row>
    <row r="62" spans="3:16" ht="15">
      <c r="C62" s="18" t="s">
        <v>271</v>
      </c>
      <c r="D62" s="357">
        <v>83.3</v>
      </c>
      <c r="E62" s="357">
        <v>0.3</v>
      </c>
      <c r="F62" s="357">
        <v>6.6</v>
      </c>
      <c r="G62" s="357">
        <v>5.1</v>
      </c>
      <c r="H62" s="357">
        <v>2.1</v>
      </c>
      <c r="I62" s="357">
        <v>0.9</v>
      </c>
      <c r="J62" s="357">
        <v>1.1</v>
      </c>
      <c r="K62" s="357">
        <v>0.6</v>
      </c>
      <c r="L62" s="357">
        <v>0</v>
      </c>
      <c r="M62" s="358">
        <f t="shared" si="3"/>
        <v>16.700000000000003</v>
      </c>
      <c r="N62" s="88"/>
      <c r="O62" s="106">
        <v>277</v>
      </c>
      <c r="P62" s="107"/>
    </row>
    <row r="63" spans="3:16" ht="15">
      <c r="C63" s="18" t="s">
        <v>272</v>
      </c>
      <c r="D63" s="357">
        <v>91.5</v>
      </c>
      <c r="E63" s="357">
        <v>0.6</v>
      </c>
      <c r="F63" s="357">
        <v>3.4</v>
      </c>
      <c r="G63" s="357">
        <v>0.9</v>
      </c>
      <c r="H63" s="357" t="s">
        <v>478</v>
      </c>
      <c r="I63" s="357">
        <v>2.5</v>
      </c>
      <c r="J63" s="357">
        <v>1</v>
      </c>
      <c r="K63" s="357">
        <v>0.1</v>
      </c>
      <c r="L63" s="357">
        <v>0</v>
      </c>
      <c r="M63" s="358">
        <f t="shared" si="3"/>
        <v>8.5</v>
      </c>
      <c r="N63" s="88"/>
      <c r="O63" s="106">
        <v>270</v>
      </c>
      <c r="P63" s="107"/>
    </row>
    <row r="64" spans="3:16" ht="6" customHeight="1">
      <c r="C64" s="109"/>
      <c r="D64" s="357"/>
      <c r="E64" s="357"/>
      <c r="F64" s="357"/>
      <c r="G64" s="357"/>
      <c r="H64" s="357"/>
      <c r="I64" s="357"/>
      <c r="J64" s="357"/>
      <c r="K64" s="357"/>
      <c r="L64" s="357"/>
      <c r="M64" s="134"/>
      <c r="N64" s="88"/>
      <c r="O64" s="106"/>
      <c r="P64" s="107"/>
    </row>
    <row r="65" spans="2:16" ht="15.75">
      <c r="B65" s="95" t="s">
        <v>229</v>
      </c>
      <c r="D65" s="357"/>
      <c r="E65" s="357"/>
      <c r="F65" s="357"/>
      <c r="G65" s="357"/>
      <c r="H65" s="357"/>
      <c r="I65" s="357"/>
      <c r="J65" s="357"/>
      <c r="K65" s="357"/>
      <c r="L65" s="357"/>
      <c r="M65" s="88"/>
      <c r="N65" s="88"/>
      <c r="O65" s="106"/>
      <c r="P65" s="107"/>
    </row>
    <row r="66" spans="3:16" ht="15">
      <c r="C66" s="18" t="s">
        <v>190</v>
      </c>
      <c r="D66" s="357">
        <v>82.7</v>
      </c>
      <c r="E66" s="357">
        <v>0.9</v>
      </c>
      <c r="F66" s="357">
        <v>6.2</v>
      </c>
      <c r="G66" s="357">
        <v>4.7</v>
      </c>
      <c r="H66" s="357">
        <v>2</v>
      </c>
      <c r="I66" s="357">
        <v>1.9</v>
      </c>
      <c r="J66" s="357">
        <v>0.9</v>
      </c>
      <c r="K66" s="357">
        <v>0.6</v>
      </c>
      <c r="L66" s="357">
        <v>0.2</v>
      </c>
      <c r="M66" s="358">
        <f aca="true" t="shared" si="4" ref="M66:M71">SUM(E66:L66)</f>
        <v>17.400000000000002</v>
      </c>
      <c r="N66" s="88"/>
      <c r="O66" s="106">
        <v>2422</v>
      </c>
      <c r="P66" s="107"/>
    </row>
    <row r="67" spans="3:16" ht="15">
      <c r="C67" s="18" t="s">
        <v>191</v>
      </c>
      <c r="D67" s="357">
        <v>87.4</v>
      </c>
      <c r="E67" s="357">
        <v>1</v>
      </c>
      <c r="F67" s="357">
        <v>4.8</v>
      </c>
      <c r="G67" s="357">
        <v>3.5</v>
      </c>
      <c r="H67" s="357">
        <v>1.2</v>
      </c>
      <c r="I67" s="357">
        <v>0.8</v>
      </c>
      <c r="J67" s="357">
        <v>0.7</v>
      </c>
      <c r="K67" s="357">
        <v>0.4</v>
      </c>
      <c r="L67" s="357">
        <v>0.1</v>
      </c>
      <c r="M67" s="358">
        <f t="shared" si="4"/>
        <v>12.5</v>
      </c>
      <c r="N67" s="88"/>
      <c r="O67" s="106">
        <v>2854</v>
      </c>
      <c r="P67" s="107"/>
    </row>
    <row r="68" spans="3:16" ht="15">
      <c r="C68" s="18" t="s">
        <v>192</v>
      </c>
      <c r="D68" s="357">
        <v>88.3</v>
      </c>
      <c r="E68" s="357">
        <v>1.3</v>
      </c>
      <c r="F68" s="357">
        <v>3.5</v>
      </c>
      <c r="G68" s="357">
        <v>3.8</v>
      </c>
      <c r="H68" s="357">
        <v>1.7</v>
      </c>
      <c r="I68" s="357">
        <v>1</v>
      </c>
      <c r="J68" s="357">
        <v>0.3</v>
      </c>
      <c r="K68" s="357">
        <v>0</v>
      </c>
      <c r="L68" s="357">
        <v>0</v>
      </c>
      <c r="M68" s="358">
        <f t="shared" si="4"/>
        <v>11.6</v>
      </c>
      <c r="N68" s="88"/>
      <c r="O68" s="106">
        <v>896</v>
      </c>
      <c r="P68" s="107"/>
    </row>
    <row r="69" spans="3:16" ht="15">
      <c r="C69" s="18" t="s">
        <v>193</v>
      </c>
      <c r="D69" s="357">
        <v>92.8</v>
      </c>
      <c r="E69" s="357">
        <v>0.9</v>
      </c>
      <c r="F69" s="357">
        <v>2</v>
      </c>
      <c r="G69" s="357">
        <v>0.8</v>
      </c>
      <c r="H69" s="357">
        <v>2.4</v>
      </c>
      <c r="I69" s="357">
        <v>0.5</v>
      </c>
      <c r="J69" s="357">
        <v>0.2</v>
      </c>
      <c r="K69" s="357">
        <v>0.3</v>
      </c>
      <c r="L69" s="357">
        <v>0</v>
      </c>
      <c r="M69" s="358">
        <f t="shared" si="4"/>
        <v>7.1</v>
      </c>
      <c r="N69" s="88"/>
      <c r="O69" s="106">
        <v>721</v>
      </c>
      <c r="P69" s="107"/>
    </row>
    <row r="70" spans="3:16" ht="15">
      <c r="C70" s="18" t="s">
        <v>194</v>
      </c>
      <c r="D70" s="357">
        <v>88.2</v>
      </c>
      <c r="E70" s="357">
        <v>1.8</v>
      </c>
      <c r="F70" s="357">
        <v>3.1</v>
      </c>
      <c r="G70" s="357">
        <v>2.4</v>
      </c>
      <c r="H70" s="357">
        <v>1.6</v>
      </c>
      <c r="I70" s="357">
        <v>1.1</v>
      </c>
      <c r="J70" s="357">
        <v>1.4</v>
      </c>
      <c r="K70" s="357">
        <v>0.3</v>
      </c>
      <c r="L70" s="357">
        <v>0.1</v>
      </c>
      <c r="M70" s="358">
        <f t="shared" si="4"/>
        <v>11.8</v>
      </c>
      <c r="N70" s="88"/>
      <c r="O70" s="106">
        <v>1356</v>
      </c>
      <c r="P70" s="107"/>
    </row>
    <row r="71" spans="3:16" ht="15">
      <c r="C71" s="18" t="s">
        <v>195</v>
      </c>
      <c r="D71" s="357">
        <v>94.2</v>
      </c>
      <c r="E71" s="357">
        <v>0.2</v>
      </c>
      <c r="F71" s="357">
        <v>1.4</v>
      </c>
      <c r="G71" s="357">
        <v>1.9</v>
      </c>
      <c r="H71" s="357">
        <v>0.9</v>
      </c>
      <c r="I71" s="357">
        <v>0.6</v>
      </c>
      <c r="J71" s="357">
        <v>0.1</v>
      </c>
      <c r="K71" s="357">
        <v>0.6</v>
      </c>
      <c r="L71" s="357">
        <v>0.1</v>
      </c>
      <c r="M71" s="358">
        <f t="shared" si="4"/>
        <v>5.799999999999999</v>
      </c>
      <c r="N71" s="88"/>
      <c r="O71" s="106">
        <v>1075</v>
      </c>
      <c r="P71" s="107"/>
    </row>
    <row r="72" spans="2:15" ht="8.25" customHeight="1" thickBot="1">
      <c r="B72" s="112"/>
      <c r="C72" s="112"/>
      <c r="D72" s="112"/>
      <c r="E72" s="112"/>
      <c r="F72" s="112"/>
      <c r="G72" s="112"/>
      <c r="H72" s="33"/>
      <c r="I72" s="33"/>
      <c r="J72" s="33"/>
      <c r="K72" s="33"/>
      <c r="L72" s="33"/>
      <c r="M72" s="33"/>
      <c r="N72" s="33"/>
      <c r="O72" s="113"/>
    </row>
    <row r="73" spans="2:15" ht="15" customHeight="1">
      <c r="B73" s="18">
        <v>1</v>
      </c>
      <c r="C73" s="18" t="s">
        <v>273</v>
      </c>
      <c r="E73" s="111"/>
      <c r="F73" s="111"/>
      <c r="G73" s="111"/>
      <c r="H73" s="105"/>
      <c r="I73" s="105"/>
      <c r="J73" s="105"/>
      <c r="K73" s="105"/>
      <c r="L73" s="105"/>
      <c r="M73" s="105"/>
      <c r="N73" s="105"/>
      <c r="O73" s="114"/>
    </row>
    <row r="74" spans="3:15" ht="15" customHeight="1">
      <c r="C74" s="18" t="s">
        <v>274</v>
      </c>
      <c r="E74" s="111"/>
      <c r="F74" s="111"/>
      <c r="G74" s="111"/>
      <c r="H74" s="105"/>
      <c r="I74" s="105"/>
      <c r="J74" s="105"/>
      <c r="K74" s="105"/>
      <c r="L74" s="105"/>
      <c r="M74" s="105"/>
      <c r="N74" s="105"/>
      <c r="O74" s="114"/>
    </row>
    <row r="75" spans="3:15" ht="15" customHeight="1">
      <c r="C75" s="18" t="s">
        <v>275</v>
      </c>
      <c r="E75" s="111"/>
      <c r="F75" s="111"/>
      <c r="G75" s="111"/>
      <c r="H75" s="105"/>
      <c r="I75" s="105"/>
      <c r="J75" s="105"/>
      <c r="K75" s="105"/>
      <c r="L75" s="105"/>
      <c r="M75" s="105"/>
      <c r="N75" s="105"/>
      <c r="O75" s="114"/>
    </row>
    <row r="76" spans="2:14" ht="15">
      <c r="B76" s="18">
        <v>2</v>
      </c>
      <c r="C76" s="18" t="s">
        <v>276</v>
      </c>
      <c r="L76" s="115"/>
      <c r="M76" s="115"/>
      <c r="N76" s="115"/>
    </row>
    <row r="77" ht="15">
      <c r="C77" s="18" t="s">
        <v>277</v>
      </c>
    </row>
    <row r="78" spans="2:3" ht="15">
      <c r="B78" s="18">
        <v>3</v>
      </c>
      <c r="C78" s="18" t="s">
        <v>278</v>
      </c>
    </row>
    <row r="79" spans="3:4" ht="15" customHeight="1">
      <c r="C79" s="18" t="s">
        <v>279</v>
      </c>
      <c r="D79" s="25"/>
    </row>
    <row r="80" ht="6" customHeight="1"/>
  </sheetData>
  <printOptions/>
  <pageMargins left="0.75" right="0.75" top="1" bottom="1" header="0.5" footer="0.5"/>
  <pageSetup fitToHeight="1" fitToWidth="1" horizontalDpi="300" verticalDpi="300" orientation="portrait" paperSize="9" scale="59" r:id="rId1"/>
  <headerFooter alignWithMargins="0">
    <oddHeader>&amp;R&amp;"Arial,Bold"&amp;14ROAD TRAFFIC</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R65"/>
  <sheetViews>
    <sheetView zoomScale="85" zoomScaleNormal="85" workbookViewId="0" topLeftCell="A1">
      <selection activeCell="A61" sqref="A61"/>
    </sheetView>
  </sheetViews>
  <sheetFormatPr defaultColWidth="9.140625" defaultRowHeight="12.75"/>
  <cols>
    <col min="1" max="1" width="22.28125" style="0" customWidth="1"/>
    <col min="2" max="11" width="9.7109375" style="0" customWidth="1"/>
  </cols>
  <sheetData>
    <row r="1" spans="1:11" s="18" customFormat="1" ht="18.75">
      <c r="A1" s="133" t="s">
        <v>439</v>
      </c>
      <c r="B1" s="25"/>
      <c r="C1" s="25"/>
      <c r="D1" s="25"/>
      <c r="E1" s="25"/>
      <c r="F1" s="25"/>
      <c r="G1" s="25"/>
      <c r="H1" s="25"/>
      <c r="I1" s="25"/>
      <c r="J1" s="25"/>
      <c r="K1" s="25"/>
    </row>
    <row r="2" spans="1:12" ht="6" customHeight="1">
      <c r="A2" s="24"/>
      <c r="B2" s="1"/>
      <c r="C2" s="1"/>
      <c r="D2" s="1"/>
      <c r="E2" s="1"/>
      <c r="F2" s="1"/>
      <c r="G2" s="1"/>
      <c r="H2" s="1"/>
      <c r="I2" s="1"/>
      <c r="J2" s="1"/>
      <c r="K2" s="1"/>
      <c r="L2" s="1"/>
    </row>
    <row r="3" spans="1:12" ht="15.75">
      <c r="A3" s="210"/>
      <c r="B3" s="211">
        <v>1998</v>
      </c>
      <c r="C3" s="256">
        <v>1999</v>
      </c>
      <c r="D3" s="211">
        <v>2000</v>
      </c>
      <c r="E3" s="211">
        <v>2001</v>
      </c>
      <c r="F3" s="211">
        <v>2002</v>
      </c>
      <c r="G3" s="252">
        <v>2003</v>
      </c>
      <c r="H3" s="252">
        <v>2004</v>
      </c>
      <c r="I3" s="252">
        <v>2005</v>
      </c>
      <c r="J3" s="252">
        <v>2006</v>
      </c>
      <c r="K3" s="252">
        <v>2007</v>
      </c>
      <c r="L3" s="252">
        <v>2008</v>
      </c>
    </row>
    <row r="4" spans="1:9" ht="6" customHeight="1">
      <c r="A4" s="25"/>
      <c r="B4" s="133"/>
      <c r="C4" s="257"/>
      <c r="D4" s="133"/>
      <c r="E4" s="133"/>
      <c r="F4" s="133"/>
      <c r="G4" s="133"/>
      <c r="H4" s="133"/>
      <c r="I4" s="30"/>
    </row>
    <row r="5" spans="2:12" ht="12.75" customHeight="1">
      <c r="B5" s="4"/>
      <c r="C5" s="258"/>
      <c r="D5" s="13"/>
      <c r="E5" s="13"/>
      <c r="F5" s="13"/>
      <c r="G5" s="13"/>
      <c r="H5" s="13"/>
      <c r="K5" s="13"/>
      <c r="L5" s="13" t="s">
        <v>158</v>
      </c>
    </row>
    <row r="6" spans="2:9" ht="6" customHeight="1">
      <c r="B6" s="4"/>
      <c r="C6" s="258"/>
      <c r="D6" s="13"/>
      <c r="E6" s="13"/>
      <c r="F6" s="13"/>
      <c r="G6" s="13"/>
      <c r="H6" s="13"/>
      <c r="I6" s="13"/>
    </row>
    <row r="7" spans="1:9" ht="15" customHeight="1">
      <c r="A7" s="125" t="s">
        <v>144</v>
      </c>
      <c r="C7" s="258"/>
      <c r="D7" s="13"/>
      <c r="E7" s="13"/>
      <c r="F7" s="13"/>
      <c r="G7" s="13"/>
      <c r="H7" s="13"/>
      <c r="I7" s="13"/>
    </row>
    <row r="8" spans="1:4" ht="15" customHeight="1">
      <c r="A8" s="262" t="s">
        <v>145</v>
      </c>
      <c r="C8" s="258"/>
      <c r="D8" s="1"/>
    </row>
    <row r="9" spans="1:12" ht="15" customHeight="1">
      <c r="A9" s="109" t="s">
        <v>160</v>
      </c>
      <c r="B9" s="49">
        <v>5.575</v>
      </c>
      <c r="C9" s="259">
        <v>3.027</v>
      </c>
      <c r="D9" s="79">
        <v>1.7029450354501408</v>
      </c>
      <c r="E9" s="79">
        <v>1.515851037086188</v>
      </c>
      <c r="F9" s="79">
        <v>0.5369533495406874</v>
      </c>
      <c r="G9" s="79">
        <v>0.5264015563606184</v>
      </c>
      <c r="H9" s="157">
        <v>0.036358992652461425</v>
      </c>
      <c r="I9" s="157">
        <v>0.11444651910908721</v>
      </c>
      <c r="J9" s="157">
        <v>0.10162167067301636</v>
      </c>
      <c r="K9" s="157">
        <v>0.03197523387352072</v>
      </c>
      <c r="L9" s="157">
        <v>0</v>
      </c>
    </row>
    <row r="10" spans="1:12" ht="15" customHeight="1">
      <c r="A10" s="109" t="s">
        <v>464</v>
      </c>
      <c r="B10" s="49">
        <v>23.22</v>
      </c>
      <c r="C10" s="260">
        <v>26.973</v>
      </c>
      <c r="D10" s="79">
        <v>28.278998360776274</v>
      </c>
      <c r="E10" s="79">
        <v>20.489601630727925</v>
      </c>
      <c r="F10" s="79">
        <v>40.80845456509224</v>
      </c>
      <c r="G10" s="79">
        <v>41.58572295248885</v>
      </c>
      <c r="H10" s="157">
        <v>42.188522873346436</v>
      </c>
      <c r="I10" s="157">
        <v>39.19653053129694</v>
      </c>
      <c r="J10" s="157">
        <v>33.88318150463446</v>
      </c>
      <c r="K10" s="157">
        <v>28.837133980039038</v>
      </c>
      <c r="L10" s="157">
        <v>13.747393053999998</v>
      </c>
    </row>
    <row r="11" spans="1:12" ht="15" customHeight="1">
      <c r="A11" s="109" t="s">
        <v>122</v>
      </c>
      <c r="B11" s="49">
        <v>28.795</v>
      </c>
      <c r="C11" s="260">
        <v>30</v>
      </c>
      <c r="D11" s="79">
        <v>29.981943396226416</v>
      </c>
      <c r="E11" s="79">
        <v>22.005452667814115</v>
      </c>
      <c r="F11" s="79">
        <v>41.34540791463293</v>
      </c>
      <c r="G11" s="79">
        <v>42.11212450884947</v>
      </c>
      <c r="H11" s="79">
        <v>42.224881865998896</v>
      </c>
      <c r="I11" s="79">
        <v>39.31097705040603</v>
      </c>
      <c r="J11" s="79">
        <v>33.984803175307476</v>
      </c>
      <c r="K11" s="79">
        <v>28.86910921391256</v>
      </c>
      <c r="L11" s="79">
        <v>13.747393053999998</v>
      </c>
    </row>
    <row r="12" spans="1:12" ht="6" customHeight="1">
      <c r="A12" s="109"/>
      <c r="B12" s="49"/>
      <c r="C12" s="259"/>
      <c r="D12" s="79"/>
      <c r="E12" s="79"/>
      <c r="F12" s="79"/>
      <c r="G12" s="79"/>
      <c r="H12" s="79"/>
      <c r="I12" s="79"/>
      <c r="J12" s="79"/>
      <c r="K12" s="79"/>
      <c r="L12" s="79"/>
    </row>
    <row r="13" spans="1:12" ht="15" customHeight="1">
      <c r="A13" s="262" t="s">
        <v>146</v>
      </c>
      <c r="B13" s="49"/>
      <c r="C13" s="259"/>
      <c r="D13" s="79"/>
      <c r="E13" s="79"/>
      <c r="F13" s="79"/>
      <c r="G13" s="79"/>
      <c r="H13" s="79"/>
      <c r="I13" s="79"/>
      <c r="J13" s="79"/>
      <c r="K13" s="79"/>
      <c r="L13" s="79"/>
    </row>
    <row r="14" spans="1:12" ht="15" customHeight="1">
      <c r="A14" s="109" t="s">
        <v>160</v>
      </c>
      <c r="B14" s="49">
        <v>225.017</v>
      </c>
      <c r="C14" s="259">
        <v>116.898</v>
      </c>
      <c r="D14" s="79">
        <v>54.38780706968887</v>
      </c>
      <c r="E14" s="79">
        <v>39.95350233462881</v>
      </c>
      <c r="F14" s="79">
        <v>32.21720097244125</v>
      </c>
      <c r="G14" s="79">
        <v>30.531290268915864</v>
      </c>
      <c r="H14" s="157">
        <v>0.9225037443056576</v>
      </c>
      <c r="I14" s="157">
        <v>1.1156548611588986</v>
      </c>
      <c r="J14" s="157">
        <v>0.9906348551970706</v>
      </c>
      <c r="K14" s="157">
        <v>0.5550667370832537</v>
      </c>
      <c r="L14" s="157">
        <v>0</v>
      </c>
    </row>
    <row r="15" spans="1:12" ht="15" customHeight="1">
      <c r="A15" s="109" t="s">
        <v>464</v>
      </c>
      <c r="B15" s="49">
        <v>1148.188</v>
      </c>
      <c r="C15" s="260">
        <v>1249.3993706372228</v>
      </c>
      <c r="D15" s="79">
        <v>1166.6271547284232</v>
      </c>
      <c r="E15" s="79">
        <v>1111.0383561976435</v>
      </c>
      <c r="F15" s="79">
        <v>1023.4330842245502</v>
      </c>
      <c r="G15" s="79">
        <v>993.8461384088474</v>
      </c>
      <c r="H15" s="157">
        <v>978.5794001456659</v>
      </c>
      <c r="I15" s="157">
        <v>948.5549312622235</v>
      </c>
      <c r="J15" s="157">
        <v>843.1810974227858</v>
      </c>
      <c r="K15" s="157">
        <v>615.0670750138305</v>
      </c>
      <c r="L15" s="157">
        <v>575.202247195</v>
      </c>
    </row>
    <row r="16" spans="1:12" ht="15" customHeight="1">
      <c r="A16" s="109" t="s">
        <v>122</v>
      </c>
      <c r="B16" s="49">
        <v>1373.205</v>
      </c>
      <c r="C16" s="260">
        <v>1366.2973706372227</v>
      </c>
      <c r="D16" s="79">
        <v>1221.0149617981122</v>
      </c>
      <c r="E16" s="79">
        <v>1150.9918585322723</v>
      </c>
      <c r="F16" s="79">
        <v>1055.6502851969915</v>
      </c>
      <c r="G16" s="79">
        <v>1024.3774286777634</v>
      </c>
      <c r="H16" s="79">
        <v>979.5019038899716</v>
      </c>
      <c r="I16" s="79">
        <v>949.6705861233823</v>
      </c>
      <c r="J16" s="79">
        <v>844.1717322779829</v>
      </c>
      <c r="K16" s="79">
        <v>615.6221417509138</v>
      </c>
      <c r="L16" s="79">
        <v>575.202247195</v>
      </c>
    </row>
    <row r="17" spans="1:12" ht="6" customHeight="1">
      <c r="A17" s="109"/>
      <c r="B17" s="49"/>
      <c r="C17" s="259"/>
      <c r="D17" s="79"/>
      <c r="E17" s="79"/>
      <c r="F17" s="79"/>
      <c r="G17" s="79"/>
      <c r="H17" s="79"/>
      <c r="I17" s="79"/>
      <c r="J17" s="79"/>
      <c r="K17" s="79"/>
      <c r="L17" s="79"/>
    </row>
    <row r="18" spans="1:12" ht="15" customHeight="1">
      <c r="A18" s="263" t="s">
        <v>155</v>
      </c>
      <c r="B18" s="49"/>
      <c r="C18" s="259"/>
      <c r="D18" s="50"/>
      <c r="E18" s="79"/>
      <c r="F18" s="79"/>
      <c r="G18" s="79"/>
      <c r="H18" s="79"/>
      <c r="I18" s="79"/>
      <c r="J18" s="79"/>
      <c r="K18" s="79"/>
      <c r="L18" s="79"/>
    </row>
    <row r="19" spans="1:12" ht="15" customHeight="1">
      <c r="A19" s="109" t="s">
        <v>160</v>
      </c>
      <c r="B19" s="49">
        <v>230.592</v>
      </c>
      <c r="C19" s="259">
        <v>119.925</v>
      </c>
      <c r="D19" s="79">
        <v>56.098993280923786</v>
      </c>
      <c r="E19" s="79">
        <v>41.47124251727435</v>
      </c>
      <c r="F19" s="79">
        <v>32.75415432198193</v>
      </c>
      <c r="G19" s="79">
        <v>31.057691825276482</v>
      </c>
      <c r="H19" s="157">
        <v>0.9588627369581191</v>
      </c>
      <c r="I19" s="157">
        <v>1.2309123142131382</v>
      </c>
      <c r="J19" s="157">
        <v>1.0929765867592547</v>
      </c>
      <c r="K19" s="157">
        <v>0.5817765160723739</v>
      </c>
      <c r="L19" s="157">
        <v>0</v>
      </c>
    </row>
    <row r="20" spans="1:12" ht="15" customHeight="1">
      <c r="A20" s="109" t="s">
        <v>464</v>
      </c>
      <c r="B20" s="49">
        <v>1171.408</v>
      </c>
      <c r="C20" s="260">
        <v>1276.3723706372227</v>
      </c>
      <c r="D20" s="79">
        <v>1194.8979119134146</v>
      </c>
      <c r="E20" s="79">
        <v>1131.5260686828121</v>
      </c>
      <c r="F20" s="79">
        <v>1064.2415387896424</v>
      </c>
      <c r="G20" s="79">
        <v>1035.4318613613364</v>
      </c>
      <c r="H20" s="157">
        <v>1020.7679230190123</v>
      </c>
      <c r="I20" s="157">
        <v>987.7506508693484</v>
      </c>
      <c r="J20" s="157">
        <v>877.063558866531</v>
      </c>
      <c r="K20" s="157">
        <v>643.9094744487539</v>
      </c>
      <c r="L20" s="157">
        <v>588.949640249</v>
      </c>
    </row>
    <row r="21" spans="1:12" ht="15" customHeight="1">
      <c r="A21" s="109" t="s">
        <v>122</v>
      </c>
      <c r="B21" s="49">
        <v>1402</v>
      </c>
      <c r="C21" s="260">
        <v>1396.2973706372227</v>
      </c>
      <c r="D21" s="79">
        <v>1250.9969051943385</v>
      </c>
      <c r="E21" s="79">
        <v>1172.9973112000864</v>
      </c>
      <c r="F21" s="79">
        <v>1096.9956931116244</v>
      </c>
      <c r="G21" s="79">
        <v>1066.4895531866127</v>
      </c>
      <c r="H21" s="79">
        <v>1021.7267857559705</v>
      </c>
      <c r="I21" s="79">
        <v>988.9815631835615</v>
      </c>
      <c r="J21" s="79">
        <v>878.1565354532903</v>
      </c>
      <c r="K21" s="79">
        <v>644.4912509648263</v>
      </c>
      <c r="L21" s="79">
        <v>588.949640249</v>
      </c>
    </row>
    <row r="22" spans="1:12" ht="15" customHeight="1">
      <c r="A22" s="109"/>
      <c r="B22" s="49"/>
      <c r="C22" s="259"/>
      <c r="D22" s="79"/>
      <c r="E22" s="79"/>
      <c r="F22" s="79"/>
      <c r="G22" s="79"/>
      <c r="H22" s="79"/>
      <c r="I22" s="79"/>
      <c r="J22" s="79"/>
      <c r="K22" s="79"/>
      <c r="L22" s="79"/>
    </row>
    <row r="23" spans="1:12" ht="15" customHeight="1">
      <c r="A23" s="95" t="s">
        <v>147</v>
      </c>
      <c r="B23" s="49"/>
      <c r="C23" s="259"/>
      <c r="D23" s="79"/>
      <c r="E23" s="79"/>
      <c r="F23" s="79"/>
      <c r="G23" s="79"/>
      <c r="H23" s="79"/>
      <c r="I23" s="79"/>
      <c r="J23" s="79"/>
      <c r="K23" s="79"/>
      <c r="L23" s="79"/>
    </row>
    <row r="24" spans="1:12" ht="15" customHeight="1">
      <c r="A24" s="109" t="s">
        <v>145</v>
      </c>
      <c r="B24" s="49">
        <v>625.239</v>
      </c>
      <c r="C24" s="259">
        <v>608.932</v>
      </c>
      <c r="D24" s="79">
        <v>655.7073117235572</v>
      </c>
      <c r="E24" s="79">
        <v>617.6095854088104</v>
      </c>
      <c r="F24" s="79">
        <v>509.91415625620533</v>
      </c>
      <c r="G24" s="79">
        <v>533.1401547540107</v>
      </c>
      <c r="H24" s="157">
        <v>446.95613480673103</v>
      </c>
      <c r="I24" s="157">
        <v>443.6772371564127</v>
      </c>
      <c r="J24" s="157">
        <v>445.87912092458726</v>
      </c>
      <c r="K24" s="157">
        <v>431.38969509540675</v>
      </c>
      <c r="L24" s="157">
        <v>35.331751365</v>
      </c>
    </row>
    <row r="25" spans="1:23" ht="15" customHeight="1">
      <c r="A25" s="109" t="s">
        <v>146</v>
      </c>
      <c r="B25" s="49">
        <v>563.968</v>
      </c>
      <c r="C25" s="260">
        <v>566.0979549398116</v>
      </c>
      <c r="D25" s="79">
        <v>483.3092188600218</v>
      </c>
      <c r="E25" s="79">
        <v>473.43638972278166</v>
      </c>
      <c r="F25" s="79">
        <v>552.0558220625034</v>
      </c>
      <c r="G25" s="79">
        <v>577.1320732209429</v>
      </c>
      <c r="H25" s="157">
        <v>647.1586988697801</v>
      </c>
      <c r="I25" s="157">
        <v>689.9245900738483</v>
      </c>
      <c r="J25" s="157">
        <v>693.3485515235826</v>
      </c>
      <c r="K25" s="157">
        <v>605.4762880727872</v>
      </c>
      <c r="L25" s="157">
        <v>763.034470496</v>
      </c>
      <c r="M25" s="1"/>
      <c r="N25" s="1"/>
      <c r="O25" s="1"/>
      <c r="P25" s="1"/>
      <c r="Q25" s="1"/>
      <c r="R25" s="1"/>
      <c r="S25" s="1"/>
      <c r="T25" s="1"/>
      <c r="U25" s="1"/>
      <c r="V25" s="1"/>
      <c r="W25" s="1"/>
    </row>
    <row r="26" spans="1:23" ht="15" customHeight="1">
      <c r="A26" s="109" t="s">
        <v>148</v>
      </c>
      <c r="B26" s="49">
        <v>1189.207</v>
      </c>
      <c r="C26" s="260">
        <v>1175.0299549398117</v>
      </c>
      <c r="D26" s="79">
        <v>1139.016530583579</v>
      </c>
      <c r="E26" s="79">
        <v>1091.045975131592</v>
      </c>
      <c r="F26" s="79">
        <v>1061.9699783187086</v>
      </c>
      <c r="G26" s="79">
        <v>1110.2722279749537</v>
      </c>
      <c r="H26" s="79">
        <v>1094.1148336765111</v>
      </c>
      <c r="I26" s="79">
        <v>1133.601827230261</v>
      </c>
      <c r="J26" s="79">
        <v>1139.2276724481699</v>
      </c>
      <c r="K26" s="79">
        <v>1036.865983168194</v>
      </c>
      <c r="L26" s="79">
        <v>798.366221861</v>
      </c>
      <c r="M26" s="1"/>
      <c r="N26" s="1"/>
      <c r="O26" s="1"/>
      <c r="P26" s="1"/>
      <c r="Q26" s="1"/>
      <c r="R26" s="1"/>
      <c r="S26" s="1"/>
      <c r="T26" s="1"/>
      <c r="U26" s="1"/>
      <c r="V26" s="1"/>
      <c r="W26" s="1"/>
    </row>
    <row r="27" spans="1:23" ht="15" customHeight="1">
      <c r="A27" s="109"/>
      <c r="B27" s="49"/>
      <c r="C27" s="259"/>
      <c r="D27" s="79"/>
      <c r="E27" s="79"/>
      <c r="F27" s="79"/>
      <c r="G27" s="79"/>
      <c r="H27" s="79"/>
      <c r="I27" s="79"/>
      <c r="J27" s="79"/>
      <c r="K27" s="79"/>
      <c r="L27" s="79"/>
      <c r="M27" s="1"/>
      <c r="N27" s="1"/>
      <c r="O27" s="1"/>
      <c r="P27" s="1"/>
      <c r="Q27" s="1"/>
      <c r="R27" s="1"/>
      <c r="S27" s="1"/>
      <c r="T27" s="1"/>
      <c r="U27" s="1"/>
      <c r="V27" s="1"/>
      <c r="W27" s="1"/>
    </row>
    <row r="28" spans="1:43" ht="15" customHeight="1">
      <c r="A28" s="133" t="s">
        <v>149</v>
      </c>
      <c r="B28" s="50">
        <v>2591.207</v>
      </c>
      <c r="C28" s="260">
        <v>2571.3273255770346</v>
      </c>
      <c r="D28" s="137">
        <v>2390.0134357779175</v>
      </c>
      <c r="E28" s="137">
        <v>2264.0432863316782</v>
      </c>
      <c r="F28" s="137">
        <v>2158.965671430333</v>
      </c>
      <c r="G28" s="137">
        <v>2176.7617811615664</v>
      </c>
      <c r="H28" s="137">
        <v>2115.8</v>
      </c>
      <c r="I28" s="137">
        <v>2122.5833904138226</v>
      </c>
      <c r="J28" s="137">
        <v>2017.3842079014603</v>
      </c>
      <c r="K28" s="137">
        <v>1681.3572341330203</v>
      </c>
      <c r="L28" s="137">
        <v>1387.3158621100001</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ustomHeight="1">
      <c r="A29" s="133"/>
      <c r="B29" s="50"/>
      <c r="C29" s="259"/>
      <c r="D29" s="50"/>
      <c r="E29" s="137"/>
      <c r="F29" s="137"/>
      <c r="G29" s="137"/>
      <c r="H29" s="137"/>
      <c r="I29" s="137"/>
      <c r="J29" s="137"/>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 customHeight="1">
      <c r="A30" s="133"/>
      <c r="B30" s="50"/>
      <c r="C30" s="259"/>
      <c r="D30" s="50"/>
      <c r="E30" s="137"/>
      <c r="F30" s="137"/>
      <c r="G30" s="137"/>
      <c r="H30" s="137"/>
      <c r="I30" s="13"/>
      <c r="K30" s="13"/>
      <c r="L30" s="13" t="s">
        <v>326</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6" customHeight="1">
      <c r="A31" s="133"/>
      <c r="B31" s="50"/>
      <c r="C31" s="259"/>
      <c r="D31" s="50"/>
      <c r="E31" s="137"/>
      <c r="F31" s="137"/>
      <c r="G31" s="137"/>
      <c r="H31" s="137"/>
      <c r="I31" s="137"/>
      <c r="J31" s="137"/>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5" customHeight="1">
      <c r="A32" s="125" t="s">
        <v>144</v>
      </c>
      <c r="B32" s="50"/>
      <c r="C32" s="259"/>
      <c r="D32" s="50"/>
      <c r="E32" s="137"/>
      <c r="F32" s="137"/>
      <c r="G32" s="137"/>
      <c r="H32" s="137"/>
      <c r="I32" s="137"/>
      <c r="J32" s="137"/>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5" customHeight="1">
      <c r="A33" s="262" t="s">
        <v>145</v>
      </c>
      <c r="B33" s="50"/>
      <c r="C33" s="259"/>
      <c r="D33" s="50"/>
      <c r="E33" s="137"/>
      <c r="F33" s="137"/>
      <c r="G33" s="137"/>
      <c r="H33" s="137"/>
      <c r="I33" s="137"/>
      <c r="J33" s="137"/>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ustomHeight="1">
      <c r="A34" s="109" t="s">
        <v>160</v>
      </c>
      <c r="B34" s="158">
        <f aca="true" t="shared" si="0" ref="B34:K34">100*B9/B$28</f>
        <v>0.21515070004056025</v>
      </c>
      <c r="C34" s="261">
        <f t="shared" si="0"/>
        <v>0.11772130175300445</v>
      </c>
      <c r="D34" s="158">
        <f t="shared" si="0"/>
        <v>0.07125252979575217</v>
      </c>
      <c r="E34" s="158">
        <f t="shared" si="0"/>
        <v>0.06695327100137954</v>
      </c>
      <c r="F34" s="158">
        <f t="shared" si="0"/>
        <v>0.024870860924108687</v>
      </c>
      <c r="G34" s="158">
        <f t="shared" si="0"/>
        <v>0.024182782007488173</v>
      </c>
      <c r="H34" s="158">
        <f t="shared" si="0"/>
        <v>0.001718451302224285</v>
      </c>
      <c r="I34" s="158">
        <f t="shared" si="0"/>
        <v>0.005391850309672617</v>
      </c>
      <c r="J34" s="158">
        <f t="shared" si="0"/>
        <v>0.005037298808774065</v>
      </c>
      <c r="K34" s="158">
        <f t="shared" si="0"/>
        <v>0.0019017513485174683</v>
      </c>
      <c r="L34" s="158">
        <f>100*L9/L$28</f>
        <v>0</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5" customHeight="1">
      <c r="A35" s="109" t="s">
        <v>464</v>
      </c>
      <c r="B35" s="158">
        <f aca="true" t="shared" si="1" ref="B35:K35">100*B10/B$28</f>
        <v>0.8961074896756609</v>
      </c>
      <c r="C35" s="261">
        <f t="shared" si="1"/>
        <v>1.048991302340201</v>
      </c>
      <c r="D35" s="158">
        <f t="shared" si="1"/>
        <v>1.1832150370975565</v>
      </c>
      <c r="E35" s="158">
        <f t="shared" si="1"/>
        <v>0.9050004368037615</v>
      </c>
      <c r="F35" s="158">
        <f t="shared" si="1"/>
        <v>1.8901854302322603</v>
      </c>
      <c r="G35" s="158">
        <f t="shared" si="1"/>
        <v>1.9104397785915657</v>
      </c>
      <c r="H35" s="158">
        <f t="shared" si="1"/>
        <v>1.9939749916507437</v>
      </c>
      <c r="I35" s="158">
        <f t="shared" si="1"/>
        <v>1.8466426670593667</v>
      </c>
      <c r="J35" s="158">
        <f t="shared" si="1"/>
        <v>1.67956016369736</v>
      </c>
      <c r="K35" s="158">
        <f t="shared" si="1"/>
        <v>1.7151104711491427</v>
      </c>
      <c r="L35" s="158">
        <f>100*L10/L$28</f>
        <v>0.990934611898063</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ustomHeight="1">
      <c r="A36" s="109" t="s">
        <v>122</v>
      </c>
      <c r="B36" s="158">
        <f aca="true" t="shared" si="2" ref="B36:H36">100*B11/B$28</f>
        <v>1.111258189716221</v>
      </c>
      <c r="C36" s="261">
        <f t="shared" si="2"/>
        <v>1.1667126040932057</v>
      </c>
      <c r="D36" s="158">
        <f t="shared" si="2"/>
        <v>1.2544675668933087</v>
      </c>
      <c r="E36" s="158">
        <f t="shared" si="2"/>
        <v>0.9719537078051411</v>
      </c>
      <c r="F36" s="158">
        <f t="shared" si="2"/>
        <v>1.915056291156369</v>
      </c>
      <c r="G36" s="158">
        <f t="shared" si="2"/>
        <v>1.9346225605990537</v>
      </c>
      <c r="H36" s="158">
        <f t="shared" si="2"/>
        <v>1.9956934429529678</v>
      </c>
      <c r="I36" s="158">
        <f>100*I11/I$28</f>
        <v>1.8520345173690393</v>
      </c>
      <c r="J36" s="158">
        <f>100*J11/J$28</f>
        <v>1.6845974625061342</v>
      </c>
      <c r="K36" s="158">
        <f>100*K11/K$28</f>
        <v>1.71701222249766</v>
      </c>
      <c r="L36" s="158">
        <f>100*L11/L$28</f>
        <v>0.990934611898063</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6" customHeight="1">
      <c r="A37" s="109"/>
      <c r="B37" s="158"/>
      <c r="C37" s="261"/>
      <c r="D37" s="158"/>
      <c r="E37" s="158"/>
      <c r="F37" s="158"/>
      <c r="G37" s="158"/>
      <c r="H37" s="158"/>
      <c r="I37" s="158"/>
      <c r="J37" s="158"/>
      <c r="K37" s="158"/>
      <c r="L37" s="158"/>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5" customHeight="1">
      <c r="A38" s="262" t="s">
        <v>146</v>
      </c>
      <c r="B38" s="158"/>
      <c r="C38" s="261"/>
      <c r="D38" s="158"/>
      <c r="E38" s="158"/>
      <c r="F38" s="158"/>
      <c r="G38" s="158"/>
      <c r="H38" s="158"/>
      <c r="I38" s="158"/>
      <c r="J38" s="158"/>
      <c r="K38" s="158"/>
      <c r="L38" s="158"/>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5" customHeight="1">
      <c r="A39" s="109" t="s">
        <v>160</v>
      </c>
      <c r="B39" s="158">
        <f aca="true" t="shared" si="3" ref="B39:K39">100*B14/B$28</f>
        <v>8.6838681741752</v>
      </c>
      <c r="C39" s="261">
        <f t="shared" si="3"/>
        <v>4.546212333109585</v>
      </c>
      <c r="D39" s="158">
        <f t="shared" si="3"/>
        <v>2.275627670351835</v>
      </c>
      <c r="E39" s="158">
        <f t="shared" si="3"/>
        <v>1.7646969285363607</v>
      </c>
      <c r="F39" s="158">
        <f t="shared" si="3"/>
        <v>1.4922516554465213</v>
      </c>
      <c r="G39" s="158">
        <f t="shared" si="3"/>
        <v>1.402601356434314</v>
      </c>
      <c r="H39" s="158">
        <f t="shared" si="3"/>
        <v>0.043600706319390184</v>
      </c>
      <c r="I39" s="158">
        <f t="shared" si="3"/>
        <v>0.05256117927792644</v>
      </c>
      <c r="J39" s="158">
        <f t="shared" si="3"/>
        <v>0.04910491771062076</v>
      </c>
      <c r="K39" s="158">
        <f t="shared" si="3"/>
        <v>0.03301301625941913</v>
      </c>
      <c r="L39" s="158">
        <f>100*L14/L$28</f>
        <v>0</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ustomHeight="1">
      <c r="A40" s="109" t="s">
        <v>464</v>
      </c>
      <c r="B40" s="158">
        <f aca="true" t="shared" si="4" ref="B40:K40">100*B15/B$28</f>
        <v>44.310933090254856</v>
      </c>
      <c r="C40" s="261">
        <f t="shared" si="4"/>
        <v>48.58966644228555</v>
      </c>
      <c r="D40" s="158">
        <f t="shared" si="4"/>
        <v>48.812577254349264</v>
      </c>
      <c r="E40" s="158">
        <f t="shared" si="4"/>
        <v>49.07319409063977</v>
      </c>
      <c r="F40" s="158">
        <f t="shared" si="4"/>
        <v>47.40386092135115</v>
      </c>
      <c r="G40" s="158">
        <f t="shared" si="4"/>
        <v>45.65709243013767</v>
      </c>
      <c r="H40" s="158">
        <f t="shared" si="4"/>
        <v>46.25103507636193</v>
      </c>
      <c r="I40" s="158">
        <f t="shared" si="4"/>
        <v>44.68870036136915</v>
      </c>
      <c r="J40" s="158">
        <f t="shared" si="4"/>
        <v>41.79576176517642</v>
      </c>
      <c r="K40" s="158">
        <f t="shared" si="4"/>
        <v>36.581581981950755</v>
      </c>
      <c r="L40" s="158">
        <f>100*L15/L$28</f>
        <v>41.46152025683335</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5" customHeight="1">
      <c r="A41" s="109" t="s">
        <v>122</v>
      </c>
      <c r="B41" s="158">
        <f aca="true" t="shared" si="5" ref="B41:H41">100*B16/B$28</f>
        <v>52.99480126443005</v>
      </c>
      <c r="C41" s="261">
        <f t="shared" si="5"/>
        <v>53.135878775395135</v>
      </c>
      <c r="D41" s="158">
        <f t="shared" si="5"/>
        <v>51.08820492470111</v>
      </c>
      <c r="E41" s="158">
        <f t="shared" si="5"/>
        <v>50.837891019176126</v>
      </c>
      <c r="F41" s="158">
        <f t="shared" si="5"/>
        <v>48.896112576797684</v>
      </c>
      <c r="G41" s="158">
        <f t="shared" si="5"/>
        <v>47.059693786571984</v>
      </c>
      <c r="H41" s="158">
        <f t="shared" si="5"/>
        <v>46.294635782681326</v>
      </c>
      <c r="I41" s="158">
        <f>100*I16/I$28</f>
        <v>44.74126154064707</v>
      </c>
      <c r="J41" s="158">
        <f>100*J16/J$28</f>
        <v>41.844866682887044</v>
      </c>
      <c r="K41" s="158">
        <f>100*K16/K$28</f>
        <v>36.61459499821018</v>
      </c>
      <c r="L41" s="158">
        <f>100*L16/L$28</f>
        <v>41.46152025683335</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6" customHeight="1">
      <c r="A42" s="109"/>
      <c r="B42" s="158"/>
      <c r="C42" s="261"/>
      <c r="D42" s="158"/>
      <c r="E42" s="158"/>
      <c r="F42" s="158"/>
      <c r="G42" s="158"/>
      <c r="H42" s="158"/>
      <c r="I42" s="158"/>
      <c r="J42" s="158"/>
      <c r="K42" s="158"/>
      <c r="L42" s="158"/>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5" customHeight="1">
      <c r="A43" s="263" t="s">
        <v>155</v>
      </c>
      <c r="B43" s="158"/>
      <c r="C43" s="261"/>
      <c r="D43" s="158"/>
      <c r="E43" s="158"/>
      <c r="F43" s="158"/>
      <c r="G43" s="158"/>
      <c r="H43" s="158"/>
      <c r="I43" s="158"/>
      <c r="J43" s="158"/>
      <c r="K43" s="158"/>
      <c r="L43" s="158"/>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5" customHeight="1">
      <c r="A44" s="109" t="s">
        <v>160</v>
      </c>
      <c r="B44" s="158">
        <f aca="true" t="shared" si="6" ref="B44:K44">100*B19/B$28</f>
        <v>8.899018874215763</v>
      </c>
      <c r="C44" s="261">
        <f t="shared" si="6"/>
        <v>4.663933634862589</v>
      </c>
      <c r="D44" s="158">
        <f t="shared" si="6"/>
        <v>2.3472250172796336</v>
      </c>
      <c r="E44" s="158">
        <f t="shared" si="6"/>
        <v>1.8317336407674534</v>
      </c>
      <c r="F44" s="158">
        <f t="shared" si="6"/>
        <v>1.5171225163706297</v>
      </c>
      <c r="G44" s="158">
        <f t="shared" si="6"/>
        <v>1.4267841384418023</v>
      </c>
      <c r="H44" s="158">
        <f t="shared" si="6"/>
        <v>0.045319157621614474</v>
      </c>
      <c r="I44" s="158">
        <f t="shared" si="6"/>
        <v>0.05799123463286676</v>
      </c>
      <c r="J44" s="158">
        <f t="shared" si="6"/>
        <v>0.05417790931833454</v>
      </c>
      <c r="K44" s="158">
        <f t="shared" si="6"/>
        <v>0.03460160067484783</v>
      </c>
      <c r="L44" s="158">
        <f>100*L19/L$28</f>
        <v>0</v>
      </c>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5" customHeight="1">
      <c r="A45" s="109" t="s">
        <v>464</v>
      </c>
      <c r="B45" s="158">
        <f aca="true" t="shared" si="7" ref="B45:K45">100*B20/B$28</f>
        <v>45.207040579930506</v>
      </c>
      <c r="C45" s="261">
        <f t="shared" si="7"/>
        <v>49.638657744625746</v>
      </c>
      <c r="D45" s="158">
        <f t="shared" si="7"/>
        <v>49.99544747431478</v>
      </c>
      <c r="E45" s="158">
        <f t="shared" si="7"/>
        <v>49.97811108621382</v>
      </c>
      <c r="F45" s="158">
        <f t="shared" si="7"/>
        <v>49.29404635158342</v>
      </c>
      <c r="G45" s="158">
        <f t="shared" si="7"/>
        <v>47.56753220872924</v>
      </c>
      <c r="H45" s="158">
        <f t="shared" si="7"/>
        <v>48.245010068012675</v>
      </c>
      <c r="I45" s="158">
        <f t="shared" si="7"/>
        <v>46.53530482384369</v>
      </c>
      <c r="J45" s="158">
        <f t="shared" si="7"/>
        <v>43.475286236074844</v>
      </c>
      <c r="K45" s="158">
        <f t="shared" si="7"/>
        <v>38.29700562003299</v>
      </c>
      <c r="L45" s="158">
        <f>100*L20/L$28</f>
        <v>42.45245486873142</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5" customHeight="1">
      <c r="A46" s="109" t="s">
        <v>122</v>
      </c>
      <c r="B46" s="158">
        <f aca="true" t="shared" si="8" ref="B46:H46">100*B21/B$28</f>
        <v>54.106059454146276</v>
      </c>
      <c r="C46" s="261">
        <f t="shared" si="8"/>
        <v>54.302591379488334</v>
      </c>
      <c r="D46" s="158">
        <f t="shared" si="8"/>
        <v>52.34267249159441</v>
      </c>
      <c r="E46" s="158">
        <f t="shared" si="8"/>
        <v>51.80984472698127</v>
      </c>
      <c r="F46" s="158">
        <f t="shared" si="8"/>
        <v>50.81116886795405</v>
      </c>
      <c r="G46" s="158">
        <f t="shared" si="8"/>
        <v>48.994316347171036</v>
      </c>
      <c r="H46" s="158">
        <f t="shared" si="8"/>
        <v>48.290329225634295</v>
      </c>
      <c r="I46" s="158">
        <f>100*I21/I$28</f>
        <v>46.59329605847655</v>
      </c>
      <c r="J46" s="158">
        <f>100*J21/J$28</f>
        <v>43.52946414539318</v>
      </c>
      <c r="K46" s="158">
        <f>100*K21/K$28</f>
        <v>38.33160722070784</v>
      </c>
      <c r="L46" s="158">
        <f>100*L21/L$28</f>
        <v>42.45245486873142</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5" customHeight="1">
      <c r="A47" s="109"/>
      <c r="B47" s="158"/>
      <c r="C47" s="261"/>
      <c r="D47" s="158"/>
      <c r="E47" s="158"/>
      <c r="F47" s="158"/>
      <c r="G47" s="158"/>
      <c r="H47" s="158"/>
      <c r="I47" s="158"/>
      <c r="J47" s="158"/>
      <c r="K47" s="158"/>
      <c r="L47" s="158"/>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5" customHeight="1">
      <c r="A48" s="95" t="s">
        <v>147</v>
      </c>
      <c r="B48" s="158"/>
      <c r="C48" s="261"/>
      <c r="D48" s="158"/>
      <c r="E48" s="158"/>
      <c r="F48" s="158"/>
      <c r="G48" s="158"/>
      <c r="H48" s="158"/>
      <c r="I48" s="158"/>
      <c r="J48" s="158"/>
      <c r="K48" s="158"/>
      <c r="L48" s="158"/>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5" customHeight="1">
      <c r="A49" s="109" t="s">
        <v>145</v>
      </c>
      <c r="B49" s="158">
        <f aca="true" t="shared" si="9" ref="B49:K49">100*B24/B$28</f>
        <v>24.129257137696836</v>
      </c>
      <c r="C49" s="261">
        <f t="shared" si="9"/>
        <v>23.681621314522797</v>
      </c>
      <c r="D49" s="158">
        <f t="shared" si="9"/>
        <v>27.435298141331714</v>
      </c>
      <c r="E49" s="158">
        <f t="shared" si="9"/>
        <v>27.27905376798223</v>
      </c>
      <c r="F49" s="158">
        <f t="shared" si="9"/>
        <v>23.618446694355402</v>
      </c>
      <c r="G49" s="158">
        <f t="shared" si="9"/>
        <v>24.492351867254662</v>
      </c>
      <c r="H49" s="158">
        <f t="shared" si="9"/>
        <v>21.12468734316717</v>
      </c>
      <c r="I49" s="158">
        <f t="shared" si="9"/>
        <v>20.902699943860043</v>
      </c>
      <c r="J49" s="158">
        <f t="shared" si="9"/>
        <v>22.10184451619175</v>
      </c>
      <c r="K49" s="158">
        <f t="shared" si="9"/>
        <v>25.657230143470954</v>
      </c>
      <c r="L49" s="158">
        <f>100*L24/L$28</f>
        <v>2.5467705178014137</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ustomHeight="1">
      <c r="A50" s="109" t="s">
        <v>146</v>
      </c>
      <c r="B50" s="158">
        <f aca="true" t="shared" si="10" ref="B50:K50">100*B25/B$28</f>
        <v>21.764683408156895</v>
      </c>
      <c r="C50" s="261">
        <f t="shared" si="10"/>
        <v>22.01578730598886</v>
      </c>
      <c r="D50" s="158">
        <f t="shared" si="10"/>
        <v>20.222029367073876</v>
      </c>
      <c r="E50" s="158">
        <f t="shared" si="10"/>
        <v>20.911101505036513</v>
      </c>
      <c r="F50" s="158">
        <f t="shared" si="10"/>
        <v>25.57038443769056</v>
      </c>
      <c r="G50" s="158">
        <f t="shared" si="10"/>
        <v>26.513331785574298</v>
      </c>
      <c r="H50" s="158">
        <f t="shared" si="10"/>
        <v>30.586950509016923</v>
      </c>
      <c r="I50" s="158">
        <f t="shared" si="10"/>
        <v>32.5040039976634</v>
      </c>
      <c r="J50" s="158">
        <f t="shared" si="10"/>
        <v>34.36869133841507</v>
      </c>
      <c r="K50" s="158">
        <f t="shared" si="10"/>
        <v>36.01116263582121</v>
      </c>
      <c r="L50" s="158">
        <f>100*L25/L$28</f>
        <v>55.00077461346716</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5" customHeight="1">
      <c r="A51" s="109" t="s">
        <v>148</v>
      </c>
      <c r="B51" s="158">
        <f aca="true" t="shared" si="11" ref="B51:H51">100*B26/B$28</f>
        <v>45.89394054585373</v>
      </c>
      <c r="C51" s="261">
        <f t="shared" si="11"/>
        <v>45.69740862051166</v>
      </c>
      <c r="D51" s="158">
        <f t="shared" si="11"/>
        <v>47.65732750840559</v>
      </c>
      <c r="E51" s="158">
        <f t="shared" si="11"/>
        <v>48.190155273018746</v>
      </c>
      <c r="F51" s="158">
        <f t="shared" si="11"/>
        <v>49.188831132045955</v>
      </c>
      <c r="G51" s="158">
        <f t="shared" si="11"/>
        <v>51.005683652828964</v>
      </c>
      <c r="H51" s="158">
        <f t="shared" si="11"/>
        <v>51.7116378521841</v>
      </c>
      <c r="I51" s="158">
        <f>100*I26/I$28</f>
        <v>53.40670394152345</v>
      </c>
      <c r="J51" s="158">
        <f>100*J26/J$28</f>
        <v>56.47053585460682</v>
      </c>
      <c r="K51" s="158">
        <f>100*K26/K$28</f>
        <v>61.66839277929216</v>
      </c>
      <c r="L51" s="158">
        <f>100*L26/L$28</f>
        <v>57.54754513126857</v>
      </c>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5" customHeight="1">
      <c r="A52" s="109"/>
      <c r="B52" s="158"/>
      <c r="C52" s="261"/>
      <c r="D52" s="158"/>
      <c r="E52" s="158"/>
      <c r="F52" s="158"/>
      <c r="G52" s="158"/>
      <c r="H52" s="158"/>
      <c r="I52" s="158"/>
      <c r="J52" s="158"/>
      <c r="K52" s="158"/>
      <c r="L52" s="158"/>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 customHeight="1">
      <c r="A53" s="133" t="s">
        <v>149</v>
      </c>
      <c r="B53" s="158">
        <f aca="true" t="shared" si="12" ref="B53:H53">100*B28/B$28</f>
        <v>100</v>
      </c>
      <c r="C53" s="261">
        <f t="shared" si="12"/>
        <v>100</v>
      </c>
      <c r="D53" s="158">
        <f t="shared" si="12"/>
        <v>100</v>
      </c>
      <c r="E53" s="158">
        <f t="shared" si="12"/>
        <v>100</v>
      </c>
      <c r="F53" s="158">
        <f t="shared" si="12"/>
        <v>100</v>
      </c>
      <c r="G53" s="158">
        <f t="shared" si="12"/>
        <v>100</v>
      </c>
      <c r="H53" s="158">
        <f t="shared" si="12"/>
        <v>100</v>
      </c>
      <c r="I53" s="158">
        <f>100*I28/I$28</f>
        <v>100</v>
      </c>
      <c r="J53" s="158">
        <f>100*J28/J$28</f>
        <v>100</v>
      </c>
      <c r="K53" s="158">
        <f>100*K28/K$28</f>
        <v>100.00000000000001</v>
      </c>
      <c r="L53" s="158">
        <f>100*L28/L$28</f>
        <v>100</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5" customHeight="1">
      <c r="A54" s="298"/>
      <c r="B54" s="299"/>
      <c r="C54" s="300"/>
      <c r="D54" s="301"/>
      <c r="E54" s="302"/>
      <c r="F54" s="302"/>
      <c r="G54" s="302"/>
      <c r="H54" s="302"/>
      <c r="I54" s="302"/>
      <c r="J54" s="302"/>
      <c r="K54" s="302"/>
      <c r="L54" s="302"/>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4" s="28" customFormat="1" ht="17.25" customHeight="1">
      <c r="A55" s="26" t="s">
        <v>406</v>
      </c>
      <c r="B55" s="318"/>
      <c r="C55" s="318"/>
      <c r="D55" s="318"/>
      <c r="E55" s="318"/>
      <c r="F55" s="318"/>
      <c r="G55" s="318"/>
      <c r="H55" s="319"/>
      <c r="I55" s="319"/>
      <c r="J55" s="319"/>
      <c r="K55" s="319"/>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1" s="28" customFormat="1" ht="12.75" customHeight="1">
      <c r="A56" s="28" t="s">
        <v>325</v>
      </c>
      <c r="B56" s="26"/>
      <c r="C56" s="26"/>
      <c r="D56" s="26"/>
      <c r="E56" s="26"/>
      <c r="F56" s="320"/>
      <c r="G56" s="320"/>
      <c r="H56" s="320"/>
      <c r="I56" s="320"/>
      <c r="J56" s="320"/>
      <c r="K56" s="320"/>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1:41" s="28" customFormat="1" ht="12.75" customHeight="1">
      <c r="A57" s="28" t="s">
        <v>349</v>
      </c>
      <c r="B57" s="26"/>
      <c r="C57" s="26"/>
      <c r="D57" s="26"/>
      <c r="E57" s="26"/>
      <c r="F57" s="320"/>
      <c r="G57" s="320"/>
      <c r="H57" s="320"/>
      <c r="I57" s="320"/>
      <c r="J57" s="320"/>
      <c r="K57" s="320"/>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1:41" s="28" customFormat="1" ht="12.75" customHeight="1">
      <c r="A58" s="28" t="s">
        <v>350</v>
      </c>
      <c r="B58" s="26"/>
      <c r="C58" s="26"/>
      <c r="D58" s="26"/>
      <c r="E58" s="26"/>
      <c r="F58" s="320"/>
      <c r="G58" s="320"/>
      <c r="H58" s="320"/>
      <c r="I58" s="320"/>
      <c r="J58" s="320"/>
      <c r="K58" s="320"/>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1:41" s="28" customFormat="1" ht="12.75" customHeight="1">
      <c r="A59" s="28" t="s">
        <v>463</v>
      </c>
      <c r="B59" s="26"/>
      <c r="C59" s="26"/>
      <c r="D59" s="26"/>
      <c r="E59" s="26"/>
      <c r="F59" s="320"/>
      <c r="G59" s="320"/>
      <c r="H59" s="320"/>
      <c r="I59" s="320"/>
      <c r="J59" s="320"/>
      <c r="K59" s="320"/>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row r="60" spans="1:41" s="28" customFormat="1" ht="12.75" customHeight="1">
      <c r="A60" s="28" t="s">
        <v>498</v>
      </c>
      <c r="B60" s="26"/>
      <c r="C60" s="26"/>
      <c r="D60" s="26"/>
      <c r="E60" s="26"/>
      <c r="F60" s="320"/>
      <c r="G60" s="320"/>
      <c r="H60" s="320"/>
      <c r="I60" s="320"/>
      <c r="J60" s="320"/>
      <c r="K60" s="320"/>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row>
    <row r="61" s="28" customFormat="1" ht="12.75">
      <c r="A61" s="28" t="s">
        <v>366</v>
      </c>
    </row>
    <row r="65" spans="2:11" ht="12.75">
      <c r="B65" s="136"/>
      <c r="C65" s="136"/>
      <c r="D65" s="136"/>
      <c r="E65" s="136"/>
      <c r="F65" s="136"/>
      <c r="G65" s="136"/>
      <c r="H65" s="136"/>
      <c r="I65" s="136"/>
      <c r="J65" s="136"/>
      <c r="K65" s="136"/>
    </row>
  </sheetData>
  <printOptions/>
  <pageMargins left="0.75" right="0.75" top="1" bottom="1" header="0.5" footer="0.5"/>
  <pageSetup fitToHeight="1" fitToWidth="1" horizontalDpi="96" verticalDpi="96" orientation="portrait" paperSize="9" scale="68" r:id="rId1"/>
  <headerFooter alignWithMargins="0">
    <oddHeader>&amp;R&amp;"Arial,Bold"&amp;14ROAD TRAFFIC</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60" sqref="A60"/>
    </sheetView>
  </sheetViews>
  <sheetFormatPr defaultColWidth="9.140625" defaultRowHeight="12.75"/>
  <cols>
    <col min="1" max="1" width="2.140625" style="0" customWidth="1"/>
    <col min="2" max="2" width="3.00390625" style="0" customWidth="1"/>
    <col min="4" max="4" width="8.00390625" style="0" customWidth="1"/>
    <col min="5" max="5" width="12.28125" style="0" customWidth="1"/>
    <col min="6" max="6" width="8.00390625" style="0" customWidth="1"/>
    <col min="7" max="7" width="4.28125" style="0" customWidth="1"/>
    <col min="8" max="8" width="8.00390625" style="0" customWidth="1"/>
    <col min="9" max="9" width="4.28125" style="0" customWidth="1"/>
    <col min="10" max="10" width="8.00390625" style="0" customWidth="1"/>
    <col min="11" max="11" width="4.28125" style="0" customWidth="1"/>
    <col min="12" max="12" width="9.00390625" style="0" customWidth="1"/>
    <col min="13" max="13" width="4.28125" style="0" customWidth="1"/>
    <col min="14" max="14" width="8.00390625" style="0" customWidth="1"/>
    <col min="15" max="15" width="4.28125" style="0" customWidth="1"/>
    <col min="16" max="16" width="8.28125" style="0" customWidth="1"/>
  </cols>
  <sheetData>
    <row r="1" spans="1:15" s="18" customFormat="1" ht="15.75">
      <c r="A1" s="133" t="s">
        <v>458</v>
      </c>
      <c r="B1" s="25"/>
      <c r="C1" s="25"/>
      <c r="D1" s="25"/>
      <c r="E1" s="25"/>
      <c r="F1" s="25"/>
      <c r="G1" s="25"/>
      <c r="H1" s="25"/>
      <c r="I1" s="25"/>
      <c r="J1" s="25"/>
      <c r="K1" s="25"/>
      <c r="L1" s="25"/>
      <c r="M1" s="25"/>
      <c r="N1" s="25"/>
      <c r="O1" s="25"/>
    </row>
    <row r="2" spans="1:15" ht="6.75" customHeight="1">
      <c r="A2" s="24"/>
      <c r="B2" s="24"/>
      <c r="C2" s="24"/>
      <c r="D2" s="24"/>
      <c r="E2" s="24"/>
      <c r="F2" s="24"/>
      <c r="G2" s="24"/>
      <c r="H2" s="24"/>
      <c r="I2" s="24"/>
      <c r="J2" s="24"/>
      <c r="K2" s="24"/>
      <c r="L2" s="24"/>
      <c r="M2" s="24"/>
      <c r="N2" s="24"/>
      <c r="O2" s="24"/>
    </row>
    <row r="3" spans="1:16" ht="18.75">
      <c r="A3" s="210"/>
      <c r="B3" s="210"/>
      <c r="C3" s="211"/>
      <c r="D3" s="211"/>
      <c r="E3" s="211"/>
      <c r="F3" s="211">
        <v>2002</v>
      </c>
      <c r="G3" s="211"/>
      <c r="H3" s="211">
        <v>2003</v>
      </c>
      <c r="I3" s="211"/>
      <c r="J3" s="211">
        <v>2004</v>
      </c>
      <c r="K3" s="211"/>
      <c r="L3" s="211" t="s">
        <v>472</v>
      </c>
      <c r="M3" s="211"/>
      <c r="N3" s="211" t="s">
        <v>473</v>
      </c>
      <c r="O3" s="211"/>
      <c r="P3" s="211" t="s">
        <v>474</v>
      </c>
    </row>
    <row r="4" spans="3:9" ht="6" customHeight="1">
      <c r="C4" s="4"/>
      <c r="D4" s="4"/>
      <c r="E4" s="4"/>
      <c r="G4" s="4"/>
      <c r="I4" s="4"/>
    </row>
    <row r="5" spans="3:16" ht="12.75">
      <c r="C5" s="4"/>
      <c r="D5" s="4"/>
      <c r="E5" s="4"/>
      <c r="G5" s="4"/>
      <c r="I5" s="4"/>
      <c r="P5" s="13" t="s">
        <v>352</v>
      </c>
    </row>
    <row r="6" spans="3:10" ht="3.75" customHeight="1">
      <c r="C6" s="4"/>
      <c r="D6" s="4"/>
      <c r="E6" s="4"/>
      <c r="G6" s="4"/>
      <c r="I6" s="4"/>
      <c r="J6" s="13"/>
    </row>
    <row r="7" spans="2:10" ht="15.75">
      <c r="B7" s="231" t="s">
        <v>353</v>
      </c>
      <c r="C7" s="18"/>
      <c r="D7" s="80"/>
      <c r="E7" s="80"/>
      <c r="F7" s="139"/>
      <c r="G7" s="139"/>
      <c r="H7" s="139"/>
      <c r="I7" s="139"/>
      <c r="J7" s="139"/>
    </row>
    <row r="8" spans="2:16" ht="15.75">
      <c r="B8" s="231"/>
      <c r="C8" s="18" t="s">
        <v>24</v>
      </c>
      <c r="D8" s="80"/>
      <c r="E8" s="80"/>
      <c r="F8" s="159">
        <v>157.3422700551492</v>
      </c>
      <c r="G8" s="139"/>
      <c r="H8" s="159">
        <v>155.39464973145886</v>
      </c>
      <c r="I8" s="202"/>
      <c r="J8" s="159">
        <v>146.73377485103387</v>
      </c>
      <c r="K8" s="201"/>
      <c r="L8" s="159">
        <v>127.71497193586526</v>
      </c>
      <c r="N8" s="200">
        <v>134.08418932569688</v>
      </c>
      <c r="P8" s="200">
        <v>146.0306831510378</v>
      </c>
    </row>
    <row r="9" spans="2:16" ht="15.75">
      <c r="B9" s="231"/>
      <c r="C9" s="18" t="s">
        <v>354</v>
      </c>
      <c r="D9" s="80"/>
      <c r="E9" s="80"/>
      <c r="F9" s="159">
        <v>297.36379935456057</v>
      </c>
      <c r="G9" s="139"/>
      <c r="H9" s="159">
        <v>328.15408622956664</v>
      </c>
      <c r="I9" s="202"/>
      <c r="J9" s="159">
        <v>356.5609525815932</v>
      </c>
      <c r="K9" s="201"/>
      <c r="L9" s="159">
        <v>530.4698302547066</v>
      </c>
      <c r="N9" s="200">
        <v>565.5695030326274</v>
      </c>
      <c r="P9" s="200">
        <v>591.8250168424483</v>
      </c>
    </row>
    <row r="10" spans="2:16" ht="15.75">
      <c r="B10" s="231"/>
      <c r="C10" s="18" t="s">
        <v>355</v>
      </c>
      <c r="D10" s="80"/>
      <c r="E10" s="80"/>
      <c r="F10" s="159">
        <v>1710.0386411625157</v>
      </c>
      <c r="G10" s="139"/>
      <c r="H10" s="159">
        <v>1679.261645354573</v>
      </c>
      <c r="I10" s="202"/>
      <c r="J10" s="159">
        <v>1651.0981376271159</v>
      </c>
      <c r="K10" s="201"/>
      <c r="L10" s="159">
        <v>1369.8901257705095</v>
      </c>
      <c r="N10" s="200">
        <v>1332.8357966989329</v>
      </c>
      <c r="P10" s="200">
        <v>1277.3379661547294</v>
      </c>
    </row>
    <row r="11" spans="2:16" ht="15.75">
      <c r="B11" s="231"/>
      <c r="C11" s="18" t="s">
        <v>356</v>
      </c>
      <c r="D11" s="80"/>
      <c r="E11" s="80"/>
      <c r="F11" s="159">
        <v>8.796939746031137</v>
      </c>
      <c r="G11" s="139"/>
      <c r="H11" s="159">
        <v>9.64815584565432</v>
      </c>
      <c r="I11" s="202"/>
      <c r="J11" s="159">
        <v>9.30704905382945</v>
      </c>
      <c r="K11" s="201"/>
      <c r="L11" s="159">
        <v>9.646268878662195</v>
      </c>
      <c r="N11" s="200">
        <v>9.116045956080978</v>
      </c>
      <c r="P11" s="200">
        <v>9.959454007176403</v>
      </c>
    </row>
    <row r="12" spans="2:16" ht="15.75">
      <c r="B12" s="231"/>
      <c r="C12" s="18" t="s">
        <v>357</v>
      </c>
      <c r="D12" s="80"/>
      <c r="E12" s="80"/>
      <c r="F12" s="159">
        <v>621.0085703506394</v>
      </c>
      <c r="G12" s="139"/>
      <c r="H12" s="159">
        <v>659.5196388289661</v>
      </c>
      <c r="I12" s="202"/>
      <c r="J12" s="159">
        <v>693.4813088385177</v>
      </c>
      <c r="K12" s="201"/>
      <c r="L12" s="159">
        <v>660.9083342816275</v>
      </c>
      <c r="N12" s="200">
        <v>690.0051397038666</v>
      </c>
      <c r="P12" s="200">
        <v>717.5707375860079</v>
      </c>
    </row>
    <row r="13" spans="2:16" ht="15.75">
      <c r="B13" s="231"/>
      <c r="C13" s="18" t="s">
        <v>359</v>
      </c>
      <c r="D13" s="80"/>
      <c r="E13" s="80"/>
      <c r="F13" s="159">
        <v>414.49314261151056</v>
      </c>
      <c r="G13" s="139"/>
      <c r="H13" s="159">
        <v>438.77127994539455</v>
      </c>
      <c r="I13" s="202"/>
      <c r="J13" s="159">
        <v>456.82763394305863</v>
      </c>
      <c r="K13" s="201"/>
      <c r="L13" s="159">
        <v>439.25224075724816</v>
      </c>
      <c r="N13" s="200">
        <v>447.715916750881</v>
      </c>
      <c r="P13" s="200">
        <v>470.4099875580001</v>
      </c>
    </row>
    <row r="14" spans="2:16" ht="15.75">
      <c r="B14" s="231"/>
      <c r="C14" s="18" t="s">
        <v>358</v>
      </c>
      <c r="D14" s="80"/>
      <c r="E14" s="80"/>
      <c r="F14" s="159">
        <v>62.75793175191376</v>
      </c>
      <c r="G14" s="139"/>
      <c r="H14" s="159">
        <v>54.20540052669871</v>
      </c>
      <c r="I14" s="202"/>
      <c r="J14" s="159">
        <v>48.94289879762825</v>
      </c>
      <c r="K14" s="201"/>
      <c r="L14" s="159">
        <v>37.51027939472435</v>
      </c>
      <c r="N14" s="200">
        <v>37.318670119854495</v>
      </c>
      <c r="P14" s="200">
        <v>34.090532582670626</v>
      </c>
    </row>
    <row r="15" spans="2:16" ht="15.75">
      <c r="B15" s="231"/>
      <c r="C15" s="95" t="s">
        <v>122</v>
      </c>
      <c r="D15" s="80"/>
      <c r="E15" s="80"/>
      <c r="F15" s="350">
        <f>SUM(F8:F14)</f>
        <v>3271.80129503232</v>
      </c>
      <c r="G15" s="351"/>
      <c r="H15" s="350">
        <f>SUM(H8:H14)</f>
        <v>3324.9548564623124</v>
      </c>
      <c r="I15" s="352"/>
      <c r="J15" s="350">
        <f>SUM(J8:J14)</f>
        <v>3362.9517556927767</v>
      </c>
      <c r="K15" s="353"/>
      <c r="L15" s="350">
        <f>SUM(L8:L14)</f>
        <v>3175.3920512733434</v>
      </c>
      <c r="M15" s="354"/>
      <c r="N15" s="350">
        <f>SUM(N8:N14)</f>
        <v>3216.6452615879407</v>
      </c>
      <c r="O15" s="354"/>
      <c r="P15" s="350">
        <f>SUM(P8:P14)</f>
        <v>3247.2243778820707</v>
      </c>
    </row>
    <row r="16" spans="2:14" ht="12.75">
      <c r="B16" s="138"/>
      <c r="D16" s="139"/>
      <c r="E16" s="139"/>
      <c r="F16" s="139"/>
      <c r="G16" s="139"/>
      <c r="H16" s="139"/>
      <c r="I16" s="139"/>
      <c r="J16" s="139"/>
      <c r="L16" s="334"/>
      <c r="N16" s="335"/>
    </row>
    <row r="17" spans="1:14" ht="18.75">
      <c r="A17" s="65"/>
      <c r="B17" s="95" t="s">
        <v>440</v>
      </c>
      <c r="C17" s="18"/>
      <c r="D17" s="18"/>
      <c r="E17" s="18"/>
      <c r="N17" s="37"/>
    </row>
    <row r="18" spans="2:16" ht="15">
      <c r="B18" s="18"/>
      <c r="C18" s="227" t="s">
        <v>76</v>
      </c>
      <c r="D18" s="81"/>
      <c r="E18" s="81"/>
      <c r="F18" s="159">
        <v>74.93677260245542</v>
      </c>
      <c r="G18" s="140"/>
      <c r="H18" s="159">
        <v>74.33803055074014</v>
      </c>
      <c r="I18" s="203"/>
      <c r="J18" s="159">
        <v>73.54161927786681</v>
      </c>
      <c r="K18" s="201"/>
      <c r="L18" s="159">
        <v>91.92950769111629</v>
      </c>
      <c r="N18" s="200">
        <v>95.35223119544928</v>
      </c>
      <c r="O18" s="140"/>
      <c r="P18" s="200">
        <v>92.98213863440594</v>
      </c>
    </row>
    <row r="19" spans="2:16" ht="15">
      <c r="B19" s="18"/>
      <c r="C19" s="227" t="s">
        <v>77</v>
      </c>
      <c r="D19" s="81"/>
      <c r="E19" s="81"/>
      <c r="F19" s="159">
        <v>197.71599148354412</v>
      </c>
      <c r="G19" s="140"/>
      <c r="H19" s="159">
        <v>201.17923948535048</v>
      </c>
      <c r="I19" s="203"/>
      <c r="J19" s="159">
        <v>201.02254530742943</v>
      </c>
      <c r="K19" s="201"/>
      <c r="L19" s="159">
        <v>192.07543019681162</v>
      </c>
      <c r="N19" s="200">
        <v>196.55749254822067</v>
      </c>
      <c r="O19" s="140"/>
      <c r="P19" s="200">
        <v>196.9921335765259</v>
      </c>
    </row>
    <row r="20" spans="2:16" ht="15">
      <c r="B20" s="18"/>
      <c r="C20" s="227" t="s">
        <v>78</v>
      </c>
      <c r="D20" s="81"/>
      <c r="E20" s="81"/>
      <c r="F20" s="159">
        <v>71.25688639128518</v>
      </c>
      <c r="G20" s="140"/>
      <c r="H20" s="159">
        <v>72.09881974156013</v>
      </c>
      <c r="I20" s="203"/>
      <c r="J20" s="159">
        <v>72.26560418193777</v>
      </c>
      <c r="K20" s="201"/>
      <c r="L20" s="159">
        <v>72.89933355563336</v>
      </c>
      <c r="N20" s="200">
        <v>77.2734651141049</v>
      </c>
      <c r="O20" s="140"/>
      <c r="P20" s="200">
        <v>77.2835848804954</v>
      </c>
    </row>
    <row r="21" spans="2:16" ht="15">
      <c r="B21" s="18"/>
      <c r="C21" s="227" t="s">
        <v>79</v>
      </c>
      <c r="D21" s="81"/>
      <c r="E21" s="81"/>
      <c r="F21" s="159">
        <v>85.2040068557835</v>
      </c>
      <c r="G21" s="140"/>
      <c r="H21" s="159">
        <v>83.96450037648461</v>
      </c>
      <c r="I21" s="203"/>
      <c r="J21" s="159">
        <v>85.70795763761468</v>
      </c>
      <c r="K21" s="201"/>
      <c r="L21" s="159">
        <v>60.16044482060037</v>
      </c>
      <c r="N21" s="200">
        <v>60.7855985990303</v>
      </c>
      <c r="O21" s="140"/>
      <c r="P21" s="200">
        <v>60.90087660116295</v>
      </c>
    </row>
    <row r="22" spans="2:16" ht="15">
      <c r="B22" s="18"/>
      <c r="C22" s="227" t="s">
        <v>80</v>
      </c>
      <c r="D22" s="81"/>
      <c r="E22" s="81"/>
      <c r="F22" s="159">
        <v>13.7672571719214</v>
      </c>
      <c r="G22" s="140"/>
      <c r="H22" s="159">
        <v>13.56018678190022</v>
      </c>
      <c r="I22" s="203"/>
      <c r="J22" s="159">
        <v>13.346409235353427</v>
      </c>
      <c r="K22" s="201"/>
      <c r="L22" s="159">
        <v>18.695554840078444</v>
      </c>
      <c r="N22" s="200">
        <v>18.911990114669138</v>
      </c>
      <c r="O22" s="140"/>
      <c r="P22" s="200">
        <v>19.176847570667366</v>
      </c>
    </row>
    <row r="23" spans="2:16" ht="15">
      <c r="B23" s="18"/>
      <c r="C23" s="227" t="s">
        <v>81</v>
      </c>
      <c r="D23" s="81"/>
      <c r="E23" s="81"/>
      <c r="F23" s="159">
        <v>218.17813662187</v>
      </c>
      <c r="G23" s="140"/>
      <c r="H23" s="159">
        <v>223.5197221436982</v>
      </c>
      <c r="I23" s="203"/>
      <c r="J23" s="159">
        <v>222.35184162643267</v>
      </c>
      <c r="K23" s="201"/>
      <c r="L23" s="159">
        <v>175.98358869492975</v>
      </c>
      <c r="N23" s="200">
        <v>179.55419131843905</v>
      </c>
      <c r="O23" s="140"/>
      <c r="P23" s="200">
        <v>186.66111304450212</v>
      </c>
    </row>
    <row r="24" spans="2:16" ht="15">
      <c r="B24" s="18"/>
      <c r="C24" s="227" t="s">
        <v>82</v>
      </c>
      <c r="D24" s="81"/>
      <c r="E24" s="81"/>
      <c r="F24" s="159">
        <v>41.069024597103436</v>
      </c>
      <c r="G24" s="140"/>
      <c r="H24" s="159">
        <v>41.84780408656881</v>
      </c>
      <c r="I24" s="203"/>
      <c r="J24" s="159">
        <v>42.714245336888446</v>
      </c>
      <c r="K24" s="201"/>
      <c r="L24" s="159">
        <v>60.2563687835225</v>
      </c>
      <c r="N24" s="200">
        <v>60.8637159065901</v>
      </c>
      <c r="O24" s="140"/>
      <c r="P24" s="200">
        <v>61.59210473975018</v>
      </c>
    </row>
    <row r="25" spans="2:16" ht="15">
      <c r="B25" s="18"/>
      <c r="C25" s="227" t="s">
        <v>83</v>
      </c>
      <c r="D25" s="81"/>
      <c r="E25" s="81"/>
      <c r="F25" s="159">
        <v>72.73778893080804</v>
      </c>
      <c r="G25" s="140"/>
      <c r="H25" s="159">
        <v>74.37550011590342</v>
      </c>
      <c r="I25" s="203"/>
      <c r="J25" s="159">
        <v>74.84653362117447</v>
      </c>
      <c r="K25" s="201"/>
      <c r="L25" s="159">
        <v>81.61785256403807</v>
      </c>
      <c r="N25" s="200">
        <v>78.94592483123678</v>
      </c>
      <c r="O25" s="140"/>
      <c r="P25" s="200">
        <v>78.49094783810138</v>
      </c>
    </row>
    <row r="26" spans="2:16" ht="15">
      <c r="B26" s="18"/>
      <c r="C26" s="227" t="s">
        <v>84</v>
      </c>
      <c r="D26" s="81"/>
      <c r="E26" s="81"/>
      <c r="F26" s="159">
        <v>39.991137200982735</v>
      </c>
      <c r="G26" s="140"/>
      <c r="H26" s="159">
        <v>39.627525409401</v>
      </c>
      <c r="I26" s="203"/>
      <c r="J26" s="159">
        <v>39.305555826287446</v>
      </c>
      <c r="K26" s="201"/>
      <c r="L26" s="159">
        <v>38.21522356641229</v>
      </c>
      <c r="N26" s="200">
        <v>38.14140243191709</v>
      </c>
      <c r="O26" s="140"/>
      <c r="P26" s="200">
        <v>38.64422708568268</v>
      </c>
    </row>
    <row r="27" spans="2:16" ht="15">
      <c r="B27" s="18"/>
      <c r="C27" s="227" t="s">
        <v>85</v>
      </c>
      <c r="D27" s="81"/>
      <c r="E27" s="81"/>
      <c r="F27" s="159">
        <v>59.767920217779576</v>
      </c>
      <c r="G27" s="140"/>
      <c r="H27" s="159">
        <v>61.91358829642434</v>
      </c>
      <c r="I27" s="203"/>
      <c r="J27" s="159">
        <v>61.974216662787505</v>
      </c>
      <c r="K27" s="201"/>
      <c r="L27" s="159">
        <v>62.642773947228946</v>
      </c>
      <c r="N27" s="200">
        <v>62.79921691094824</v>
      </c>
      <c r="O27" s="140"/>
      <c r="P27" s="200">
        <v>64.22863140735583</v>
      </c>
    </row>
    <row r="28" spans="2:16" ht="15">
      <c r="B28" s="18"/>
      <c r="C28" s="227" t="s">
        <v>86</v>
      </c>
      <c r="D28" s="81"/>
      <c r="E28" s="81"/>
      <c r="F28" s="159">
        <v>42.07708919074665</v>
      </c>
      <c r="G28" s="140"/>
      <c r="H28" s="159">
        <v>42.158641608187125</v>
      </c>
      <c r="I28" s="203"/>
      <c r="J28" s="159">
        <v>43.20176653402227</v>
      </c>
      <c r="K28" s="201"/>
      <c r="L28" s="159">
        <v>55.684790920598346</v>
      </c>
      <c r="N28" s="200">
        <v>49.82381943371334</v>
      </c>
      <c r="O28" s="140"/>
      <c r="P28" s="200">
        <v>51.93626344366707</v>
      </c>
    </row>
    <row r="29" spans="2:16" ht="15">
      <c r="B29" s="18"/>
      <c r="C29" s="227" t="s">
        <v>87</v>
      </c>
      <c r="D29" s="81"/>
      <c r="E29" s="81"/>
      <c r="F29" s="159">
        <v>183.1042976082641</v>
      </c>
      <c r="G29" s="140"/>
      <c r="H29" s="159">
        <v>183.3244726780738</v>
      </c>
      <c r="I29" s="203"/>
      <c r="J29" s="159">
        <v>178.55379557536233</v>
      </c>
      <c r="K29" s="201"/>
      <c r="L29" s="159">
        <v>221.79377580332783</v>
      </c>
      <c r="N29" s="200">
        <v>220.6484320314477</v>
      </c>
      <c r="O29" s="140"/>
      <c r="P29" s="200">
        <v>223.4461084626022</v>
      </c>
    </row>
    <row r="30" spans="2:16" ht="15">
      <c r="B30" s="18"/>
      <c r="C30" s="227" t="s">
        <v>88</v>
      </c>
      <c r="D30" s="81"/>
      <c r="E30" s="81"/>
      <c r="F30" s="159">
        <v>19.771985079829342</v>
      </c>
      <c r="G30" s="140"/>
      <c r="H30" s="159">
        <v>19.826865350240165</v>
      </c>
      <c r="I30" s="203"/>
      <c r="J30" s="159">
        <v>19.797041480678182</v>
      </c>
      <c r="K30" s="201"/>
      <c r="L30" s="159">
        <v>12.355425754007674</v>
      </c>
      <c r="N30" s="200">
        <v>13.032359853529757</v>
      </c>
      <c r="O30" s="140"/>
      <c r="P30" s="200">
        <v>13.099212615695526</v>
      </c>
    </row>
    <row r="31" spans="2:16" ht="15">
      <c r="B31" s="18"/>
      <c r="C31" s="227" t="s">
        <v>89</v>
      </c>
      <c r="D31" s="81"/>
      <c r="E31" s="81"/>
      <c r="F31" s="159">
        <v>104.29983686594699</v>
      </c>
      <c r="G31" s="140"/>
      <c r="H31" s="159">
        <v>105.7598069082822</v>
      </c>
      <c r="I31" s="203"/>
      <c r="J31" s="159">
        <v>107.43921961543415</v>
      </c>
      <c r="K31" s="201"/>
      <c r="L31" s="159">
        <v>111.79747685799154</v>
      </c>
      <c r="N31" s="200">
        <v>115.31273993587533</v>
      </c>
      <c r="O31" s="140"/>
      <c r="P31" s="200">
        <v>117.8940023022231</v>
      </c>
    </row>
    <row r="32" spans="2:16" ht="15">
      <c r="B32" s="18"/>
      <c r="C32" s="227" t="s">
        <v>90</v>
      </c>
      <c r="D32" s="81"/>
      <c r="E32" s="81"/>
      <c r="F32" s="159">
        <v>186.29177132625261</v>
      </c>
      <c r="G32" s="140"/>
      <c r="H32" s="159">
        <v>189.19888418827063</v>
      </c>
      <c r="I32" s="203"/>
      <c r="J32" s="159">
        <v>188.67403318499888</v>
      </c>
      <c r="K32" s="201"/>
      <c r="L32" s="159">
        <v>188.138503184016</v>
      </c>
      <c r="N32" s="200">
        <v>193.36989756376917</v>
      </c>
      <c r="O32" s="140"/>
      <c r="P32" s="200">
        <v>192.86326478427793</v>
      </c>
    </row>
    <row r="33" spans="2:16" ht="15">
      <c r="B33" s="18"/>
      <c r="C33" s="227" t="s">
        <v>91</v>
      </c>
      <c r="D33" s="81"/>
      <c r="E33" s="81"/>
      <c r="F33" s="159">
        <v>266.243874082419</v>
      </c>
      <c r="G33" s="140"/>
      <c r="H33" s="159">
        <v>266.404841151407</v>
      </c>
      <c r="I33" s="203"/>
      <c r="J33" s="159">
        <v>273.91730391225303</v>
      </c>
      <c r="K33" s="201"/>
      <c r="L33" s="159">
        <v>251.13296130873002</v>
      </c>
      <c r="N33" s="200">
        <v>252.03567389767687</v>
      </c>
      <c r="O33" s="140"/>
      <c r="P33" s="200">
        <v>252.71550647893574</v>
      </c>
    </row>
    <row r="34" spans="2:16" ht="15">
      <c r="B34" s="18"/>
      <c r="C34" s="227" t="s">
        <v>92</v>
      </c>
      <c r="D34" s="81"/>
      <c r="E34" s="81"/>
      <c r="F34" s="159">
        <v>240.5054451420952</v>
      </c>
      <c r="G34" s="140"/>
      <c r="H34" s="159">
        <v>242.57452844082468</v>
      </c>
      <c r="I34" s="203"/>
      <c r="J34" s="159">
        <v>241.4742191838099</v>
      </c>
      <c r="K34" s="201"/>
      <c r="L34" s="159">
        <v>170.8892067680767</v>
      </c>
      <c r="N34" s="200">
        <v>175.91465441767713</v>
      </c>
      <c r="O34" s="140"/>
      <c r="P34" s="200">
        <v>177.7443007499075</v>
      </c>
    </row>
    <row r="35" spans="2:16" ht="15">
      <c r="B35" s="18"/>
      <c r="C35" s="227" t="s">
        <v>93</v>
      </c>
      <c r="D35" s="81"/>
      <c r="E35" s="81"/>
      <c r="F35" s="159">
        <v>28.813925592067264</v>
      </c>
      <c r="G35" s="140"/>
      <c r="H35" s="159">
        <v>29.161986584335622</v>
      </c>
      <c r="I35" s="203"/>
      <c r="J35" s="159">
        <v>29.067612264462824</v>
      </c>
      <c r="K35" s="201"/>
      <c r="L35" s="159">
        <v>35.47363692782204</v>
      </c>
      <c r="N35" s="200">
        <v>35.77515927332154</v>
      </c>
      <c r="O35" s="140"/>
      <c r="P35" s="200">
        <v>35.62122646249037</v>
      </c>
    </row>
    <row r="36" spans="2:16" ht="15">
      <c r="B36" s="18"/>
      <c r="C36" s="227" t="s">
        <v>94</v>
      </c>
      <c r="D36" s="81"/>
      <c r="E36" s="81"/>
      <c r="F36" s="159">
        <v>44.32770923684317</v>
      </c>
      <c r="G36" s="140"/>
      <c r="H36" s="159">
        <v>45.051137606746195</v>
      </c>
      <c r="I36" s="203"/>
      <c r="J36" s="159">
        <v>50.6635456650171</v>
      </c>
      <c r="K36" s="201"/>
      <c r="L36" s="159">
        <v>44.14671364214278</v>
      </c>
      <c r="N36" s="200">
        <v>44.54194208090146</v>
      </c>
      <c r="O36" s="140"/>
      <c r="P36" s="200">
        <v>44.73549366389252</v>
      </c>
    </row>
    <row r="37" spans="2:16" ht="15">
      <c r="B37" s="18"/>
      <c r="C37" s="227" t="s">
        <v>95</v>
      </c>
      <c r="D37" s="81"/>
      <c r="E37" s="81"/>
      <c r="F37" s="159">
        <v>54.73968761186178</v>
      </c>
      <c r="G37" s="140"/>
      <c r="H37" s="159">
        <v>56.53131927984536</v>
      </c>
      <c r="I37" s="203"/>
      <c r="J37" s="159">
        <v>56.41674519906296</v>
      </c>
      <c r="K37" s="201"/>
      <c r="L37" s="159">
        <v>48.094032083724834</v>
      </c>
      <c r="N37" s="200">
        <v>48.89125585036735</v>
      </c>
      <c r="O37" s="140"/>
      <c r="P37" s="200">
        <v>49.746018047442135</v>
      </c>
    </row>
    <row r="38" spans="2:16" ht="15">
      <c r="B38" s="18"/>
      <c r="C38" s="227" t="s">
        <v>96</v>
      </c>
      <c r="D38" s="81"/>
      <c r="E38" s="81"/>
      <c r="F38" s="159">
        <v>53.956908892377896</v>
      </c>
      <c r="G38" s="140"/>
      <c r="H38" s="159">
        <v>54.42653146207329</v>
      </c>
      <c r="I38" s="203"/>
      <c r="J38" s="159">
        <v>56.72473615622486</v>
      </c>
      <c r="K38" s="201"/>
      <c r="L38" s="159">
        <v>53.634961389656105</v>
      </c>
      <c r="N38" s="200">
        <v>53.673918118241836</v>
      </c>
      <c r="O38" s="140"/>
      <c r="P38" s="200">
        <v>53.456671413977894</v>
      </c>
    </row>
    <row r="39" spans="2:16" ht="15">
      <c r="B39" s="18"/>
      <c r="C39" s="227" t="s">
        <v>97</v>
      </c>
      <c r="D39" s="81"/>
      <c r="E39" s="81"/>
      <c r="F39" s="159">
        <v>227.7076449308566</v>
      </c>
      <c r="G39" s="140"/>
      <c r="H39" s="159">
        <v>231.77582182679356</v>
      </c>
      <c r="I39" s="203"/>
      <c r="J39" s="159">
        <v>230.5953722373969</v>
      </c>
      <c r="K39" s="201"/>
      <c r="L39" s="159">
        <v>228.07587459382174</v>
      </c>
      <c r="N39" s="200">
        <v>229.4185841154403</v>
      </c>
      <c r="O39" s="140"/>
      <c r="P39" s="200">
        <v>231.34556334853514</v>
      </c>
    </row>
    <row r="40" spans="2:16" ht="15">
      <c r="B40" s="18"/>
      <c r="C40" s="227" t="s">
        <v>98</v>
      </c>
      <c r="D40" s="81"/>
      <c r="E40" s="81"/>
      <c r="F40" s="159">
        <v>16.838040595174192</v>
      </c>
      <c r="G40" s="140"/>
      <c r="H40" s="159">
        <v>16.67173537746004</v>
      </c>
      <c r="I40" s="203"/>
      <c r="J40" s="159">
        <v>16.65309296776624</v>
      </c>
      <c r="K40" s="201"/>
      <c r="L40" s="159">
        <v>8.969241288577916</v>
      </c>
      <c r="N40" s="200">
        <v>9.12624369194298</v>
      </c>
      <c r="O40" s="140"/>
      <c r="P40" s="200">
        <v>9.215598165325133</v>
      </c>
    </row>
    <row r="41" spans="2:16" ht="15">
      <c r="B41" s="18"/>
      <c r="C41" s="227" t="s">
        <v>99</v>
      </c>
      <c r="D41" s="81"/>
      <c r="E41" s="81"/>
      <c r="F41" s="159">
        <v>200.1842193579752</v>
      </c>
      <c r="G41" s="140"/>
      <c r="H41" s="159">
        <v>206.54055617743916</v>
      </c>
      <c r="I41" s="203"/>
      <c r="J41" s="159">
        <v>204.31912072693592</v>
      </c>
      <c r="K41" s="201"/>
      <c r="L41" s="159">
        <v>183.56523037551037</v>
      </c>
      <c r="N41" s="200">
        <v>186.63247478963567</v>
      </c>
      <c r="O41" s="140"/>
      <c r="P41" s="200">
        <v>189.52106196844804</v>
      </c>
    </row>
    <row r="42" spans="2:16" ht="15">
      <c r="B42" s="18"/>
      <c r="C42" s="227" t="s">
        <v>100</v>
      </c>
      <c r="D42" s="81"/>
      <c r="E42" s="81"/>
      <c r="F42" s="159">
        <v>99.54139156546825</v>
      </c>
      <c r="G42" s="140"/>
      <c r="H42" s="159">
        <v>105.34813793065895</v>
      </c>
      <c r="I42" s="203"/>
      <c r="J42" s="159">
        <v>110.21990246277865</v>
      </c>
      <c r="K42" s="201"/>
      <c r="L42" s="159">
        <v>100.4072305546623</v>
      </c>
      <c r="N42" s="200">
        <v>101.52766822913577</v>
      </c>
      <c r="O42" s="140"/>
      <c r="P42" s="200">
        <v>101.48744425310467</v>
      </c>
    </row>
    <row r="43" spans="2:16" ht="15">
      <c r="B43" s="18"/>
      <c r="C43" s="227" t="s">
        <v>101</v>
      </c>
      <c r="D43" s="81"/>
      <c r="E43" s="81"/>
      <c r="F43" s="159">
        <v>102.32878018608022</v>
      </c>
      <c r="G43" s="140"/>
      <c r="H43" s="159">
        <v>103.88084193879561</v>
      </c>
      <c r="I43" s="203"/>
      <c r="J43" s="159">
        <v>103.80296205273032</v>
      </c>
      <c r="K43" s="201"/>
      <c r="L43" s="159">
        <v>79.36460968530692</v>
      </c>
      <c r="N43" s="200">
        <v>80.93802955178234</v>
      </c>
      <c r="O43" s="140"/>
      <c r="P43" s="200">
        <v>81.69187788417838</v>
      </c>
    </row>
    <row r="44" spans="2:16" ht="15">
      <c r="B44" s="18"/>
      <c r="C44" s="227" t="s">
        <v>102</v>
      </c>
      <c r="D44" s="81"/>
      <c r="E44" s="81"/>
      <c r="F44" s="159">
        <v>18.257700832936017</v>
      </c>
      <c r="G44" s="140"/>
      <c r="H44" s="159">
        <v>18.615866149981805</v>
      </c>
      <c r="I44" s="203"/>
      <c r="J44" s="159">
        <v>18.62575245038773</v>
      </c>
      <c r="K44" s="201"/>
      <c r="L44" s="159">
        <v>12.721043384517365</v>
      </c>
      <c r="N44" s="200">
        <v>12.915950909715452</v>
      </c>
      <c r="O44" s="140"/>
      <c r="P44" s="200">
        <v>12.942584249160399</v>
      </c>
    </row>
    <row r="45" spans="2:16" ht="15">
      <c r="B45" s="18"/>
      <c r="C45" s="227" t="s">
        <v>103</v>
      </c>
      <c r="D45" s="81"/>
      <c r="E45" s="81"/>
      <c r="F45" s="159">
        <v>68.38855068511589</v>
      </c>
      <c r="G45" s="140"/>
      <c r="H45" s="159">
        <v>70.53613148446463</v>
      </c>
      <c r="I45" s="203"/>
      <c r="J45" s="159">
        <v>71.25985062364455</v>
      </c>
      <c r="K45" s="201"/>
      <c r="L45" s="159">
        <v>68.11242699611186</v>
      </c>
      <c r="N45" s="200">
        <v>68.81168355443307</v>
      </c>
      <c r="O45" s="140"/>
      <c r="P45" s="200">
        <v>69.44124982723997</v>
      </c>
    </row>
    <row r="46" spans="2:16" ht="15">
      <c r="B46" s="18"/>
      <c r="C46" s="227" t="s">
        <v>104</v>
      </c>
      <c r="D46" s="81"/>
      <c r="E46" s="81"/>
      <c r="F46" s="159">
        <v>211.09305201820058</v>
      </c>
      <c r="G46" s="140"/>
      <c r="H46" s="159">
        <v>212.54360150477692</v>
      </c>
      <c r="I46" s="203"/>
      <c r="J46" s="159">
        <v>236.11118126739643</v>
      </c>
      <c r="K46" s="201"/>
      <c r="L46" s="159">
        <v>201.623507839517</v>
      </c>
      <c r="N46" s="200">
        <v>206.6120895577669</v>
      </c>
      <c r="O46" s="140"/>
      <c r="P46" s="200">
        <v>208.98040804902377</v>
      </c>
    </row>
    <row r="47" spans="2:16" ht="15">
      <c r="B47" s="18"/>
      <c r="C47" s="227" t="s">
        <v>105</v>
      </c>
      <c r="D47" s="81"/>
      <c r="E47" s="81"/>
      <c r="F47" s="159">
        <v>80.54064069820265</v>
      </c>
      <c r="G47" s="140"/>
      <c r="H47" s="159">
        <v>85.67275332008492</v>
      </c>
      <c r="I47" s="203"/>
      <c r="J47" s="159">
        <v>83.12913186388984</v>
      </c>
      <c r="K47" s="201"/>
      <c r="L47" s="159">
        <v>83.73606857171154</v>
      </c>
      <c r="N47" s="200">
        <v>86.3305974374153</v>
      </c>
      <c r="O47" s="140"/>
      <c r="P47" s="200">
        <v>88.2653932541787</v>
      </c>
    </row>
    <row r="48" spans="2:16" ht="15">
      <c r="B48" s="18"/>
      <c r="C48" s="227" t="s">
        <v>106</v>
      </c>
      <c r="D48" s="81"/>
      <c r="E48" s="81"/>
      <c r="F48" s="159">
        <v>38.04750180638214</v>
      </c>
      <c r="G48" s="140"/>
      <c r="H48" s="159">
        <v>38.58343776794335</v>
      </c>
      <c r="I48" s="203"/>
      <c r="J48" s="159">
        <v>36.11486010786358</v>
      </c>
      <c r="K48" s="201"/>
      <c r="L48" s="159">
        <v>41.34832203285542</v>
      </c>
      <c r="N48" s="200">
        <v>42.17320494867308</v>
      </c>
      <c r="O48" s="140"/>
      <c r="P48" s="200">
        <v>41.50673447746311</v>
      </c>
    </row>
    <row r="49" spans="2:16" ht="15">
      <c r="B49" s="18"/>
      <c r="C49" s="227" t="s">
        <v>107</v>
      </c>
      <c r="D49" s="81"/>
      <c r="E49" s="81"/>
      <c r="F49" s="159">
        <v>110.11631965369152</v>
      </c>
      <c r="G49" s="140"/>
      <c r="H49" s="159">
        <v>113.94204073759593</v>
      </c>
      <c r="I49" s="203"/>
      <c r="J49" s="159">
        <v>119.11398144688798</v>
      </c>
      <c r="K49" s="201"/>
      <c r="L49" s="159">
        <v>119.85093265028529</v>
      </c>
      <c r="N49" s="200">
        <v>119.95365337487202</v>
      </c>
      <c r="O49" s="140"/>
      <c r="P49" s="200">
        <v>122.61578860165154</v>
      </c>
    </row>
    <row r="50" spans="2:16" ht="15.75">
      <c r="B50" s="18"/>
      <c r="C50" s="231" t="s">
        <v>351</v>
      </c>
      <c r="D50" s="80"/>
      <c r="E50" s="80"/>
      <c r="F50" s="355">
        <f>SUM(F18:F49)</f>
        <v>3271.80129503232</v>
      </c>
      <c r="G50" s="351"/>
      <c r="H50" s="355">
        <f>SUM(H18:H49)</f>
        <v>3324.9548564623124</v>
      </c>
      <c r="I50" s="352"/>
      <c r="J50" s="355">
        <f>SUM(J18:J49)</f>
        <v>3362.9517556927776</v>
      </c>
      <c r="K50" s="202"/>
      <c r="L50" s="348">
        <v>3175.392051273344</v>
      </c>
      <c r="M50" s="139"/>
      <c r="N50" s="348">
        <v>3216.6452615879402</v>
      </c>
      <c r="O50" s="160"/>
      <c r="P50" s="349">
        <v>3247.2243778820707</v>
      </c>
    </row>
    <row r="51" spans="1:16" ht="12.75">
      <c r="A51" s="214"/>
      <c r="B51" s="264"/>
      <c r="C51" s="214"/>
      <c r="D51" s="214"/>
      <c r="E51" s="214"/>
      <c r="F51" s="214"/>
      <c r="G51" s="214"/>
      <c r="H51" s="214"/>
      <c r="I51" s="214"/>
      <c r="J51" s="214"/>
      <c r="K51" s="214"/>
      <c r="L51" s="336"/>
      <c r="M51" s="336"/>
      <c r="N51" s="336"/>
      <c r="O51" s="214"/>
      <c r="P51" s="214"/>
    </row>
    <row r="52" ht="6" customHeight="1"/>
    <row r="53" spans="1:17" s="148" customFormat="1" ht="12.75" customHeight="1">
      <c r="A53" s="328"/>
      <c r="B53" s="328" t="s">
        <v>109</v>
      </c>
      <c r="C53" s="328"/>
      <c r="D53" s="328"/>
      <c r="E53" s="328"/>
      <c r="F53" s="328"/>
      <c r="G53" s="328"/>
      <c r="H53" s="328"/>
      <c r="I53" s="328"/>
      <c r="J53" s="328"/>
      <c r="K53" s="328"/>
      <c r="L53" s="328"/>
      <c r="M53" s="328"/>
      <c r="N53" s="328"/>
      <c r="O53" s="328"/>
      <c r="P53" s="328"/>
      <c r="Q53" s="328"/>
    </row>
    <row r="54" spans="1:17" s="148" customFormat="1" ht="12.75" customHeight="1">
      <c r="A54" s="329" t="s">
        <v>409</v>
      </c>
      <c r="B54" s="328"/>
      <c r="C54" s="328"/>
      <c r="D54" s="328"/>
      <c r="E54" s="328"/>
      <c r="F54" s="328"/>
      <c r="G54" s="328"/>
      <c r="H54" s="328"/>
      <c r="I54" s="328"/>
      <c r="J54" s="328"/>
      <c r="K54" s="328"/>
      <c r="L54" s="328"/>
      <c r="M54" s="328"/>
      <c r="N54" s="328"/>
      <c r="O54" s="328"/>
      <c r="P54" s="328"/>
      <c r="Q54" s="328"/>
    </row>
    <row r="55" spans="1:17" s="148" customFormat="1" ht="12.75" customHeight="1">
      <c r="A55" s="328" t="s">
        <v>367</v>
      </c>
      <c r="B55" s="328"/>
      <c r="C55" s="328"/>
      <c r="D55" s="328"/>
      <c r="E55" s="328"/>
      <c r="F55" s="328"/>
      <c r="G55" s="328"/>
      <c r="H55" s="328"/>
      <c r="I55" s="328"/>
      <c r="J55" s="328"/>
      <c r="K55" s="328"/>
      <c r="L55" s="328"/>
      <c r="M55" s="328"/>
      <c r="N55" s="328"/>
      <c r="O55" s="328"/>
      <c r="P55" s="328"/>
      <c r="Q55" s="328"/>
    </row>
    <row r="56" spans="1:17" s="148" customFormat="1" ht="12.75" customHeight="1">
      <c r="A56" s="328" t="s">
        <v>368</v>
      </c>
      <c r="B56" s="328"/>
      <c r="C56" s="328"/>
      <c r="D56" s="328"/>
      <c r="E56" s="328"/>
      <c r="F56" s="328"/>
      <c r="G56" s="328"/>
      <c r="H56" s="328"/>
      <c r="I56" s="328"/>
      <c r="J56" s="328"/>
      <c r="K56" s="328"/>
      <c r="L56" s="328"/>
      <c r="M56" s="328"/>
      <c r="N56" s="328"/>
      <c r="O56" s="328"/>
      <c r="P56" s="328"/>
      <c r="Q56" s="328"/>
    </row>
    <row r="57" spans="1:17" s="148" customFormat="1" ht="12.75" customHeight="1">
      <c r="A57" s="328" t="s">
        <v>369</v>
      </c>
      <c r="B57" s="328"/>
      <c r="C57" s="328"/>
      <c r="D57" s="328"/>
      <c r="E57" s="328"/>
      <c r="F57" s="328"/>
      <c r="G57" s="328"/>
      <c r="H57" s="328"/>
      <c r="I57" s="328"/>
      <c r="J57" s="328"/>
      <c r="K57" s="328"/>
      <c r="L57" s="328"/>
      <c r="M57" s="328"/>
      <c r="N57" s="328"/>
      <c r="O57" s="328"/>
      <c r="P57" s="328"/>
      <c r="Q57" s="328"/>
    </row>
    <row r="58" ht="14.25" customHeight="1">
      <c r="A58" s="328" t="s">
        <v>475</v>
      </c>
    </row>
    <row r="59" ht="12.75">
      <c r="A59" s="356" t="s">
        <v>476</v>
      </c>
    </row>
  </sheetData>
  <printOptions/>
  <pageMargins left="0.75" right="0.75" top="1" bottom="1" header="0.5" footer="0.5"/>
  <pageSetup fitToHeight="1" fitToWidth="1" horizontalDpi="300" verticalDpi="300" orientation="portrait" paperSize="9" scale="83" r:id="rId1"/>
  <headerFooter alignWithMargins="0">
    <oddHeader>&amp;R&amp;"Arial,Bold"&amp;12ROAD TRAFFIC</oddHeader>
  </headerFooter>
</worksheet>
</file>

<file path=xl/worksheets/sheet14.xml><?xml version="1.0" encoding="utf-8"?>
<worksheet xmlns="http://schemas.openxmlformats.org/spreadsheetml/2006/main" xmlns:r="http://schemas.openxmlformats.org/officeDocument/2006/relationships">
  <dimension ref="A1:L64"/>
  <sheetViews>
    <sheetView workbookViewId="0" topLeftCell="A1">
      <selection activeCell="G9" sqref="G9"/>
    </sheetView>
  </sheetViews>
  <sheetFormatPr defaultColWidth="9.140625" defaultRowHeight="12.75"/>
  <cols>
    <col min="1" max="1" width="31.140625" style="37" customWidth="1"/>
    <col min="2" max="11" width="7.7109375" style="37" customWidth="1"/>
    <col min="12" max="12" width="7.7109375" style="149" customWidth="1"/>
    <col min="13" max="13" width="5.7109375" style="37" customWidth="1"/>
    <col min="14" max="16384" width="9.140625" style="37" customWidth="1"/>
  </cols>
  <sheetData>
    <row r="1" spans="1:12" s="32" customFormat="1" ht="18.75">
      <c r="A1" s="236" t="s">
        <v>441</v>
      </c>
      <c r="L1" s="129"/>
    </row>
    <row r="2" spans="1:12" ht="12" customHeight="1">
      <c r="A2" s="265"/>
      <c r="B2" s="38"/>
      <c r="C2" s="38"/>
      <c r="D2" s="38"/>
      <c r="E2" s="38"/>
      <c r="F2" s="38"/>
      <c r="G2" s="38"/>
      <c r="H2" s="38"/>
      <c r="I2" s="38"/>
      <c r="J2" s="38"/>
      <c r="K2" s="266"/>
      <c r="L2" s="37"/>
    </row>
    <row r="3" spans="1:12" ht="15.75">
      <c r="A3" s="239" t="s">
        <v>151</v>
      </c>
      <c r="B3" s="239"/>
      <c r="C3" s="239"/>
      <c r="D3" s="239"/>
      <c r="E3" s="239"/>
      <c r="F3" s="239"/>
      <c r="G3" s="239"/>
      <c r="H3" s="239"/>
      <c r="I3" s="239"/>
      <c r="J3" s="239"/>
      <c r="K3" s="267"/>
      <c r="L3" s="267"/>
    </row>
    <row r="4" spans="1:12" s="68" customFormat="1" ht="18.75">
      <c r="A4" s="241" t="s">
        <v>186</v>
      </c>
      <c r="B4" s="241">
        <v>1998</v>
      </c>
      <c r="C4" s="241">
        <v>1999</v>
      </c>
      <c r="D4" s="241">
        <v>2000</v>
      </c>
      <c r="E4" s="241">
        <v>2001</v>
      </c>
      <c r="F4" s="241">
        <v>2002</v>
      </c>
      <c r="G4" s="268">
        <v>2003</v>
      </c>
      <c r="H4" s="242">
        <v>2004</v>
      </c>
      <c r="I4" s="242">
        <v>2005</v>
      </c>
      <c r="J4" s="242">
        <v>2006</v>
      </c>
      <c r="K4" s="242">
        <v>2007</v>
      </c>
      <c r="L4" s="242">
        <v>2008</v>
      </c>
    </row>
    <row r="5" spans="1:10" s="68" customFormat="1" ht="8.25" customHeight="1">
      <c r="A5" s="35"/>
      <c r="B5" s="36"/>
      <c r="C5" s="36"/>
      <c r="J5" s="150"/>
    </row>
    <row r="6" spans="1:12" s="68" customFormat="1" ht="18" customHeight="1">
      <c r="A6" s="274" t="s">
        <v>442</v>
      </c>
      <c r="B6" s="36"/>
      <c r="C6" s="36"/>
      <c r="G6" s="69"/>
      <c r="H6" s="69"/>
      <c r="I6" s="69"/>
      <c r="K6" s="69"/>
      <c r="L6" s="69" t="s">
        <v>340</v>
      </c>
    </row>
    <row r="7" spans="1:12" s="68" customFormat="1" ht="18" customHeight="1">
      <c r="A7" s="291" t="s">
        <v>156</v>
      </c>
      <c r="B7" s="48">
        <v>2</v>
      </c>
      <c r="C7" s="70">
        <v>2</v>
      </c>
      <c r="D7" s="32">
        <v>1.7</v>
      </c>
      <c r="E7" s="51">
        <v>0.4</v>
      </c>
      <c r="F7" s="51" t="s">
        <v>114</v>
      </c>
      <c r="G7" s="51" t="s">
        <v>114</v>
      </c>
      <c r="H7" s="51" t="s">
        <v>114</v>
      </c>
      <c r="I7" s="51" t="s">
        <v>114</v>
      </c>
      <c r="J7" s="51" t="s">
        <v>114</v>
      </c>
      <c r="K7" s="51" t="s">
        <v>114</v>
      </c>
      <c r="L7" s="51" t="s">
        <v>114</v>
      </c>
    </row>
    <row r="8" spans="1:12" s="71" customFormat="1" ht="7.5" customHeight="1">
      <c r="A8" s="291"/>
      <c r="B8" s="34"/>
      <c r="C8" s="34"/>
      <c r="J8" s="151"/>
      <c r="K8" s="71" t="s">
        <v>384</v>
      </c>
      <c r="L8" s="71" t="s">
        <v>384</v>
      </c>
    </row>
    <row r="9" spans="1:12" s="68" customFormat="1" ht="18" customHeight="1">
      <c r="A9" s="292" t="s">
        <v>443</v>
      </c>
      <c r="B9" s="36"/>
      <c r="C9" s="36"/>
      <c r="D9" s="36"/>
      <c r="F9" s="36"/>
      <c r="G9" s="72"/>
      <c r="H9" s="72"/>
      <c r="I9" s="72"/>
      <c r="K9" s="72"/>
      <c r="L9" s="72" t="s">
        <v>150</v>
      </c>
    </row>
    <row r="10" spans="1:12" ht="18" customHeight="1">
      <c r="A10" s="291" t="s">
        <v>444</v>
      </c>
      <c r="B10" s="70">
        <v>3.5</v>
      </c>
      <c r="C10" s="70">
        <v>1.8</v>
      </c>
      <c r="D10" s="32">
        <v>2.4</v>
      </c>
      <c r="E10" s="32">
        <v>5.5</v>
      </c>
      <c r="F10" s="32">
        <v>2.1</v>
      </c>
      <c r="G10" s="32">
        <v>0.9</v>
      </c>
      <c r="H10" s="129" t="s">
        <v>114</v>
      </c>
      <c r="I10" s="129" t="s">
        <v>114</v>
      </c>
      <c r="J10" s="129" t="s">
        <v>114</v>
      </c>
      <c r="K10" s="129" t="s">
        <v>114</v>
      </c>
      <c r="L10" s="129" t="s">
        <v>114</v>
      </c>
    </row>
    <row r="11" spans="1:12" ht="18" customHeight="1">
      <c r="A11" s="291" t="s">
        <v>372</v>
      </c>
      <c r="B11" s="58" t="s">
        <v>114</v>
      </c>
      <c r="C11" s="58" t="s">
        <v>114</v>
      </c>
      <c r="D11" s="58" t="s">
        <v>114</v>
      </c>
      <c r="E11" s="58" t="s">
        <v>114</v>
      </c>
      <c r="F11" s="58" t="s">
        <v>114</v>
      </c>
      <c r="G11" s="58" t="s">
        <v>114</v>
      </c>
      <c r="H11" s="129">
        <v>1.3</v>
      </c>
      <c r="I11" s="129">
        <v>1.7</v>
      </c>
      <c r="J11" s="129">
        <v>1.3</v>
      </c>
      <c r="K11" s="129">
        <v>1.2</v>
      </c>
      <c r="L11" s="129">
        <v>1.5</v>
      </c>
    </row>
    <row r="12" spans="1:12" ht="18" customHeight="1">
      <c r="A12" s="291" t="s">
        <v>470</v>
      </c>
      <c r="B12" s="70">
        <v>3</v>
      </c>
      <c r="C12" s="70">
        <v>4.5</v>
      </c>
      <c r="D12" s="70">
        <v>4.2</v>
      </c>
      <c r="E12" s="32">
        <v>8.6</v>
      </c>
      <c r="F12" s="32">
        <v>4.8</v>
      </c>
      <c r="G12" s="32">
        <v>2.4</v>
      </c>
      <c r="H12" s="53">
        <v>3</v>
      </c>
      <c r="I12" s="170">
        <v>2.3</v>
      </c>
      <c r="J12" s="170">
        <v>2</v>
      </c>
      <c r="K12" s="170">
        <v>1.2</v>
      </c>
      <c r="L12" s="170">
        <v>2.8</v>
      </c>
    </row>
    <row r="13" spans="1:12" ht="8.25" customHeight="1">
      <c r="A13" s="293"/>
      <c r="F13" s="32"/>
      <c r="G13" s="32"/>
      <c r="H13" s="32"/>
      <c r="I13" s="32"/>
      <c r="J13" s="129"/>
      <c r="L13" s="37"/>
    </row>
    <row r="14" spans="1:12" ht="18" customHeight="1">
      <c r="A14" s="294" t="s">
        <v>445</v>
      </c>
      <c r="F14" s="32"/>
      <c r="G14" s="69"/>
      <c r="H14" s="69"/>
      <c r="I14" s="69"/>
      <c r="K14" s="69"/>
      <c r="L14" s="69" t="s">
        <v>341</v>
      </c>
    </row>
    <row r="15" spans="1:12" ht="18" customHeight="1">
      <c r="A15" s="291" t="s">
        <v>153</v>
      </c>
      <c r="B15" s="32">
        <v>8</v>
      </c>
      <c r="C15" s="32">
        <v>7</v>
      </c>
      <c r="D15" s="32">
        <v>3</v>
      </c>
      <c r="E15" s="51">
        <v>2</v>
      </c>
      <c r="F15" s="51">
        <v>3</v>
      </c>
      <c r="G15" s="51">
        <v>3</v>
      </c>
      <c r="H15" s="51">
        <v>2</v>
      </c>
      <c r="I15" s="167">
        <v>3</v>
      </c>
      <c r="J15" s="129" t="s">
        <v>114</v>
      </c>
      <c r="K15" s="129" t="s">
        <v>114</v>
      </c>
      <c r="L15" s="129" t="s">
        <v>114</v>
      </c>
    </row>
    <row r="16" spans="1:12" ht="18" customHeight="1">
      <c r="A16" s="291" t="s">
        <v>446</v>
      </c>
      <c r="B16" s="32">
        <v>29</v>
      </c>
      <c r="C16" s="32">
        <v>20</v>
      </c>
      <c r="D16" s="32">
        <v>17</v>
      </c>
      <c r="E16" s="51">
        <v>25</v>
      </c>
      <c r="F16" s="51">
        <v>15</v>
      </c>
      <c r="G16" s="153">
        <v>14</v>
      </c>
      <c r="H16" s="51">
        <v>14</v>
      </c>
      <c r="I16" s="167">
        <v>13</v>
      </c>
      <c r="J16" s="129" t="s">
        <v>114</v>
      </c>
      <c r="K16" s="129" t="s">
        <v>114</v>
      </c>
      <c r="L16" s="129" t="s">
        <v>114</v>
      </c>
    </row>
    <row r="17" spans="1:12" ht="18" customHeight="1">
      <c r="A17" s="291" t="s">
        <v>152</v>
      </c>
      <c r="B17" s="32">
        <v>18</v>
      </c>
      <c r="C17" s="32">
        <v>16</v>
      </c>
      <c r="D17" s="32">
        <v>9</v>
      </c>
      <c r="E17" s="51">
        <v>16</v>
      </c>
      <c r="F17" s="51">
        <v>12</v>
      </c>
      <c r="G17" s="51">
        <v>10</v>
      </c>
      <c r="H17" s="51">
        <v>8</v>
      </c>
      <c r="I17" s="167">
        <v>7</v>
      </c>
      <c r="J17" s="129" t="s">
        <v>114</v>
      </c>
      <c r="K17" s="129" t="s">
        <v>114</v>
      </c>
      <c r="L17" s="129" t="s">
        <v>114</v>
      </c>
    </row>
    <row r="18" spans="1:12" ht="8.25" customHeight="1">
      <c r="A18" s="295"/>
      <c r="F18" s="32"/>
      <c r="G18" s="32"/>
      <c r="H18" s="32"/>
      <c r="I18" s="32"/>
      <c r="J18" s="129"/>
      <c r="L18" s="37"/>
    </row>
    <row r="19" spans="1:12" ht="18" customHeight="1">
      <c r="A19" s="290" t="s">
        <v>447</v>
      </c>
      <c r="C19" s="39"/>
      <c r="D19" s="34"/>
      <c r="F19" s="32"/>
      <c r="G19" s="69"/>
      <c r="H19" s="69"/>
      <c r="I19" s="69"/>
      <c r="K19" s="69"/>
      <c r="L19" s="69" t="s">
        <v>340</v>
      </c>
    </row>
    <row r="20" spans="1:12" ht="18" customHeight="1">
      <c r="A20" s="291" t="s">
        <v>448</v>
      </c>
      <c r="B20" s="32">
        <v>47</v>
      </c>
      <c r="C20" s="32">
        <v>42</v>
      </c>
      <c r="D20" s="32">
        <v>45</v>
      </c>
      <c r="E20" s="32">
        <v>43</v>
      </c>
      <c r="F20" s="32">
        <v>48</v>
      </c>
      <c r="G20" s="129">
        <v>50</v>
      </c>
      <c r="H20" s="129" t="s">
        <v>114</v>
      </c>
      <c r="I20" s="129" t="s">
        <v>114</v>
      </c>
      <c r="J20" s="129" t="s">
        <v>114</v>
      </c>
      <c r="K20" s="129" t="s">
        <v>114</v>
      </c>
      <c r="L20" s="129" t="s">
        <v>114</v>
      </c>
    </row>
    <row r="21" spans="1:12" ht="18" customHeight="1">
      <c r="A21" s="291" t="s">
        <v>372</v>
      </c>
      <c r="B21" s="58" t="s">
        <v>114</v>
      </c>
      <c r="C21" s="58" t="s">
        <v>114</v>
      </c>
      <c r="D21" s="58" t="s">
        <v>114</v>
      </c>
      <c r="E21" s="58" t="s">
        <v>114</v>
      </c>
      <c r="F21" s="58" t="s">
        <v>114</v>
      </c>
      <c r="G21" s="58" t="s">
        <v>114</v>
      </c>
      <c r="H21" s="129">
        <v>25</v>
      </c>
      <c r="I21" s="129">
        <v>25</v>
      </c>
      <c r="J21" s="129">
        <v>27</v>
      </c>
      <c r="K21" s="129">
        <v>27</v>
      </c>
      <c r="L21" s="129">
        <v>31</v>
      </c>
    </row>
    <row r="22" spans="1:12" ht="18" customHeight="1">
      <c r="A22" s="291" t="s">
        <v>449</v>
      </c>
      <c r="B22" s="32">
        <v>52</v>
      </c>
      <c r="C22" s="32">
        <v>51</v>
      </c>
      <c r="D22" s="32">
        <v>49</v>
      </c>
      <c r="E22" s="32">
        <v>46</v>
      </c>
      <c r="F22" s="32">
        <v>47</v>
      </c>
      <c r="G22" s="154">
        <v>50</v>
      </c>
      <c r="H22" s="129">
        <v>49</v>
      </c>
      <c r="I22" s="32">
        <v>46</v>
      </c>
      <c r="J22" s="32">
        <v>47</v>
      </c>
      <c r="K22" s="32">
        <v>47</v>
      </c>
      <c r="L22" s="32">
        <v>48</v>
      </c>
    </row>
    <row r="23" spans="1:12" ht="18" customHeight="1">
      <c r="A23" s="291" t="s">
        <v>154</v>
      </c>
      <c r="B23" s="58" t="s">
        <v>114</v>
      </c>
      <c r="C23" s="58" t="s">
        <v>114</v>
      </c>
      <c r="D23" s="58" t="s">
        <v>114</v>
      </c>
      <c r="E23" s="58" t="s">
        <v>114</v>
      </c>
      <c r="F23" s="58" t="s">
        <v>114</v>
      </c>
      <c r="G23" s="58" t="s">
        <v>114</v>
      </c>
      <c r="H23" s="58" t="s">
        <v>114</v>
      </c>
      <c r="I23" s="58" t="s">
        <v>114</v>
      </c>
      <c r="J23" s="58" t="s">
        <v>114</v>
      </c>
      <c r="K23" s="58" t="s">
        <v>114</v>
      </c>
      <c r="L23" s="58" t="s">
        <v>114</v>
      </c>
    </row>
    <row r="24" spans="1:12" ht="18" customHeight="1">
      <c r="A24" s="291" t="s">
        <v>179</v>
      </c>
      <c r="B24" s="58" t="s">
        <v>114</v>
      </c>
      <c r="C24" s="58" t="s">
        <v>114</v>
      </c>
      <c r="D24" s="32">
        <v>24</v>
      </c>
      <c r="E24" s="32">
        <v>25</v>
      </c>
      <c r="F24" s="32">
        <v>27</v>
      </c>
      <c r="G24" s="32">
        <v>31</v>
      </c>
      <c r="H24" s="32">
        <v>26</v>
      </c>
      <c r="I24" s="32">
        <v>24</v>
      </c>
      <c r="J24" s="32">
        <v>27</v>
      </c>
      <c r="K24" s="32">
        <v>24</v>
      </c>
      <c r="L24" s="32">
        <v>25</v>
      </c>
    </row>
    <row r="25" spans="1:12" ht="18" customHeight="1">
      <c r="A25" s="291" t="s">
        <v>180</v>
      </c>
      <c r="B25" s="58" t="s">
        <v>114</v>
      </c>
      <c r="C25" s="58" t="s">
        <v>114</v>
      </c>
      <c r="D25" s="58" t="s">
        <v>114</v>
      </c>
      <c r="E25" s="58" t="s">
        <v>114</v>
      </c>
      <c r="F25" s="32">
        <v>38</v>
      </c>
      <c r="G25" s="32">
        <v>38</v>
      </c>
      <c r="H25" s="32">
        <v>37</v>
      </c>
      <c r="I25" s="32">
        <v>36</v>
      </c>
      <c r="J25" s="32">
        <v>37</v>
      </c>
      <c r="K25" s="32">
        <v>38</v>
      </c>
      <c r="L25" s="32">
        <v>37</v>
      </c>
    </row>
    <row r="26" spans="1:12" ht="18" customHeight="1">
      <c r="A26" s="291" t="s">
        <v>450</v>
      </c>
      <c r="B26" s="32">
        <v>44</v>
      </c>
      <c r="C26" s="32">
        <v>38</v>
      </c>
      <c r="D26" s="32">
        <v>36</v>
      </c>
      <c r="E26" s="32">
        <v>34</v>
      </c>
      <c r="F26" s="32">
        <v>32</v>
      </c>
      <c r="G26" s="32">
        <v>39</v>
      </c>
      <c r="H26" s="32">
        <v>36</v>
      </c>
      <c r="I26" s="32">
        <v>33</v>
      </c>
      <c r="J26" s="32">
        <v>31</v>
      </c>
      <c r="K26" s="32">
        <v>31</v>
      </c>
      <c r="L26" s="32">
        <v>35</v>
      </c>
    </row>
    <row r="27" spans="1:12" ht="18" customHeight="1">
      <c r="A27" s="291" t="s">
        <v>451</v>
      </c>
      <c r="B27" s="32">
        <v>71</v>
      </c>
      <c r="C27" s="32">
        <v>69</v>
      </c>
      <c r="D27" s="32">
        <v>72</v>
      </c>
      <c r="E27" s="32">
        <v>71</v>
      </c>
      <c r="F27" s="32">
        <v>74</v>
      </c>
      <c r="G27" s="32">
        <v>75</v>
      </c>
      <c r="H27" s="32">
        <v>68</v>
      </c>
      <c r="I27" s="32">
        <v>62</v>
      </c>
      <c r="J27" s="32">
        <v>68</v>
      </c>
      <c r="K27" s="32">
        <v>70</v>
      </c>
      <c r="L27" s="32">
        <v>82</v>
      </c>
    </row>
    <row r="28" spans="1:12" ht="18" customHeight="1">
      <c r="A28" s="291" t="s">
        <v>181</v>
      </c>
      <c r="B28" s="58" t="s">
        <v>114</v>
      </c>
      <c r="C28" s="58" t="s">
        <v>114</v>
      </c>
      <c r="D28" s="58" t="s">
        <v>114</v>
      </c>
      <c r="E28" s="32">
        <v>19</v>
      </c>
      <c r="F28" s="32">
        <v>16</v>
      </c>
      <c r="G28" s="32">
        <v>22</v>
      </c>
      <c r="H28" s="32">
        <v>17</v>
      </c>
      <c r="I28" s="32">
        <v>16</v>
      </c>
      <c r="J28" s="32">
        <v>18</v>
      </c>
      <c r="K28" s="32">
        <v>16</v>
      </c>
      <c r="L28" s="32">
        <v>17</v>
      </c>
    </row>
    <row r="29" spans="1:12" ht="18" customHeight="1">
      <c r="A29" s="291" t="s">
        <v>182</v>
      </c>
      <c r="B29" s="58" t="s">
        <v>114</v>
      </c>
      <c r="C29" s="58" t="s">
        <v>114</v>
      </c>
      <c r="D29" s="58" t="s">
        <v>114</v>
      </c>
      <c r="E29" s="58" t="s">
        <v>114</v>
      </c>
      <c r="F29" s="32">
        <v>22</v>
      </c>
      <c r="G29" s="32">
        <v>23</v>
      </c>
      <c r="H29" s="32">
        <v>23</v>
      </c>
      <c r="I29" s="32">
        <v>21</v>
      </c>
      <c r="J29" s="32">
        <v>21</v>
      </c>
      <c r="K29" s="32">
        <v>22</v>
      </c>
      <c r="L29" s="32">
        <v>21</v>
      </c>
    </row>
    <row r="30" spans="1:12" ht="6.75" customHeight="1">
      <c r="A30" s="291"/>
      <c r="B30" s="52"/>
      <c r="C30" s="54"/>
      <c r="D30" s="58"/>
      <c r="F30" s="32"/>
      <c r="G30" s="32"/>
      <c r="H30" s="32"/>
      <c r="I30" s="32"/>
      <c r="J30" s="129"/>
      <c r="L30" s="37"/>
    </row>
    <row r="31" spans="1:12" ht="18" customHeight="1">
      <c r="A31" s="296" t="s">
        <v>452</v>
      </c>
      <c r="B31" s="34"/>
      <c r="C31" s="39"/>
      <c r="D31" s="34"/>
      <c r="F31" s="32"/>
      <c r="G31" s="69"/>
      <c r="H31" s="69"/>
      <c r="I31" s="69"/>
      <c r="K31" s="69"/>
      <c r="L31" s="69" t="s">
        <v>340</v>
      </c>
    </row>
    <row r="32" spans="1:12" ht="18" customHeight="1">
      <c r="A32" s="291" t="s">
        <v>448</v>
      </c>
      <c r="B32" s="32">
        <v>32</v>
      </c>
      <c r="C32" s="32">
        <v>35</v>
      </c>
      <c r="D32" s="32">
        <v>30</v>
      </c>
      <c r="E32" s="32">
        <v>30</v>
      </c>
      <c r="F32" s="32">
        <v>35</v>
      </c>
      <c r="G32" s="32">
        <v>42</v>
      </c>
      <c r="H32" s="129" t="s">
        <v>114</v>
      </c>
      <c r="I32" s="129" t="s">
        <v>114</v>
      </c>
      <c r="J32" s="129" t="s">
        <v>114</v>
      </c>
      <c r="K32" s="129" t="s">
        <v>114</v>
      </c>
      <c r="L32" s="129" t="s">
        <v>114</v>
      </c>
    </row>
    <row r="33" spans="1:12" ht="18" customHeight="1">
      <c r="A33" s="291" t="s">
        <v>372</v>
      </c>
      <c r="B33" s="58" t="s">
        <v>114</v>
      </c>
      <c r="C33" s="58" t="s">
        <v>114</v>
      </c>
      <c r="D33" s="58" t="s">
        <v>114</v>
      </c>
      <c r="E33" s="58" t="s">
        <v>114</v>
      </c>
      <c r="F33" s="58" t="s">
        <v>114</v>
      </c>
      <c r="G33" s="58" t="s">
        <v>114</v>
      </c>
      <c r="H33" s="129">
        <v>53</v>
      </c>
      <c r="I33" s="129">
        <v>53</v>
      </c>
      <c r="J33" s="129">
        <v>52</v>
      </c>
      <c r="K33" s="129">
        <v>48</v>
      </c>
      <c r="L33" s="129">
        <v>49</v>
      </c>
    </row>
    <row r="34" spans="1:12" ht="18" customHeight="1">
      <c r="A34" s="291" t="s">
        <v>153</v>
      </c>
      <c r="B34" s="32">
        <v>55</v>
      </c>
      <c r="C34" s="32">
        <v>56</v>
      </c>
      <c r="D34" s="32">
        <v>47</v>
      </c>
      <c r="E34" s="32">
        <v>46</v>
      </c>
      <c r="F34" s="32">
        <v>48</v>
      </c>
      <c r="G34" s="32">
        <v>51</v>
      </c>
      <c r="H34" s="129">
        <v>53</v>
      </c>
      <c r="I34" s="32">
        <v>51</v>
      </c>
      <c r="J34" s="32">
        <v>58</v>
      </c>
      <c r="K34" s="32">
        <v>54</v>
      </c>
      <c r="L34" s="32">
        <v>57</v>
      </c>
    </row>
    <row r="35" spans="1:12" ht="18" customHeight="1">
      <c r="A35" s="291" t="s">
        <v>154</v>
      </c>
      <c r="B35" s="32">
        <v>71</v>
      </c>
      <c r="C35" s="32">
        <v>74</v>
      </c>
      <c r="D35" s="32">
        <v>66</v>
      </c>
      <c r="E35" s="32">
        <v>68</v>
      </c>
      <c r="F35" s="32">
        <v>69</v>
      </c>
      <c r="G35" s="32">
        <v>73</v>
      </c>
      <c r="H35" s="129">
        <v>76</v>
      </c>
      <c r="I35" s="32">
        <v>67</v>
      </c>
      <c r="J35" s="32">
        <v>72</v>
      </c>
      <c r="K35" s="32">
        <v>68</v>
      </c>
      <c r="L35" s="32">
        <v>73</v>
      </c>
    </row>
    <row r="36" spans="1:12" ht="18" customHeight="1">
      <c r="A36" s="291"/>
      <c r="B36" s="32"/>
      <c r="C36" s="32"/>
      <c r="D36" s="59"/>
      <c r="F36" s="32"/>
      <c r="G36" s="60"/>
      <c r="H36" s="60"/>
      <c r="I36" s="60"/>
      <c r="K36" s="60"/>
      <c r="L36" s="60" t="s">
        <v>365</v>
      </c>
    </row>
    <row r="37" spans="1:12" ht="18" customHeight="1">
      <c r="A37" s="291" t="s">
        <v>448</v>
      </c>
      <c r="B37" s="32">
        <v>0</v>
      </c>
      <c r="C37" s="32">
        <v>2</v>
      </c>
      <c r="D37" s="58" t="s">
        <v>114</v>
      </c>
      <c r="E37" s="58" t="s">
        <v>114</v>
      </c>
      <c r="F37" s="58" t="s">
        <v>114</v>
      </c>
      <c r="G37" s="58" t="s">
        <v>114</v>
      </c>
      <c r="H37" s="129" t="s">
        <v>114</v>
      </c>
      <c r="I37" s="129" t="s">
        <v>114</v>
      </c>
      <c r="J37" s="129" t="s">
        <v>114</v>
      </c>
      <c r="K37" s="129" t="s">
        <v>114</v>
      </c>
      <c r="L37" s="129" t="s">
        <v>114</v>
      </c>
    </row>
    <row r="38" spans="1:12" ht="18" customHeight="1">
      <c r="A38" s="291" t="s">
        <v>372</v>
      </c>
      <c r="B38" s="58" t="s">
        <v>114</v>
      </c>
      <c r="C38" s="129" t="s">
        <v>114</v>
      </c>
      <c r="D38" s="129" t="s">
        <v>114</v>
      </c>
      <c r="E38" s="58" t="s">
        <v>114</v>
      </c>
      <c r="F38" s="129" t="s">
        <v>114</v>
      </c>
      <c r="G38" s="129" t="s">
        <v>114</v>
      </c>
      <c r="H38" s="129">
        <v>12</v>
      </c>
      <c r="I38" s="129">
        <v>13</v>
      </c>
      <c r="J38" s="129">
        <v>16</v>
      </c>
      <c r="K38" s="129">
        <v>9</v>
      </c>
      <c r="L38" s="129">
        <v>14</v>
      </c>
    </row>
    <row r="39" spans="1:12" ht="18" customHeight="1">
      <c r="A39" s="291" t="s">
        <v>153</v>
      </c>
      <c r="B39" s="32">
        <v>6</v>
      </c>
      <c r="C39" s="32">
        <v>17</v>
      </c>
      <c r="D39" s="32">
        <v>6</v>
      </c>
      <c r="E39" s="32">
        <v>7</v>
      </c>
      <c r="F39" s="32">
        <v>1</v>
      </c>
      <c r="G39" s="32">
        <v>18</v>
      </c>
      <c r="H39" s="129">
        <v>5</v>
      </c>
      <c r="I39" s="32">
        <v>1</v>
      </c>
      <c r="J39" s="32">
        <v>23</v>
      </c>
      <c r="K39" s="32">
        <v>11</v>
      </c>
      <c r="L39" s="32">
        <v>16</v>
      </c>
    </row>
    <row r="40" spans="1:12" ht="18" customHeight="1">
      <c r="A40" s="291" t="s">
        <v>154</v>
      </c>
      <c r="B40" s="32">
        <v>10</v>
      </c>
      <c r="C40" s="32">
        <v>27</v>
      </c>
      <c r="D40" s="32">
        <v>10</v>
      </c>
      <c r="E40" s="32">
        <v>11</v>
      </c>
      <c r="F40" s="32">
        <v>19</v>
      </c>
      <c r="G40" s="32">
        <v>48</v>
      </c>
      <c r="H40" s="129">
        <v>29</v>
      </c>
      <c r="I40" s="32">
        <v>18</v>
      </c>
      <c r="J40" s="32">
        <v>47</v>
      </c>
      <c r="K40" s="32">
        <v>17</v>
      </c>
      <c r="L40" s="32">
        <v>65</v>
      </c>
    </row>
    <row r="41" spans="1:12" ht="9" customHeight="1">
      <c r="A41" s="273"/>
      <c r="F41" s="32"/>
      <c r="G41" s="32"/>
      <c r="H41" s="32"/>
      <c r="I41" s="32"/>
      <c r="J41" s="129"/>
      <c r="L41" s="37"/>
    </row>
    <row r="42" spans="1:12" ht="18" customHeight="1">
      <c r="A42" s="274" t="s">
        <v>453</v>
      </c>
      <c r="C42" s="39"/>
      <c r="D42" s="46"/>
      <c r="F42" s="32"/>
      <c r="G42" s="69"/>
      <c r="H42" s="69"/>
      <c r="I42" s="69"/>
      <c r="K42" s="69"/>
      <c r="L42" s="69" t="s">
        <v>340</v>
      </c>
    </row>
    <row r="43" spans="1:12" ht="18" customHeight="1">
      <c r="A43" s="291" t="s">
        <v>444</v>
      </c>
      <c r="B43" s="51">
        <v>20</v>
      </c>
      <c r="C43" s="51">
        <v>19</v>
      </c>
      <c r="D43" s="32">
        <v>23</v>
      </c>
      <c r="E43" s="32">
        <v>26</v>
      </c>
      <c r="F43" s="32">
        <v>27</v>
      </c>
      <c r="G43" s="32">
        <v>25</v>
      </c>
      <c r="H43" s="129" t="s">
        <v>114</v>
      </c>
      <c r="I43" s="129" t="s">
        <v>114</v>
      </c>
      <c r="J43" s="129" t="s">
        <v>114</v>
      </c>
      <c r="K43" s="129" t="s">
        <v>114</v>
      </c>
      <c r="L43" s="129" t="s">
        <v>114</v>
      </c>
    </row>
    <row r="44" spans="1:12" ht="18" customHeight="1">
      <c r="A44" s="291" t="s">
        <v>372</v>
      </c>
      <c r="B44" s="58" t="s">
        <v>114</v>
      </c>
      <c r="C44" s="58" t="s">
        <v>114</v>
      </c>
      <c r="D44" s="58" t="s">
        <v>114</v>
      </c>
      <c r="E44" s="58" t="s">
        <v>114</v>
      </c>
      <c r="F44" s="58" t="s">
        <v>114</v>
      </c>
      <c r="G44" s="58" t="s">
        <v>114</v>
      </c>
      <c r="H44" s="129">
        <v>19</v>
      </c>
      <c r="I44" s="129">
        <v>18</v>
      </c>
      <c r="J44" s="129">
        <v>20</v>
      </c>
      <c r="K44" s="129">
        <v>19</v>
      </c>
      <c r="L44" s="129">
        <v>15</v>
      </c>
    </row>
    <row r="45" spans="1:12" ht="18" customHeight="1">
      <c r="A45" s="291" t="s">
        <v>454</v>
      </c>
      <c r="B45" s="51">
        <v>26</v>
      </c>
      <c r="C45" s="51">
        <v>23</v>
      </c>
      <c r="D45" s="88">
        <v>28</v>
      </c>
      <c r="E45" s="88">
        <v>22</v>
      </c>
      <c r="F45" s="88">
        <v>20</v>
      </c>
      <c r="G45" s="32">
        <v>21</v>
      </c>
      <c r="H45" s="154">
        <v>20</v>
      </c>
      <c r="I45" s="32">
        <v>20</v>
      </c>
      <c r="J45" s="32">
        <v>21</v>
      </c>
      <c r="K45" s="32">
        <v>20</v>
      </c>
      <c r="L45" s="32">
        <v>25</v>
      </c>
    </row>
    <row r="46" spans="1:12" ht="18" customHeight="1">
      <c r="A46" s="291" t="s">
        <v>179</v>
      </c>
      <c r="B46" s="58" t="s">
        <v>114</v>
      </c>
      <c r="C46" s="58" t="s">
        <v>114</v>
      </c>
      <c r="D46" s="32">
        <v>19</v>
      </c>
      <c r="E46" s="32">
        <v>15</v>
      </c>
      <c r="F46" s="32">
        <v>18</v>
      </c>
      <c r="G46" s="32">
        <v>22</v>
      </c>
      <c r="H46" s="129">
        <v>19</v>
      </c>
      <c r="I46" s="32">
        <v>19</v>
      </c>
      <c r="J46" s="32">
        <v>20</v>
      </c>
      <c r="K46" s="32">
        <v>17</v>
      </c>
      <c r="L46" s="32">
        <v>17</v>
      </c>
    </row>
    <row r="47" spans="1:12" ht="18" customHeight="1" thickBot="1">
      <c r="A47" s="297" t="s">
        <v>183</v>
      </c>
      <c r="B47" s="90" t="s">
        <v>114</v>
      </c>
      <c r="C47" s="90" t="s">
        <v>114</v>
      </c>
      <c r="D47" s="90" t="s">
        <v>114</v>
      </c>
      <c r="E47" s="33">
        <v>20</v>
      </c>
      <c r="F47" s="33">
        <v>17</v>
      </c>
      <c r="G47" s="33">
        <v>19</v>
      </c>
      <c r="H47" s="152">
        <v>16</v>
      </c>
      <c r="I47" s="152">
        <v>15</v>
      </c>
      <c r="J47" s="152">
        <v>18</v>
      </c>
      <c r="K47" s="152">
        <v>16</v>
      </c>
      <c r="L47" s="152">
        <v>17</v>
      </c>
    </row>
    <row r="48" spans="1:6" ht="20.25" customHeight="1">
      <c r="A48" s="26" t="s">
        <v>407</v>
      </c>
      <c r="E48" s="40"/>
      <c r="F48" s="46"/>
    </row>
    <row r="49" ht="12.75">
      <c r="A49" s="37" t="s">
        <v>184</v>
      </c>
    </row>
    <row r="50" spans="1:6" ht="12.75">
      <c r="A50" s="42" t="s">
        <v>185</v>
      </c>
      <c r="B50" s="39"/>
      <c r="C50" s="34"/>
      <c r="E50" s="40"/>
      <c r="F50" s="46"/>
    </row>
    <row r="51" spans="1:6" ht="12.75">
      <c r="A51" s="71" t="s">
        <v>161</v>
      </c>
      <c r="B51" s="39"/>
      <c r="C51" s="34"/>
      <c r="E51" s="41"/>
      <c r="F51" s="46"/>
    </row>
    <row r="52" spans="1:6" ht="12.75">
      <c r="A52" s="43" t="s">
        <v>162</v>
      </c>
      <c r="B52" s="39"/>
      <c r="C52" s="34"/>
      <c r="D52" s="39"/>
      <c r="E52" s="41"/>
      <c r="F52" s="46"/>
    </row>
    <row r="53" spans="1:6" ht="12.75">
      <c r="A53" s="38" t="s">
        <v>397</v>
      </c>
      <c r="B53" s="39"/>
      <c r="C53" s="34"/>
      <c r="E53" s="41"/>
      <c r="F53" s="46"/>
    </row>
    <row r="54" spans="1:6" ht="12.75">
      <c r="A54" s="44" t="s">
        <v>163</v>
      </c>
      <c r="B54" s="39"/>
      <c r="C54" s="34"/>
      <c r="E54" s="41"/>
      <c r="F54" s="46"/>
    </row>
    <row r="55" spans="1:6" ht="12.75">
      <c r="A55" s="71" t="s">
        <v>164</v>
      </c>
      <c r="B55" s="39"/>
      <c r="C55" s="34"/>
      <c r="E55" s="41"/>
      <c r="F55" s="46"/>
    </row>
    <row r="56" spans="1:6" ht="15.75">
      <c r="A56" s="42" t="s">
        <v>344</v>
      </c>
      <c r="B56" s="39"/>
      <c r="C56" s="34"/>
      <c r="D56" s="39"/>
      <c r="E56" s="41"/>
      <c r="F56" s="46"/>
    </row>
    <row r="57" spans="1:5" ht="12.75">
      <c r="A57" s="37" t="s">
        <v>376</v>
      </c>
      <c r="E57" s="46"/>
    </row>
    <row r="58" spans="1:5" ht="12.75">
      <c r="A58" s="73" t="s">
        <v>375</v>
      </c>
      <c r="E58" s="46"/>
    </row>
    <row r="59" spans="1:5" ht="15.75">
      <c r="A59" s="73" t="s">
        <v>373</v>
      </c>
      <c r="E59" s="46"/>
    </row>
    <row r="60" spans="1:5" ht="12.75">
      <c r="A60" s="73" t="s">
        <v>374</v>
      </c>
      <c r="E60" s="46"/>
    </row>
    <row r="61" spans="1:5" ht="12.75">
      <c r="A61" s="37" t="s">
        <v>342</v>
      </c>
      <c r="E61" s="46"/>
    </row>
    <row r="62" ht="12.75">
      <c r="A62" s="73" t="s">
        <v>343</v>
      </c>
    </row>
    <row r="63" ht="9.75" customHeight="1">
      <c r="A63" s="73"/>
    </row>
    <row r="64" ht="12.75">
      <c r="A64" s="71" t="s">
        <v>281</v>
      </c>
    </row>
  </sheetData>
  <printOptions/>
  <pageMargins left="0.75" right="0.75" top="1" bottom="1" header="0.5" footer="0.5"/>
  <pageSetup horizontalDpi="96" verticalDpi="96" orientation="portrait" paperSize="9" scale="70" r:id="rId1"/>
  <headerFooter alignWithMargins="0">
    <oddHeader>&amp;R&amp;"Arial,Bold"&amp;14ROAD TRAFFIC</oddHeader>
  </headerFooter>
</worksheet>
</file>

<file path=xl/worksheets/sheet15.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2.75"/>
  <cols>
    <col min="13" max="13" width="3.8515625" style="0" customWidth="1"/>
  </cols>
  <sheetData>
    <row r="1" s="18" customFormat="1" ht="15.75">
      <c r="A1" s="321" t="s">
        <v>493</v>
      </c>
    </row>
    <row r="2" s="18" customFormat="1" ht="14.25" customHeight="1">
      <c r="A2" s="322" t="s">
        <v>165</v>
      </c>
    </row>
  </sheetData>
  <printOptions/>
  <pageMargins left="0.9448818897637796" right="0.35433070866141736" top="0.7874015748031497" bottom="0.5905511811023623" header="0.5118110236220472" footer="0.5118110236220472"/>
  <pageSetup horizontalDpi="600" verticalDpi="600" orientation="portrait" paperSize="9" scale="73" r:id="rId2"/>
  <headerFooter alignWithMargins="0">
    <oddHeader>&amp;R&amp;"Arial,Bold"&amp;16ROAD TRAFFIC</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O55"/>
  <sheetViews>
    <sheetView workbookViewId="0" topLeftCell="A1">
      <selection activeCell="A10" sqref="A10"/>
    </sheetView>
  </sheetViews>
  <sheetFormatPr defaultColWidth="9.140625" defaultRowHeight="12.75"/>
  <cols>
    <col min="1" max="1" width="40.28125" style="37" customWidth="1"/>
    <col min="2" max="2" width="9.7109375" style="37" customWidth="1"/>
    <col min="3" max="3" width="1.57421875" style="37" customWidth="1"/>
    <col min="4" max="4" width="9.7109375" style="37" customWidth="1"/>
    <col min="5" max="5" width="1.7109375" style="37" customWidth="1"/>
    <col min="6" max="13" width="9.7109375" style="37" customWidth="1"/>
    <col min="14" max="14" width="1.7109375" style="37" customWidth="1"/>
    <col min="15" max="15" width="11.28125" style="37" customWidth="1"/>
    <col min="16" max="16384" width="9.140625" style="37" customWidth="1"/>
  </cols>
  <sheetData>
    <row r="2" s="32" customFormat="1" ht="18.75">
      <c r="A2" s="236" t="s">
        <v>455</v>
      </c>
    </row>
    <row r="3" spans="1:13" ht="9" customHeight="1">
      <c r="A3" s="265"/>
      <c r="B3" s="38"/>
      <c r="C3" s="38"/>
      <c r="D3" s="38"/>
      <c r="E3" s="38"/>
      <c r="F3" s="38"/>
      <c r="G3" s="38"/>
      <c r="H3" s="38"/>
      <c r="I3" s="38"/>
      <c r="J3" s="38"/>
      <c r="K3" s="38"/>
      <c r="L3" s="38"/>
      <c r="M3" s="38"/>
    </row>
    <row r="4" spans="1:15" s="68" customFormat="1" ht="15.75">
      <c r="A4" s="275"/>
      <c r="B4" s="275">
        <v>1990</v>
      </c>
      <c r="C4" s="275"/>
      <c r="D4" s="275">
        <v>1995</v>
      </c>
      <c r="E4" s="275"/>
      <c r="F4" s="275">
        <v>2000</v>
      </c>
      <c r="G4" s="275">
        <v>2001</v>
      </c>
      <c r="H4" s="275">
        <v>2002</v>
      </c>
      <c r="I4" s="275">
        <v>2003</v>
      </c>
      <c r="J4" s="275">
        <v>2004</v>
      </c>
      <c r="K4" s="275">
        <v>2005</v>
      </c>
      <c r="L4" s="275">
        <v>2006</v>
      </c>
      <c r="M4" s="275">
        <v>2007</v>
      </c>
      <c r="O4" s="171"/>
    </row>
    <row r="5" spans="1:5" s="68" customFormat="1" ht="7.5" customHeight="1">
      <c r="A5" s="35"/>
      <c r="B5" s="36"/>
      <c r="C5" s="36"/>
      <c r="D5" s="36"/>
      <c r="E5" s="36"/>
    </row>
    <row r="6" spans="1:13" s="68" customFormat="1" ht="15" customHeight="1">
      <c r="A6" s="47"/>
      <c r="B6" s="36"/>
      <c r="C6" s="36"/>
      <c r="D6" s="36"/>
      <c r="E6" s="36"/>
      <c r="H6" s="69"/>
      <c r="I6" s="69"/>
      <c r="J6" s="69"/>
      <c r="L6" s="69"/>
      <c r="M6" s="69" t="s">
        <v>400</v>
      </c>
    </row>
    <row r="7" spans="1:13" s="68" customFormat="1" ht="19.5" customHeight="1">
      <c r="A7" s="270" t="s">
        <v>481</v>
      </c>
      <c r="B7" s="36"/>
      <c r="C7" s="36"/>
      <c r="E7" s="36"/>
      <c r="G7" s="36"/>
      <c r="H7" s="172"/>
      <c r="I7" s="172"/>
      <c r="J7" s="172"/>
      <c r="K7" s="172"/>
      <c r="L7" s="172"/>
      <c r="M7" s="172"/>
    </row>
    <row r="8" spans="1:15" ht="15" customHeight="1">
      <c r="A8" s="269" t="s">
        <v>482</v>
      </c>
      <c r="B8" s="196">
        <v>9243.171797027822</v>
      </c>
      <c r="C8" s="196"/>
      <c r="D8" s="196">
        <v>9283.024148094833</v>
      </c>
      <c r="E8" s="196"/>
      <c r="F8" s="196">
        <v>9499.074990848556</v>
      </c>
      <c r="G8" s="196">
        <v>9449.523677333564</v>
      </c>
      <c r="H8" s="196">
        <v>9721.536946907208</v>
      </c>
      <c r="I8" s="196">
        <v>9738.146325301099</v>
      </c>
      <c r="J8" s="196">
        <v>9847.60098026146</v>
      </c>
      <c r="K8" s="196">
        <v>9911.79965127024</v>
      </c>
      <c r="L8" s="208">
        <v>10033.843132397104</v>
      </c>
      <c r="M8" s="208">
        <v>10249.427558134357</v>
      </c>
      <c r="O8" s="176"/>
    </row>
    <row r="9" spans="1:15" ht="15" customHeight="1">
      <c r="A9" s="269" t="s">
        <v>499</v>
      </c>
      <c r="B9" s="196">
        <v>376.2674006132007</v>
      </c>
      <c r="C9" s="196"/>
      <c r="D9" s="196">
        <v>380.69613520633595</v>
      </c>
      <c r="E9" s="196"/>
      <c r="F9" s="196">
        <v>279.3089879905132</v>
      </c>
      <c r="G9" s="196">
        <v>266.39463528754305</v>
      </c>
      <c r="H9" s="196">
        <v>293.4302799044565</v>
      </c>
      <c r="I9" s="196">
        <v>292.54229990024635</v>
      </c>
      <c r="J9" s="196">
        <v>277.3218495222816</v>
      </c>
      <c r="K9" s="196">
        <v>306.0594530575799</v>
      </c>
      <c r="L9" s="208">
        <v>308.5567507834603</v>
      </c>
      <c r="M9" s="208">
        <v>333.0045458798599</v>
      </c>
      <c r="O9" s="176"/>
    </row>
    <row r="10" spans="1:15" ht="15" customHeight="1">
      <c r="A10" s="269" t="s">
        <v>377</v>
      </c>
      <c r="B10" s="196">
        <v>5838.929426615716</v>
      </c>
      <c r="C10" s="196"/>
      <c r="D10" s="196">
        <v>5977.325309195169</v>
      </c>
      <c r="E10" s="196"/>
      <c r="F10" s="196">
        <v>6260.156408615631</v>
      </c>
      <c r="G10" s="196">
        <v>6219.259217796314</v>
      </c>
      <c r="H10" s="196">
        <v>6413.80878344349</v>
      </c>
      <c r="I10" s="196">
        <v>6306.992985755858</v>
      </c>
      <c r="J10" s="196">
        <v>6351.122517519001</v>
      </c>
      <c r="K10" s="196">
        <v>6276.448075401011</v>
      </c>
      <c r="L10" s="208">
        <v>6273.775424308162</v>
      </c>
      <c r="M10" s="208">
        <v>6296.046406403905</v>
      </c>
      <c r="O10" s="179"/>
    </row>
    <row r="11" spans="1:15" ht="15" customHeight="1">
      <c r="A11" s="269" t="s">
        <v>379</v>
      </c>
      <c r="B11" s="196">
        <v>2116.4361932711577</v>
      </c>
      <c r="C11" s="196"/>
      <c r="D11" s="196">
        <v>1906.06712815506</v>
      </c>
      <c r="E11" s="196"/>
      <c r="F11" s="196">
        <v>1975.3173834757458</v>
      </c>
      <c r="G11" s="196">
        <v>1997.3438642298518</v>
      </c>
      <c r="H11" s="196">
        <v>1969.5492214286185</v>
      </c>
      <c r="I11" s="196">
        <v>2081.7508850344843</v>
      </c>
      <c r="J11" s="196">
        <v>2110.2676050970813</v>
      </c>
      <c r="K11" s="196">
        <v>2095.3009458724296</v>
      </c>
      <c r="L11" s="208">
        <v>2192.583300725632</v>
      </c>
      <c r="M11" s="208">
        <v>2302.5008797039036</v>
      </c>
      <c r="O11" s="179"/>
    </row>
    <row r="12" spans="1:15" ht="15" customHeight="1">
      <c r="A12" s="269" t="s">
        <v>378</v>
      </c>
      <c r="B12" s="196">
        <v>863.2417043381893</v>
      </c>
      <c r="C12" s="196"/>
      <c r="D12" s="196">
        <v>975.095288822355</v>
      </c>
      <c r="E12" s="196"/>
      <c r="F12" s="196">
        <v>933.3833750056954</v>
      </c>
      <c r="G12" s="196">
        <v>904.9248014804779</v>
      </c>
      <c r="H12" s="196">
        <v>970.9184672772222</v>
      </c>
      <c r="I12" s="196">
        <v>973.4878571126097</v>
      </c>
      <c r="J12" s="196">
        <v>1024.5001211797235</v>
      </c>
      <c r="K12" s="196">
        <v>1150.2994158739573</v>
      </c>
      <c r="L12" s="208">
        <v>1175.6140534641866</v>
      </c>
      <c r="M12" s="208">
        <v>1234.9783552109352</v>
      </c>
      <c r="O12" s="179"/>
    </row>
    <row r="13" spans="1:15" ht="15" customHeight="1">
      <c r="A13" s="269" t="s">
        <v>380</v>
      </c>
      <c r="B13" s="196">
        <v>27.043040891939835</v>
      </c>
      <c r="C13" s="196"/>
      <c r="D13" s="196">
        <v>22.78527161126433</v>
      </c>
      <c r="E13" s="196"/>
      <c r="F13" s="196">
        <v>27.248344476089546</v>
      </c>
      <c r="G13" s="196">
        <v>27.710749743104266</v>
      </c>
      <c r="H13" s="196">
        <v>30.23080933056418</v>
      </c>
      <c r="I13" s="196">
        <v>33.72762016773711</v>
      </c>
      <c r="J13" s="196">
        <v>31.99923964003345</v>
      </c>
      <c r="K13" s="196">
        <v>32.075500057239466</v>
      </c>
      <c r="L13" s="208">
        <v>30.418842736884972</v>
      </c>
      <c r="M13" s="208">
        <v>32.92261228996585</v>
      </c>
      <c r="O13" s="180"/>
    </row>
    <row r="14" spans="1:15" ht="18" customHeight="1">
      <c r="A14" s="269" t="s">
        <v>492</v>
      </c>
      <c r="B14" s="196">
        <v>21.25403129761922</v>
      </c>
      <c r="C14" s="196"/>
      <c r="D14" s="196">
        <v>21.055015104648835</v>
      </c>
      <c r="E14" s="196"/>
      <c r="F14" s="196">
        <v>23.660491284886895</v>
      </c>
      <c r="G14" s="196">
        <v>33.8904087962772</v>
      </c>
      <c r="H14" s="196">
        <v>43.59938552286141</v>
      </c>
      <c r="I14" s="196">
        <v>49.6446773301665</v>
      </c>
      <c r="J14" s="196">
        <v>52.38964730334858</v>
      </c>
      <c r="K14" s="196">
        <v>51.61626100801663</v>
      </c>
      <c r="L14" s="208">
        <v>52.89476037877907</v>
      </c>
      <c r="M14" s="208">
        <v>49.97475864579254</v>
      </c>
      <c r="O14" s="180"/>
    </row>
    <row r="15" spans="1:15" ht="15" customHeight="1">
      <c r="A15" s="269" t="s">
        <v>381</v>
      </c>
      <c r="B15" s="196">
        <v>217.0518637143347</v>
      </c>
      <c r="C15" s="196"/>
      <c r="D15" s="196">
        <v>206.0250598219417</v>
      </c>
      <c r="E15" s="196"/>
      <c r="F15" s="196">
        <v>236.88676954125</v>
      </c>
      <c r="G15" s="196">
        <v>230.64122304883568</v>
      </c>
      <c r="H15" s="196">
        <v>208.5931016636111</v>
      </c>
      <c r="I15" s="196">
        <v>225.23230872539102</v>
      </c>
      <c r="J15" s="196">
        <v>241.39687850742675</v>
      </c>
      <c r="K15" s="196">
        <v>245.28422041528103</v>
      </c>
      <c r="L15" s="208">
        <v>251.1933534449883</v>
      </c>
      <c r="M15" s="208">
        <v>259.0569807860402</v>
      </c>
      <c r="O15" s="176"/>
    </row>
    <row r="16" spans="1:15" ht="15" customHeight="1">
      <c r="A16" s="359" t="s">
        <v>483</v>
      </c>
      <c r="B16" s="196">
        <v>2516.3712443173</v>
      </c>
      <c r="C16" s="196"/>
      <c r="D16" s="196">
        <v>2420.985387258987</v>
      </c>
      <c r="E16" s="196"/>
      <c r="F16" s="196">
        <v>2034.6053915799355</v>
      </c>
      <c r="G16" s="196">
        <v>1985.6100061208272</v>
      </c>
      <c r="H16" s="196">
        <v>1660.7182769097076</v>
      </c>
      <c r="I16" s="196">
        <v>1781.1928151550576</v>
      </c>
      <c r="J16" s="196">
        <v>1855.6530110129474</v>
      </c>
      <c r="K16" s="196">
        <v>1884.6140267897822</v>
      </c>
      <c r="L16" s="208">
        <v>2160.5934287674077</v>
      </c>
      <c r="M16" s="208">
        <v>2092.6717671736014</v>
      </c>
      <c r="O16" s="176"/>
    </row>
    <row r="17" spans="1:15" ht="15" customHeight="1">
      <c r="A17" s="269" t="s">
        <v>488</v>
      </c>
      <c r="B17" s="196">
        <v>720.3731861281135</v>
      </c>
      <c r="C17" s="196"/>
      <c r="D17" s="196">
        <v>828.7882112679756</v>
      </c>
      <c r="E17" s="196"/>
      <c r="F17" s="196">
        <v>1244.050417965651</v>
      </c>
      <c r="G17" s="196">
        <v>1296.5511926586626</v>
      </c>
      <c r="H17" s="196">
        <v>1295.6476513019854</v>
      </c>
      <c r="I17" s="196">
        <v>1366.554791643894</v>
      </c>
      <c r="J17" s="196">
        <v>1559.241888936907</v>
      </c>
      <c r="K17" s="196">
        <v>1747.1649844651029</v>
      </c>
      <c r="L17" s="208">
        <v>1799.9865347524321</v>
      </c>
      <c r="M17" s="208">
        <v>1769.514814198418</v>
      </c>
      <c r="O17" s="176"/>
    </row>
    <row r="18" spans="1:15" ht="15" customHeight="1">
      <c r="A18" s="269" t="s">
        <v>487</v>
      </c>
      <c r="B18" s="196">
        <v>514.8935498206354</v>
      </c>
      <c r="C18" s="196"/>
      <c r="D18" s="196">
        <v>398.3223708615166</v>
      </c>
      <c r="E18" s="196"/>
      <c r="F18" s="196">
        <v>302.3438103804814</v>
      </c>
      <c r="G18" s="196">
        <v>303.0515888914407</v>
      </c>
      <c r="H18" s="196">
        <v>314.0219633679268</v>
      </c>
      <c r="I18" s="196">
        <v>294.5187527422025</v>
      </c>
      <c r="J18" s="196">
        <v>301.1945449127019</v>
      </c>
      <c r="K18" s="196">
        <v>292.7326127983394</v>
      </c>
      <c r="L18" s="208">
        <v>291.72174983468165</v>
      </c>
      <c r="M18" s="208">
        <v>355.2993934733337</v>
      </c>
      <c r="O18" s="176"/>
    </row>
    <row r="19" spans="1:15" ht="15" customHeight="1">
      <c r="A19" s="279" t="s">
        <v>382</v>
      </c>
      <c r="B19" s="196">
        <v>13211.861641008207</v>
      </c>
      <c r="C19" s="196"/>
      <c r="D19" s="196">
        <v>13137.145177305254</v>
      </c>
      <c r="E19" s="196"/>
      <c r="F19" s="196">
        <v>13316.961380315874</v>
      </c>
      <c r="G19" s="196">
        <v>13265.37768805333</v>
      </c>
      <c r="H19" s="196">
        <v>13200.51794015044</v>
      </c>
      <c r="I19" s="196">
        <v>13405.644993567645</v>
      </c>
      <c r="J19" s="196">
        <v>13805.087303631444</v>
      </c>
      <c r="K19" s="196">
        <v>14081.595495738744</v>
      </c>
      <c r="L19" s="208">
        <v>14537.338199196614</v>
      </c>
      <c r="M19" s="208">
        <v>14725.97051376575</v>
      </c>
      <c r="O19" s="176"/>
    </row>
    <row r="20" spans="1:15" ht="18.75" customHeight="1">
      <c r="A20" s="271" t="s">
        <v>489</v>
      </c>
      <c r="B20" s="196">
        <v>56677.90846656129</v>
      </c>
      <c r="C20" s="196"/>
      <c r="D20" s="196">
        <v>54563.85518658403</v>
      </c>
      <c r="E20" s="196"/>
      <c r="F20" s="196">
        <v>52101.30916464969</v>
      </c>
      <c r="G20" s="196">
        <v>51558.28474336452</v>
      </c>
      <c r="H20" s="196">
        <v>47678.24833772036</v>
      </c>
      <c r="I20" s="196">
        <v>46964.445858729516</v>
      </c>
      <c r="J20" s="196">
        <v>44553.60456260569</v>
      </c>
      <c r="K20" s="196">
        <v>43303.721978578404</v>
      </c>
      <c r="L20" s="208">
        <v>46495.78082744748</v>
      </c>
      <c r="M20" s="208">
        <v>42178.57749746193</v>
      </c>
      <c r="O20" s="176"/>
    </row>
    <row r="21" spans="1:15" ht="19.5" customHeight="1">
      <c r="A21" s="280" t="s">
        <v>490</v>
      </c>
      <c r="B21" s="196">
        <v>69889.7701075695</v>
      </c>
      <c r="C21" s="196"/>
      <c r="D21" s="196">
        <v>67701.00036388928</v>
      </c>
      <c r="E21" s="196"/>
      <c r="F21" s="196">
        <v>65418.27054496556</v>
      </c>
      <c r="G21" s="196">
        <v>64823.662431417855</v>
      </c>
      <c r="H21" s="196">
        <v>60878.766277870796</v>
      </c>
      <c r="I21" s="196">
        <v>60370.09085229716</v>
      </c>
      <c r="J21" s="196">
        <v>58358.69186623713</v>
      </c>
      <c r="K21" s="196">
        <v>57385.31747431715</v>
      </c>
      <c r="L21" s="208">
        <v>61033.1190266441</v>
      </c>
      <c r="M21" s="208">
        <v>56904.54801122768</v>
      </c>
      <c r="O21" s="176"/>
    </row>
    <row r="22" spans="1:13" ht="4.5" customHeight="1">
      <c r="A22" s="272"/>
      <c r="B22" s="52"/>
      <c r="C22" s="52"/>
      <c r="D22" s="52"/>
      <c r="E22" s="52"/>
      <c r="F22" s="56"/>
      <c r="G22" s="57"/>
      <c r="H22" s="32"/>
      <c r="I22" s="32"/>
      <c r="J22" s="32"/>
      <c r="K22" s="32"/>
      <c r="L22" s="32"/>
      <c r="M22" s="32"/>
    </row>
    <row r="23" spans="1:13" ht="12" customHeight="1">
      <c r="A23" s="272"/>
      <c r="B23" s="181"/>
      <c r="C23" s="181"/>
      <c r="D23" s="181"/>
      <c r="E23" s="181"/>
      <c r="F23" s="181"/>
      <c r="G23" s="181"/>
      <c r="H23" s="181"/>
      <c r="I23" s="181"/>
      <c r="J23" s="181"/>
      <c r="K23" s="181"/>
      <c r="M23" s="69" t="s">
        <v>383</v>
      </c>
    </row>
    <row r="24" ht="15.75" customHeight="1">
      <c r="A24" s="280" t="s">
        <v>402</v>
      </c>
    </row>
    <row r="25" spans="1:13" ht="16.5" customHeight="1">
      <c r="A25" s="280" t="s">
        <v>491</v>
      </c>
      <c r="B25" s="182">
        <f>100*B19/B21</f>
        <v>18.90385620194976</v>
      </c>
      <c r="C25" s="54"/>
      <c r="D25" s="182">
        <f>100*D19/D21</f>
        <v>19.404654446306253</v>
      </c>
      <c r="E25" s="54"/>
      <c r="F25" s="182">
        <f aca="true" t="shared" si="0" ref="F25:M25">100*F19/F21</f>
        <v>20.356639314031387</v>
      </c>
      <c r="G25" s="182">
        <f t="shared" si="0"/>
        <v>20.463789286956494</v>
      </c>
      <c r="H25" s="182">
        <f t="shared" si="0"/>
        <v>21.683287535589855</v>
      </c>
      <c r="I25" s="182">
        <f t="shared" si="0"/>
        <v>22.205772435171912</v>
      </c>
      <c r="J25" s="182">
        <f t="shared" si="0"/>
        <v>23.655580449393604</v>
      </c>
      <c r="K25" s="182">
        <f t="shared" si="0"/>
        <v>24.538673158061684</v>
      </c>
      <c r="L25" s="182">
        <f t="shared" si="0"/>
        <v>23.818769925309432</v>
      </c>
      <c r="M25" s="182">
        <f t="shared" si="0"/>
        <v>25.878371814604712</v>
      </c>
    </row>
    <row r="26" spans="1:13" ht="7.5" customHeight="1">
      <c r="A26" s="276"/>
      <c r="B26" s="277"/>
      <c r="C26" s="277"/>
      <c r="D26" s="277"/>
      <c r="E26" s="277"/>
      <c r="F26" s="277"/>
      <c r="G26" s="277"/>
      <c r="H26" s="278"/>
      <c r="I26" s="278"/>
      <c r="J26" s="278"/>
      <c r="K26" s="278"/>
      <c r="L26" s="278"/>
      <c r="M26" s="278"/>
    </row>
    <row r="27" spans="1:13" ht="15.75" customHeight="1">
      <c r="A27" s="26" t="s">
        <v>407</v>
      </c>
      <c r="B27" s="58"/>
      <c r="C27" s="58"/>
      <c r="D27" s="58"/>
      <c r="E27" s="58"/>
      <c r="F27" s="58"/>
      <c r="G27" s="58"/>
      <c r="H27" s="58"/>
      <c r="I27" s="58"/>
      <c r="J27" s="58"/>
      <c r="K27" s="58"/>
      <c r="L27" s="89"/>
      <c r="M27" s="89"/>
    </row>
    <row r="28" spans="1:13" ht="15" customHeight="1">
      <c r="A28" s="46" t="s">
        <v>456</v>
      </c>
      <c r="B28" s="58"/>
      <c r="C28" s="58"/>
      <c r="D28" s="58"/>
      <c r="E28" s="55"/>
      <c r="F28" s="89"/>
      <c r="G28" s="89"/>
      <c r="H28" s="89"/>
      <c r="I28" s="89"/>
      <c r="J28" s="89"/>
      <c r="K28" s="89"/>
      <c r="L28" s="89"/>
      <c r="M28" s="89"/>
    </row>
    <row r="29" spans="1:13" ht="15" customHeight="1">
      <c r="A29" s="46" t="s">
        <v>415</v>
      </c>
      <c r="B29" s="58"/>
      <c r="C29" s="58"/>
      <c r="D29" s="58"/>
      <c r="E29" s="55"/>
      <c r="F29" s="89"/>
      <c r="G29" s="89"/>
      <c r="H29" s="89"/>
      <c r="I29" s="89"/>
      <c r="J29" s="89"/>
      <c r="K29" s="89"/>
      <c r="L29" s="89"/>
      <c r="M29" s="89"/>
    </row>
    <row r="30" spans="1:13" ht="15" customHeight="1">
      <c r="A30" s="46" t="s">
        <v>414</v>
      </c>
      <c r="B30" s="58"/>
      <c r="C30" s="58"/>
      <c r="D30" s="58"/>
      <c r="E30" s="55"/>
      <c r="F30" s="89"/>
      <c r="G30" s="89"/>
      <c r="H30" s="89"/>
      <c r="I30" s="89"/>
      <c r="J30" s="89"/>
      <c r="K30" s="89"/>
      <c r="L30" s="89"/>
      <c r="M30" s="89"/>
    </row>
    <row r="31" spans="1:13" ht="83.25" customHeight="1">
      <c r="A31" s="368" t="s">
        <v>20</v>
      </c>
      <c r="B31" s="368"/>
      <c r="C31" s="368"/>
      <c r="D31" s="368"/>
      <c r="E31" s="368"/>
      <c r="F31" s="368"/>
      <c r="G31" s="368"/>
      <c r="H31" s="368"/>
      <c r="I31" s="368"/>
      <c r="J31" s="368"/>
      <c r="K31" s="368"/>
      <c r="L31" s="368"/>
      <c r="M31" s="89"/>
    </row>
    <row r="32" spans="1:13" ht="120" customHeight="1">
      <c r="A32" s="368" t="s">
        <v>21</v>
      </c>
      <c r="B32" s="368"/>
      <c r="C32" s="368"/>
      <c r="D32" s="368"/>
      <c r="E32" s="368"/>
      <c r="F32" s="368"/>
      <c r="G32" s="368"/>
      <c r="H32" s="368"/>
      <c r="I32" s="368"/>
      <c r="J32" s="368"/>
      <c r="K32" s="368"/>
      <c r="L32" s="368"/>
      <c r="M32" s="89"/>
    </row>
    <row r="33" spans="1:13" ht="14.25" customHeight="1">
      <c r="A33" s="183" t="s">
        <v>484</v>
      </c>
      <c r="B33" s="58"/>
      <c r="C33" s="58"/>
      <c r="D33" s="58"/>
      <c r="E33" s="58"/>
      <c r="F33" s="58"/>
      <c r="G33" s="58"/>
      <c r="H33" s="58"/>
      <c r="I33" s="89"/>
      <c r="J33" s="89"/>
      <c r="K33" s="89"/>
      <c r="L33" s="89"/>
      <c r="M33" s="89"/>
    </row>
    <row r="34" spans="1:13" ht="14.25" customHeight="1">
      <c r="A34" s="46" t="s">
        <v>485</v>
      </c>
      <c r="B34" s="58"/>
      <c r="C34" s="58"/>
      <c r="D34" s="58"/>
      <c r="E34" s="58"/>
      <c r="F34" s="58"/>
      <c r="G34" s="58"/>
      <c r="H34" s="58"/>
      <c r="I34" s="58"/>
      <c r="J34" s="58"/>
      <c r="K34" s="58"/>
      <c r="L34" s="89"/>
      <c r="M34" s="89"/>
    </row>
    <row r="35" spans="1:13" ht="14.25" customHeight="1">
      <c r="A35" s="46" t="s">
        <v>486</v>
      </c>
      <c r="B35" s="58"/>
      <c r="C35" s="58"/>
      <c r="D35" s="58"/>
      <c r="E35" s="58"/>
      <c r="F35" s="58"/>
      <c r="G35" s="58"/>
      <c r="H35" s="58"/>
      <c r="I35" s="58"/>
      <c r="J35" s="58"/>
      <c r="K35" s="58"/>
      <c r="L35" s="89"/>
      <c r="M35" s="89"/>
    </row>
    <row r="36" spans="1:13" ht="15" customHeight="1">
      <c r="A36" s="46" t="s">
        <v>384</v>
      </c>
      <c r="B36" s="52"/>
      <c r="C36" s="52"/>
      <c r="D36" s="52"/>
      <c r="E36" s="54"/>
      <c r="F36" s="58"/>
      <c r="H36" s="32"/>
      <c r="I36" s="32"/>
      <c r="J36" s="32"/>
      <c r="K36" s="32"/>
      <c r="L36" s="32"/>
      <c r="M36" s="32"/>
    </row>
    <row r="37" spans="1:13" ht="18.75" customHeight="1">
      <c r="A37" s="86" t="s">
        <v>1</v>
      </c>
      <c r="H37" s="32"/>
      <c r="I37" s="32"/>
      <c r="J37" s="32"/>
      <c r="K37" s="32"/>
      <c r="L37" s="32"/>
      <c r="M37" s="32"/>
    </row>
    <row r="38" spans="1:13" ht="9" customHeight="1" thickBot="1">
      <c r="A38" s="184"/>
      <c r="B38" s="185"/>
      <c r="C38" s="185"/>
      <c r="D38" s="185"/>
      <c r="E38" s="186"/>
      <c r="F38" s="90"/>
      <c r="G38" s="66"/>
      <c r="H38" s="33"/>
      <c r="I38" s="33"/>
      <c r="J38" s="33"/>
      <c r="K38" s="33"/>
      <c r="L38" s="33"/>
      <c r="M38" s="33"/>
    </row>
    <row r="39" spans="1:13" ht="15" customHeight="1" thickBot="1">
      <c r="A39" s="67"/>
      <c r="B39" s="67">
        <v>1990</v>
      </c>
      <c r="C39" s="67"/>
      <c r="D39" s="67">
        <v>1995</v>
      </c>
      <c r="E39" s="67"/>
      <c r="F39" s="67">
        <v>2000</v>
      </c>
      <c r="G39" s="67">
        <v>2001</v>
      </c>
      <c r="H39" s="67">
        <v>2002</v>
      </c>
      <c r="I39" s="67">
        <v>2003</v>
      </c>
      <c r="J39" s="67">
        <v>2004</v>
      </c>
      <c r="K39" s="67">
        <v>2005</v>
      </c>
      <c r="L39" s="67">
        <v>2006</v>
      </c>
      <c r="M39" s="67">
        <v>2007</v>
      </c>
    </row>
    <row r="40" spans="1:13" ht="15" customHeight="1">
      <c r="A40" s="46" t="s">
        <v>384</v>
      </c>
      <c r="B40" s="52"/>
      <c r="C40" s="52"/>
      <c r="D40" s="52"/>
      <c r="E40" s="54"/>
      <c r="G40" s="32"/>
      <c r="H40" s="32"/>
      <c r="I40" s="69"/>
      <c r="J40" s="69"/>
      <c r="L40" s="69"/>
      <c r="M40" s="69" t="s">
        <v>401</v>
      </c>
    </row>
    <row r="41" spans="1:13" ht="15" customHeight="1">
      <c r="A41" s="187" t="s">
        <v>385</v>
      </c>
      <c r="B41" s="52"/>
      <c r="C41" s="52"/>
      <c r="D41" s="52"/>
      <c r="E41" s="54"/>
      <c r="G41" s="32"/>
      <c r="H41" s="32"/>
      <c r="I41" s="32"/>
      <c r="J41" s="32" t="s">
        <v>386</v>
      </c>
      <c r="K41" s="32"/>
      <c r="L41" s="32"/>
      <c r="M41" s="32"/>
    </row>
    <row r="42" spans="1:13" ht="15" customHeight="1">
      <c r="A42" s="46" t="s">
        <v>387</v>
      </c>
      <c r="B42" s="173">
        <v>11061.78001312387</v>
      </c>
      <c r="C42" s="174"/>
      <c r="D42" s="173">
        <v>10812.394772272499</v>
      </c>
      <c r="E42" s="175"/>
      <c r="F42" s="173">
        <v>11078.819519521978</v>
      </c>
      <c r="G42" s="173">
        <v>10923.832984660612</v>
      </c>
      <c r="H42" s="173">
        <v>11121.923313992678</v>
      </c>
      <c r="I42" s="173">
        <v>11431.855114606033</v>
      </c>
      <c r="J42" s="173">
        <v>11561.449861826764</v>
      </c>
      <c r="K42" s="173">
        <v>11745.917215823274</v>
      </c>
      <c r="L42" s="209">
        <v>12030.227790304421</v>
      </c>
      <c r="M42" s="209">
        <v>12190.300653480774</v>
      </c>
    </row>
    <row r="43" spans="1:13" ht="15" customHeight="1">
      <c r="A43" s="46" t="s">
        <v>388</v>
      </c>
      <c r="B43" s="173">
        <v>55.090887547455</v>
      </c>
      <c r="C43" s="177"/>
      <c r="D43" s="173">
        <v>41.496337839844465</v>
      </c>
      <c r="E43" s="178"/>
      <c r="F43" s="173">
        <v>26.378925183287404</v>
      </c>
      <c r="G43" s="173">
        <v>23.113908652755114</v>
      </c>
      <c r="H43" s="173">
        <v>20.536984390223974</v>
      </c>
      <c r="I43" s="173">
        <v>18.313911031539785</v>
      </c>
      <c r="J43" s="173">
        <v>16.32414259081164</v>
      </c>
      <c r="K43" s="173">
        <v>14.661861100032585</v>
      </c>
      <c r="L43" s="209">
        <v>13.583053603869367</v>
      </c>
      <c r="M43" s="209">
        <v>12.642192078083234</v>
      </c>
    </row>
    <row r="44" spans="1:13" ht="15" customHeight="1">
      <c r="A44" s="46" t="s">
        <v>389</v>
      </c>
      <c r="B44" s="173">
        <v>139.70432006193923</v>
      </c>
      <c r="C44" s="174"/>
      <c r="D44" s="173">
        <v>231.5169331931754</v>
      </c>
      <c r="E44" s="175"/>
      <c r="F44" s="173">
        <v>178.88192939235796</v>
      </c>
      <c r="G44" s="173">
        <v>170.7838499432439</v>
      </c>
      <c r="H44" s="173">
        <v>164.36921133742803</v>
      </c>
      <c r="I44" s="173">
        <v>162.75193977876023</v>
      </c>
      <c r="J44" s="173">
        <v>159.9057711181709</v>
      </c>
      <c r="K44" s="173">
        <v>156.14627711583626</v>
      </c>
      <c r="L44" s="209">
        <v>155.41945311102828</v>
      </c>
      <c r="M44" s="209">
        <v>152.88166848101318</v>
      </c>
    </row>
    <row r="45" spans="1:13" ht="15" customHeight="1">
      <c r="A45" s="187" t="s">
        <v>390</v>
      </c>
      <c r="B45" s="173">
        <v>11256.575220733264</v>
      </c>
      <c r="C45" s="177">
        <v>0</v>
      </c>
      <c r="D45" s="173">
        <v>11085.408043305519</v>
      </c>
      <c r="E45" s="178">
        <v>0</v>
      </c>
      <c r="F45" s="173">
        <v>11284.08037409762</v>
      </c>
      <c r="G45" s="173">
        <v>11117.730743256609</v>
      </c>
      <c r="H45" s="173">
        <v>11306.829509720328</v>
      </c>
      <c r="I45" s="173">
        <v>11612.920965416333</v>
      </c>
      <c r="J45" s="173">
        <v>11737.679775535744</v>
      </c>
      <c r="K45" s="173">
        <v>11916.725354039141</v>
      </c>
      <c r="L45" s="209">
        <v>12199.230297019321</v>
      </c>
      <c r="M45" s="209">
        <v>12355.824514039872</v>
      </c>
    </row>
    <row r="46" spans="1:13" ht="7.5" customHeight="1" thickBot="1">
      <c r="A46" s="188"/>
      <c r="B46" s="189"/>
      <c r="C46" s="190"/>
      <c r="D46" s="189"/>
      <c r="E46" s="191"/>
      <c r="F46" s="189"/>
      <c r="G46" s="189"/>
      <c r="H46" s="189"/>
      <c r="I46" s="189"/>
      <c r="J46" s="189"/>
      <c r="K46" s="189"/>
      <c r="L46" s="189"/>
      <c r="M46" s="189"/>
    </row>
    <row r="47" spans="1:13" ht="15.75" customHeight="1">
      <c r="A47" s="26" t="s">
        <v>407</v>
      </c>
      <c r="B47" s="52"/>
      <c r="C47" s="52"/>
      <c r="D47" s="52"/>
      <c r="E47" s="54"/>
      <c r="F47" s="58"/>
      <c r="H47" s="32"/>
      <c r="I47" s="32"/>
      <c r="J47" s="32"/>
      <c r="K47" s="32"/>
      <c r="L47" s="32"/>
      <c r="M47" s="32"/>
    </row>
    <row r="48" spans="1:13" ht="15" customHeight="1">
      <c r="A48" s="46" t="s">
        <v>417</v>
      </c>
      <c r="B48" s="52"/>
      <c r="C48" s="52"/>
      <c r="D48" s="52"/>
      <c r="E48" s="54"/>
      <c r="F48" s="58"/>
      <c r="H48" s="32"/>
      <c r="I48" s="32"/>
      <c r="J48" s="32"/>
      <c r="K48" s="32"/>
      <c r="L48" s="32"/>
      <c r="M48" s="32"/>
    </row>
    <row r="49" spans="1:13" ht="15" customHeight="1">
      <c r="A49" s="46" t="s">
        <v>416</v>
      </c>
      <c r="B49" s="52"/>
      <c r="C49" s="52"/>
      <c r="D49" s="52"/>
      <c r="E49" s="54"/>
      <c r="F49" s="58"/>
      <c r="H49" s="32"/>
      <c r="I49" s="32"/>
      <c r="J49" s="32"/>
      <c r="K49" s="32"/>
      <c r="L49" s="32"/>
      <c r="M49" s="32"/>
    </row>
    <row r="50" spans="1:13" ht="15" customHeight="1">
      <c r="A50" s="46" t="s">
        <v>391</v>
      </c>
      <c r="B50" s="52"/>
      <c r="C50" s="52"/>
      <c r="D50" s="52"/>
      <c r="E50" s="54"/>
      <c r="F50" s="58"/>
      <c r="H50" s="32"/>
      <c r="I50" s="32"/>
      <c r="J50" s="32"/>
      <c r="K50" s="32"/>
      <c r="L50" s="32"/>
      <c r="M50" s="32"/>
    </row>
    <row r="51" spans="1:13" ht="15" customHeight="1">
      <c r="A51" s="46" t="s">
        <v>0</v>
      </c>
      <c r="B51" s="52"/>
      <c r="C51" s="52"/>
      <c r="D51" s="52"/>
      <c r="E51" s="54"/>
      <c r="F51" s="58"/>
      <c r="H51" s="32"/>
      <c r="I51" s="32"/>
      <c r="J51" s="32"/>
      <c r="K51" s="32"/>
      <c r="L51" s="32"/>
      <c r="M51" s="32"/>
    </row>
    <row r="52" spans="1:13" ht="15" customHeight="1">
      <c r="A52" s="46" t="s">
        <v>2</v>
      </c>
      <c r="B52" s="52"/>
      <c r="C52" s="52"/>
      <c r="D52" s="52"/>
      <c r="E52" s="54"/>
      <c r="F52" s="58"/>
      <c r="H52" s="32"/>
      <c r="I52" s="32"/>
      <c r="J52" s="32"/>
      <c r="K52" s="32"/>
      <c r="L52" s="32"/>
      <c r="M52" s="32"/>
    </row>
    <row r="53" spans="1:13" ht="15" customHeight="1">
      <c r="A53" s="46" t="s">
        <v>3</v>
      </c>
      <c r="B53" s="52"/>
      <c r="C53" s="52"/>
      <c r="D53" s="52"/>
      <c r="E53" s="54"/>
      <c r="F53" s="58"/>
      <c r="H53" s="32"/>
      <c r="I53" s="32"/>
      <c r="J53" s="32"/>
      <c r="K53" s="32"/>
      <c r="L53" s="32"/>
      <c r="M53" s="32"/>
    </row>
    <row r="54" spans="1:13" ht="15" customHeight="1">
      <c r="A54" s="46" t="s">
        <v>398</v>
      </c>
      <c r="B54" s="52"/>
      <c r="C54" s="52"/>
      <c r="D54" s="52"/>
      <c r="E54" s="54"/>
      <c r="F54" s="58"/>
      <c r="H54" s="32"/>
      <c r="I54" s="32"/>
      <c r="J54" s="32"/>
      <c r="K54" s="32"/>
      <c r="L54" s="32"/>
      <c r="M54" s="32"/>
    </row>
    <row r="55" spans="1:13" ht="15" customHeight="1">
      <c r="A55" s="46" t="s">
        <v>399</v>
      </c>
      <c r="B55" s="52"/>
      <c r="C55" s="52"/>
      <c r="D55" s="52"/>
      <c r="E55" s="54"/>
      <c r="F55" s="58"/>
      <c r="H55" s="32"/>
      <c r="I55" s="32"/>
      <c r="J55" s="32"/>
      <c r="K55" s="32"/>
      <c r="L55" s="32"/>
      <c r="M55" s="32"/>
    </row>
    <row r="57" ht="6" customHeight="1"/>
    <row r="58" ht="111.75" customHeight="1"/>
  </sheetData>
  <mergeCells count="2">
    <mergeCell ref="A31:L31"/>
    <mergeCell ref="A32:L32"/>
  </mergeCells>
  <printOptions/>
  <pageMargins left="0.75" right="0.75" top="1" bottom="0.9" header="0.5" footer="0.5"/>
  <pageSetup fitToHeight="1" fitToWidth="1" horizontalDpi="600" verticalDpi="600" orientation="portrait" paperSize="9" scale="62" r:id="rId1"/>
  <headerFooter alignWithMargins="0">
    <oddHeader>&amp;R&amp;"Arial,Bold"&amp;14ROAD TRAFFIC</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2:K32"/>
  <sheetViews>
    <sheetView workbookViewId="0" topLeftCell="A1">
      <selection activeCell="H22" sqref="H22"/>
    </sheetView>
  </sheetViews>
  <sheetFormatPr defaultColWidth="9.140625" defaultRowHeight="12.75"/>
  <cols>
    <col min="1" max="1" width="3.140625" style="0" customWidth="1"/>
    <col min="3" max="3" width="36.140625" style="0" customWidth="1"/>
    <col min="4" max="4" width="1.421875" style="0" customWidth="1"/>
    <col min="5" max="5" width="12.140625" style="0" customWidth="1"/>
    <col min="11" max="11" width="19.421875" style="0" customWidth="1"/>
  </cols>
  <sheetData>
    <row r="2" spans="2:10" s="18" customFormat="1" ht="18.75">
      <c r="B2" s="236" t="s">
        <v>457</v>
      </c>
      <c r="C2" s="52"/>
      <c r="D2" s="52"/>
      <c r="E2" s="52"/>
      <c r="F2" s="52"/>
      <c r="G2" s="59"/>
      <c r="H2" s="59"/>
      <c r="I2" s="32"/>
      <c r="J2" s="32"/>
    </row>
    <row r="3" spans="2:10" ht="5.25" customHeight="1">
      <c r="B3" s="86"/>
      <c r="C3" s="52"/>
      <c r="D3" s="52"/>
      <c r="E3" s="52"/>
      <c r="F3" s="52"/>
      <c r="G3" s="59"/>
      <c r="H3" s="59"/>
      <c r="I3" s="32"/>
      <c r="J3" s="32"/>
    </row>
    <row r="4" spans="2:10" ht="6" customHeight="1">
      <c r="B4" s="284"/>
      <c r="C4" s="285"/>
      <c r="D4" s="285"/>
      <c r="E4" s="285"/>
      <c r="F4" s="52"/>
      <c r="G4" s="59"/>
      <c r="H4" s="59"/>
      <c r="I4" s="32"/>
      <c r="J4" s="32"/>
    </row>
    <row r="5" spans="2:10" ht="51" customHeight="1">
      <c r="B5" s="86"/>
      <c r="C5" s="52"/>
      <c r="D5" s="1"/>
      <c r="E5" s="192" t="s">
        <v>392</v>
      </c>
      <c r="F5" s="52"/>
      <c r="G5" s="59"/>
      <c r="H5" s="59"/>
      <c r="I5" s="32"/>
      <c r="J5" s="32" t="s">
        <v>384</v>
      </c>
    </row>
    <row r="6" spans="2:10" ht="6" customHeight="1">
      <c r="B6" s="281"/>
      <c r="C6" s="282"/>
      <c r="D6" s="214"/>
      <c r="E6" s="283"/>
      <c r="F6" s="52"/>
      <c r="G6" s="59"/>
      <c r="H6" s="59"/>
      <c r="I6" s="32"/>
      <c r="J6" s="32"/>
    </row>
    <row r="7" spans="2:10" ht="15">
      <c r="B7" s="86"/>
      <c r="C7" s="52"/>
      <c r="D7" s="52"/>
      <c r="E7" s="52"/>
      <c r="F7" s="52"/>
      <c r="G7" s="59"/>
      <c r="H7" s="59"/>
      <c r="I7" s="32"/>
      <c r="J7" s="32"/>
    </row>
    <row r="8" spans="2:10" ht="18">
      <c r="B8" s="18" t="s">
        <v>355</v>
      </c>
      <c r="C8" s="32"/>
      <c r="D8" s="52"/>
      <c r="E8" s="327" t="s">
        <v>4</v>
      </c>
      <c r="F8" s="52"/>
      <c r="G8" s="59"/>
      <c r="H8" s="37"/>
      <c r="I8" s="32"/>
      <c r="J8" s="60"/>
    </row>
    <row r="9" spans="2:10" ht="18">
      <c r="B9" s="18" t="s">
        <v>354</v>
      </c>
      <c r="C9" s="32"/>
      <c r="D9" s="52"/>
      <c r="E9" s="327" t="s">
        <v>5</v>
      </c>
      <c r="F9" s="52"/>
      <c r="G9" s="59"/>
      <c r="H9" s="59"/>
      <c r="I9" s="32"/>
      <c r="J9" s="32"/>
    </row>
    <row r="10" spans="2:10" ht="18">
      <c r="B10" s="18" t="s">
        <v>393</v>
      </c>
      <c r="C10" s="32"/>
      <c r="D10" s="52"/>
      <c r="E10" s="327" t="s">
        <v>6</v>
      </c>
      <c r="F10" s="52"/>
      <c r="G10" s="59"/>
      <c r="H10" s="59"/>
      <c r="I10" s="32"/>
      <c r="J10" s="32"/>
    </row>
    <row r="11" spans="2:10" ht="15">
      <c r="B11" s="18"/>
      <c r="C11" s="32"/>
      <c r="D11" s="52"/>
      <c r="E11" s="325"/>
      <c r="F11" s="52"/>
      <c r="G11" s="59"/>
      <c r="H11" s="59"/>
      <c r="I11" s="32"/>
      <c r="J11" s="32"/>
    </row>
    <row r="12" spans="2:10" ht="15">
      <c r="B12" s="323" t="s">
        <v>459</v>
      </c>
      <c r="C12" s="32"/>
      <c r="D12" s="371">
        <v>119</v>
      </c>
      <c r="E12" s="372"/>
      <c r="F12" s="52"/>
      <c r="G12" s="59"/>
      <c r="H12" s="59"/>
      <c r="I12" s="32"/>
      <c r="J12" s="32"/>
    </row>
    <row r="13" spans="2:10" ht="15">
      <c r="B13" s="18"/>
      <c r="C13" s="32"/>
      <c r="D13" s="52"/>
      <c r="E13" s="325"/>
      <c r="F13" s="52"/>
      <c r="G13" s="59"/>
      <c r="H13" s="59"/>
      <c r="I13" s="32"/>
      <c r="J13" s="32"/>
    </row>
    <row r="14" spans="2:10" ht="15">
      <c r="B14" s="323" t="s">
        <v>7</v>
      </c>
      <c r="C14" s="32"/>
      <c r="D14" s="52"/>
      <c r="E14" s="327">
        <v>105</v>
      </c>
      <c r="F14" s="52"/>
      <c r="G14" s="59"/>
      <c r="H14" s="59"/>
      <c r="I14" s="32"/>
      <c r="J14" s="32"/>
    </row>
    <row r="15" spans="2:10" ht="15">
      <c r="B15" s="204" t="s">
        <v>8</v>
      </c>
      <c r="C15" s="32"/>
      <c r="D15" s="37"/>
      <c r="E15" s="327">
        <v>31</v>
      </c>
      <c r="F15" s="39"/>
      <c r="G15" s="46"/>
      <c r="H15" s="37"/>
      <c r="I15" s="32"/>
      <c r="J15" s="69"/>
    </row>
    <row r="16" spans="2:10" ht="15">
      <c r="B16" s="323"/>
      <c r="C16" s="32"/>
      <c r="D16" s="37"/>
      <c r="E16" s="327"/>
      <c r="F16" s="39"/>
      <c r="G16" s="46"/>
      <c r="H16" s="37"/>
      <c r="I16" s="32"/>
      <c r="J16" s="69"/>
    </row>
    <row r="17" spans="2:10" ht="15">
      <c r="B17" s="18"/>
      <c r="C17" s="32"/>
      <c r="D17" s="37"/>
      <c r="E17" s="325"/>
      <c r="F17" s="39"/>
      <c r="G17" s="46"/>
      <c r="H17" s="37"/>
      <c r="I17" s="32"/>
      <c r="J17" s="69"/>
    </row>
    <row r="18" spans="2:10" ht="15">
      <c r="B18" s="323" t="s">
        <v>460</v>
      </c>
      <c r="C18" s="324"/>
      <c r="D18" s="51"/>
      <c r="E18" s="327">
        <v>61</v>
      </c>
      <c r="F18" s="51"/>
      <c r="G18" s="51"/>
      <c r="H18" s="51"/>
      <c r="I18" s="32"/>
      <c r="J18" s="32"/>
    </row>
    <row r="19" spans="2:10" ht="15">
      <c r="B19" s="323" t="s">
        <v>461</v>
      </c>
      <c r="C19" s="324"/>
      <c r="D19" s="51"/>
      <c r="E19" s="327">
        <v>84</v>
      </c>
      <c r="F19" s="51"/>
      <c r="G19" s="51"/>
      <c r="H19" s="51"/>
      <c r="I19" s="32"/>
      <c r="J19" s="32"/>
    </row>
    <row r="20" spans="2:10" ht="15">
      <c r="B20" s="323"/>
      <c r="C20" s="324"/>
      <c r="D20" s="51"/>
      <c r="E20" s="325"/>
      <c r="F20" s="51"/>
      <c r="G20" s="51"/>
      <c r="H20" s="51"/>
      <c r="I20" s="32"/>
      <c r="J20" s="32"/>
    </row>
    <row r="21" spans="2:10" ht="15">
      <c r="B21" s="323" t="s">
        <v>9</v>
      </c>
      <c r="C21" s="324"/>
      <c r="D21" s="373">
        <v>116</v>
      </c>
      <c r="E21" s="372"/>
      <c r="F21" s="51"/>
      <c r="G21" s="51"/>
      <c r="H21" s="51"/>
      <c r="I21" s="32"/>
      <c r="J21" s="32"/>
    </row>
    <row r="22" spans="2:10" ht="15">
      <c r="B22" s="323"/>
      <c r="C22" s="324"/>
      <c r="D22" s="51"/>
      <c r="E22" s="325"/>
      <c r="F22" s="51"/>
      <c r="G22" s="51"/>
      <c r="H22" s="51"/>
      <c r="I22" s="32"/>
      <c r="J22" s="32"/>
    </row>
    <row r="23" spans="2:10" ht="18">
      <c r="B23" s="323" t="s">
        <v>13</v>
      </c>
      <c r="C23" s="167"/>
      <c r="D23" s="51"/>
      <c r="E23" s="327" t="s">
        <v>10</v>
      </c>
      <c r="F23" s="51"/>
      <c r="G23" s="51"/>
      <c r="H23" s="51"/>
      <c r="I23" s="32"/>
      <c r="J23" s="32"/>
    </row>
    <row r="24" spans="2:10" ht="18">
      <c r="B24" s="323" t="s">
        <v>14</v>
      </c>
      <c r="C24" s="167"/>
      <c r="D24" s="204"/>
      <c r="E24" s="327" t="s">
        <v>11</v>
      </c>
      <c r="F24" s="40"/>
      <c r="G24" s="46"/>
      <c r="H24" s="37"/>
      <c r="I24" s="37"/>
      <c r="J24" s="37"/>
    </row>
    <row r="25" spans="2:10" ht="18">
      <c r="B25" s="323" t="s">
        <v>15</v>
      </c>
      <c r="C25" s="167"/>
      <c r="D25" s="204"/>
      <c r="E25" s="327" t="s">
        <v>12</v>
      </c>
      <c r="F25" s="41"/>
      <c r="G25" s="46"/>
      <c r="H25" s="37"/>
      <c r="I25" s="37"/>
      <c r="J25" s="37"/>
    </row>
    <row r="26" spans="2:10" ht="12.75">
      <c r="B26" s="286"/>
      <c r="C26" s="287"/>
      <c r="D26" s="288"/>
      <c r="E26" s="289"/>
      <c r="F26" s="41"/>
      <c r="G26" s="46"/>
      <c r="H26" s="37"/>
      <c r="I26" s="37"/>
      <c r="J26" s="37"/>
    </row>
    <row r="27" spans="2:10" ht="12.75">
      <c r="B27" s="26" t="s">
        <v>408</v>
      </c>
      <c r="C27" s="37"/>
      <c r="D27" s="39"/>
      <c r="E27" s="34"/>
      <c r="F27" s="41"/>
      <c r="G27" s="46"/>
      <c r="H27" s="37"/>
      <c r="I27" s="37"/>
      <c r="J27" s="37"/>
    </row>
    <row r="28" spans="2:11" ht="12.75">
      <c r="B28" s="369" t="s">
        <v>16</v>
      </c>
      <c r="C28" s="369"/>
      <c r="D28" s="369"/>
      <c r="E28" s="369"/>
      <c r="F28" s="369"/>
      <c r="G28" s="369"/>
      <c r="H28" s="369"/>
      <c r="I28" s="369"/>
      <c r="J28" s="369"/>
      <c r="K28" s="369"/>
    </row>
    <row r="29" spans="2:11" ht="12.75">
      <c r="B29" s="369" t="s">
        <v>462</v>
      </c>
      <c r="C29" s="369"/>
      <c r="D29" s="369"/>
      <c r="E29" s="374"/>
      <c r="F29" s="374"/>
      <c r="G29" s="374"/>
      <c r="H29" s="374"/>
      <c r="I29" s="374"/>
      <c r="J29" s="374"/>
      <c r="K29" s="326"/>
    </row>
    <row r="30" spans="2:11" ht="12.75">
      <c r="B30" s="375" t="s">
        <v>17</v>
      </c>
      <c r="C30" s="375"/>
      <c r="D30" s="375"/>
      <c r="E30" s="375"/>
      <c r="F30" s="375"/>
      <c r="G30" s="375"/>
      <c r="H30" s="375"/>
      <c r="I30" s="375"/>
      <c r="J30" s="375"/>
      <c r="K30" s="375"/>
    </row>
    <row r="31" spans="2:11" ht="12.75">
      <c r="B31" s="369" t="s">
        <v>18</v>
      </c>
      <c r="C31" s="369"/>
      <c r="D31" s="369"/>
      <c r="E31" s="369"/>
      <c r="F31" s="369"/>
      <c r="G31" s="369"/>
      <c r="H31" s="369"/>
      <c r="I31" s="369"/>
      <c r="J31" s="369"/>
      <c r="K31" s="369"/>
    </row>
    <row r="32" spans="2:11" ht="26.25" customHeight="1">
      <c r="B32" s="370" t="s">
        <v>19</v>
      </c>
      <c r="C32" s="370"/>
      <c r="D32" s="370"/>
      <c r="E32" s="370"/>
      <c r="F32" s="370"/>
      <c r="G32" s="370"/>
      <c r="H32" s="370"/>
      <c r="I32" s="370"/>
      <c r="J32" s="370"/>
      <c r="K32" s="370"/>
    </row>
  </sheetData>
  <mergeCells count="7">
    <mergeCell ref="B31:K31"/>
    <mergeCell ref="B32:K32"/>
    <mergeCell ref="D12:E12"/>
    <mergeCell ref="D21:E21"/>
    <mergeCell ref="B29:J29"/>
    <mergeCell ref="B30:K30"/>
    <mergeCell ref="B28:K28"/>
  </mergeCells>
  <printOptions/>
  <pageMargins left="0.75" right="0.75" top="1" bottom="1" header="0.5" footer="0.5"/>
  <pageSetup fitToHeight="1" fitToWidth="1" horizontalDpi="600" verticalDpi="600" orientation="portrait" paperSize="9" scale="69" r:id="rId1"/>
  <headerFooter alignWithMargins="0">
    <oddHeader>&amp;R&amp;"Arial,Bold"&amp;14ROAD TRAFFIC</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A1" sqref="A1"/>
    </sheetView>
  </sheetViews>
  <sheetFormatPr defaultColWidth="9.140625" defaultRowHeight="12.75"/>
  <cols>
    <col min="1" max="2" width="7.00390625" style="0" customWidth="1"/>
    <col min="16" max="16" width="11.00390625" style="0" customWidth="1"/>
    <col min="18" max="19" width="10.00390625" style="0" bestFit="1" customWidth="1"/>
  </cols>
  <sheetData>
    <row r="1" ht="14.25" customHeight="1">
      <c r="A1" s="61"/>
    </row>
    <row r="36" ht="20.25">
      <c r="A36" s="61"/>
    </row>
  </sheetData>
  <printOptions/>
  <pageMargins left="0.9448818897637796" right="0.35433070866141736" top="0.7874015748031497" bottom="0.5905511811023623" header="0.5118110236220472" footer="0.5118110236220472"/>
  <pageSetup fitToHeight="1" fitToWidth="1" horizontalDpi="600" verticalDpi="600" orientation="portrait" paperSize="9" scale="63" r:id="rId2"/>
  <headerFooter alignWithMargins="0">
    <oddHeader>&amp;R&amp;"Arial,Bold"&amp;16ROAD TRAFFIC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60"/>
  <sheetViews>
    <sheetView tabSelected="1" zoomScale="75" zoomScaleNormal="75" workbookViewId="0" topLeftCell="A1">
      <selection activeCell="C1" sqref="C1"/>
    </sheetView>
  </sheetViews>
  <sheetFormatPr defaultColWidth="9.140625" defaultRowHeight="12.75"/>
  <cols>
    <col min="1" max="2" width="1.8515625" style="0" customWidth="1"/>
    <col min="3" max="3" width="17.00390625" style="0" customWidth="1"/>
    <col min="4" max="12" width="10.28125" style="0" customWidth="1"/>
    <col min="13" max="14" width="10.421875" style="0" customWidth="1"/>
    <col min="15" max="15" width="1.57421875" style="0" customWidth="1"/>
  </cols>
  <sheetData>
    <row r="1" spans="1:10" s="18" customFormat="1" ht="15.75">
      <c r="A1" s="133" t="s">
        <v>418</v>
      </c>
      <c r="B1" s="25"/>
      <c r="C1" s="25"/>
      <c r="D1" s="25"/>
      <c r="E1" s="25"/>
      <c r="F1" s="25"/>
      <c r="G1" s="25"/>
      <c r="H1" s="25"/>
      <c r="I1" s="25"/>
      <c r="J1" s="25"/>
    </row>
    <row r="2" spans="1:14" ht="15.75">
      <c r="A2" s="210"/>
      <c r="B2" s="210"/>
      <c r="C2" s="211"/>
      <c r="D2" s="211">
        <v>1998</v>
      </c>
      <c r="E2" s="211">
        <v>1999</v>
      </c>
      <c r="F2" s="211">
        <v>2000</v>
      </c>
      <c r="G2" s="211">
        <v>2001</v>
      </c>
      <c r="H2" s="211">
        <v>2002</v>
      </c>
      <c r="I2" s="211">
        <v>2003</v>
      </c>
      <c r="J2" s="211">
        <v>2004</v>
      </c>
      <c r="K2" s="211">
        <v>2005</v>
      </c>
      <c r="L2" s="211">
        <v>2006</v>
      </c>
      <c r="M2" s="211">
        <v>2007</v>
      </c>
      <c r="N2" s="211">
        <v>2008</v>
      </c>
    </row>
    <row r="3" spans="3:14" ht="12.75" customHeight="1">
      <c r="C3" s="4"/>
      <c r="D3" s="4"/>
      <c r="J3" s="13"/>
      <c r="K3" s="13"/>
      <c r="M3" s="13"/>
      <c r="N3" s="13" t="s">
        <v>71</v>
      </c>
    </row>
    <row r="4" spans="1:7" ht="12" customHeight="1">
      <c r="A4" s="216" t="s">
        <v>172</v>
      </c>
      <c r="B4" s="217"/>
      <c r="C4" s="218"/>
      <c r="D4" s="4"/>
      <c r="G4" s="13"/>
    </row>
    <row r="5" spans="1:14" ht="20.25" customHeight="1">
      <c r="A5" s="18"/>
      <c r="B5" s="18" t="s">
        <v>130</v>
      </c>
      <c r="C5" s="18"/>
      <c r="D5" s="21">
        <v>5072</v>
      </c>
      <c r="E5" s="21">
        <v>5164</v>
      </c>
      <c r="F5" s="21">
        <v>5405</v>
      </c>
      <c r="G5" s="84">
        <v>5567</v>
      </c>
      <c r="H5" s="84">
        <v>5730</v>
      </c>
      <c r="I5" s="21">
        <v>5856</v>
      </c>
      <c r="J5" s="21">
        <v>6094</v>
      </c>
      <c r="K5" s="21">
        <v>6151</v>
      </c>
      <c r="L5" s="21">
        <v>6433</v>
      </c>
      <c r="M5" s="84">
        <v>6577</v>
      </c>
      <c r="N5" s="84">
        <v>6683</v>
      </c>
    </row>
    <row r="6" spans="1:14" ht="19.5" customHeight="1">
      <c r="A6" s="18"/>
      <c r="B6" s="25" t="s">
        <v>395</v>
      </c>
      <c r="C6" s="18"/>
      <c r="F6" s="168"/>
      <c r="G6" s="144"/>
      <c r="H6" s="144"/>
      <c r="K6" s="21"/>
      <c r="L6" s="168"/>
      <c r="M6" s="169"/>
      <c r="N6" s="169"/>
    </row>
    <row r="7" spans="1:17" ht="18.75">
      <c r="A7" s="133"/>
      <c r="B7" s="133"/>
      <c r="C7" s="18" t="s">
        <v>420</v>
      </c>
      <c r="D7" s="21">
        <v>908</v>
      </c>
      <c r="E7" s="21">
        <v>886</v>
      </c>
      <c r="F7" s="21">
        <v>899</v>
      </c>
      <c r="G7" s="84">
        <v>905</v>
      </c>
      <c r="H7" s="84">
        <v>892</v>
      </c>
      <c r="I7" s="21">
        <v>916</v>
      </c>
      <c r="J7" s="21">
        <v>938</v>
      </c>
      <c r="K7" s="21">
        <v>922</v>
      </c>
      <c r="L7" s="21">
        <v>966</v>
      </c>
      <c r="M7" s="84">
        <v>928</v>
      </c>
      <c r="N7" s="84">
        <v>942</v>
      </c>
      <c r="Q7" s="84"/>
    </row>
    <row r="8" spans="1:14" ht="18.75">
      <c r="A8" s="133"/>
      <c r="B8" s="133"/>
      <c r="C8" s="18" t="s">
        <v>421</v>
      </c>
      <c r="D8" s="21">
        <v>8272</v>
      </c>
      <c r="E8" s="21">
        <v>8412</v>
      </c>
      <c r="F8" s="21">
        <v>8029</v>
      </c>
      <c r="G8" s="84">
        <v>8238</v>
      </c>
      <c r="H8" s="84">
        <v>8714</v>
      </c>
      <c r="I8" s="21">
        <v>8827</v>
      </c>
      <c r="J8" s="21">
        <v>8944</v>
      </c>
      <c r="K8" s="21">
        <v>8834</v>
      </c>
      <c r="L8" s="21">
        <v>8976</v>
      </c>
      <c r="M8" s="84">
        <v>9042</v>
      </c>
      <c r="N8" s="84">
        <v>8878</v>
      </c>
    </row>
    <row r="9" spans="1:16" ht="15">
      <c r="A9" s="18"/>
      <c r="B9" s="18"/>
      <c r="C9" s="18" t="s">
        <v>122</v>
      </c>
      <c r="D9" s="84">
        <v>9180</v>
      </c>
      <c r="E9" s="84">
        <v>9299</v>
      </c>
      <c r="F9" s="84">
        <v>8928</v>
      </c>
      <c r="G9" s="84">
        <v>9143</v>
      </c>
      <c r="H9" s="21">
        <v>9605</v>
      </c>
      <c r="I9" s="84">
        <v>9743</v>
      </c>
      <c r="J9" s="84">
        <v>9882</v>
      </c>
      <c r="K9" s="84">
        <v>9756</v>
      </c>
      <c r="L9" s="84">
        <v>9942</v>
      </c>
      <c r="M9" s="84">
        <v>9970</v>
      </c>
      <c r="N9" s="84">
        <v>9820</v>
      </c>
      <c r="P9" s="141"/>
    </row>
    <row r="10" spans="1:16" ht="19.5" customHeight="1">
      <c r="A10" s="18"/>
      <c r="B10" s="18" t="s">
        <v>396</v>
      </c>
      <c r="C10" s="18"/>
      <c r="D10" s="88"/>
      <c r="E10" s="84"/>
      <c r="F10" s="84"/>
      <c r="G10" s="82"/>
      <c r="H10" s="169"/>
      <c r="I10" s="37"/>
      <c r="J10" s="37"/>
      <c r="K10" s="37"/>
      <c r="L10" s="37"/>
      <c r="M10" s="37"/>
      <c r="N10" s="37"/>
      <c r="P10" s="141"/>
    </row>
    <row r="11" spans="1:14" ht="18">
      <c r="A11" s="18"/>
      <c r="B11" s="18"/>
      <c r="C11" s="18" t="s">
        <v>420</v>
      </c>
      <c r="D11" s="84">
        <v>4454</v>
      </c>
      <c r="E11" s="84">
        <v>4476</v>
      </c>
      <c r="F11" s="84">
        <v>4472</v>
      </c>
      <c r="G11" s="84">
        <v>4416</v>
      </c>
      <c r="H11" s="84">
        <v>4541</v>
      </c>
      <c r="I11" s="84">
        <v>4499</v>
      </c>
      <c r="J11" s="84">
        <v>4604</v>
      </c>
      <c r="K11" s="21">
        <v>4551</v>
      </c>
      <c r="L11" s="21">
        <v>4595</v>
      </c>
      <c r="M11" s="84">
        <v>4505</v>
      </c>
      <c r="N11" s="84">
        <v>4493</v>
      </c>
    </row>
    <row r="12" spans="1:14" ht="18">
      <c r="A12" s="18"/>
      <c r="B12" s="18"/>
      <c r="C12" s="18" t="s">
        <v>421</v>
      </c>
      <c r="D12" s="84">
        <v>7178</v>
      </c>
      <c r="E12" s="84">
        <v>7247</v>
      </c>
      <c r="F12" s="84">
        <v>7132</v>
      </c>
      <c r="G12" s="84">
        <v>7216</v>
      </c>
      <c r="H12" s="84">
        <v>7387</v>
      </c>
      <c r="I12" s="84">
        <v>7583</v>
      </c>
      <c r="J12" s="84">
        <v>7629</v>
      </c>
      <c r="K12" s="21">
        <v>7598</v>
      </c>
      <c r="L12" s="21">
        <v>7928</v>
      </c>
      <c r="M12" s="84">
        <v>7933</v>
      </c>
      <c r="N12" s="84">
        <v>7813</v>
      </c>
    </row>
    <row r="13" spans="1:14" ht="15">
      <c r="A13" s="18"/>
      <c r="B13" s="18"/>
      <c r="C13" s="18" t="s">
        <v>122</v>
      </c>
      <c r="D13" s="21">
        <v>11633</v>
      </c>
      <c r="E13" s="21">
        <v>11723</v>
      </c>
      <c r="F13" s="21">
        <v>11604</v>
      </c>
      <c r="G13" s="21">
        <v>11632</v>
      </c>
      <c r="H13" s="21">
        <v>11927</v>
      </c>
      <c r="I13" s="21">
        <v>12083</v>
      </c>
      <c r="J13" s="21">
        <v>12233</v>
      </c>
      <c r="K13" s="21">
        <v>12149</v>
      </c>
      <c r="L13" s="21">
        <v>12523</v>
      </c>
      <c r="M13" s="84">
        <v>12438</v>
      </c>
      <c r="N13" s="84">
        <v>12307</v>
      </c>
    </row>
    <row r="14" spans="1:14" ht="19.5" customHeight="1">
      <c r="A14" s="18"/>
      <c r="B14" s="18" t="s">
        <v>123</v>
      </c>
      <c r="C14" s="18"/>
      <c r="D14" s="1"/>
      <c r="E14" s="1"/>
      <c r="F14" s="1"/>
      <c r="G14" s="37"/>
      <c r="H14" s="169"/>
      <c r="I14" s="37"/>
      <c r="J14" s="37"/>
      <c r="K14" s="37"/>
      <c r="L14" s="37"/>
      <c r="M14" s="37"/>
      <c r="N14" s="37"/>
    </row>
    <row r="15" spans="1:14" ht="18">
      <c r="A15" s="18"/>
      <c r="B15" s="18"/>
      <c r="C15" s="18" t="s">
        <v>420</v>
      </c>
      <c r="D15" s="21">
        <v>5362</v>
      </c>
      <c r="E15" s="21">
        <v>5362</v>
      </c>
      <c r="F15" s="21">
        <v>5370</v>
      </c>
      <c r="G15" s="21">
        <v>5321</v>
      </c>
      <c r="H15" s="21">
        <v>5433</v>
      </c>
      <c r="I15" s="21">
        <v>5416</v>
      </c>
      <c r="J15" s="21">
        <v>5541</v>
      </c>
      <c r="K15" s="21">
        <v>5473</v>
      </c>
      <c r="L15" s="21">
        <v>5561</v>
      </c>
      <c r="M15" s="84">
        <v>5433</v>
      </c>
      <c r="N15" s="84">
        <v>5435</v>
      </c>
    </row>
    <row r="16" spans="1:14" ht="18">
      <c r="A16" s="18"/>
      <c r="B16" s="18"/>
      <c r="C16" s="18" t="s">
        <v>421</v>
      </c>
      <c r="D16" s="21">
        <v>15450</v>
      </c>
      <c r="E16" s="21">
        <v>15659</v>
      </c>
      <c r="F16" s="21">
        <v>15161</v>
      </c>
      <c r="G16" s="21">
        <v>15454</v>
      </c>
      <c r="H16" s="21">
        <v>16100</v>
      </c>
      <c r="I16" s="21">
        <v>16410</v>
      </c>
      <c r="J16" s="21">
        <v>16573</v>
      </c>
      <c r="K16" s="21">
        <v>16431</v>
      </c>
      <c r="L16" s="21">
        <v>16904</v>
      </c>
      <c r="M16" s="84">
        <v>16975</v>
      </c>
      <c r="N16" s="84">
        <v>16692</v>
      </c>
    </row>
    <row r="17" spans="1:14" ht="15">
      <c r="A17" s="18"/>
      <c r="B17" s="18"/>
      <c r="C17" s="18" t="s">
        <v>122</v>
      </c>
      <c r="D17" s="87">
        <f aca="true" t="shared" si="0" ref="D17:N17">D15+D16</f>
        <v>20812</v>
      </c>
      <c r="E17" s="87">
        <f t="shared" si="0"/>
        <v>21021</v>
      </c>
      <c r="F17" s="87">
        <f t="shared" si="0"/>
        <v>20531</v>
      </c>
      <c r="G17" s="87">
        <f t="shared" si="0"/>
        <v>20775</v>
      </c>
      <c r="H17" s="87">
        <f t="shared" si="0"/>
        <v>21533</v>
      </c>
      <c r="I17" s="87">
        <f t="shared" si="0"/>
        <v>21826</v>
      </c>
      <c r="J17" s="87">
        <f t="shared" si="0"/>
        <v>22114</v>
      </c>
      <c r="K17" s="87">
        <f t="shared" si="0"/>
        <v>21904</v>
      </c>
      <c r="L17" s="87">
        <f t="shared" si="0"/>
        <v>22465</v>
      </c>
      <c r="M17" s="146">
        <f t="shared" si="0"/>
        <v>22408</v>
      </c>
      <c r="N17" s="146">
        <f t="shared" si="0"/>
        <v>22127</v>
      </c>
    </row>
    <row r="18" spans="1:14" ht="24.75" customHeight="1">
      <c r="A18" s="18"/>
      <c r="B18" s="95" t="s">
        <v>124</v>
      </c>
      <c r="C18" s="18"/>
      <c r="D18" s="80">
        <v>25885</v>
      </c>
      <c r="E18" s="80">
        <v>26185</v>
      </c>
      <c r="F18" s="80">
        <v>25936</v>
      </c>
      <c r="G18" s="80">
        <v>26342</v>
      </c>
      <c r="H18" s="80">
        <v>27262</v>
      </c>
      <c r="I18" s="80">
        <v>27682</v>
      </c>
      <c r="J18" s="80">
        <v>28209</v>
      </c>
      <c r="K18" s="80">
        <v>28055</v>
      </c>
      <c r="L18" s="80">
        <v>28898</v>
      </c>
      <c r="M18" s="206">
        <v>28986</v>
      </c>
      <c r="N18" s="206">
        <v>28810</v>
      </c>
    </row>
    <row r="19" spans="1:14" ht="12" customHeight="1">
      <c r="A19" s="18"/>
      <c r="B19" s="18"/>
      <c r="C19" s="18"/>
      <c r="D19" s="162" t="str">
        <f>IF(ABS(D18-D5-D17)&gt;comments!$A$1,D18-D5-D17," ")</f>
        <v> </v>
      </c>
      <c r="E19" s="162" t="str">
        <f>IF(ABS(E18-E5-E17)&gt;comments!$A$1,E18-E5-E17," ")</f>
        <v> </v>
      </c>
      <c r="F19" s="162" t="str">
        <f>IF(ABS(F18-F5-F17)&gt;comments!$A$1,F18-F5-F17," ")</f>
        <v> </v>
      </c>
      <c r="G19" s="162" t="str">
        <f>IF(ABS(G18-G5-G17)&gt;comments!$A$1,G18-G5-G17," ")</f>
        <v> </v>
      </c>
      <c r="H19" s="162" t="str">
        <f>IF(ABS(H18-H5-H17)&gt;comments!$A$1,H18-H5-H17," ")</f>
        <v> </v>
      </c>
      <c r="I19" s="162" t="str">
        <f>IF(ABS(I18-I5-I17)&gt;comments!$A$1,I18-I5-I17," ")</f>
        <v> </v>
      </c>
      <c r="J19" s="162" t="str">
        <f>IF(ABS(J18-J5-J17)&gt;comments!$A$1,J18-J5-J17," ")</f>
        <v> </v>
      </c>
      <c r="K19" s="162" t="str">
        <f>IF(ABS(K18-K5-K17)&gt;comments!$A$1,K18-K5-K17," ")</f>
        <v> </v>
      </c>
      <c r="L19" s="162" t="str">
        <f>IF(ABS(L18-L5-L17)&gt;comments!$A$1,L18-L5-L17," ")</f>
        <v> </v>
      </c>
      <c r="M19" s="205" t="str">
        <f>IF(ABS(M18-M5-M17)&gt;comments!$A$1,M18-M5-M17," ")</f>
        <v> </v>
      </c>
      <c r="N19" s="205" t="str">
        <f>IF(ABS(N18-N5-N17)&gt;comments!$A$1,N18-N5-N17," ")</f>
        <v> </v>
      </c>
    </row>
    <row r="20" spans="1:14" ht="12" customHeight="1">
      <c r="A20" s="216" t="s">
        <v>167</v>
      </c>
      <c r="B20" s="217"/>
      <c r="C20" s="217"/>
      <c r="D20" s="212"/>
      <c r="M20" s="37"/>
      <c r="N20" s="37"/>
    </row>
    <row r="21" spans="1:14" ht="15" customHeight="1">
      <c r="A21" s="18"/>
      <c r="B21" s="18" t="s">
        <v>125</v>
      </c>
      <c r="C21" s="18"/>
      <c r="D21" s="37"/>
      <c r="E21" s="37"/>
      <c r="F21" s="37"/>
      <c r="G21" s="37"/>
      <c r="H21" s="37"/>
      <c r="I21" s="37"/>
      <c r="J21" s="37"/>
      <c r="K21" s="37"/>
      <c r="L21" s="37"/>
      <c r="M21" s="37"/>
      <c r="N21" s="37"/>
    </row>
    <row r="22" spans="1:14" ht="18">
      <c r="A22" s="18"/>
      <c r="B22" s="18"/>
      <c r="C22" s="18" t="s">
        <v>420</v>
      </c>
      <c r="D22" s="82">
        <v>1390</v>
      </c>
      <c r="E22" s="82">
        <v>1387</v>
      </c>
      <c r="F22" s="82">
        <v>1347</v>
      </c>
      <c r="G22" s="82">
        <v>1320</v>
      </c>
      <c r="H22" s="82">
        <v>1321</v>
      </c>
      <c r="I22" s="82">
        <v>1332</v>
      </c>
      <c r="J22" s="82">
        <v>1334</v>
      </c>
      <c r="K22" s="21">
        <v>1336</v>
      </c>
      <c r="L22" s="82">
        <v>1312</v>
      </c>
      <c r="M22" s="82">
        <v>1335</v>
      </c>
      <c r="N22" s="82">
        <v>1315</v>
      </c>
    </row>
    <row r="23" spans="1:14" ht="18">
      <c r="A23" s="18"/>
      <c r="B23" s="18"/>
      <c r="C23" s="18" t="s">
        <v>421</v>
      </c>
      <c r="D23" s="82">
        <v>2414</v>
      </c>
      <c r="E23" s="82">
        <v>2438</v>
      </c>
      <c r="F23" s="82">
        <v>2430</v>
      </c>
      <c r="G23" s="82">
        <v>2410</v>
      </c>
      <c r="H23" s="82">
        <v>2489</v>
      </c>
      <c r="I23" s="82">
        <v>2490</v>
      </c>
      <c r="J23" s="82">
        <v>2549</v>
      </c>
      <c r="K23" s="21">
        <v>2589</v>
      </c>
      <c r="L23" s="82">
        <v>2647</v>
      </c>
      <c r="M23" s="82">
        <v>2734</v>
      </c>
      <c r="N23" s="82">
        <v>2748</v>
      </c>
    </row>
    <row r="24" spans="1:14" ht="15">
      <c r="A24" s="18"/>
      <c r="B24" s="18"/>
      <c r="C24" s="18" t="s">
        <v>122</v>
      </c>
      <c r="D24" s="82">
        <v>3804</v>
      </c>
      <c r="E24" s="82">
        <v>3825</v>
      </c>
      <c r="F24" s="82">
        <v>3777</v>
      </c>
      <c r="G24" s="82">
        <v>3730</v>
      </c>
      <c r="H24" s="82">
        <v>3809</v>
      </c>
      <c r="I24" s="82">
        <v>3822</v>
      </c>
      <c r="J24" s="82">
        <v>3883</v>
      </c>
      <c r="K24" s="82">
        <v>3925</v>
      </c>
      <c r="L24" s="82">
        <v>3959</v>
      </c>
      <c r="M24" s="82">
        <v>4069</v>
      </c>
      <c r="N24" s="82">
        <v>4063</v>
      </c>
    </row>
    <row r="25" spans="1:14" ht="14.25" customHeight="1">
      <c r="A25" s="18"/>
      <c r="B25" s="18" t="s">
        <v>126</v>
      </c>
      <c r="C25" s="18"/>
      <c r="D25" s="32"/>
      <c r="E25" s="32"/>
      <c r="F25" s="32"/>
      <c r="G25" s="32"/>
      <c r="H25" s="32"/>
      <c r="I25" s="37"/>
      <c r="M25" s="37"/>
      <c r="N25" s="37"/>
    </row>
    <row r="26" spans="1:14" ht="18">
      <c r="A26" s="18"/>
      <c r="B26" s="18"/>
      <c r="C26" s="18" t="s">
        <v>420</v>
      </c>
      <c r="D26" s="82">
        <v>743</v>
      </c>
      <c r="E26" s="82">
        <v>759</v>
      </c>
      <c r="F26" s="82">
        <v>756</v>
      </c>
      <c r="G26" s="82">
        <v>761</v>
      </c>
      <c r="H26" s="82">
        <v>783</v>
      </c>
      <c r="I26" s="82">
        <v>790</v>
      </c>
      <c r="J26" s="82">
        <v>791</v>
      </c>
      <c r="K26" s="21">
        <v>798</v>
      </c>
      <c r="L26" s="82">
        <v>810</v>
      </c>
      <c r="M26" s="82">
        <v>832</v>
      </c>
      <c r="N26" s="82">
        <v>825</v>
      </c>
    </row>
    <row r="27" spans="1:14" ht="18">
      <c r="A27" s="18"/>
      <c r="B27" s="18"/>
      <c r="C27" s="18" t="s">
        <v>421</v>
      </c>
      <c r="D27" s="82">
        <v>1421</v>
      </c>
      <c r="E27" s="82">
        <v>1448</v>
      </c>
      <c r="F27" s="82">
        <v>1458</v>
      </c>
      <c r="G27" s="82">
        <v>1462</v>
      </c>
      <c r="H27" s="82">
        <v>1534</v>
      </c>
      <c r="I27" s="82">
        <v>1536</v>
      </c>
      <c r="J27" s="82">
        <v>1570</v>
      </c>
      <c r="K27" s="21">
        <v>1589</v>
      </c>
      <c r="L27" s="82">
        <v>1630</v>
      </c>
      <c r="M27" s="82">
        <v>1717</v>
      </c>
      <c r="N27" s="82">
        <v>1725</v>
      </c>
    </row>
    <row r="28" spans="1:14" ht="15">
      <c r="A28" s="18"/>
      <c r="B28" s="18"/>
      <c r="C28" s="18" t="s">
        <v>122</v>
      </c>
      <c r="D28" s="82">
        <v>2164</v>
      </c>
      <c r="E28" s="82">
        <v>2207</v>
      </c>
      <c r="F28" s="82">
        <v>2214</v>
      </c>
      <c r="G28" s="82">
        <v>2223</v>
      </c>
      <c r="H28" s="82">
        <v>2317</v>
      </c>
      <c r="I28" s="81">
        <v>2326</v>
      </c>
      <c r="J28" s="82">
        <v>2361</v>
      </c>
      <c r="K28" s="82">
        <v>2387</v>
      </c>
      <c r="L28" s="81">
        <v>2440</v>
      </c>
      <c r="M28" s="82">
        <v>2549</v>
      </c>
      <c r="N28" s="82">
        <v>2550</v>
      </c>
    </row>
    <row r="29" spans="1:14" ht="14.25" customHeight="1">
      <c r="A29" s="18"/>
      <c r="B29" s="18" t="s">
        <v>127</v>
      </c>
      <c r="C29" s="18"/>
      <c r="D29" s="32"/>
      <c r="E29" s="32"/>
      <c r="F29" s="32"/>
      <c r="G29" s="32"/>
      <c r="H29" s="32"/>
      <c r="I29" s="37"/>
      <c r="M29" s="37"/>
      <c r="N29" s="37"/>
    </row>
    <row r="30" spans="1:14" ht="18">
      <c r="A30" s="18"/>
      <c r="B30" s="18"/>
      <c r="C30" s="18" t="s">
        <v>420</v>
      </c>
      <c r="D30" s="82">
        <v>5302</v>
      </c>
      <c r="E30" s="82">
        <v>5491</v>
      </c>
      <c r="F30" s="82">
        <v>5550</v>
      </c>
      <c r="G30" s="82">
        <v>5672</v>
      </c>
      <c r="H30" s="82">
        <v>5931</v>
      </c>
      <c r="I30" s="82">
        <v>5989</v>
      </c>
      <c r="J30" s="82">
        <v>5987</v>
      </c>
      <c r="K30" s="21">
        <v>6034</v>
      </c>
      <c r="L30" s="82">
        <v>6147</v>
      </c>
      <c r="M30" s="82">
        <v>6301</v>
      </c>
      <c r="N30" s="82">
        <v>6254</v>
      </c>
    </row>
    <row r="31" spans="1:14" ht="18">
      <c r="A31" s="18"/>
      <c r="B31" s="18"/>
      <c r="C31" s="18" t="s">
        <v>421</v>
      </c>
      <c r="D31" s="82">
        <v>2014</v>
      </c>
      <c r="E31" s="82">
        <v>2062</v>
      </c>
      <c r="F31" s="82">
        <v>2084</v>
      </c>
      <c r="G31" s="82">
        <v>2097</v>
      </c>
      <c r="H31" s="82">
        <v>2215</v>
      </c>
      <c r="I31" s="82">
        <v>2219</v>
      </c>
      <c r="J31" s="82">
        <v>2266</v>
      </c>
      <c r="K31" s="21">
        <v>2317</v>
      </c>
      <c r="L31" s="82">
        <v>2676</v>
      </c>
      <c r="M31" s="82">
        <v>2762</v>
      </c>
      <c r="N31" s="82">
        <v>2792</v>
      </c>
    </row>
    <row r="32" spans="1:14" ht="15">
      <c r="A32" s="18"/>
      <c r="B32" s="18"/>
      <c r="C32" s="18" t="s">
        <v>122</v>
      </c>
      <c r="D32" s="82">
        <v>7316</v>
      </c>
      <c r="E32" s="82">
        <v>7553</v>
      </c>
      <c r="F32" s="82">
        <v>7634</v>
      </c>
      <c r="G32" s="82">
        <v>7769</v>
      </c>
      <c r="H32" s="82">
        <v>8146</v>
      </c>
      <c r="I32" s="82">
        <v>8208</v>
      </c>
      <c r="J32" s="82">
        <v>8253</v>
      </c>
      <c r="K32" s="82">
        <v>8351</v>
      </c>
      <c r="L32" s="81">
        <v>8823</v>
      </c>
      <c r="M32" s="81">
        <v>9062</v>
      </c>
      <c r="N32" s="81">
        <v>9046</v>
      </c>
    </row>
    <row r="33" spans="1:11" ht="14.25" customHeight="1">
      <c r="A33" s="18"/>
      <c r="B33" s="18" t="s">
        <v>128</v>
      </c>
      <c r="C33" s="18"/>
      <c r="D33" s="37"/>
      <c r="E33" s="37"/>
      <c r="F33" s="37"/>
      <c r="G33" s="37"/>
      <c r="H33" s="37"/>
      <c r="I33" s="37"/>
      <c r="K33" s="161"/>
    </row>
    <row r="34" spans="1:14" ht="15" customHeight="1">
      <c r="A34" s="95"/>
      <c r="B34" s="18"/>
      <c r="C34" s="18" t="s">
        <v>420</v>
      </c>
      <c r="D34" s="82">
        <v>7435</v>
      </c>
      <c r="E34" s="82">
        <v>7637</v>
      </c>
      <c r="F34" s="82">
        <v>7653</v>
      </c>
      <c r="G34" s="82">
        <v>7753</v>
      </c>
      <c r="H34" s="82">
        <v>8034</v>
      </c>
      <c r="I34" s="82">
        <v>8111</v>
      </c>
      <c r="J34" s="82">
        <v>8111</v>
      </c>
      <c r="K34" s="82">
        <v>8168</v>
      </c>
      <c r="L34" s="82">
        <v>8269</v>
      </c>
      <c r="M34" s="82">
        <v>8468</v>
      </c>
      <c r="N34" s="82">
        <v>8394</v>
      </c>
    </row>
    <row r="35" spans="1:14" ht="15" customHeight="1">
      <c r="A35" s="95"/>
      <c r="B35" s="18"/>
      <c r="C35" s="18" t="s">
        <v>421</v>
      </c>
      <c r="D35" s="82">
        <v>5850</v>
      </c>
      <c r="E35" s="82">
        <v>5948</v>
      </c>
      <c r="F35" s="82">
        <v>5971</v>
      </c>
      <c r="G35" s="82">
        <v>5969</v>
      </c>
      <c r="H35" s="82">
        <v>6238</v>
      </c>
      <c r="I35" s="82">
        <v>6245</v>
      </c>
      <c r="J35" s="82">
        <v>6385</v>
      </c>
      <c r="K35" s="82">
        <v>6495</v>
      </c>
      <c r="L35" s="82">
        <v>6952</v>
      </c>
      <c r="M35" s="82">
        <v>7212</v>
      </c>
      <c r="N35" s="82">
        <v>7266</v>
      </c>
    </row>
    <row r="36" spans="1:14" ht="15" customHeight="1">
      <c r="A36" s="95"/>
      <c r="B36" s="18"/>
      <c r="C36" s="95" t="s">
        <v>128</v>
      </c>
      <c r="D36" s="206">
        <v>13284</v>
      </c>
      <c r="E36" s="206">
        <v>13585</v>
      </c>
      <c r="F36" s="206">
        <v>13625</v>
      </c>
      <c r="G36" s="206">
        <v>13722</v>
      </c>
      <c r="H36" s="206">
        <v>14272</v>
      </c>
      <c r="I36" s="206">
        <v>14356</v>
      </c>
      <c r="J36" s="206">
        <v>14496</v>
      </c>
      <c r="K36" s="206">
        <v>14663</v>
      </c>
      <c r="L36" s="206">
        <v>15221</v>
      </c>
      <c r="M36" s="206">
        <v>15680</v>
      </c>
      <c r="N36" s="206">
        <v>15659</v>
      </c>
    </row>
    <row r="37" spans="1:14" ht="12.75" customHeight="1">
      <c r="A37" s="18"/>
      <c r="B37" s="18"/>
      <c r="C37" s="18"/>
      <c r="D37" s="162" t="str">
        <f>IF(ABS(D36-D34-D35)&gt;comments!$A$1,D36-D34-D35," ")</f>
        <v> </v>
      </c>
      <c r="E37" s="162" t="str">
        <f>IF(ABS(E36-E34-E35)&gt;comments!$A$1,E36-E34-E35," ")</f>
        <v> </v>
      </c>
      <c r="F37" s="162" t="str">
        <f>IF(ABS(F36-F34-F35)&gt;comments!$A$1,F36-F34-F35," ")</f>
        <v> </v>
      </c>
      <c r="G37" s="162" t="str">
        <f>IF(ABS(G36-G34-G35)&gt;comments!$A$1,G36-G34-G35," ")</f>
        <v> </v>
      </c>
      <c r="H37" s="162" t="str">
        <f>IF(ABS(H36-H34-H35)&gt;comments!$A$1,H36-H34-H35," ")</f>
        <v> </v>
      </c>
      <c r="I37" s="162" t="str">
        <f>IF(ABS(I36-I34-I35)&gt;comments!$A$1,I36-I34-I35," ")</f>
        <v> </v>
      </c>
      <c r="J37" s="162" t="str">
        <f>IF(ABS(J36-J34-J35)&gt;comments!$A$1,J36-J34-J35," ")</f>
        <v> </v>
      </c>
      <c r="K37" s="162" t="str">
        <f>IF(ABS(K36-K34-K35)&gt;comments!$A$1,K36-K34-K35," ")</f>
        <v> </v>
      </c>
      <c r="L37" s="162" t="str">
        <f>IF(ABS(L36-L34-L35)&gt;comments!$A$1,L36-L34-L35," ")</f>
        <v> </v>
      </c>
      <c r="M37" s="162" t="str">
        <f>IF(ABS(M36-M34-M35)&gt;comments!$A$1,M36-M34-M35," ")</f>
        <v> </v>
      </c>
      <c r="N37" s="162" t="str">
        <f>IF(ABS(N36-N34-N35)&gt;comments!$A$1,N36-N34-N35," ")</f>
        <v> </v>
      </c>
    </row>
    <row r="38" spans="1:9" ht="15">
      <c r="A38" s="216" t="s">
        <v>129</v>
      </c>
      <c r="B38" s="217"/>
      <c r="C38" s="217"/>
      <c r="D38" s="145"/>
      <c r="E38" s="37"/>
      <c r="F38" s="37"/>
      <c r="G38" s="37"/>
      <c r="H38" s="37"/>
      <c r="I38" s="37"/>
    </row>
    <row r="39" spans="1:14" ht="15.75">
      <c r="A39" s="95"/>
      <c r="B39" s="18" t="s">
        <v>130</v>
      </c>
      <c r="C39" s="18"/>
      <c r="D39" s="82">
        <v>5072</v>
      </c>
      <c r="E39" s="82">
        <v>5164</v>
      </c>
      <c r="F39" s="82">
        <v>5405</v>
      </c>
      <c r="G39" s="82">
        <v>5567</v>
      </c>
      <c r="H39" s="82">
        <v>5730</v>
      </c>
      <c r="I39" s="82">
        <v>5856</v>
      </c>
      <c r="J39" s="82">
        <v>6094</v>
      </c>
      <c r="K39" s="82">
        <v>6151</v>
      </c>
      <c r="L39" s="82">
        <v>6433</v>
      </c>
      <c r="M39" s="82">
        <v>6577</v>
      </c>
      <c r="N39" s="82">
        <v>6683</v>
      </c>
    </row>
    <row r="40" spans="1:14" ht="18.75">
      <c r="A40" s="95"/>
      <c r="B40" s="18" t="s">
        <v>420</v>
      </c>
      <c r="C40" s="18"/>
      <c r="D40" s="82">
        <v>12797</v>
      </c>
      <c r="E40" s="82">
        <v>12999</v>
      </c>
      <c r="F40" s="82">
        <v>13024</v>
      </c>
      <c r="G40" s="82">
        <v>13074</v>
      </c>
      <c r="H40" s="82">
        <v>13467</v>
      </c>
      <c r="I40" s="82">
        <v>13527</v>
      </c>
      <c r="J40" s="82">
        <v>13653</v>
      </c>
      <c r="K40" s="82">
        <v>13641</v>
      </c>
      <c r="L40" s="82">
        <v>13830</v>
      </c>
      <c r="M40" s="82">
        <v>13901</v>
      </c>
      <c r="N40" s="82">
        <v>13829</v>
      </c>
    </row>
    <row r="41" spans="1:14" ht="18.75">
      <c r="A41" s="95"/>
      <c r="B41" s="18" t="s">
        <v>421</v>
      </c>
      <c r="C41" s="18"/>
      <c r="D41" s="82">
        <v>21300</v>
      </c>
      <c r="E41" s="82">
        <v>21607</v>
      </c>
      <c r="F41" s="82">
        <v>21133</v>
      </c>
      <c r="G41" s="82">
        <v>21424</v>
      </c>
      <c r="H41" s="82">
        <v>22338</v>
      </c>
      <c r="I41" s="82">
        <v>22655</v>
      </c>
      <c r="J41" s="82">
        <v>22958</v>
      </c>
      <c r="K41" s="82">
        <v>22926</v>
      </c>
      <c r="L41" s="82">
        <v>23857</v>
      </c>
      <c r="M41" s="82">
        <v>24187</v>
      </c>
      <c r="N41" s="82">
        <v>23957</v>
      </c>
    </row>
    <row r="42" spans="1:14" ht="15.75">
      <c r="A42" s="95"/>
      <c r="B42" s="95" t="s">
        <v>129</v>
      </c>
      <c r="C42" s="18"/>
      <c r="D42" s="206">
        <v>39169</v>
      </c>
      <c r="E42" s="206">
        <v>39770</v>
      </c>
      <c r="F42" s="206">
        <v>39561</v>
      </c>
      <c r="G42" s="206">
        <v>40065</v>
      </c>
      <c r="H42" s="206">
        <v>41535</v>
      </c>
      <c r="I42" s="206">
        <v>42038</v>
      </c>
      <c r="J42" s="206">
        <v>42705</v>
      </c>
      <c r="K42" s="206">
        <v>42718</v>
      </c>
      <c r="L42" s="206">
        <v>44119</v>
      </c>
      <c r="M42" s="206">
        <v>44666</v>
      </c>
      <c r="N42" s="206">
        <v>44470</v>
      </c>
    </row>
    <row r="43" spans="1:16" ht="15" customHeight="1">
      <c r="A43" s="219"/>
      <c r="B43" s="219"/>
      <c r="C43" s="219"/>
      <c r="D43" s="215" t="str">
        <f>IF(ABS(D42-SUM(D39:D41))&gt;comments!$A$1,D42-SUM(D39:D41)," ")</f>
        <v> </v>
      </c>
      <c r="E43" s="215" t="str">
        <f>IF(ABS(E42-SUM(E39:E41))&gt;comments!$A$1,E42-SUM(E39:E41)," ")</f>
        <v> </v>
      </c>
      <c r="F43" s="215" t="str">
        <f>IF(ABS(F42-SUM(F39:F41))&gt;comments!$A$1,F42-SUM(F39:F41)," ")</f>
        <v> </v>
      </c>
      <c r="G43" s="215" t="str">
        <f>IF(ABS(G42-SUM(G39:G41))&gt;comments!$A$1,G42-SUM(G39:G41)," ")</f>
        <v> </v>
      </c>
      <c r="H43" s="215" t="str">
        <f>IF(ABS(H42-SUM(H39:H41))&gt;comments!$A$1,H42-SUM(H39:H41)," ")</f>
        <v> </v>
      </c>
      <c r="I43" s="215" t="str">
        <f>IF(ABS(I42-SUM(I39:I41))&gt;comments!$A$1,I42-SUM(I39:I41)," ")</f>
        <v> </v>
      </c>
      <c r="J43" s="215" t="str">
        <f>IF(ABS(J42-SUM(J39:J41))&gt;comments!$A$1,J42-SUM(J39:J41)," ")</f>
        <v> </v>
      </c>
      <c r="K43" s="215" t="str">
        <f>IF(ABS(K42-SUM(K39:K41))&gt;comments!$A$1,K42-SUM(K39:K41)," ")</f>
        <v> </v>
      </c>
      <c r="L43" s="215" t="str">
        <f>IF(ABS(L42-SUM(L39:L41))&gt;comments!$A$1,L42-SUM(L39:L41)," ")</f>
        <v> </v>
      </c>
      <c r="M43" s="215" t="str">
        <f>IF(ABS(M42-SUM(M39:M41))&gt;comments!$A$1,M42-SUM(M39:M41)," ")</f>
        <v> </v>
      </c>
      <c r="N43" s="215" t="str">
        <f>IF(ABS(N42-SUM(N39:N41))&gt;comments!$A$1,N42-SUM(N39:N41)," ")</f>
        <v> </v>
      </c>
      <c r="P43" s="141"/>
    </row>
    <row r="44" spans="1:8" ht="18" customHeight="1">
      <c r="A44" s="28" t="s">
        <v>497</v>
      </c>
      <c r="B44" s="1"/>
      <c r="C44" s="1"/>
      <c r="D44" s="3"/>
      <c r="E44" s="3"/>
      <c r="F44" s="3"/>
      <c r="G44" s="3"/>
      <c r="H44" s="1"/>
    </row>
    <row r="45" ht="12.75">
      <c r="A45" t="s">
        <v>419</v>
      </c>
    </row>
    <row r="46" ht="9" customHeight="1"/>
    <row r="47" spans="3:10" ht="12.75">
      <c r="C47" s="1"/>
      <c r="D47" s="11"/>
      <c r="E47" s="11"/>
      <c r="F47" s="11"/>
      <c r="G47" s="12"/>
      <c r="H47" s="12"/>
      <c r="I47" s="1"/>
      <c r="J47" s="1"/>
    </row>
    <row r="48" spans="3:10" ht="12.75">
      <c r="C48" s="1"/>
      <c r="D48" s="11"/>
      <c r="E48" s="11"/>
      <c r="F48" s="11"/>
      <c r="G48" s="12"/>
      <c r="H48" s="12"/>
      <c r="I48" s="1"/>
      <c r="J48" s="1"/>
    </row>
    <row r="49" spans="3:10" ht="12.75">
      <c r="C49" s="1"/>
      <c r="D49" s="11"/>
      <c r="E49" s="11"/>
      <c r="F49" s="11"/>
      <c r="G49" s="12"/>
      <c r="H49" s="12"/>
      <c r="I49" s="1"/>
      <c r="J49" s="1"/>
    </row>
    <row r="50" spans="3:10" ht="12.75">
      <c r="C50" s="1"/>
      <c r="D50" s="11"/>
      <c r="E50" s="11"/>
      <c r="F50" s="11"/>
      <c r="G50" s="12"/>
      <c r="H50" s="12"/>
      <c r="I50" s="1"/>
      <c r="J50" s="1"/>
    </row>
    <row r="51" spans="3:10" ht="12.75">
      <c r="C51" s="1"/>
      <c r="D51" s="11"/>
      <c r="E51" s="11"/>
      <c r="F51" s="11"/>
      <c r="G51" s="12"/>
      <c r="H51" s="12"/>
      <c r="I51" s="1"/>
      <c r="J51" s="1"/>
    </row>
    <row r="52" spans="3:10" ht="12.75">
      <c r="C52" s="1"/>
      <c r="D52" s="11"/>
      <c r="E52" s="11"/>
      <c r="F52" s="11"/>
      <c r="G52" s="12"/>
      <c r="H52" s="12"/>
      <c r="I52" s="1"/>
      <c r="J52" s="1"/>
    </row>
    <row r="53" spans="3:10" ht="12.75">
      <c r="C53" s="1"/>
      <c r="D53" s="11"/>
      <c r="E53" s="11"/>
      <c r="F53" s="11"/>
      <c r="G53" s="12"/>
      <c r="H53" s="12"/>
      <c r="I53" s="1"/>
      <c r="J53" s="1"/>
    </row>
    <row r="54" spans="3:10" ht="12.75">
      <c r="C54" s="1"/>
      <c r="D54" s="1"/>
      <c r="E54" s="1"/>
      <c r="F54" s="1"/>
      <c r="G54" s="1"/>
      <c r="H54" s="1"/>
      <c r="I54" s="1"/>
      <c r="J54" s="1"/>
    </row>
    <row r="55" spans="3:10" ht="12.75">
      <c r="C55" s="1"/>
      <c r="D55" s="1"/>
      <c r="E55" s="1"/>
      <c r="F55" s="1"/>
      <c r="G55" s="1"/>
      <c r="H55" s="1"/>
      <c r="I55" s="1"/>
      <c r="J55" s="1"/>
    </row>
    <row r="56" spans="3:10" ht="12.75">
      <c r="C56" s="1"/>
      <c r="D56" s="1"/>
      <c r="E56" s="1"/>
      <c r="F56" s="1"/>
      <c r="G56" s="1"/>
      <c r="H56" s="1"/>
      <c r="I56" s="1"/>
      <c r="J56" s="1"/>
    </row>
    <row r="57" spans="3:10" ht="12.75">
      <c r="C57" s="1"/>
      <c r="D57" s="1"/>
      <c r="E57" s="1"/>
      <c r="F57" s="1"/>
      <c r="G57" s="1"/>
      <c r="H57" s="1"/>
      <c r="I57" s="1"/>
      <c r="J57" s="1"/>
    </row>
    <row r="58" spans="3:10" ht="12.75">
      <c r="C58" s="1"/>
      <c r="D58" s="1"/>
      <c r="E58" s="1"/>
      <c r="F58" s="1"/>
      <c r="G58" s="1"/>
      <c r="H58" s="1"/>
      <c r="I58" s="1"/>
      <c r="J58" s="1"/>
    </row>
    <row r="59" spans="3:10" ht="12.75">
      <c r="C59" s="1"/>
      <c r="D59" s="1"/>
      <c r="E59" s="1"/>
      <c r="F59" s="1"/>
      <c r="G59" s="1"/>
      <c r="H59" s="1"/>
      <c r="I59" s="1"/>
      <c r="J59" s="1"/>
    </row>
    <row r="60" spans="3:10" ht="12.75">
      <c r="C60" s="1"/>
      <c r="D60" s="1"/>
      <c r="E60" s="1"/>
      <c r="F60" s="1"/>
      <c r="G60" s="1"/>
      <c r="H60" s="1"/>
      <c r="I60" s="1"/>
      <c r="J60" s="1"/>
    </row>
  </sheetData>
  <printOptions/>
  <pageMargins left="0.75" right="0.75" top="1" bottom="1" header="0.5" footer="0.5"/>
  <pageSetup fitToHeight="1" fitToWidth="1" horizontalDpi="600" verticalDpi="600" orientation="portrait" paperSize="9" scale="65" r:id="rId1"/>
  <headerFooter alignWithMargins="0">
    <oddHeader>&amp;R&amp;"Arial,Bold"ROAD TRAFFIC</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R185"/>
  <sheetViews>
    <sheetView zoomScale="75" zoomScaleNormal="75" workbookViewId="0" topLeftCell="A1">
      <selection activeCell="A67" sqref="A67"/>
    </sheetView>
  </sheetViews>
  <sheetFormatPr defaultColWidth="9.140625" defaultRowHeight="12.75"/>
  <cols>
    <col min="1" max="2" width="1.8515625" style="0" customWidth="1"/>
    <col min="3" max="3" width="31.421875" style="0" customWidth="1"/>
    <col min="4" max="13" width="10.28125" style="0" customWidth="1"/>
    <col min="15" max="15" width="2.140625" style="0" customWidth="1"/>
    <col min="18" max="18" width="17.7109375" style="0" customWidth="1"/>
  </cols>
  <sheetData>
    <row r="1" ht="9" customHeight="1"/>
    <row r="2" spans="1:14" s="18" customFormat="1" ht="15.75">
      <c r="A2" s="133" t="s">
        <v>465</v>
      </c>
      <c r="B2" s="25"/>
      <c r="D2" s="25"/>
      <c r="E2" s="25"/>
      <c r="F2" s="25"/>
      <c r="G2" s="25"/>
      <c r="H2" s="25"/>
      <c r="I2" s="25"/>
      <c r="N2" s="25"/>
    </row>
    <row r="3" spans="1:14" ht="67.5" customHeight="1">
      <c r="A3" s="213"/>
      <c r="B3" s="213"/>
      <c r="C3" s="213"/>
      <c r="D3" s="213"/>
      <c r="E3" s="303" t="s">
        <v>22</v>
      </c>
      <c r="F3" s="230" t="s">
        <v>23</v>
      </c>
      <c r="G3" s="303" t="s">
        <v>24</v>
      </c>
      <c r="H3" s="230" t="s">
        <v>25</v>
      </c>
      <c r="I3" s="230" t="s">
        <v>26</v>
      </c>
      <c r="J3" s="230" t="s">
        <v>27</v>
      </c>
      <c r="K3" s="230" t="s">
        <v>28</v>
      </c>
      <c r="L3" s="230" t="s">
        <v>29</v>
      </c>
      <c r="M3" s="230" t="s">
        <v>166</v>
      </c>
      <c r="N3" s="147"/>
    </row>
    <row r="4" spans="5:13" ht="12.75" customHeight="1">
      <c r="E4" s="5"/>
      <c r="F4" s="6"/>
      <c r="G4" s="5"/>
      <c r="H4" s="6"/>
      <c r="I4" s="6"/>
      <c r="J4" s="8"/>
      <c r="K4" s="6"/>
      <c r="M4" s="9" t="s">
        <v>73</v>
      </c>
    </row>
    <row r="5" spans="1:13" ht="12.75" customHeight="1">
      <c r="A5" s="204" t="s">
        <v>172</v>
      </c>
      <c r="B5" s="204"/>
      <c r="C5" s="204"/>
      <c r="E5" s="5"/>
      <c r="F5" s="6"/>
      <c r="G5" s="5"/>
      <c r="H5" s="6"/>
      <c r="I5" s="6"/>
      <c r="J5" s="8"/>
      <c r="K5" s="6"/>
      <c r="L5" s="9"/>
      <c r="M5" s="7"/>
    </row>
    <row r="6" spans="1:18" ht="15">
      <c r="A6" s="204"/>
      <c r="B6" s="204" t="s">
        <v>130</v>
      </c>
      <c r="C6" s="204"/>
      <c r="E6" s="83">
        <v>4940</v>
      </c>
      <c r="F6" s="83">
        <v>25</v>
      </c>
      <c r="G6" s="83">
        <v>52</v>
      </c>
      <c r="H6" s="83">
        <v>839</v>
      </c>
      <c r="I6" s="83">
        <v>828</v>
      </c>
      <c r="J6" s="82">
        <v>6683</v>
      </c>
      <c r="K6" s="83">
        <v>0</v>
      </c>
      <c r="L6" s="82">
        <v>6683</v>
      </c>
      <c r="M6" s="166">
        <f>(L6/L$22)*100</f>
        <v>15.028108837418486</v>
      </c>
      <c r="P6" s="141"/>
      <c r="Q6" s="141"/>
      <c r="R6" s="141"/>
    </row>
    <row r="7" spans="1:13" ht="18">
      <c r="A7" s="204"/>
      <c r="B7" s="204" t="s">
        <v>422</v>
      </c>
      <c r="C7" s="204"/>
      <c r="E7" s="83">
        <v>734</v>
      </c>
      <c r="F7" s="83">
        <v>4</v>
      </c>
      <c r="G7" s="83">
        <v>7</v>
      </c>
      <c r="H7" s="83">
        <v>129</v>
      </c>
      <c r="I7" s="83">
        <v>67</v>
      </c>
      <c r="J7" s="82">
        <v>941</v>
      </c>
      <c r="K7" s="83">
        <v>1</v>
      </c>
      <c r="L7" s="82">
        <v>942</v>
      </c>
      <c r="M7" s="166">
        <f>(L7/L$22)*100</f>
        <v>2.1182819878569825</v>
      </c>
    </row>
    <row r="8" spans="1:13" ht="18">
      <c r="A8" s="204"/>
      <c r="B8" s="204" t="s">
        <v>423</v>
      </c>
      <c r="C8" s="204"/>
      <c r="D8" s="141"/>
      <c r="E8" s="83">
        <v>6745</v>
      </c>
      <c r="F8" s="83">
        <v>69</v>
      </c>
      <c r="G8" s="83">
        <v>81</v>
      </c>
      <c r="H8" s="83">
        <v>1151</v>
      </c>
      <c r="I8" s="83">
        <v>827</v>
      </c>
      <c r="J8" s="82">
        <v>8873</v>
      </c>
      <c r="K8" s="83">
        <v>5</v>
      </c>
      <c r="L8" s="82">
        <v>8878</v>
      </c>
      <c r="M8" s="166">
        <f>(L8/L$22)*100</f>
        <v>19.964020688104338</v>
      </c>
    </row>
    <row r="9" spans="1:13" ht="18">
      <c r="A9" s="204"/>
      <c r="B9" s="204" t="s">
        <v>424</v>
      </c>
      <c r="C9" s="204"/>
      <c r="E9" s="83">
        <v>3684</v>
      </c>
      <c r="F9" s="83">
        <v>20</v>
      </c>
      <c r="G9" s="83">
        <v>86</v>
      </c>
      <c r="H9" s="83">
        <v>518</v>
      </c>
      <c r="I9" s="83">
        <v>167</v>
      </c>
      <c r="J9" s="82">
        <v>4474</v>
      </c>
      <c r="K9" s="83">
        <v>19</v>
      </c>
      <c r="L9" s="82">
        <v>4493</v>
      </c>
      <c r="M9" s="166">
        <f>(L9/L$22)*100</f>
        <v>10.103440521700023</v>
      </c>
    </row>
    <row r="10" spans="1:13" ht="18">
      <c r="A10" s="204"/>
      <c r="B10" s="204" t="s">
        <v>425</v>
      </c>
      <c r="C10" s="204"/>
      <c r="E10" s="83">
        <v>6119</v>
      </c>
      <c r="F10" s="83">
        <v>71</v>
      </c>
      <c r="G10" s="83">
        <v>94</v>
      </c>
      <c r="H10" s="83">
        <v>1053</v>
      </c>
      <c r="I10" s="83">
        <v>461</v>
      </c>
      <c r="J10" s="82">
        <v>7799</v>
      </c>
      <c r="K10" s="83">
        <v>15</v>
      </c>
      <c r="L10" s="82">
        <v>7813</v>
      </c>
      <c r="M10" s="166">
        <f>(L10/L$22)*100</f>
        <v>17.56914774004947</v>
      </c>
    </row>
    <row r="11" spans="1:13" ht="15.75">
      <c r="A11" s="204"/>
      <c r="B11" s="223" t="s">
        <v>124</v>
      </c>
      <c r="C11" s="204"/>
      <c r="E11" s="206">
        <v>22221</v>
      </c>
      <c r="F11" s="206">
        <v>190</v>
      </c>
      <c r="G11" s="206">
        <v>320</v>
      </c>
      <c r="H11" s="206">
        <v>3690</v>
      </c>
      <c r="I11" s="206">
        <v>2349</v>
      </c>
      <c r="J11" s="206">
        <v>28770</v>
      </c>
      <c r="K11" s="206">
        <v>40</v>
      </c>
      <c r="L11" s="206">
        <v>28810</v>
      </c>
      <c r="M11" s="164">
        <f>SUM(M6:M10)</f>
        <v>64.7829997751293</v>
      </c>
    </row>
    <row r="12" spans="1:13" ht="15">
      <c r="A12" s="204"/>
      <c r="B12" s="204"/>
      <c r="C12" s="194"/>
      <c r="E12" s="342"/>
      <c r="F12" s="205"/>
      <c r="G12" s="205"/>
      <c r="H12" s="205"/>
      <c r="I12" s="205"/>
      <c r="J12" s="205"/>
      <c r="K12" s="205"/>
      <c r="L12" s="205"/>
      <c r="M12" s="162" t="str">
        <f>IF(ABS(M11-SUM(M6:M10))&gt;comments!$A$1,M11-SUM(M6:M10)," ")</f>
        <v> </v>
      </c>
    </row>
    <row r="13" spans="1:13" ht="15">
      <c r="A13" s="204" t="s">
        <v>167</v>
      </c>
      <c r="B13" s="204"/>
      <c r="C13" s="204"/>
      <c r="E13" s="37"/>
      <c r="F13" s="37"/>
      <c r="G13" s="37"/>
      <c r="H13" s="37"/>
      <c r="I13" s="37"/>
      <c r="J13" s="37"/>
      <c r="K13" s="37"/>
      <c r="L13" s="37"/>
      <c r="M13" s="71"/>
    </row>
    <row r="14" spans="1:13" ht="18">
      <c r="A14" s="204"/>
      <c r="B14" s="204" t="s">
        <v>426</v>
      </c>
      <c r="C14" s="224"/>
      <c r="D14" s="144"/>
      <c r="E14" s="83">
        <v>6766</v>
      </c>
      <c r="F14" s="83">
        <v>62</v>
      </c>
      <c r="G14" s="83">
        <v>219</v>
      </c>
      <c r="H14" s="83">
        <v>1075</v>
      </c>
      <c r="I14" s="83">
        <v>150</v>
      </c>
      <c r="J14" s="82">
        <v>8272</v>
      </c>
      <c r="K14" s="83">
        <v>122</v>
      </c>
      <c r="L14" s="82">
        <v>8394</v>
      </c>
      <c r="M14" s="166">
        <f>(L14/L$22)*100</f>
        <v>18.875646503260626</v>
      </c>
    </row>
    <row r="15" spans="1:13" ht="15" customHeight="1">
      <c r="A15" s="204"/>
      <c r="B15" s="204" t="s">
        <v>427</v>
      </c>
      <c r="C15" s="224"/>
      <c r="D15" s="144"/>
      <c r="E15" s="83">
        <v>5370</v>
      </c>
      <c r="F15" s="83">
        <v>63</v>
      </c>
      <c r="G15" s="83">
        <v>91</v>
      </c>
      <c r="H15" s="83">
        <v>1380</v>
      </c>
      <c r="I15" s="83">
        <v>252</v>
      </c>
      <c r="J15" s="82">
        <v>7155</v>
      </c>
      <c r="K15" s="83">
        <v>111</v>
      </c>
      <c r="L15" s="82">
        <v>7266</v>
      </c>
      <c r="M15" s="166">
        <f>(L15/L$22)*100</f>
        <v>16.339105014616596</v>
      </c>
    </row>
    <row r="16" spans="1:13" ht="15.75">
      <c r="A16" s="204"/>
      <c r="B16" s="223" t="s">
        <v>128</v>
      </c>
      <c r="C16" s="204"/>
      <c r="E16" s="206">
        <v>12136</v>
      </c>
      <c r="F16" s="206">
        <v>125</v>
      </c>
      <c r="G16" s="206">
        <v>310</v>
      </c>
      <c r="H16" s="206">
        <v>2455</v>
      </c>
      <c r="I16" s="206">
        <v>402</v>
      </c>
      <c r="J16" s="206">
        <v>15427</v>
      </c>
      <c r="K16" s="206">
        <v>232</v>
      </c>
      <c r="L16" s="206">
        <v>15659</v>
      </c>
      <c r="M16" s="164">
        <f>SUM(M14:M15)</f>
        <v>35.21475151787722</v>
      </c>
    </row>
    <row r="17" spans="1:13" ht="15">
      <c r="A17" s="204"/>
      <c r="B17" s="204"/>
      <c r="C17" s="204"/>
      <c r="E17" s="205"/>
      <c r="F17" s="205"/>
      <c r="G17" s="205"/>
      <c r="H17" s="205"/>
      <c r="I17" s="205"/>
      <c r="J17" s="205"/>
      <c r="K17" s="205"/>
      <c r="L17" s="205"/>
      <c r="M17" s="162" t="str">
        <f>IF(ABS(M16-SUM(M14,M15))&gt;comments!$A$1,M16-SUM(M14,M15)," ")</f>
        <v> </v>
      </c>
    </row>
    <row r="18" spans="1:13" ht="15">
      <c r="A18" s="204" t="s">
        <v>129</v>
      </c>
      <c r="B18" s="204"/>
      <c r="C18" s="204"/>
      <c r="E18" s="37"/>
      <c r="F18" s="37"/>
      <c r="G18" s="37"/>
      <c r="H18" s="37"/>
      <c r="I18" s="37"/>
      <c r="J18" s="37"/>
      <c r="K18" s="37"/>
      <c r="L18" s="37"/>
      <c r="M18" s="71"/>
    </row>
    <row r="19" spans="1:13" ht="15">
      <c r="A19" s="204"/>
      <c r="B19" s="204" t="s">
        <v>130</v>
      </c>
      <c r="C19" s="204"/>
      <c r="E19" s="83">
        <v>4940</v>
      </c>
      <c r="F19" s="83">
        <v>25</v>
      </c>
      <c r="G19" s="83">
        <v>52</v>
      </c>
      <c r="H19" s="83">
        <v>839</v>
      </c>
      <c r="I19" s="83">
        <v>828</v>
      </c>
      <c r="J19" s="82">
        <v>6683</v>
      </c>
      <c r="K19" s="83">
        <v>0</v>
      </c>
      <c r="L19" s="82">
        <v>6683</v>
      </c>
      <c r="M19" s="166">
        <f>(L19/L$22)*100</f>
        <v>15.028108837418486</v>
      </c>
    </row>
    <row r="20" spans="1:13" ht="18">
      <c r="A20" s="204"/>
      <c r="B20" s="204" t="s">
        <v>426</v>
      </c>
      <c r="C20" s="204"/>
      <c r="E20" s="83">
        <v>11184</v>
      </c>
      <c r="F20" s="83">
        <v>86</v>
      </c>
      <c r="G20" s="83">
        <v>312</v>
      </c>
      <c r="H20" s="83">
        <v>1722</v>
      </c>
      <c r="I20" s="83">
        <v>383</v>
      </c>
      <c r="J20" s="82">
        <v>13687</v>
      </c>
      <c r="K20" s="83">
        <v>142</v>
      </c>
      <c r="L20" s="82">
        <v>13829</v>
      </c>
      <c r="M20" s="166">
        <f>(L20/L$22)*100</f>
        <v>31.097369012817627</v>
      </c>
    </row>
    <row r="21" spans="1:13" ht="18">
      <c r="A21" s="204"/>
      <c r="B21" s="204" t="s">
        <v>427</v>
      </c>
      <c r="C21" s="204"/>
      <c r="E21" s="83">
        <v>18234</v>
      </c>
      <c r="F21" s="83">
        <v>204</v>
      </c>
      <c r="G21" s="83">
        <v>266</v>
      </c>
      <c r="H21" s="83">
        <v>3584</v>
      </c>
      <c r="I21" s="83">
        <v>1540</v>
      </c>
      <c r="J21" s="82">
        <v>23827</v>
      </c>
      <c r="K21" s="83">
        <v>131</v>
      </c>
      <c r="L21" s="82">
        <v>23957</v>
      </c>
      <c r="M21" s="166">
        <f>(L21/L$22)*100</f>
        <v>53.8722734427704</v>
      </c>
    </row>
    <row r="22" spans="1:13" ht="15.75">
      <c r="A22" s="204"/>
      <c r="B22" s="223" t="s">
        <v>129</v>
      </c>
      <c r="C22" s="204"/>
      <c r="E22" s="347">
        <v>34357</v>
      </c>
      <c r="F22" s="347">
        <v>315</v>
      </c>
      <c r="G22" s="347">
        <v>630</v>
      </c>
      <c r="H22" s="347">
        <v>6145</v>
      </c>
      <c r="I22" s="347">
        <v>2751</v>
      </c>
      <c r="J22" s="347">
        <v>44197</v>
      </c>
      <c r="K22" s="347">
        <v>273</v>
      </c>
      <c r="L22" s="347">
        <v>44470</v>
      </c>
      <c r="M22" s="165">
        <f>SUM(M19:M21)</f>
        <v>99.9977512930065</v>
      </c>
    </row>
    <row r="23" spans="1:13" ht="15">
      <c r="A23" s="204"/>
      <c r="B23" s="204"/>
      <c r="C23" s="204"/>
      <c r="E23" s="162" t="str">
        <f>IF(ABS(E22-SUM(E19:E21))&gt;comments!$A$1,E22-SUM(E19:E21)," ")</f>
        <v> </v>
      </c>
      <c r="F23" s="162" t="str">
        <f>IF(ABS(F22-SUM(F19:F21))&gt;comments!$A$1,F22-SUM(F19:F21)," ")</f>
        <v> </v>
      </c>
      <c r="G23" s="162" t="str">
        <f>IF(ABS(G22-SUM(G19:G21))&gt;comments!$A$1,G22-SUM(G19:G21)," ")</f>
        <v> </v>
      </c>
      <c r="H23" s="162" t="str">
        <f>IF(ABS(H22-SUM(H19:H21))&gt;comments!$A$1,H22-SUM(H19:H21)," ")</f>
        <v> </v>
      </c>
      <c r="I23" s="162" t="str">
        <f>IF(ABS(I22-SUM(I19:I21))&gt;comments!$A$1,I22-SUM(I19:I21)," ")</f>
        <v> </v>
      </c>
      <c r="J23" s="162" t="str">
        <f>IF(ABS(J22-SUM(J19:J21))&gt;comments!$A$1,J22-SUM(J19:J21)," ")</f>
        <v> </v>
      </c>
      <c r="K23" s="162" t="str">
        <f>IF(ABS(K22-SUM(K19:K21))&gt;comments!$A$1,K22-SUM(K19:K21)," ")</f>
        <v> </v>
      </c>
      <c r="L23" s="343"/>
      <c r="M23" s="162" t="str">
        <f>IF(ABS(M22-SUM(M19:M21))&gt;comments!$A$1,M22-SUM(M19:M21)," ")</f>
        <v> </v>
      </c>
    </row>
    <row r="24" spans="1:14" ht="15">
      <c r="A24" s="225" t="s">
        <v>72</v>
      </c>
      <c r="B24" s="225"/>
      <c r="C24" s="225"/>
      <c r="D24" s="220"/>
      <c r="E24" s="221">
        <f aca="true" t="shared" si="0" ref="E24:L24">(E22/$L22)*100</f>
        <v>77.2588261749494</v>
      </c>
      <c r="F24" s="221">
        <f t="shared" si="0"/>
        <v>0.7083427029458061</v>
      </c>
      <c r="G24" s="221">
        <f t="shared" si="0"/>
        <v>1.4166854058916123</v>
      </c>
      <c r="H24" s="221">
        <f t="shared" si="0"/>
        <v>13.818304474926919</v>
      </c>
      <c r="I24" s="221">
        <f t="shared" si="0"/>
        <v>6.1861929390600405</v>
      </c>
      <c r="J24" s="221">
        <f t="shared" si="0"/>
        <v>99.3861029907803</v>
      </c>
      <c r="K24" s="221">
        <f t="shared" si="0"/>
        <v>0.6138970092196987</v>
      </c>
      <c r="L24" s="221">
        <f t="shared" si="0"/>
        <v>100</v>
      </c>
      <c r="M24" s="222"/>
      <c r="N24" s="31"/>
    </row>
    <row r="25" spans="1:12" ht="15">
      <c r="A25" s="28" t="s">
        <v>497</v>
      </c>
      <c r="B25" s="1"/>
      <c r="C25" s="1"/>
      <c r="D25" s="63"/>
      <c r="E25" s="63"/>
      <c r="F25" s="63"/>
      <c r="G25" s="63"/>
      <c r="H25" s="63"/>
      <c r="I25" s="63"/>
      <c r="J25" s="63"/>
      <c r="K25" s="31"/>
      <c r="L25" s="31"/>
    </row>
    <row r="26" spans="1:12" ht="15">
      <c r="A26" s="28" t="s">
        <v>428</v>
      </c>
      <c r="B26" s="1"/>
      <c r="C26" s="1"/>
      <c r="D26" s="63"/>
      <c r="E26" s="63"/>
      <c r="F26" s="63"/>
      <c r="G26" s="63"/>
      <c r="H26" s="63"/>
      <c r="I26" s="63"/>
      <c r="J26" s="63"/>
      <c r="K26" s="31"/>
      <c r="L26" s="31"/>
    </row>
    <row r="27" spans="1:12" ht="15">
      <c r="A27" s="28"/>
      <c r="B27" s="1"/>
      <c r="C27" s="1"/>
      <c r="D27" s="63"/>
      <c r="E27" s="63"/>
      <c r="F27" s="63"/>
      <c r="G27" s="63"/>
      <c r="H27" s="63"/>
      <c r="I27" s="63"/>
      <c r="J27" s="63"/>
      <c r="K27" s="31"/>
      <c r="L27" s="31"/>
    </row>
    <row r="28" spans="1:12" ht="15">
      <c r="A28" s="28"/>
      <c r="B28" s="1"/>
      <c r="C28" s="1"/>
      <c r="D28" s="63"/>
      <c r="E28" s="63"/>
      <c r="F28" s="63"/>
      <c r="G28" s="63"/>
      <c r="H28" s="63"/>
      <c r="I28" s="63"/>
      <c r="J28" s="63"/>
      <c r="K28" s="31"/>
      <c r="L28" s="31"/>
    </row>
    <row r="29" spans="1:11" s="18" customFormat="1" ht="18.75">
      <c r="A29" s="133" t="s">
        <v>429</v>
      </c>
      <c r="B29" s="25"/>
      <c r="C29" s="25"/>
      <c r="D29" s="25"/>
      <c r="E29" s="25"/>
      <c r="F29" s="25"/>
      <c r="G29" s="25"/>
      <c r="H29" s="25"/>
      <c r="I29" s="25"/>
      <c r="J29" s="25"/>
      <c r="K29" s="25"/>
    </row>
    <row r="30" spans="1:14" ht="15.75">
      <c r="A30" s="210"/>
      <c r="B30" s="210"/>
      <c r="C30" s="211"/>
      <c r="D30" s="211">
        <v>1998</v>
      </c>
      <c r="E30" s="211">
        <v>1999</v>
      </c>
      <c r="F30" s="211">
        <v>2000</v>
      </c>
      <c r="G30" s="211">
        <v>2001</v>
      </c>
      <c r="H30" s="211">
        <v>2002</v>
      </c>
      <c r="I30" s="211">
        <v>2003</v>
      </c>
      <c r="J30" s="211">
        <v>2004</v>
      </c>
      <c r="K30" s="211">
        <v>2005</v>
      </c>
      <c r="L30" s="211">
        <v>2006</v>
      </c>
      <c r="M30" s="211">
        <v>2007</v>
      </c>
      <c r="N30" s="211">
        <v>2008</v>
      </c>
    </row>
    <row r="31" spans="3:14" ht="12.75">
      <c r="C31" s="4"/>
      <c r="D31" s="4"/>
      <c r="J31" s="13"/>
      <c r="K31" s="13"/>
      <c r="M31" s="13"/>
      <c r="N31" s="13" t="s">
        <v>71</v>
      </c>
    </row>
    <row r="32" spans="1:5" ht="12.75">
      <c r="A32" s="4"/>
      <c r="B32" s="4"/>
      <c r="D32" s="4"/>
      <c r="E32" s="4"/>
    </row>
    <row r="33" spans="1:5" ht="15.75">
      <c r="A33" s="4"/>
      <c r="B33" s="226" t="s">
        <v>172</v>
      </c>
      <c r="C33" s="204"/>
      <c r="D33" s="4"/>
      <c r="E33" s="4"/>
    </row>
    <row r="34" spans="2:14" ht="15">
      <c r="B34" s="204"/>
      <c r="C34" s="204" t="s">
        <v>22</v>
      </c>
      <c r="D34" s="81">
        <v>20455.614</v>
      </c>
      <c r="E34" s="81">
        <v>20700.032</v>
      </c>
      <c r="F34" s="81">
        <v>20566.003</v>
      </c>
      <c r="G34" s="81">
        <v>20976.745</v>
      </c>
      <c r="H34" s="81">
        <v>21760.137</v>
      </c>
      <c r="I34" s="81">
        <v>21921.515</v>
      </c>
      <c r="J34" s="81">
        <v>22307.81</v>
      </c>
      <c r="K34" s="81">
        <v>22060.254</v>
      </c>
      <c r="L34" s="81">
        <v>22610</v>
      </c>
      <c r="M34" s="82">
        <v>22392</v>
      </c>
      <c r="N34" s="82">
        <v>22221</v>
      </c>
    </row>
    <row r="35" spans="2:14" ht="15">
      <c r="B35" s="204"/>
      <c r="C35" s="204" t="s">
        <v>23</v>
      </c>
      <c r="D35" s="81">
        <v>127.783</v>
      </c>
      <c r="E35" s="81">
        <v>142.527</v>
      </c>
      <c r="F35" s="81">
        <v>149.074</v>
      </c>
      <c r="G35" s="81">
        <v>155.855</v>
      </c>
      <c r="H35" s="81">
        <v>175.367</v>
      </c>
      <c r="I35" s="81">
        <v>203.74</v>
      </c>
      <c r="J35" s="81">
        <v>194.475</v>
      </c>
      <c r="K35" s="81">
        <v>180.843</v>
      </c>
      <c r="L35" s="81">
        <v>176</v>
      </c>
      <c r="M35" s="82">
        <v>187</v>
      </c>
      <c r="N35" s="82">
        <v>190</v>
      </c>
    </row>
    <row r="36" spans="2:14" ht="15">
      <c r="B36" s="204"/>
      <c r="C36" s="204" t="s">
        <v>24</v>
      </c>
      <c r="D36" s="81">
        <v>319.948</v>
      </c>
      <c r="E36" s="81">
        <v>321.875</v>
      </c>
      <c r="F36" s="81">
        <v>317.272</v>
      </c>
      <c r="G36" s="81">
        <v>323.194</v>
      </c>
      <c r="H36" s="81">
        <v>340.303</v>
      </c>
      <c r="I36" s="81">
        <v>331.353</v>
      </c>
      <c r="J36" s="81">
        <v>283.941</v>
      </c>
      <c r="K36" s="81">
        <v>285.499</v>
      </c>
      <c r="L36" s="81">
        <v>299</v>
      </c>
      <c r="M36" s="82">
        <v>308</v>
      </c>
      <c r="N36" s="82">
        <v>320</v>
      </c>
    </row>
    <row r="37" spans="2:14" ht="15">
      <c r="B37" s="204"/>
      <c r="C37" s="204" t="s">
        <v>25</v>
      </c>
      <c r="D37" s="81">
        <v>2879.066</v>
      </c>
      <c r="E37" s="81">
        <v>2914.658</v>
      </c>
      <c r="F37" s="81">
        <v>2805.276</v>
      </c>
      <c r="G37" s="81">
        <v>2833.352</v>
      </c>
      <c r="H37" s="81">
        <v>2927.661</v>
      </c>
      <c r="I37" s="81">
        <v>3078.998</v>
      </c>
      <c r="J37" s="81">
        <v>3167.697</v>
      </c>
      <c r="K37" s="81">
        <v>3260.843</v>
      </c>
      <c r="L37" s="81">
        <v>3459</v>
      </c>
      <c r="M37" s="82">
        <v>3689</v>
      </c>
      <c r="N37" s="82">
        <v>3690</v>
      </c>
    </row>
    <row r="38" spans="2:14" ht="15">
      <c r="B38" s="204"/>
      <c r="C38" s="204" t="s">
        <v>26</v>
      </c>
      <c r="D38" s="81">
        <v>2056.985</v>
      </c>
      <c r="E38" s="81">
        <v>2060.014</v>
      </c>
      <c r="F38" s="81">
        <v>2051.557</v>
      </c>
      <c r="G38" s="81">
        <v>2009.842</v>
      </c>
      <c r="H38" s="81">
        <v>2014.01</v>
      </c>
      <c r="I38" s="81">
        <v>2105.074</v>
      </c>
      <c r="J38" s="81">
        <v>2218.48</v>
      </c>
      <c r="K38" s="81">
        <v>2233.829</v>
      </c>
      <c r="L38" s="81">
        <v>2315</v>
      </c>
      <c r="M38" s="82">
        <v>2378</v>
      </c>
      <c r="N38" s="82">
        <v>2349</v>
      </c>
    </row>
    <row r="39" spans="2:14" ht="15">
      <c r="B39" s="204"/>
      <c r="C39" s="204" t="s">
        <v>131</v>
      </c>
      <c r="D39" s="81">
        <v>25839</v>
      </c>
      <c r="E39" s="81">
        <v>26139</v>
      </c>
      <c r="F39" s="81">
        <v>25889</v>
      </c>
      <c r="G39" s="81">
        <v>26299</v>
      </c>
      <c r="H39" s="81">
        <v>27217</v>
      </c>
      <c r="I39" s="81">
        <v>27641</v>
      </c>
      <c r="J39" s="81">
        <v>28172</v>
      </c>
      <c r="K39" s="81">
        <v>28021</v>
      </c>
      <c r="L39" s="81">
        <v>28859</v>
      </c>
      <c r="M39" s="82">
        <v>28953</v>
      </c>
      <c r="N39" s="82">
        <v>28770</v>
      </c>
    </row>
    <row r="40" spans="2:14" ht="15">
      <c r="B40" s="204"/>
      <c r="C40" s="204" t="s">
        <v>28</v>
      </c>
      <c r="D40" s="81">
        <v>45.349</v>
      </c>
      <c r="E40" s="81">
        <v>46.195</v>
      </c>
      <c r="F40" s="81">
        <v>47.105</v>
      </c>
      <c r="G40" s="81">
        <v>43.212</v>
      </c>
      <c r="H40" s="81">
        <v>44.884</v>
      </c>
      <c r="I40" s="81">
        <v>40.963</v>
      </c>
      <c r="J40" s="81">
        <v>36.627</v>
      </c>
      <c r="K40" s="81">
        <v>33.628</v>
      </c>
      <c r="L40" s="81">
        <v>39.294</v>
      </c>
      <c r="M40" s="82">
        <v>32</v>
      </c>
      <c r="N40" s="82">
        <v>40</v>
      </c>
    </row>
    <row r="41" spans="2:14" ht="15.75">
      <c r="B41" s="204"/>
      <c r="C41" s="204" t="s">
        <v>132</v>
      </c>
      <c r="D41" s="80">
        <v>25885</v>
      </c>
      <c r="E41" s="80">
        <v>26185</v>
      </c>
      <c r="F41" s="80">
        <v>25936</v>
      </c>
      <c r="G41" s="80">
        <v>26342</v>
      </c>
      <c r="H41" s="80">
        <v>27262</v>
      </c>
      <c r="I41" s="80">
        <v>27682</v>
      </c>
      <c r="J41" s="80">
        <v>28209</v>
      </c>
      <c r="K41" s="80">
        <v>28055</v>
      </c>
      <c r="L41" s="80">
        <v>28898</v>
      </c>
      <c r="M41" s="80">
        <v>28986</v>
      </c>
      <c r="N41" s="80">
        <v>28810</v>
      </c>
    </row>
    <row r="42" spans="2:14" ht="15">
      <c r="B42" s="204"/>
      <c r="C42" s="204"/>
      <c r="D42" s="162" t="str">
        <f>IF(ABS(D39-SUM(D34:D38))&gt;comments!$A$1,D39-SUM(D34:D38)," ")</f>
        <v> </v>
      </c>
      <c r="E42" s="162" t="str">
        <f>IF(ABS(E39-SUM(E34:E38))&gt;comments!$A$1,E39-SUM(E34:E38)," ")</f>
        <v> </v>
      </c>
      <c r="F42" s="162" t="str">
        <f>IF(ABS(F39-SUM(F34:F38))&gt;comments!$A$1,F39-SUM(F34:F38)," ")</f>
        <v> </v>
      </c>
      <c r="G42" s="162" t="str">
        <f>IF(ABS(G39-SUM(G34:G38))&gt;comments!$A$1,G39-SUM(G34:G38)," ")</f>
        <v> </v>
      </c>
      <c r="H42" s="162" t="str">
        <f>IF(ABS(H39-SUM(H34:H38))&gt;comments!$A$1,H39-SUM(H34:H38)," ")</f>
        <v> </v>
      </c>
      <c r="I42" s="162" t="str">
        <f>IF(ABS(I39-SUM(I34:I38))&gt;comments!$A$1,I39-SUM(I34:I38)," ")</f>
        <v> </v>
      </c>
      <c r="J42" s="162" t="str">
        <f>IF(ABS(J39-SUM(J34:J38))&gt;comments!$A$1,J39-SUM(J34:J38)," ")</f>
        <v> </v>
      </c>
      <c r="K42" s="162" t="str">
        <f>IF(ABS(K39-SUM(K34:K38))&gt;comments!$A$1,K39-SUM(K34:K38)," ")</f>
        <v> </v>
      </c>
      <c r="L42" s="162" t="str">
        <f>IF(ABS(L39-SUM(L34:L38))&gt;comments!$A$1,L39-SUM(L34:L38)," ")</f>
        <v> </v>
      </c>
      <c r="M42" s="205" t="str">
        <f>IF(ABS(M39-SUM(M34:M38))&gt;comments!$A$1,M39-SUM(M34:M38)," ")</f>
        <v> </v>
      </c>
      <c r="N42" s="205" t="str">
        <f>IF(ABS(N39-SUM(N34:N38))&gt;comments!$A$1,N39-SUM(N34:N38)," ")</f>
        <v> </v>
      </c>
    </row>
    <row r="43" spans="2:14" ht="15">
      <c r="B43" s="204"/>
      <c r="C43" s="204"/>
      <c r="D43" s="162" t="str">
        <f>IF(ABS(D41-SUM(D39:D40))&gt;comments!$A$1,D41-SUM(D39:D40)," ")</f>
        <v> </v>
      </c>
      <c r="E43" s="162" t="str">
        <f>IF(ABS(E41-SUM(E39:E40))&gt;comments!$A$1,E41-SUM(E39:E40)," ")</f>
        <v> </v>
      </c>
      <c r="F43" s="162" t="str">
        <f>IF(ABS(F41-SUM(F39:F40))&gt;comments!$A$1,F41-SUM(F39:F40)," ")</f>
        <v> </v>
      </c>
      <c r="G43" s="162" t="str">
        <f>IF(ABS(G41-SUM(G39:G40))&gt;comments!$A$1,G41-SUM(G39:G40)," ")</f>
        <v> </v>
      </c>
      <c r="H43" s="162" t="str">
        <f>IF(ABS(H41-SUM(H39:H40))&gt;comments!$A$1,H41-SUM(H39:H40)," ")</f>
        <v> </v>
      </c>
      <c r="I43" s="162" t="str">
        <f>IF(ABS(I41-SUM(I39:I40))&gt;comments!$A$1,I41-SUM(I39:I40)," ")</f>
        <v> </v>
      </c>
      <c r="J43" s="162" t="str">
        <f>IF(ABS(J41-SUM(J39:J40))&gt;comments!$A$1,J41-SUM(J39:J40)," ")</f>
        <v> </v>
      </c>
      <c r="K43" s="162" t="str">
        <f>IF(ABS(K41-SUM(K39:K40))&gt;comments!$A$1,K41-SUM(K39:K40)," ")</f>
        <v> </v>
      </c>
      <c r="L43" s="162" t="str">
        <f>IF(ABS(L41-SUM(L39:L40))&gt;comments!$A$1,L41-SUM(L39:L40)," ")</f>
        <v> </v>
      </c>
      <c r="M43" s="205" t="str">
        <f>IF(ABS(M41-SUM(M39:M40))&gt;comments!$A$1,M41-SUM(M39:M40)," ")</f>
        <v> </v>
      </c>
      <c r="N43" s="205" t="str">
        <f>IF(ABS(N41-SUM(N39:N40))&gt;comments!$A$1,N41-SUM(N39:N40)," ")</f>
        <v> </v>
      </c>
    </row>
    <row r="44" spans="2:14" ht="15.75">
      <c r="B44" s="226" t="s">
        <v>167</v>
      </c>
      <c r="C44" s="204"/>
      <c r="D44" s="82"/>
      <c r="E44" s="82"/>
      <c r="F44" s="82"/>
      <c r="G44" s="82"/>
      <c r="H44" s="82"/>
      <c r="I44" s="82"/>
      <c r="J44" s="82"/>
      <c r="K44" s="82"/>
      <c r="L44" s="82"/>
      <c r="M44" s="37"/>
      <c r="N44" s="37"/>
    </row>
    <row r="45" spans="2:14" ht="15">
      <c r="B45" s="204"/>
      <c r="C45" s="204" t="s">
        <v>22</v>
      </c>
      <c r="D45" s="81">
        <v>10698.671</v>
      </c>
      <c r="E45" s="81">
        <v>10889.036</v>
      </c>
      <c r="F45" s="81">
        <v>10876.584</v>
      </c>
      <c r="G45" s="81">
        <v>10927.515</v>
      </c>
      <c r="H45" s="81">
        <v>11366.655</v>
      </c>
      <c r="I45" s="81">
        <v>11306.771</v>
      </c>
      <c r="J45" s="81">
        <v>11365.69</v>
      </c>
      <c r="K45" s="81">
        <v>11418.117</v>
      </c>
      <c r="L45" s="82">
        <v>11857</v>
      </c>
      <c r="M45" s="82">
        <v>12153</v>
      </c>
      <c r="N45" s="82">
        <v>12136</v>
      </c>
    </row>
    <row r="46" spans="2:14" ht="15">
      <c r="B46" s="204"/>
      <c r="C46" s="204" t="s">
        <v>23</v>
      </c>
      <c r="D46" s="81">
        <v>89.394</v>
      </c>
      <c r="E46" s="81">
        <v>98.977</v>
      </c>
      <c r="F46" s="81">
        <v>100.54</v>
      </c>
      <c r="G46" s="81">
        <v>105.517</v>
      </c>
      <c r="H46" s="81">
        <v>116.653</v>
      </c>
      <c r="I46" s="81">
        <v>123.72</v>
      </c>
      <c r="J46" s="81">
        <v>114.767</v>
      </c>
      <c r="K46" s="81">
        <v>131.842</v>
      </c>
      <c r="L46" s="82">
        <v>126</v>
      </c>
      <c r="M46" s="82">
        <v>139</v>
      </c>
      <c r="N46" s="82">
        <v>125</v>
      </c>
    </row>
    <row r="47" spans="2:14" ht="15">
      <c r="B47" s="204"/>
      <c r="C47" s="204" t="s">
        <v>24</v>
      </c>
      <c r="D47" s="81">
        <v>281.44</v>
      </c>
      <c r="E47" s="81">
        <v>291.017</v>
      </c>
      <c r="F47" s="81">
        <v>281.767</v>
      </c>
      <c r="G47" s="81">
        <v>280.433</v>
      </c>
      <c r="H47" s="81">
        <v>289.297</v>
      </c>
      <c r="I47" s="81">
        <v>314.917</v>
      </c>
      <c r="J47" s="81">
        <v>308.639</v>
      </c>
      <c r="K47" s="81">
        <v>300.39</v>
      </c>
      <c r="L47" s="82">
        <v>310</v>
      </c>
      <c r="M47" s="82">
        <v>342</v>
      </c>
      <c r="N47" s="82">
        <v>310</v>
      </c>
    </row>
    <row r="48" spans="2:14" ht="15">
      <c r="B48" s="204"/>
      <c r="C48" s="204" t="s">
        <v>25</v>
      </c>
      <c r="D48" s="81">
        <v>1677.719</v>
      </c>
      <c r="E48" s="81">
        <v>1742.538</v>
      </c>
      <c r="F48" s="81">
        <v>1786.202</v>
      </c>
      <c r="G48" s="81">
        <v>1828.857</v>
      </c>
      <c r="H48" s="81">
        <v>1900.561</v>
      </c>
      <c r="I48" s="81">
        <v>1996.805</v>
      </c>
      <c r="J48" s="81">
        <v>2115.227</v>
      </c>
      <c r="K48" s="81">
        <v>2199.557</v>
      </c>
      <c r="L48" s="82">
        <v>2303</v>
      </c>
      <c r="M48" s="82">
        <v>2436</v>
      </c>
      <c r="N48" s="82">
        <v>2455</v>
      </c>
    </row>
    <row r="49" spans="2:14" ht="15">
      <c r="B49" s="204"/>
      <c r="C49" s="204" t="s">
        <v>26</v>
      </c>
      <c r="D49" s="81">
        <v>354.796</v>
      </c>
      <c r="E49" s="81">
        <v>371.413</v>
      </c>
      <c r="F49" s="81">
        <v>384.842</v>
      </c>
      <c r="G49" s="81">
        <v>387.704</v>
      </c>
      <c r="H49" s="81">
        <v>394.138</v>
      </c>
      <c r="I49" s="81">
        <v>405.714</v>
      </c>
      <c r="J49" s="81">
        <v>396.888</v>
      </c>
      <c r="K49" s="81">
        <v>403.537</v>
      </c>
      <c r="L49" s="82">
        <v>406</v>
      </c>
      <c r="M49" s="82">
        <v>403</v>
      </c>
      <c r="N49" s="82">
        <v>402</v>
      </c>
    </row>
    <row r="50" spans="2:14" ht="15">
      <c r="B50" s="204"/>
      <c r="C50" s="204" t="s">
        <v>131</v>
      </c>
      <c r="D50" s="81">
        <v>13102</v>
      </c>
      <c r="E50" s="81">
        <v>13393</v>
      </c>
      <c r="F50" s="81">
        <v>13430</v>
      </c>
      <c r="G50" s="81">
        <v>13530</v>
      </c>
      <c r="H50" s="81">
        <v>14067</v>
      </c>
      <c r="I50" s="81">
        <v>14148</v>
      </c>
      <c r="J50" s="81">
        <v>14301</v>
      </c>
      <c r="K50" s="81">
        <v>14453</v>
      </c>
      <c r="L50" s="81">
        <v>15000</v>
      </c>
      <c r="M50" s="82">
        <v>15473</v>
      </c>
      <c r="N50" s="82">
        <v>15427</v>
      </c>
    </row>
    <row r="51" spans="2:14" ht="15">
      <c r="B51" s="204"/>
      <c r="C51" s="204" t="s">
        <v>28</v>
      </c>
      <c r="D51" s="81">
        <v>182.478</v>
      </c>
      <c r="E51" s="81">
        <v>191.735</v>
      </c>
      <c r="F51" s="81">
        <v>194.746</v>
      </c>
      <c r="G51" s="81">
        <v>192.372</v>
      </c>
      <c r="H51" s="81">
        <v>205.06</v>
      </c>
      <c r="I51" s="81">
        <v>208.082</v>
      </c>
      <c r="J51" s="81">
        <v>195.047</v>
      </c>
      <c r="K51" s="81">
        <v>209.504</v>
      </c>
      <c r="L51" s="82">
        <v>221</v>
      </c>
      <c r="M51" s="82">
        <v>207</v>
      </c>
      <c r="N51" s="82">
        <v>232</v>
      </c>
    </row>
    <row r="52" spans="2:14" ht="15.75">
      <c r="B52" s="204"/>
      <c r="C52" s="204" t="s">
        <v>173</v>
      </c>
      <c r="D52" s="80">
        <v>13284</v>
      </c>
      <c r="E52" s="80">
        <v>13585</v>
      </c>
      <c r="F52" s="80">
        <v>13625</v>
      </c>
      <c r="G52" s="80">
        <v>13722</v>
      </c>
      <c r="H52" s="80">
        <v>14272</v>
      </c>
      <c r="I52" s="80">
        <v>14356</v>
      </c>
      <c r="J52" s="80">
        <v>14496</v>
      </c>
      <c r="K52" s="80">
        <v>14663</v>
      </c>
      <c r="L52" s="80">
        <v>15221</v>
      </c>
      <c r="M52" s="80">
        <v>15680</v>
      </c>
      <c r="N52" s="80">
        <v>15659</v>
      </c>
    </row>
    <row r="53" spans="2:14" ht="15">
      <c r="B53" s="204"/>
      <c r="C53" s="204"/>
      <c r="D53" s="162" t="str">
        <f>IF(ABS(D50-SUM(D45:D49))&gt;comments!$A$1,D50-SUM(D45:D49)," ")</f>
        <v> </v>
      </c>
      <c r="E53" s="162" t="str">
        <f>IF(ABS(E50-SUM(E45:E49))&gt;comments!$A$1,E50-SUM(E45:E49)," ")</f>
        <v> </v>
      </c>
      <c r="F53" s="162" t="str">
        <f>IF(ABS(F50-SUM(F45:F49))&gt;comments!$A$1,F50-SUM(F45:F49)," ")</f>
        <v> </v>
      </c>
      <c r="G53" s="162" t="str">
        <f>IF(ABS(G50-SUM(G45:G49))&gt;comments!$A$1,G50-SUM(G45:G49)," ")</f>
        <v> </v>
      </c>
      <c r="H53" s="162" t="str">
        <f>IF(ABS(H50-SUM(H45:H49))&gt;comments!$A$1,H50-SUM(H45:H49)," ")</f>
        <v> </v>
      </c>
      <c r="I53" s="162" t="str">
        <f>IF(ABS(I50-SUM(I45:I49))&gt;comments!$A$1,I50-SUM(I45:I49)," ")</f>
        <v> </v>
      </c>
      <c r="J53" s="162" t="str">
        <f>IF(ABS(J50-SUM(J45:J49))&gt;comments!$A$1,J50-SUM(J45:J49)," ")</f>
        <v> </v>
      </c>
      <c r="K53" s="162" t="str">
        <f>IF(ABS(K50-SUM(K45:K49))&gt;comments!$A$1,K50-SUM(K45:K49)," ")</f>
        <v> </v>
      </c>
      <c r="L53" s="162"/>
      <c r="M53" s="162" t="str">
        <f>IF(ABS(M50-SUM(M45:M49))&gt;comments!$A$1,M50-SUM(M45:M49)," ")</f>
        <v> </v>
      </c>
      <c r="N53" s="162" t="str">
        <f>IF(ABS(N50-SUM(N45:N49))&gt;comments!$A$1,N50-SUM(N45:N49)," ")</f>
        <v> </v>
      </c>
    </row>
    <row r="54" spans="2:14" ht="15">
      <c r="B54" s="204"/>
      <c r="C54" s="204"/>
      <c r="D54" s="162" t="str">
        <f>IF(ABS(D52-SUM(D50:D51))&gt;comments!$A$1,D52-SUM(D50:D51)," ")</f>
        <v> </v>
      </c>
      <c r="E54" s="162" t="str">
        <f>IF(ABS(E52-SUM(E50:E51))&gt;comments!$A$1,E52-SUM(E50:E51)," ")</f>
        <v> </v>
      </c>
      <c r="F54" s="162" t="str">
        <f>IF(ABS(F52-SUM(F50:F51))&gt;comments!$A$1,F52-SUM(F50:F51)," ")</f>
        <v> </v>
      </c>
      <c r="G54" s="162" t="str">
        <f>IF(ABS(G52-SUM(G50:G51))&gt;comments!$A$1,G52-SUM(G50:G51)," ")</f>
        <v> </v>
      </c>
      <c r="H54" s="162" t="str">
        <f>IF(ABS(H52-SUM(H50:H51))&gt;comments!$A$1,H52-SUM(H50:H51)," ")</f>
        <v> </v>
      </c>
      <c r="I54" s="162" t="str">
        <f>IF(ABS(I52-SUM(I50:I51))&gt;comments!$A$1,I52-SUM(I50:I51)," ")</f>
        <v> </v>
      </c>
      <c r="J54" s="162" t="str">
        <f>IF(ABS(J52-SUM(J50:J51))&gt;comments!$A$1,J52-SUM(J50:J51)," ")</f>
        <v> </v>
      </c>
      <c r="K54" s="162" t="str">
        <f>IF(ABS(K52-SUM(K50:K51))&gt;comments!$A$1,K52-SUM(K50:K51)," ")</f>
        <v> </v>
      </c>
      <c r="L54" s="162" t="str">
        <f>IF(ABS(L52-SUM(L50:L51))&gt;comments!$A$1,L52-SUM(L50:L51)," ")</f>
        <v> </v>
      </c>
      <c r="M54" s="162" t="str">
        <f>IF(ABS(M52-SUM(M50:M51))&gt;comments!$A$1,M52-SUM(M50:M51)," ")</f>
        <v> </v>
      </c>
      <c r="N54" s="162" t="str">
        <f>IF(ABS(N52-SUM(N50:N51))&gt;comments!$A$1,N52-SUM(N50:N51)," ")</f>
        <v> </v>
      </c>
    </row>
    <row r="55" spans="2:13" ht="15.75">
      <c r="B55" s="226" t="s">
        <v>129</v>
      </c>
      <c r="C55" s="204"/>
      <c r="D55" s="82"/>
      <c r="E55" s="82"/>
      <c r="F55" s="82"/>
      <c r="G55" s="82"/>
      <c r="H55" s="82"/>
      <c r="I55" s="82"/>
      <c r="J55" s="82"/>
      <c r="K55" s="82"/>
      <c r="L55" s="82"/>
      <c r="M55" s="82"/>
    </row>
    <row r="56" spans="2:14" ht="15">
      <c r="B56" s="204"/>
      <c r="C56" s="204" t="s">
        <v>22</v>
      </c>
      <c r="D56" s="82">
        <v>31154</v>
      </c>
      <c r="E56" s="82">
        <v>31589</v>
      </c>
      <c r="F56" s="82">
        <v>31443</v>
      </c>
      <c r="G56" s="82">
        <v>31904</v>
      </c>
      <c r="H56" s="82">
        <v>33127</v>
      </c>
      <c r="I56" s="82">
        <v>33228</v>
      </c>
      <c r="J56" s="82">
        <v>33674</v>
      </c>
      <c r="K56" s="82">
        <v>33478</v>
      </c>
      <c r="L56" s="82">
        <v>34466</v>
      </c>
      <c r="M56" s="82">
        <v>34545</v>
      </c>
      <c r="N56" s="82">
        <v>34357</v>
      </c>
    </row>
    <row r="57" spans="2:14" ht="15">
      <c r="B57" s="204"/>
      <c r="C57" s="204" t="s">
        <v>23</v>
      </c>
      <c r="D57" s="82">
        <v>217</v>
      </c>
      <c r="E57" s="82">
        <v>242</v>
      </c>
      <c r="F57" s="82">
        <v>250</v>
      </c>
      <c r="G57" s="82">
        <v>261</v>
      </c>
      <c r="H57" s="82">
        <v>292</v>
      </c>
      <c r="I57" s="82">
        <v>327</v>
      </c>
      <c r="J57" s="82">
        <v>309</v>
      </c>
      <c r="K57" s="82">
        <v>313</v>
      </c>
      <c r="L57" s="82">
        <v>302</v>
      </c>
      <c r="M57" s="82">
        <v>326</v>
      </c>
      <c r="N57" s="82">
        <v>315</v>
      </c>
    </row>
    <row r="58" spans="2:14" ht="15">
      <c r="B58" s="204"/>
      <c r="C58" s="204" t="s">
        <v>24</v>
      </c>
      <c r="D58" s="82">
        <v>601</v>
      </c>
      <c r="E58" s="82">
        <v>613</v>
      </c>
      <c r="F58" s="82">
        <v>599</v>
      </c>
      <c r="G58" s="82">
        <v>604</v>
      </c>
      <c r="H58" s="82">
        <v>630</v>
      </c>
      <c r="I58" s="82">
        <v>646</v>
      </c>
      <c r="J58" s="82">
        <v>593</v>
      </c>
      <c r="K58" s="82">
        <v>586</v>
      </c>
      <c r="L58" s="82">
        <v>609</v>
      </c>
      <c r="M58" s="82">
        <v>650</v>
      </c>
      <c r="N58" s="82">
        <v>630</v>
      </c>
    </row>
    <row r="59" spans="2:14" ht="15">
      <c r="B59" s="204"/>
      <c r="C59" s="204" t="s">
        <v>25</v>
      </c>
      <c r="D59" s="82">
        <v>4557</v>
      </c>
      <c r="E59" s="82">
        <v>4657</v>
      </c>
      <c r="F59" s="82">
        <v>4591</v>
      </c>
      <c r="G59" s="82">
        <v>4662</v>
      </c>
      <c r="H59" s="82">
        <v>4828</v>
      </c>
      <c r="I59" s="82">
        <v>5076</v>
      </c>
      <c r="J59" s="82">
        <v>5283</v>
      </c>
      <c r="K59" s="82">
        <v>5460</v>
      </c>
      <c r="L59" s="82">
        <v>5761</v>
      </c>
      <c r="M59" s="82">
        <v>6125</v>
      </c>
      <c r="N59" s="82">
        <v>6145</v>
      </c>
    </row>
    <row r="60" spans="2:14" ht="15">
      <c r="B60" s="204"/>
      <c r="C60" s="204" t="s">
        <v>26</v>
      </c>
      <c r="D60" s="82">
        <v>2412</v>
      </c>
      <c r="E60" s="82">
        <v>2431</v>
      </c>
      <c r="F60" s="82">
        <v>2436</v>
      </c>
      <c r="G60" s="82">
        <v>2398</v>
      </c>
      <c r="H60" s="82">
        <v>2408</v>
      </c>
      <c r="I60" s="82">
        <v>2511</v>
      </c>
      <c r="J60" s="82">
        <v>2615</v>
      </c>
      <c r="K60" s="82">
        <v>2637</v>
      </c>
      <c r="L60" s="82">
        <v>2721</v>
      </c>
      <c r="M60" s="82">
        <v>2781</v>
      </c>
      <c r="N60" s="82">
        <v>2751</v>
      </c>
    </row>
    <row r="61" spans="2:14" ht="15">
      <c r="B61" s="204"/>
      <c r="C61" s="204" t="s">
        <v>131</v>
      </c>
      <c r="D61" s="82">
        <v>38941</v>
      </c>
      <c r="E61" s="82">
        <v>39532</v>
      </c>
      <c r="F61" s="82">
        <v>39319</v>
      </c>
      <c r="G61" s="82">
        <v>39829</v>
      </c>
      <c r="H61" s="82">
        <v>41285</v>
      </c>
      <c r="I61" s="82">
        <v>41789</v>
      </c>
      <c r="J61" s="82">
        <v>42474</v>
      </c>
      <c r="K61" s="82">
        <v>42475</v>
      </c>
      <c r="L61" s="82">
        <v>43859</v>
      </c>
      <c r="M61" s="82">
        <v>44426</v>
      </c>
      <c r="N61" s="82">
        <v>44197</v>
      </c>
    </row>
    <row r="62" spans="2:14" ht="15">
      <c r="B62" s="204"/>
      <c r="C62" s="204" t="s">
        <v>28</v>
      </c>
      <c r="D62" s="82">
        <v>228</v>
      </c>
      <c r="E62" s="82">
        <v>238</v>
      </c>
      <c r="F62" s="82">
        <v>242</v>
      </c>
      <c r="G62" s="82">
        <v>236</v>
      </c>
      <c r="H62" s="82">
        <v>250</v>
      </c>
      <c r="I62" s="82">
        <v>249</v>
      </c>
      <c r="J62" s="82">
        <v>232</v>
      </c>
      <c r="K62" s="82">
        <v>243</v>
      </c>
      <c r="L62" s="82">
        <v>260</v>
      </c>
      <c r="M62" s="82">
        <v>240</v>
      </c>
      <c r="N62" s="82">
        <v>273</v>
      </c>
    </row>
    <row r="63" spans="2:14" ht="15.75">
      <c r="B63" s="204"/>
      <c r="C63" s="204" t="s">
        <v>174</v>
      </c>
      <c r="D63" s="206">
        <v>39169</v>
      </c>
      <c r="E63" s="206">
        <v>39770</v>
      </c>
      <c r="F63" s="206">
        <v>39561</v>
      </c>
      <c r="G63" s="206">
        <v>40065</v>
      </c>
      <c r="H63" s="206">
        <v>41535</v>
      </c>
      <c r="I63" s="206">
        <v>42038</v>
      </c>
      <c r="J63" s="206">
        <v>42705</v>
      </c>
      <c r="K63" s="206">
        <v>42718</v>
      </c>
      <c r="L63" s="206">
        <v>44119</v>
      </c>
      <c r="M63" s="206">
        <v>44666</v>
      </c>
      <c r="N63" s="206">
        <v>44470</v>
      </c>
    </row>
    <row r="64" spans="1:14" ht="6" customHeight="1">
      <c r="A64" s="1"/>
      <c r="B64" s="1"/>
      <c r="C64" s="1"/>
      <c r="D64" s="304" t="str">
        <f>IF(ABS(D61-SUM(D56:D60))&gt;comments!$A$1,D61-SUM(D56:D60)," ")</f>
        <v> </v>
      </c>
      <c r="E64" s="304" t="str">
        <f>IF(ABS(E61-SUM(E56:E60))&gt;comments!$A$1,E61-SUM(E56:E60)," ")</f>
        <v> </v>
      </c>
      <c r="F64" s="304" t="str">
        <f>IF(ABS(F61-SUM(F56:F60))&gt;comments!$A$1,F61-SUM(F56:F60)," ")</f>
        <v> </v>
      </c>
      <c r="G64" s="304" t="str">
        <f>IF(ABS(G61-SUM(G56:G60))&gt;comments!$A$1,G61-SUM(G56:G60)," ")</f>
        <v> </v>
      </c>
      <c r="H64" s="304" t="str">
        <f>IF(ABS(H61-SUM(H56:H60))&gt;comments!$A$1,H61-SUM(H56:H60)," ")</f>
        <v> </v>
      </c>
      <c r="I64" s="304" t="str">
        <f>IF(ABS(I61-SUM(I56:I60))&gt;comments!$A$1,I61-SUM(I56:I60)," ")</f>
        <v> </v>
      </c>
      <c r="J64" s="304" t="str">
        <f>IF(ABS(J61-SUM(J56:J60))&gt;comments!$A$1,J61-SUM(J56:J60)," ")</f>
        <v> </v>
      </c>
      <c r="K64" s="304" t="str">
        <f>IF(ABS(K61-SUM(K56:K60))&gt;comments!$A$1,K61-SUM(K56:K60)," ")</f>
        <v> </v>
      </c>
      <c r="L64" s="304" t="str">
        <f>IF(ABS(L61-SUM(L56:L60))&gt;comments!$A$1,L61-SUM(L56:L60)," ")</f>
        <v> </v>
      </c>
      <c r="M64" s="304" t="str">
        <f>IF(ABS(M61-SUM(M56:M60))&gt;comments!$A$1,M61-SUM(M56:M60)," ")</f>
        <v> </v>
      </c>
      <c r="N64" s="304" t="str">
        <f>IF(ABS(N61-SUM(N56:N60))&gt;comments!$A$1,N61-SUM(N56:N60)," ")</f>
        <v> </v>
      </c>
    </row>
    <row r="65" spans="1:14" ht="7.5" customHeight="1">
      <c r="A65" s="214"/>
      <c r="B65" s="214"/>
      <c r="C65" s="305"/>
      <c r="D65" s="215" t="str">
        <f>IF(ABS(D63-SUM(D61:D62))&gt;comments!$A$1,D63-SUM(D61:D62)," ")</f>
        <v> </v>
      </c>
      <c r="E65" s="215" t="str">
        <f>IF(ABS(E63-SUM(E61:E62))&gt;comments!$A$1,E63-SUM(E61:E62)," ")</f>
        <v> </v>
      </c>
      <c r="F65" s="215" t="str">
        <f>IF(ABS(F63-SUM(F61:F62))&gt;comments!$A$1,F63-SUM(F61:F62)," ")</f>
        <v> </v>
      </c>
      <c r="G65" s="215" t="str">
        <f>IF(ABS(G63-SUM(G61:G62))&gt;comments!$A$1,G63-SUM(G61:G62)," ")</f>
        <v> </v>
      </c>
      <c r="H65" s="215" t="str">
        <f>IF(ABS(H63-SUM(H61:H62))&gt;comments!$A$1,H63-SUM(H61:H62)," ")</f>
        <v> </v>
      </c>
      <c r="I65" s="215" t="str">
        <f>IF(ABS(I63-SUM(I61:I62))&gt;comments!$A$1,I63-SUM(I61:I62)," ")</f>
        <v> </v>
      </c>
      <c r="J65" s="215" t="str">
        <f>IF(ABS(J63-SUM(J61:J62))&gt;comments!$A$1,J63-SUM(J61:J62)," ")</f>
        <v> </v>
      </c>
      <c r="K65" s="215" t="str">
        <f>IF(ABS(K63-SUM(K61:K62))&gt;comments!$A$1,K63-SUM(K61:K62)," ")</f>
        <v> </v>
      </c>
      <c r="L65" s="215" t="str">
        <f>IF(ABS(L63-SUM(L61:L62))&gt;comments!$A$1,L63-SUM(L61:L62)," ")</f>
        <v> </v>
      </c>
      <c r="M65" s="215" t="str">
        <f>IF(ABS(M63-SUM(M61:M62))&gt;comments!$A$1,M63-SUM(M61:M62)," ")</f>
        <v> </v>
      </c>
      <c r="N65" s="215" t="str">
        <f>IF(ABS(N63-SUM(N61:N62))&gt;comments!$A$1,N63-SUM(N61:N62)," ")</f>
        <v> </v>
      </c>
    </row>
    <row r="66" spans="1:9" ht="18" customHeight="1">
      <c r="A66" s="28" t="s">
        <v>497</v>
      </c>
      <c r="B66" s="1"/>
      <c r="C66" s="1"/>
      <c r="D66" s="3"/>
      <c r="E66" s="3"/>
      <c r="F66" s="3"/>
      <c r="G66" s="3"/>
      <c r="H66" s="3"/>
      <c r="I66" s="1"/>
    </row>
    <row r="67" spans="3:12" ht="282" customHeight="1">
      <c r="C67" s="1"/>
      <c r="D67" s="63"/>
      <c r="E67" s="63"/>
      <c r="F67" s="63"/>
      <c r="G67" s="63"/>
      <c r="H67" s="63"/>
      <c r="I67" s="63"/>
      <c r="J67" s="63"/>
      <c r="K67" s="31"/>
      <c r="L67" s="31"/>
    </row>
    <row r="68" spans="1:12" ht="15">
      <c r="A68" s="28"/>
      <c r="B68" s="1"/>
      <c r="C68" s="1"/>
      <c r="D68" s="63"/>
      <c r="E68" s="63"/>
      <c r="F68" s="63"/>
      <c r="G68" s="63"/>
      <c r="H68" s="63"/>
      <c r="I68" s="63"/>
      <c r="J68" s="63"/>
      <c r="K68" s="31"/>
      <c r="L68" s="31"/>
    </row>
    <row r="69" spans="1:12" ht="15">
      <c r="A69" s="28"/>
      <c r="B69" s="1"/>
      <c r="C69" s="1"/>
      <c r="D69" s="63"/>
      <c r="E69" s="63"/>
      <c r="F69" s="63"/>
      <c r="G69" s="63"/>
      <c r="H69" s="63"/>
      <c r="I69" s="63"/>
      <c r="J69" s="63"/>
      <c r="K69" s="31"/>
      <c r="L69" s="31"/>
    </row>
    <row r="70" spans="1:12" ht="15">
      <c r="A70" s="28"/>
      <c r="B70" s="1"/>
      <c r="C70" s="1"/>
      <c r="D70" s="63"/>
      <c r="E70" s="63"/>
      <c r="F70" s="63"/>
      <c r="G70" s="63"/>
      <c r="H70" s="63"/>
      <c r="I70" s="63"/>
      <c r="J70" s="63"/>
      <c r="K70" s="31"/>
      <c r="L70" s="31"/>
    </row>
    <row r="71" spans="1:12" ht="15">
      <c r="A71" s="28"/>
      <c r="B71" s="1"/>
      <c r="C71" s="1"/>
      <c r="D71" s="63"/>
      <c r="E71" s="63"/>
      <c r="F71" s="63"/>
      <c r="G71" s="63"/>
      <c r="H71" s="63"/>
      <c r="I71" s="63"/>
      <c r="J71" s="63"/>
      <c r="K71" s="31"/>
      <c r="L71" s="31"/>
    </row>
    <row r="72" spans="1:12" ht="15">
      <c r="A72" s="28"/>
      <c r="B72" s="1"/>
      <c r="C72" s="1"/>
      <c r="D72" s="63"/>
      <c r="E72" s="63"/>
      <c r="F72" s="63"/>
      <c r="G72" s="63"/>
      <c r="H72" s="63"/>
      <c r="I72" s="63"/>
      <c r="J72" s="63"/>
      <c r="K72" s="31"/>
      <c r="L72" s="31"/>
    </row>
    <row r="73" spans="1:12" ht="15">
      <c r="A73" s="28"/>
      <c r="B73" s="1"/>
      <c r="C73" s="1"/>
      <c r="D73" s="63"/>
      <c r="E73" s="63"/>
      <c r="F73" s="63"/>
      <c r="G73" s="63"/>
      <c r="H73" s="63"/>
      <c r="I73" s="63"/>
      <c r="J73" s="63"/>
      <c r="K73" s="31"/>
      <c r="L73" s="31"/>
    </row>
    <row r="74" spans="1:12" ht="15">
      <c r="A74" s="28"/>
      <c r="B74" s="1"/>
      <c r="C74" s="1"/>
      <c r="D74" s="63"/>
      <c r="E74" s="63"/>
      <c r="F74" s="63"/>
      <c r="G74" s="63"/>
      <c r="H74" s="63"/>
      <c r="I74" s="63"/>
      <c r="J74" s="63"/>
      <c r="K74" s="31"/>
      <c r="L74" s="31"/>
    </row>
    <row r="75" spans="1:12" ht="15">
      <c r="A75" s="28"/>
      <c r="B75" s="1"/>
      <c r="C75" s="1"/>
      <c r="D75" s="63"/>
      <c r="E75" s="63"/>
      <c r="F75" s="63"/>
      <c r="G75" s="63"/>
      <c r="H75" s="63"/>
      <c r="I75" s="63"/>
      <c r="J75" s="63"/>
      <c r="K75" s="31"/>
      <c r="L75" s="31"/>
    </row>
    <row r="76" spans="1:12" ht="15">
      <c r="A76" s="28"/>
      <c r="B76" s="1"/>
      <c r="C76" s="1"/>
      <c r="D76" s="63"/>
      <c r="E76" s="63"/>
      <c r="F76" s="63"/>
      <c r="G76" s="63"/>
      <c r="H76" s="63"/>
      <c r="I76" s="63"/>
      <c r="J76" s="63"/>
      <c r="K76" s="31"/>
      <c r="L76" s="31"/>
    </row>
    <row r="77" spans="1:12" ht="15">
      <c r="A77" s="28"/>
      <c r="B77" s="1"/>
      <c r="C77" s="1"/>
      <c r="D77" s="63"/>
      <c r="E77" s="63"/>
      <c r="F77" s="63"/>
      <c r="G77" s="63"/>
      <c r="H77" s="63"/>
      <c r="I77" s="63"/>
      <c r="J77" s="63"/>
      <c r="K77" s="31"/>
      <c r="L77" s="31"/>
    </row>
    <row r="78" spans="1:12" ht="15">
      <c r="A78" s="28"/>
      <c r="B78" s="1"/>
      <c r="C78" s="1"/>
      <c r="D78" s="63"/>
      <c r="E78" s="63"/>
      <c r="F78" s="63"/>
      <c r="G78" s="63"/>
      <c r="H78" s="63"/>
      <c r="I78" s="63"/>
      <c r="J78" s="63"/>
      <c r="K78" s="31"/>
      <c r="L78" s="31"/>
    </row>
    <row r="79" spans="1:12" ht="15">
      <c r="A79" s="28"/>
      <c r="B79" s="1"/>
      <c r="C79" s="1"/>
      <c r="D79" s="63"/>
      <c r="E79" s="63"/>
      <c r="F79" s="63"/>
      <c r="G79" s="63"/>
      <c r="H79" s="63"/>
      <c r="I79" s="63"/>
      <c r="J79" s="63"/>
      <c r="K79" s="31"/>
      <c r="L79" s="31"/>
    </row>
    <row r="80" spans="1:12" ht="15">
      <c r="A80" s="28"/>
      <c r="B80" s="1"/>
      <c r="C80" s="1"/>
      <c r="D80" s="63"/>
      <c r="E80" s="63"/>
      <c r="F80" s="63"/>
      <c r="G80" s="63"/>
      <c r="H80" s="63"/>
      <c r="I80" s="63"/>
      <c r="J80" s="63"/>
      <c r="K80" s="31"/>
      <c r="L80" s="31"/>
    </row>
    <row r="81" spans="1:12" ht="15">
      <c r="A81" s="28"/>
      <c r="B81" s="1"/>
      <c r="C81" s="1"/>
      <c r="D81" s="63"/>
      <c r="E81" s="63"/>
      <c r="F81" s="63"/>
      <c r="G81" s="63"/>
      <c r="H81" s="63"/>
      <c r="I81" s="63"/>
      <c r="J81" s="63"/>
      <c r="K81" s="31"/>
      <c r="L81" s="31"/>
    </row>
    <row r="82" spans="1:12" ht="15">
      <c r="A82" s="28"/>
      <c r="B82" s="1"/>
      <c r="C82" s="1"/>
      <c r="D82" s="63"/>
      <c r="E82" s="63"/>
      <c r="F82" s="63"/>
      <c r="G82" s="63"/>
      <c r="H82" s="63"/>
      <c r="I82" s="63"/>
      <c r="J82" s="63"/>
      <c r="K82" s="31"/>
      <c r="L82" s="31"/>
    </row>
    <row r="83" spans="1:12" ht="15">
      <c r="A83" s="28"/>
      <c r="B83" s="1"/>
      <c r="C83" s="1"/>
      <c r="D83" s="63"/>
      <c r="E83" s="63"/>
      <c r="F83" s="63"/>
      <c r="G83" s="63"/>
      <c r="H83" s="63"/>
      <c r="I83" s="63"/>
      <c r="J83" s="63"/>
      <c r="K83" s="31"/>
      <c r="L83" s="31"/>
    </row>
    <row r="84" spans="1:12" ht="15">
      <c r="A84" s="28"/>
      <c r="B84" s="1"/>
      <c r="C84" s="1"/>
      <c r="D84" s="63"/>
      <c r="E84" s="63"/>
      <c r="F84" s="63"/>
      <c r="G84" s="63"/>
      <c r="H84" s="63"/>
      <c r="I84" s="63"/>
      <c r="J84" s="63"/>
      <c r="K84" s="31"/>
      <c r="L84" s="31"/>
    </row>
    <row r="85" spans="1:12" ht="15">
      <c r="A85" s="28"/>
      <c r="B85" s="1"/>
      <c r="C85" s="1"/>
      <c r="D85" s="63"/>
      <c r="E85" s="63"/>
      <c r="F85" s="63"/>
      <c r="G85" s="63"/>
      <c r="H85" s="63"/>
      <c r="I85" s="63"/>
      <c r="J85" s="63"/>
      <c r="K85" s="31"/>
      <c r="L85" s="31"/>
    </row>
    <row r="86" spans="1:12" ht="15">
      <c r="A86" s="28"/>
      <c r="B86" s="1"/>
      <c r="C86" s="1"/>
      <c r="D86" s="63"/>
      <c r="E86" s="63"/>
      <c r="F86" s="63"/>
      <c r="G86" s="63"/>
      <c r="H86" s="63"/>
      <c r="I86" s="63"/>
      <c r="J86" s="63"/>
      <c r="K86" s="31"/>
      <c r="L86" s="31"/>
    </row>
    <row r="87" spans="1:12" ht="15">
      <c r="A87" s="28"/>
      <c r="B87" s="1"/>
      <c r="C87" s="1"/>
      <c r="D87" s="63"/>
      <c r="E87" s="63"/>
      <c r="F87" s="63"/>
      <c r="G87" s="63"/>
      <c r="H87" s="63"/>
      <c r="I87" s="63"/>
      <c r="J87" s="63"/>
      <c r="K87" s="31"/>
      <c r="L87" s="31"/>
    </row>
    <row r="88" spans="1:12" ht="15">
      <c r="A88" s="28"/>
      <c r="B88" s="1"/>
      <c r="C88" s="1"/>
      <c r="D88" s="63"/>
      <c r="E88" s="63"/>
      <c r="F88" s="63"/>
      <c r="G88" s="63"/>
      <c r="H88" s="63"/>
      <c r="I88" s="63"/>
      <c r="J88" s="63"/>
      <c r="K88" s="31"/>
      <c r="L88" s="31"/>
    </row>
    <row r="89" spans="1:12" ht="15">
      <c r="A89" s="28"/>
      <c r="B89" s="1"/>
      <c r="C89" s="1"/>
      <c r="D89" s="63"/>
      <c r="E89" s="63"/>
      <c r="F89" s="63"/>
      <c r="G89" s="63"/>
      <c r="H89" s="63"/>
      <c r="I89" s="63"/>
      <c r="J89" s="63"/>
      <c r="K89" s="31"/>
      <c r="L89" s="31"/>
    </row>
    <row r="90" spans="1:12" ht="15">
      <c r="A90" s="28"/>
      <c r="B90" s="1"/>
      <c r="C90" s="1"/>
      <c r="D90" s="63"/>
      <c r="E90" s="63"/>
      <c r="F90" s="63"/>
      <c r="G90" s="63"/>
      <c r="H90" s="63"/>
      <c r="I90" s="63"/>
      <c r="J90" s="63"/>
      <c r="K90" s="31"/>
      <c r="L90" s="31"/>
    </row>
    <row r="91" spans="1:12" ht="15">
      <c r="A91" s="28"/>
      <c r="B91" s="1"/>
      <c r="C91" s="1"/>
      <c r="D91" s="63"/>
      <c r="E91" s="63"/>
      <c r="F91" s="63"/>
      <c r="G91" s="63"/>
      <c r="H91" s="63"/>
      <c r="I91" s="63"/>
      <c r="J91" s="63"/>
      <c r="K91" s="31"/>
      <c r="L91" s="31"/>
    </row>
    <row r="92" spans="1:12" ht="15">
      <c r="A92" s="28"/>
      <c r="B92" s="1"/>
      <c r="C92" s="1"/>
      <c r="D92" s="63"/>
      <c r="E92" s="63"/>
      <c r="F92" s="63"/>
      <c r="G92" s="63"/>
      <c r="H92" s="63"/>
      <c r="I92" s="63"/>
      <c r="J92" s="63"/>
      <c r="K92" s="31"/>
      <c r="L92" s="31"/>
    </row>
    <row r="93" spans="1:12" ht="15">
      <c r="A93" s="28"/>
      <c r="B93" s="1"/>
      <c r="C93" s="1"/>
      <c r="D93" s="63"/>
      <c r="E93" s="63"/>
      <c r="F93" s="63"/>
      <c r="G93" s="63"/>
      <c r="H93" s="63"/>
      <c r="I93" s="63"/>
      <c r="J93" s="63"/>
      <c r="K93" s="31"/>
      <c r="L93" s="31"/>
    </row>
    <row r="94" spans="1:12" ht="15">
      <c r="A94" s="28"/>
      <c r="B94" s="1"/>
      <c r="C94" s="1"/>
      <c r="D94" s="63"/>
      <c r="E94" s="63"/>
      <c r="F94" s="63"/>
      <c r="G94" s="63"/>
      <c r="H94" s="63"/>
      <c r="I94" s="63"/>
      <c r="J94" s="63"/>
      <c r="K94" s="31"/>
      <c r="L94" s="31"/>
    </row>
    <row r="95" spans="1:12" ht="15">
      <c r="A95" s="28"/>
      <c r="B95" s="1"/>
      <c r="C95" s="1"/>
      <c r="D95" s="63"/>
      <c r="E95" s="63"/>
      <c r="F95" s="63"/>
      <c r="G95" s="63"/>
      <c r="H95" s="63"/>
      <c r="I95" s="63"/>
      <c r="J95" s="63"/>
      <c r="K95" s="31"/>
      <c r="L95" s="31"/>
    </row>
    <row r="96" spans="1:12" ht="15">
      <c r="A96" s="28"/>
      <c r="B96" s="1"/>
      <c r="C96" s="1"/>
      <c r="D96" s="63"/>
      <c r="E96" s="63"/>
      <c r="F96" s="63"/>
      <c r="G96" s="63"/>
      <c r="H96" s="63"/>
      <c r="I96" s="63"/>
      <c r="J96" s="63"/>
      <c r="K96" s="31"/>
      <c r="L96" s="31"/>
    </row>
    <row r="97" spans="1:12" ht="15">
      <c r="A97" s="28"/>
      <c r="B97" s="1"/>
      <c r="C97" s="1"/>
      <c r="D97" s="63"/>
      <c r="E97" s="63"/>
      <c r="F97" s="63"/>
      <c r="G97" s="63"/>
      <c r="H97" s="63"/>
      <c r="I97" s="63"/>
      <c r="J97" s="63"/>
      <c r="K97" s="31"/>
      <c r="L97" s="31"/>
    </row>
    <row r="98" spans="1:12" ht="15">
      <c r="A98" s="28"/>
      <c r="B98" s="1"/>
      <c r="C98" s="1"/>
      <c r="D98" s="63"/>
      <c r="E98" s="63"/>
      <c r="F98" s="63"/>
      <c r="G98" s="63"/>
      <c r="H98" s="63"/>
      <c r="I98" s="63"/>
      <c r="J98" s="63"/>
      <c r="K98" s="31"/>
      <c r="L98" s="31"/>
    </row>
    <row r="99" spans="1:12" ht="15">
      <c r="A99" s="28"/>
      <c r="B99" s="1"/>
      <c r="C99" s="1"/>
      <c r="D99" s="63"/>
      <c r="E99" s="63"/>
      <c r="F99" s="63"/>
      <c r="G99" s="63"/>
      <c r="H99" s="63"/>
      <c r="I99" s="63"/>
      <c r="J99" s="63"/>
      <c r="K99" s="31"/>
      <c r="L99" s="31"/>
    </row>
    <row r="100" spans="1:12" ht="15">
      <c r="A100" s="28"/>
      <c r="B100" s="1"/>
      <c r="C100" s="1"/>
      <c r="D100" s="63"/>
      <c r="E100" s="63"/>
      <c r="F100" s="63"/>
      <c r="G100" s="63"/>
      <c r="H100" s="63"/>
      <c r="I100" s="63"/>
      <c r="J100" s="63"/>
      <c r="K100" s="31"/>
      <c r="L100" s="31"/>
    </row>
    <row r="101" spans="1:12" ht="15">
      <c r="A101" s="28"/>
      <c r="B101" s="1"/>
      <c r="C101" s="1"/>
      <c r="D101" s="63"/>
      <c r="E101" s="63"/>
      <c r="F101" s="63"/>
      <c r="G101" s="63"/>
      <c r="H101" s="63"/>
      <c r="I101" s="63"/>
      <c r="J101" s="63"/>
      <c r="K101" s="31"/>
      <c r="L101" s="31"/>
    </row>
    <row r="102" spans="1:12" ht="15">
      <c r="A102" s="28"/>
      <c r="B102" s="1"/>
      <c r="C102" s="1"/>
      <c r="D102" s="63"/>
      <c r="E102" s="63"/>
      <c r="F102" s="63"/>
      <c r="G102" s="63"/>
      <c r="H102" s="63"/>
      <c r="I102" s="63"/>
      <c r="J102" s="63"/>
      <c r="K102" s="31"/>
      <c r="L102" s="31"/>
    </row>
    <row r="103" spans="1:12" ht="15">
      <c r="A103" s="28"/>
      <c r="B103" s="1"/>
      <c r="C103" s="1"/>
      <c r="D103" s="63"/>
      <c r="E103" s="63"/>
      <c r="F103" s="63"/>
      <c r="G103" s="63"/>
      <c r="H103" s="63"/>
      <c r="I103" s="63"/>
      <c r="J103" s="63"/>
      <c r="K103" s="31"/>
      <c r="L103" s="31"/>
    </row>
    <row r="104" spans="1:12" ht="15">
      <c r="A104" s="28"/>
      <c r="B104" s="1"/>
      <c r="C104" s="1"/>
      <c r="D104" s="63"/>
      <c r="E104" s="63"/>
      <c r="F104" s="63"/>
      <c r="G104" s="63"/>
      <c r="H104" s="63"/>
      <c r="I104" s="63"/>
      <c r="J104" s="63"/>
      <c r="K104" s="31"/>
      <c r="L104" s="31"/>
    </row>
    <row r="105" spans="1:12" ht="15">
      <c r="A105" s="28"/>
      <c r="B105" s="1"/>
      <c r="C105" s="1"/>
      <c r="D105" s="63"/>
      <c r="E105" s="63"/>
      <c r="F105" s="63"/>
      <c r="G105" s="63"/>
      <c r="H105" s="63"/>
      <c r="I105" s="63"/>
      <c r="J105" s="63"/>
      <c r="K105" s="31"/>
      <c r="L105" s="31"/>
    </row>
    <row r="106" spans="1:12" ht="15">
      <c r="A106" s="28"/>
      <c r="B106" s="1"/>
      <c r="C106" s="1"/>
      <c r="D106" s="63"/>
      <c r="E106" s="63"/>
      <c r="F106" s="63"/>
      <c r="G106" s="63"/>
      <c r="H106" s="63"/>
      <c r="I106" s="63"/>
      <c r="J106" s="63"/>
      <c r="K106" s="31"/>
      <c r="L106" s="31"/>
    </row>
    <row r="107" spans="1:12" ht="15">
      <c r="A107" s="28"/>
      <c r="B107" s="1"/>
      <c r="C107" s="1"/>
      <c r="D107" s="63"/>
      <c r="E107" s="63"/>
      <c r="F107" s="63"/>
      <c r="G107" s="63"/>
      <c r="H107" s="63"/>
      <c r="I107" s="63"/>
      <c r="J107" s="63"/>
      <c r="K107" s="31"/>
      <c r="L107" s="31"/>
    </row>
    <row r="108" spans="1:12" ht="15">
      <c r="A108" s="28"/>
      <c r="B108" s="1"/>
      <c r="C108" s="1"/>
      <c r="D108" s="63"/>
      <c r="E108" s="63"/>
      <c r="F108" s="63"/>
      <c r="G108" s="63"/>
      <c r="H108" s="63"/>
      <c r="I108" s="63"/>
      <c r="J108" s="63"/>
      <c r="K108" s="31"/>
      <c r="L108" s="31"/>
    </row>
    <row r="109" spans="1:12" ht="15">
      <c r="A109" s="28"/>
      <c r="B109" s="1"/>
      <c r="C109" s="1"/>
      <c r="D109" s="63"/>
      <c r="E109" s="63"/>
      <c r="F109" s="63"/>
      <c r="G109" s="63"/>
      <c r="H109" s="63"/>
      <c r="I109" s="63"/>
      <c r="J109" s="63"/>
      <c r="K109" s="31"/>
      <c r="L109" s="31"/>
    </row>
    <row r="110" spans="1:12" ht="15">
      <c r="A110" s="28"/>
      <c r="B110" s="1"/>
      <c r="C110" s="1"/>
      <c r="D110" s="63"/>
      <c r="E110" s="63"/>
      <c r="F110" s="63"/>
      <c r="G110" s="63"/>
      <c r="H110" s="63"/>
      <c r="I110" s="63"/>
      <c r="J110" s="63"/>
      <c r="K110" s="31"/>
      <c r="L110" s="31"/>
    </row>
    <row r="111" spans="1:12" ht="15">
      <c r="A111" s="28"/>
      <c r="B111" s="1"/>
      <c r="C111" s="1"/>
      <c r="D111" s="63"/>
      <c r="E111" s="63"/>
      <c r="F111" s="63"/>
      <c r="G111" s="63"/>
      <c r="H111" s="63"/>
      <c r="I111" s="63"/>
      <c r="J111" s="63"/>
      <c r="K111" s="31"/>
      <c r="L111" s="31"/>
    </row>
    <row r="112" spans="1:12" ht="15">
      <c r="A112" s="28"/>
      <c r="B112" s="1"/>
      <c r="C112" s="1"/>
      <c r="D112" s="63"/>
      <c r="E112" s="63"/>
      <c r="F112" s="63"/>
      <c r="G112" s="63"/>
      <c r="H112" s="63"/>
      <c r="I112" s="63"/>
      <c r="J112" s="63"/>
      <c r="K112" s="31"/>
      <c r="L112" s="31"/>
    </row>
    <row r="113" spans="1:12" ht="15">
      <c r="A113" s="28"/>
      <c r="B113" s="1"/>
      <c r="C113" s="1"/>
      <c r="D113" s="63"/>
      <c r="E113" s="63"/>
      <c r="F113" s="63"/>
      <c r="G113" s="63"/>
      <c r="H113" s="63"/>
      <c r="I113" s="63"/>
      <c r="J113" s="63"/>
      <c r="K113" s="31"/>
      <c r="L113" s="31"/>
    </row>
    <row r="114" spans="1:12" ht="15">
      <c r="A114" s="28"/>
      <c r="B114" s="1"/>
      <c r="C114" s="1"/>
      <c r="D114" s="63"/>
      <c r="E114" s="63"/>
      <c r="F114" s="63"/>
      <c r="G114" s="63"/>
      <c r="H114" s="63"/>
      <c r="I114" s="63"/>
      <c r="J114" s="63"/>
      <c r="K114" s="31"/>
      <c r="L114" s="31"/>
    </row>
    <row r="115" spans="1:12" ht="15">
      <c r="A115" s="28"/>
      <c r="B115" s="1"/>
      <c r="C115" s="1"/>
      <c r="D115" s="63"/>
      <c r="E115" s="63"/>
      <c r="F115" s="63"/>
      <c r="G115" s="63"/>
      <c r="H115" s="63"/>
      <c r="I115" s="63"/>
      <c r="J115" s="63"/>
      <c r="K115" s="31"/>
      <c r="L115" s="31"/>
    </row>
    <row r="116" spans="1:12" ht="15">
      <c r="A116" s="28"/>
      <c r="B116" s="1"/>
      <c r="C116" s="1"/>
      <c r="D116" s="63"/>
      <c r="E116" s="63"/>
      <c r="F116" s="63"/>
      <c r="G116" s="63"/>
      <c r="H116" s="63"/>
      <c r="I116" s="63"/>
      <c r="J116" s="63"/>
      <c r="K116" s="31"/>
      <c r="L116" s="31"/>
    </row>
    <row r="117" spans="1:12" ht="15">
      <c r="A117" s="28"/>
      <c r="B117" s="1"/>
      <c r="C117" s="1"/>
      <c r="D117" s="63"/>
      <c r="E117" s="63"/>
      <c r="F117" s="63"/>
      <c r="G117" s="63"/>
      <c r="H117" s="63"/>
      <c r="I117" s="63"/>
      <c r="J117" s="63"/>
      <c r="K117" s="31"/>
      <c r="L117" s="31"/>
    </row>
    <row r="118" spans="1:12" ht="15">
      <c r="A118" s="28"/>
      <c r="B118" s="1"/>
      <c r="C118" s="1"/>
      <c r="D118" s="63"/>
      <c r="E118" s="63"/>
      <c r="F118" s="63"/>
      <c r="G118" s="63"/>
      <c r="H118" s="63"/>
      <c r="I118" s="63"/>
      <c r="J118" s="63"/>
      <c r="K118" s="31"/>
      <c r="L118" s="31"/>
    </row>
    <row r="119" spans="1:12" ht="15">
      <c r="A119" s="28"/>
      <c r="B119" s="1"/>
      <c r="C119" s="1"/>
      <c r="D119" s="63"/>
      <c r="E119" s="63"/>
      <c r="F119" s="63"/>
      <c r="G119" s="63"/>
      <c r="H119" s="63"/>
      <c r="I119" s="63"/>
      <c r="J119" s="63"/>
      <c r="K119" s="31"/>
      <c r="L119" s="31"/>
    </row>
    <row r="120" spans="1:12" ht="15">
      <c r="A120" s="28"/>
      <c r="B120" s="1"/>
      <c r="C120" s="1"/>
      <c r="D120" s="63"/>
      <c r="E120" s="63"/>
      <c r="F120" s="63"/>
      <c r="G120" s="63"/>
      <c r="H120" s="63"/>
      <c r="I120" s="63"/>
      <c r="J120" s="63"/>
      <c r="K120" s="31"/>
      <c r="L120" s="31"/>
    </row>
    <row r="121" spans="1:12" ht="15">
      <c r="A121" s="28"/>
      <c r="B121" s="1"/>
      <c r="C121" s="1"/>
      <c r="D121" s="63"/>
      <c r="E121" s="63"/>
      <c r="F121" s="63"/>
      <c r="G121" s="63"/>
      <c r="H121" s="63"/>
      <c r="I121" s="63"/>
      <c r="J121" s="63"/>
      <c r="K121" s="31"/>
      <c r="L121" s="31"/>
    </row>
    <row r="122" spans="1:12" ht="15">
      <c r="A122" s="28"/>
      <c r="B122" s="1"/>
      <c r="C122" s="1"/>
      <c r="D122" s="63"/>
      <c r="E122" s="63"/>
      <c r="F122" s="63"/>
      <c r="G122" s="63"/>
      <c r="H122" s="63"/>
      <c r="I122" s="63"/>
      <c r="J122" s="63"/>
      <c r="K122" s="31"/>
      <c r="L122" s="31"/>
    </row>
    <row r="123" spans="1:12" ht="15">
      <c r="A123" s="28"/>
      <c r="B123" s="1"/>
      <c r="C123" s="1"/>
      <c r="D123" s="63"/>
      <c r="E123" s="63"/>
      <c r="F123" s="63"/>
      <c r="G123" s="63"/>
      <c r="H123" s="63"/>
      <c r="I123" s="63"/>
      <c r="J123" s="63"/>
      <c r="K123" s="31"/>
      <c r="L123" s="31"/>
    </row>
    <row r="124" spans="1:12" ht="15">
      <c r="A124" s="28"/>
      <c r="B124" s="1"/>
      <c r="C124" s="1"/>
      <c r="D124" s="63"/>
      <c r="E124" s="63"/>
      <c r="F124" s="63"/>
      <c r="G124" s="63"/>
      <c r="H124" s="63"/>
      <c r="I124" s="63"/>
      <c r="J124" s="63"/>
      <c r="K124" s="31"/>
      <c r="L124" s="31"/>
    </row>
    <row r="125" spans="1:12" ht="15">
      <c r="A125" s="28"/>
      <c r="B125" s="1"/>
      <c r="C125" s="1"/>
      <c r="D125" s="63"/>
      <c r="E125" s="63"/>
      <c r="F125" s="63"/>
      <c r="G125" s="63"/>
      <c r="H125" s="63"/>
      <c r="I125" s="63"/>
      <c r="J125" s="63"/>
      <c r="K125" s="31"/>
      <c r="L125" s="31"/>
    </row>
    <row r="126" spans="1:12" ht="15">
      <c r="A126" s="28"/>
      <c r="B126" s="1"/>
      <c r="C126" s="1"/>
      <c r="D126" s="63"/>
      <c r="E126" s="63"/>
      <c r="F126" s="63"/>
      <c r="G126" s="63"/>
      <c r="H126" s="63"/>
      <c r="I126" s="63"/>
      <c r="J126" s="63"/>
      <c r="K126" s="31"/>
      <c r="L126" s="31"/>
    </row>
    <row r="127" spans="1:12" ht="15">
      <c r="A127" s="28"/>
      <c r="B127" s="1"/>
      <c r="C127" s="1"/>
      <c r="D127" s="63"/>
      <c r="E127" s="63"/>
      <c r="F127" s="63"/>
      <c r="G127" s="63"/>
      <c r="H127" s="63"/>
      <c r="I127" s="63"/>
      <c r="J127" s="63"/>
      <c r="K127" s="31"/>
      <c r="L127" s="31"/>
    </row>
    <row r="128" spans="1:12" ht="15">
      <c r="A128" s="28"/>
      <c r="B128" s="1"/>
      <c r="C128" s="1"/>
      <c r="D128" s="63"/>
      <c r="E128" s="63"/>
      <c r="F128" s="63"/>
      <c r="G128" s="63"/>
      <c r="H128" s="63"/>
      <c r="I128" s="63"/>
      <c r="J128" s="63"/>
      <c r="K128" s="31"/>
      <c r="L128" s="31"/>
    </row>
    <row r="129" spans="1:12" ht="15">
      <c r="A129" s="28"/>
      <c r="B129" s="1"/>
      <c r="C129" s="1"/>
      <c r="D129" s="63"/>
      <c r="E129" s="63"/>
      <c r="F129" s="63"/>
      <c r="G129" s="63"/>
      <c r="H129" s="63"/>
      <c r="I129" s="63"/>
      <c r="J129" s="63"/>
      <c r="K129" s="31"/>
      <c r="L129" s="31"/>
    </row>
    <row r="130" spans="1:12" ht="15">
      <c r="A130" s="28"/>
      <c r="B130" s="1"/>
      <c r="C130" s="1"/>
      <c r="D130" s="63"/>
      <c r="E130" s="63"/>
      <c r="F130" s="63"/>
      <c r="G130" s="63"/>
      <c r="H130" s="63"/>
      <c r="I130" s="63"/>
      <c r="J130" s="63"/>
      <c r="K130" s="31"/>
      <c r="L130" s="31"/>
    </row>
    <row r="131" spans="1:12" ht="15">
      <c r="A131" s="28"/>
      <c r="B131" s="1"/>
      <c r="C131" s="1"/>
      <c r="D131" s="63"/>
      <c r="E131" s="63"/>
      <c r="F131" s="63"/>
      <c r="G131" s="63"/>
      <c r="H131" s="63"/>
      <c r="I131" s="63"/>
      <c r="J131" s="63"/>
      <c r="K131" s="31"/>
      <c r="L131" s="31"/>
    </row>
    <row r="132" spans="1:12" ht="15">
      <c r="A132" s="28"/>
      <c r="B132" s="1"/>
      <c r="C132" s="1"/>
      <c r="D132" s="63"/>
      <c r="E132" s="63"/>
      <c r="F132" s="63"/>
      <c r="G132" s="63"/>
      <c r="H132" s="63"/>
      <c r="I132" s="63"/>
      <c r="J132" s="63"/>
      <c r="K132" s="31"/>
      <c r="L132" s="31"/>
    </row>
    <row r="133" spans="1:12" ht="15">
      <c r="A133" s="28"/>
      <c r="B133" s="1"/>
      <c r="C133" s="1"/>
      <c r="D133" s="63"/>
      <c r="E133" s="63"/>
      <c r="F133" s="63"/>
      <c r="G133" s="63"/>
      <c r="H133" s="63"/>
      <c r="I133" s="63"/>
      <c r="J133" s="63"/>
      <c r="K133" s="31"/>
      <c r="L133" s="31"/>
    </row>
    <row r="134" spans="1:12" ht="15">
      <c r="A134" s="28"/>
      <c r="B134" s="1"/>
      <c r="C134" s="1"/>
      <c r="D134" s="63"/>
      <c r="E134" s="63"/>
      <c r="F134" s="63"/>
      <c r="G134" s="63"/>
      <c r="H134" s="63"/>
      <c r="I134" s="63"/>
      <c r="J134" s="63"/>
      <c r="K134" s="31"/>
      <c r="L134" s="31"/>
    </row>
    <row r="135" spans="1:12" ht="15">
      <c r="A135" s="28"/>
      <c r="B135" s="1"/>
      <c r="C135" s="1"/>
      <c r="D135" s="63"/>
      <c r="E135" s="63"/>
      <c r="F135" s="63"/>
      <c r="G135" s="63"/>
      <c r="H135" s="63"/>
      <c r="I135" s="63"/>
      <c r="J135" s="63"/>
      <c r="K135" s="31"/>
      <c r="L135" s="31"/>
    </row>
    <row r="136" spans="1:12" ht="15">
      <c r="A136" s="28"/>
      <c r="B136" s="1"/>
      <c r="C136" s="1"/>
      <c r="D136" s="63"/>
      <c r="E136" s="63"/>
      <c r="F136" s="63"/>
      <c r="G136" s="63"/>
      <c r="H136" s="63"/>
      <c r="I136" s="63"/>
      <c r="J136" s="63"/>
      <c r="K136" s="31"/>
      <c r="L136" s="31"/>
    </row>
    <row r="137" spans="1:12" ht="15">
      <c r="A137" s="28"/>
      <c r="B137" s="1"/>
      <c r="C137" s="1"/>
      <c r="D137" s="63"/>
      <c r="E137" s="63"/>
      <c r="F137" s="63"/>
      <c r="G137" s="63"/>
      <c r="H137" s="63"/>
      <c r="I137" s="63"/>
      <c r="J137" s="63"/>
      <c r="K137" s="31"/>
      <c r="L137" s="31"/>
    </row>
    <row r="138" spans="1:12" ht="15">
      <c r="A138" s="28"/>
      <c r="B138" s="1"/>
      <c r="C138" s="1"/>
      <c r="D138" s="63"/>
      <c r="E138" s="63"/>
      <c r="F138" s="63"/>
      <c r="G138" s="63"/>
      <c r="H138" s="63"/>
      <c r="I138" s="63"/>
      <c r="J138" s="63"/>
      <c r="K138" s="31"/>
      <c r="L138" s="31"/>
    </row>
    <row r="139" spans="1:12" ht="15">
      <c r="A139" s="28"/>
      <c r="B139" s="1"/>
      <c r="C139" s="1"/>
      <c r="D139" s="63"/>
      <c r="E139" s="63"/>
      <c r="F139" s="63"/>
      <c r="G139" s="63"/>
      <c r="H139" s="63"/>
      <c r="I139" s="63"/>
      <c r="J139" s="63"/>
      <c r="K139" s="31"/>
      <c r="L139" s="31"/>
    </row>
    <row r="140" spans="1:12" ht="15">
      <c r="A140" s="28"/>
      <c r="B140" s="1"/>
      <c r="C140" s="1"/>
      <c r="D140" s="63"/>
      <c r="E140" s="63"/>
      <c r="F140" s="63"/>
      <c r="G140" s="63"/>
      <c r="H140" s="63"/>
      <c r="I140" s="63"/>
      <c r="J140" s="63"/>
      <c r="K140" s="31"/>
      <c r="L140" s="31"/>
    </row>
    <row r="141" spans="1:12" ht="15">
      <c r="A141" s="28"/>
      <c r="B141" s="1"/>
      <c r="C141" s="1"/>
      <c r="D141" s="63"/>
      <c r="E141" s="63"/>
      <c r="F141" s="63"/>
      <c r="G141" s="63"/>
      <c r="H141" s="63"/>
      <c r="I141" s="63"/>
      <c r="J141" s="63"/>
      <c r="K141" s="31"/>
      <c r="L141" s="31"/>
    </row>
    <row r="142" spans="1:12" ht="15">
      <c r="A142" s="28"/>
      <c r="B142" s="1"/>
      <c r="C142" s="1"/>
      <c r="D142" s="63"/>
      <c r="E142" s="63"/>
      <c r="F142" s="63"/>
      <c r="G142" s="63"/>
      <c r="H142" s="63"/>
      <c r="I142" s="63"/>
      <c r="J142" s="63"/>
      <c r="K142" s="31"/>
      <c r="L142" s="31"/>
    </row>
    <row r="143" spans="1:12" ht="15">
      <c r="A143" s="28"/>
      <c r="B143" s="1"/>
      <c r="C143" s="1"/>
      <c r="D143" s="63"/>
      <c r="E143" s="63"/>
      <c r="F143" s="63"/>
      <c r="G143" s="63"/>
      <c r="H143" s="63"/>
      <c r="I143" s="63"/>
      <c r="J143" s="63"/>
      <c r="K143" s="31"/>
      <c r="L143" s="31"/>
    </row>
    <row r="144" spans="1:12" ht="15">
      <c r="A144" s="28"/>
      <c r="B144" s="1"/>
      <c r="C144" s="1"/>
      <c r="D144" s="63"/>
      <c r="E144" s="63"/>
      <c r="F144" s="63"/>
      <c r="G144" s="63"/>
      <c r="H144" s="63"/>
      <c r="I144" s="63"/>
      <c r="J144" s="63"/>
      <c r="K144" s="31"/>
      <c r="L144" s="31"/>
    </row>
    <row r="145" spans="1:12" ht="15">
      <c r="A145" s="28"/>
      <c r="B145" s="1"/>
      <c r="C145" s="1"/>
      <c r="D145" s="63"/>
      <c r="E145" s="63"/>
      <c r="F145" s="63"/>
      <c r="G145" s="63"/>
      <c r="H145" s="63"/>
      <c r="I145" s="63"/>
      <c r="J145" s="63"/>
      <c r="K145" s="31"/>
      <c r="L145" s="31"/>
    </row>
    <row r="146" spans="1:12" ht="15">
      <c r="A146" s="28"/>
      <c r="B146" s="1"/>
      <c r="C146" s="1"/>
      <c r="D146" s="63"/>
      <c r="E146" s="63"/>
      <c r="F146" s="63"/>
      <c r="G146" s="63"/>
      <c r="H146" s="63"/>
      <c r="I146" s="63"/>
      <c r="J146" s="63"/>
      <c r="K146" s="31"/>
      <c r="L146" s="31"/>
    </row>
    <row r="147" spans="1:12" ht="15">
      <c r="A147" s="28"/>
      <c r="B147" s="1"/>
      <c r="C147" s="1"/>
      <c r="D147" s="63"/>
      <c r="E147" s="63"/>
      <c r="F147" s="63"/>
      <c r="G147" s="63"/>
      <c r="H147" s="63"/>
      <c r="I147" s="63"/>
      <c r="J147" s="63"/>
      <c r="K147" s="31"/>
      <c r="L147" s="31"/>
    </row>
    <row r="148" spans="1:12" ht="15">
      <c r="A148" s="28"/>
      <c r="B148" s="1"/>
      <c r="C148" s="1"/>
      <c r="D148" s="63"/>
      <c r="E148" s="63"/>
      <c r="F148" s="63"/>
      <c r="G148" s="63"/>
      <c r="H148" s="63"/>
      <c r="I148" s="63"/>
      <c r="J148" s="63"/>
      <c r="K148" s="31"/>
      <c r="L148" s="31"/>
    </row>
    <row r="149" spans="1:12" ht="15">
      <c r="A149" s="28"/>
      <c r="B149" s="1"/>
      <c r="C149" s="1"/>
      <c r="D149" s="63"/>
      <c r="E149" s="63"/>
      <c r="F149" s="63"/>
      <c r="G149" s="63"/>
      <c r="H149" s="63"/>
      <c r="I149" s="63"/>
      <c r="J149" s="63"/>
      <c r="K149" s="31"/>
      <c r="L149" s="31"/>
    </row>
    <row r="150" spans="1:12" ht="15">
      <c r="A150" s="28"/>
      <c r="B150" s="1"/>
      <c r="C150" s="1"/>
      <c r="D150" s="63"/>
      <c r="E150" s="63"/>
      <c r="F150" s="63"/>
      <c r="G150" s="63"/>
      <c r="H150" s="63"/>
      <c r="I150" s="63"/>
      <c r="J150" s="63"/>
      <c r="K150" s="31"/>
      <c r="L150" s="31"/>
    </row>
    <row r="151" spans="1:12" ht="15">
      <c r="A151" s="28"/>
      <c r="B151" s="1"/>
      <c r="C151" s="1"/>
      <c r="D151" s="63"/>
      <c r="E151" s="63"/>
      <c r="F151" s="63"/>
      <c r="G151" s="63"/>
      <c r="H151" s="63"/>
      <c r="I151" s="63"/>
      <c r="J151" s="63"/>
      <c r="K151" s="31"/>
      <c r="L151" s="31"/>
    </row>
    <row r="152" spans="1:12" ht="15">
      <c r="A152" s="28"/>
      <c r="B152" s="1"/>
      <c r="C152" s="1"/>
      <c r="D152" s="63"/>
      <c r="E152" s="63"/>
      <c r="F152" s="63"/>
      <c r="G152" s="63"/>
      <c r="H152" s="63"/>
      <c r="I152" s="63"/>
      <c r="J152" s="63"/>
      <c r="K152" s="31"/>
      <c r="L152" s="31"/>
    </row>
    <row r="153" spans="1:12" ht="15">
      <c r="A153" s="28"/>
      <c r="B153" s="1"/>
      <c r="C153" s="1"/>
      <c r="D153" s="63"/>
      <c r="E153" s="63"/>
      <c r="F153" s="63"/>
      <c r="G153" s="63"/>
      <c r="H153" s="63"/>
      <c r="I153" s="63"/>
      <c r="J153" s="63"/>
      <c r="K153" s="31"/>
      <c r="L153" s="31"/>
    </row>
    <row r="154" spans="1:12" ht="15">
      <c r="A154" s="28"/>
      <c r="B154" s="1"/>
      <c r="C154" s="1"/>
      <c r="D154" s="63"/>
      <c r="E154" s="63"/>
      <c r="F154" s="63"/>
      <c r="G154" s="63"/>
      <c r="H154" s="63"/>
      <c r="I154" s="63"/>
      <c r="J154" s="63"/>
      <c r="K154" s="31"/>
      <c r="L154" s="31"/>
    </row>
    <row r="155" spans="1:12" ht="15">
      <c r="A155" s="28"/>
      <c r="B155" s="1"/>
      <c r="C155" s="1"/>
      <c r="D155" s="63"/>
      <c r="E155" s="63"/>
      <c r="F155" s="63"/>
      <c r="G155" s="63"/>
      <c r="H155" s="63"/>
      <c r="I155" s="63"/>
      <c r="J155" s="63"/>
      <c r="K155" s="31"/>
      <c r="L155" s="31"/>
    </row>
    <row r="156" spans="1:12" ht="15">
      <c r="A156" s="28"/>
      <c r="B156" s="1"/>
      <c r="C156" s="1"/>
      <c r="D156" s="63"/>
      <c r="E156" s="63"/>
      <c r="F156" s="63"/>
      <c r="G156" s="63"/>
      <c r="H156" s="63"/>
      <c r="I156" s="63"/>
      <c r="J156" s="63"/>
      <c r="K156" s="31"/>
      <c r="L156" s="31"/>
    </row>
    <row r="157" spans="1:12" ht="15">
      <c r="A157" s="28"/>
      <c r="B157" s="1"/>
      <c r="C157" s="1"/>
      <c r="D157" s="63"/>
      <c r="E157" s="63"/>
      <c r="F157" s="63"/>
      <c r="G157" s="63"/>
      <c r="H157" s="63"/>
      <c r="I157" s="63"/>
      <c r="J157" s="63"/>
      <c r="K157" s="31"/>
      <c r="L157" s="31"/>
    </row>
    <row r="158" spans="1:12" ht="15">
      <c r="A158" s="28"/>
      <c r="B158" s="1"/>
      <c r="C158" s="1"/>
      <c r="D158" s="63"/>
      <c r="E158" s="63"/>
      <c r="F158" s="63"/>
      <c r="G158" s="63"/>
      <c r="H158" s="63"/>
      <c r="I158" s="63"/>
      <c r="J158" s="63"/>
      <c r="K158" s="31"/>
      <c r="L158" s="31"/>
    </row>
    <row r="159" spans="1:12" ht="15">
      <c r="A159" s="28"/>
      <c r="B159" s="1"/>
      <c r="C159" s="1"/>
      <c r="D159" s="63"/>
      <c r="E159" s="63"/>
      <c r="F159" s="63"/>
      <c r="G159" s="63"/>
      <c r="H159" s="63"/>
      <c r="I159" s="63"/>
      <c r="J159" s="63"/>
      <c r="K159" s="31"/>
      <c r="L159" s="31"/>
    </row>
    <row r="160" spans="1:12" ht="15">
      <c r="A160" s="28"/>
      <c r="B160" s="1"/>
      <c r="C160" s="1"/>
      <c r="D160" s="63"/>
      <c r="E160" s="63"/>
      <c r="F160" s="63"/>
      <c r="G160" s="63"/>
      <c r="H160" s="63"/>
      <c r="I160" s="63"/>
      <c r="J160" s="63"/>
      <c r="K160" s="31"/>
      <c r="L160" s="31"/>
    </row>
    <row r="161" spans="1:12" ht="15">
      <c r="A161" s="28"/>
      <c r="B161" s="1"/>
      <c r="C161" s="1"/>
      <c r="D161" s="63"/>
      <c r="E161" s="63"/>
      <c r="F161" s="63"/>
      <c r="G161" s="63"/>
      <c r="H161" s="63"/>
      <c r="I161" s="63"/>
      <c r="J161" s="63"/>
      <c r="K161" s="31"/>
      <c r="L161" s="31"/>
    </row>
    <row r="162" spans="1:12" ht="15">
      <c r="A162" s="28"/>
      <c r="B162" s="1"/>
      <c r="C162" s="1"/>
      <c r="D162" s="63"/>
      <c r="E162" s="63"/>
      <c r="F162" s="63"/>
      <c r="G162" s="63"/>
      <c r="H162" s="63"/>
      <c r="I162" s="63"/>
      <c r="J162" s="63"/>
      <c r="K162" s="31"/>
      <c r="L162" s="31"/>
    </row>
    <row r="163" spans="1:12" ht="15">
      <c r="A163" s="28"/>
      <c r="B163" s="1"/>
      <c r="C163" s="1"/>
      <c r="D163" s="63"/>
      <c r="E163" s="63"/>
      <c r="F163" s="63"/>
      <c r="G163" s="63"/>
      <c r="H163" s="63"/>
      <c r="I163" s="63"/>
      <c r="J163" s="63"/>
      <c r="K163" s="31"/>
      <c r="L163" s="31"/>
    </row>
    <row r="164" spans="1:12" ht="15">
      <c r="A164" s="28"/>
      <c r="B164" s="1"/>
      <c r="C164" s="1"/>
      <c r="D164" s="63"/>
      <c r="E164" s="63"/>
      <c r="F164" s="63"/>
      <c r="G164" s="63"/>
      <c r="H164" s="63"/>
      <c r="I164" s="63"/>
      <c r="J164" s="63"/>
      <c r="K164" s="31"/>
      <c r="L164" s="31"/>
    </row>
    <row r="165" spans="1:12" ht="15">
      <c r="A165" s="28"/>
      <c r="B165" s="1"/>
      <c r="C165" s="1"/>
      <c r="D165" s="63"/>
      <c r="E165" s="63"/>
      <c r="F165" s="63"/>
      <c r="G165" s="63"/>
      <c r="H165" s="63"/>
      <c r="I165" s="63"/>
      <c r="J165" s="63"/>
      <c r="K165" s="31"/>
      <c r="L165" s="31"/>
    </row>
    <row r="166" spans="1:12" ht="15">
      <c r="A166" s="28"/>
      <c r="B166" s="1"/>
      <c r="C166" s="1"/>
      <c r="D166" s="63"/>
      <c r="E166" s="63"/>
      <c r="F166" s="63"/>
      <c r="G166" s="63"/>
      <c r="H166" s="63"/>
      <c r="I166" s="63"/>
      <c r="J166" s="63"/>
      <c r="K166" s="31"/>
      <c r="L166" s="31"/>
    </row>
    <row r="167" spans="1:12" ht="15">
      <c r="A167" s="28"/>
      <c r="B167" s="1"/>
      <c r="C167" s="1"/>
      <c r="D167" s="63"/>
      <c r="E167" s="63"/>
      <c r="F167" s="63"/>
      <c r="G167" s="63"/>
      <c r="H167" s="63"/>
      <c r="I167" s="63"/>
      <c r="J167" s="63"/>
      <c r="K167" s="31"/>
      <c r="L167" s="31"/>
    </row>
    <row r="168" spans="1:12" ht="15">
      <c r="A168" s="28"/>
      <c r="B168" s="1"/>
      <c r="C168" s="1"/>
      <c r="D168" s="63"/>
      <c r="E168" s="63"/>
      <c r="F168" s="63"/>
      <c r="G168" s="63"/>
      <c r="H168" s="63"/>
      <c r="I168" s="63"/>
      <c r="J168" s="63"/>
      <c r="K168" s="31"/>
      <c r="L168" s="31"/>
    </row>
    <row r="169" spans="1:12" ht="15">
      <c r="A169" s="28"/>
      <c r="B169" s="1"/>
      <c r="C169" s="1"/>
      <c r="D169" s="63"/>
      <c r="E169" s="63"/>
      <c r="F169" s="63"/>
      <c r="G169" s="63"/>
      <c r="H169" s="63"/>
      <c r="I169" s="63"/>
      <c r="J169" s="63"/>
      <c r="K169" s="31"/>
      <c r="L169" s="31"/>
    </row>
    <row r="170" spans="1:12" ht="15">
      <c r="A170" s="28"/>
      <c r="B170" s="1"/>
      <c r="C170" s="1"/>
      <c r="D170" s="63"/>
      <c r="E170" s="63"/>
      <c r="F170" s="63"/>
      <c r="G170" s="63"/>
      <c r="H170" s="63"/>
      <c r="I170" s="63"/>
      <c r="J170" s="63"/>
      <c r="K170" s="31"/>
      <c r="L170" s="31"/>
    </row>
    <row r="171" spans="1:12" ht="15">
      <c r="A171" s="28"/>
      <c r="B171" s="1"/>
      <c r="C171" s="1"/>
      <c r="D171" s="63"/>
      <c r="E171" s="63"/>
      <c r="F171" s="63"/>
      <c r="G171" s="63"/>
      <c r="H171" s="63"/>
      <c r="I171" s="63"/>
      <c r="J171" s="63"/>
      <c r="K171" s="31"/>
      <c r="L171" s="31"/>
    </row>
    <row r="172" spans="3:12" ht="12.75">
      <c r="C172" s="1"/>
      <c r="D172" s="11"/>
      <c r="E172" s="11"/>
      <c r="F172" s="11"/>
      <c r="G172" s="11"/>
      <c r="H172" s="11"/>
      <c r="I172" s="12"/>
      <c r="J172" s="12"/>
      <c r="K172" s="1"/>
      <c r="L172" s="1"/>
    </row>
    <row r="173" spans="3:12" ht="12.75">
      <c r="C173" s="1"/>
      <c r="D173" s="11"/>
      <c r="E173" s="11"/>
      <c r="F173" s="11"/>
      <c r="G173" s="11"/>
      <c r="H173" s="11"/>
      <c r="I173" s="12"/>
      <c r="J173" s="12"/>
      <c r="K173" s="1"/>
      <c r="L173" s="1"/>
    </row>
    <row r="174" spans="3:12" ht="12.75">
      <c r="C174" s="1"/>
      <c r="D174" s="11"/>
      <c r="E174" s="11"/>
      <c r="F174" s="11"/>
      <c r="G174" s="11"/>
      <c r="H174" s="11"/>
      <c r="I174" s="12"/>
      <c r="J174" s="12"/>
      <c r="K174" s="1"/>
      <c r="L174" s="1"/>
    </row>
    <row r="175" spans="3:12" ht="12.75">
      <c r="C175" s="1"/>
      <c r="D175" s="11"/>
      <c r="E175" s="11"/>
      <c r="F175" s="11"/>
      <c r="G175" s="11"/>
      <c r="H175" s="11"/>
      <c r="I175" s="12"/>
      <c r="J175" s="12"/>
      <c r="K175" s="1"/>
      <c r="L175" s="1"/>
    </row>
    <row r="176" spans="3:12" ht="12.75">
      <c r="C176" s="1"/>
      <c r="D176" s="11"/>
      <c r="E176" s="11"/>
      <c r="F176" s="11"/>
      <c r="G176" s="11"/>
      <c r="H176" s="11"/>
      <c r="I176" s="12"/>
      <c r="J176" s="12"/>
      <c r="K176" s="1"/>
      <c r="L176" s="1"/>
    </row>
    <row r="177" spans="3:12" ht="12.75">
      <c r="C177" s="1"/>
      <c r="D177" s="11"/>
      <c r="E177" s="11"/>
      <c r="F177" s="11"/>
      <c r="G177" s="11"/>
      <c r="H177" s="11"/>
      <c r="I177" s="12"/>
      <c r="J177" s="12"/>
      <c r="K177" s="1"/>
      <c r="L177" s="1"/>
    </row>
    <row r="178" spans="3:12" ht="12.75">
      <c r="C178" s="1"/>
      <c r="D178" s="11"/>
      <c r="E178" s="11"/>
      <c r="F178" s="11"/>
      <c r="G178" s="11"/>
      <c r="H178" s="11"/>
      <c r="I178" s="12"/>
      <c r="J178" s="12"/>
      <c r="K178" s="1"/>
      <c r="L178" s="1"/>
    </row>
    <row r="179" spans="3:12" ht="12.75">
      <c r="C179" s="1"/>
      <c r="D179" s="1"/>
      <c r="E179" s="1"/>
      <c r="F179" s="1"/>
      <c r="G179" s="1"/>
      <c r="H179" s="1"/>
      <c r="I179" s="1"/>
      <c r="J179" s="1"/>
      <c r="K179" s="1"/>
      <c r="L179" s="1"/>
    </row>
    <row r="180" spans="3:12" ht="12.75">
      <c r="C180" s="1"/>
      <c r="D180" s="1"/>
      <c r="E180" s="1"/>
      <c r="F180" s="1"/>
      <c r="G180" s="1"/>
      <c r="H180" s="1"/>
      <c r="I180" s="1"/>
      <c r="J180" s="1"/>
      <c r="K180" s="1"/>
      <c r="L180" s="1"/>
    </row>
    <row r="181" spans="3:12" ht="12.75">
      <c r="C181" s="1"/>
      <c r="D181" s="1"/>
      <c r="E181" s="1"/>
      <c r="F181" s="1"/>
      <c r="G181" s="1"/>
      <c r="H181" s="1"/>
      <c r="I181" s="1"/>
      <c r="J181" s="1"/>
      <c r="K181" s="1"/>
      <c r="L181" s="1"/>
    </row>
    <row r="182" spans="3:12" ht="12.75">
      <c r="C182" s="1"/>
      <c r="D182" s="1"/>
      <c r="E182" s="1"/>
      <c r="F182" s="1"/>
      <c r="G182" s="1"/>
      <c r="H182" s="1"/>
      <c r="I182" s="1"/>
      <c r="J182" s="1"/>
      <c r="K182" s="1"/>
      <c r="L182" s="1"/>
    </row>
    <row r="183" spans="3:12" ht="12.75">
      <c r="C183" s="1"/>
      <c r="D183" s="1"/>
      <c r="E183" s="1"/>
      <c r="F183" s="1"/>
      <c r="G183" s="1"/>
      <c r="H183" s="1"/>
      <c r="I183" s="1"/>
      <c r="J183" s="1"/>
      <c r="K183" s="1"/>
      <c r="L183" s="1"/>
    </row>
    <row r="184" spans="3:12" ht="12.75">
      <c r="C184" s="1"/>
      <c r="D184" s="1"/>
      <c r="E184" s="1"/>
      <c r="F184" s="1"/>
      <c r="G184" s="1"/>
      <c r="H184" s="1"/>
      <c r="I184" s="1"/>
      <c r="J184" s="1"/>
      <c r="K184" s="1"/>
      <c r="L184" s="1"/>
    </row>
    <row r="185" spans="3:12" ht="12.75">
      <c r="C185" s="1"/>
      <c r="D185" s="1"/>
      <c r="E185" s="1"/>
      <c r="F185" s="1"/>
      <c r="G185" s="1"/>
      <c r="H185" s="1"/>
      <c r="I185" s="1"/>
      <c r="J185" s="1"/>
      <c r="K185" s="1"/>
      <c r="L185" s="1"/>
    </row>
  </sheetData>
  <printOptions/>
  <pageMargins left="0.75" right="0.75" top="1" bottom="1" header="0.5" footer="0.5"/>
  <pageSetup fitToHeight="1" fitToWidth="1" horizontalDpi="300" verticalDpi="300" orientation="portrait" paperSize="9" scale="59" r:id="rId1"/>
  <headerFooter alignWithMargins="0">
    <oddHeader>&amp;R&amp;"Arial,Bold"&amp;14ROAD TRAFFIC</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C45" sqref="C45"/>
    </sheetView>
  </sheetViews>
  <sheetFormatPr defaultColWidth="9.140625" defaultRowHeight="12.75"/>
  <cols>
    <col min="1" max="1" width="23.421875" style="0" customWidth="1"/>
    <col min="2" max="2" width="9.57421875" style="0" customWidth="1"/>
    <col min="3" max="3" width="10.57421875" style="0" customWidth="1"/>
    <col min="4" max="4" width="10.421875" style="0" customWidth="1"/>
    <col min="5" max="5" width="12.28125" style="0" customWidth="1"/>
    <col min="6" max="6" width="13.28125" style="0" customWidth="1"/>
    <col min="7" max="7" width="15.57421875" style="0" customWidth="1"/>
    <col min="8" max="8" width="16.7109375" style="0" customWidth="1"/>
    <col min="9" max="9" width="10.7109375" style="0" customWidth="1"/>
    <col min="10" max="10" width="6.28125" style="0" customWidth="1"/>
  </cols>
  <sheetData>
    <row r="1" spans="1:9" s="18" customFormat="1" ht="18.75">
      <c r="A1" s="133" t="s">
        <v>466</v>
      </c>
      <c r="B1" s="25"/>
      <c r="C1" s="25"/>
      <c r="D1" s="25"/>
      <c r="E1" s="25"/>
      <c r="F1" s="25"/>
      <c r="G1" s="25"/>
      <c r="H1" s="25"/>
      <c r="I1" s="25"/>
    </row>
    <row r="2" spans="1:9" s="18" customFormat="1" ht="5.25" customHeight="1">
      <c r="A2" s="25"/>
      <c r="B2" s="25"/>
      <c r="C2" s="25"/>
      <c r="D2" s="25"/>
      <c r="E2" s="25"/>
      <c r="F2" s="25"/>
      <c r="G2" s="25"/>
      <c r="H2" s="25"/>
      <c r="I2" s="25"/>
    </row>
    <row r="3" spans="1:9" s="18" customFormat="1" ht="48" customHeight="1">
      <c r="A3" s="228" t="s">
        <v>74</v>
      </c>
      <c r="B3" s="229" t="s">
        <v>176</v>
      </c>
      <c r="C3" s="229" t="s">
        <v>430</v>
      </c>
      <c r="D3" s="229" t="s">
        <v>169</v>
      </c>
      <c r="E3" s="229" t="s">
        <v>170</v>
      </c>
      <c r="F3" s="229" t="s">
        <v>171</v>
      </c>
      <c r="G3" s="230" t="s">
        <v>175</v>
      </c>
      <c r="H3" s="230" t="s">
        <v>167</v>
      </c>
      <c r="I3" s="230" t="s">
        <v>168</v>
      </c>
    </row>
    <row r="4" spans="1:9" ht="12.75">
      <c r="A4" s="143"/>
      <c r="B4" s="142"/>
      <c r="C4" s="142"/>
      <c r="D4" s="142"/>
      <c r="E4" s="142"/>
      <c r="F4" s="142"/>
      <c r="G4" s="10"/>
      <c r="H4" s="10"/>
      <c r="I4" s="10"/>
    </row>
    <row r="5" spans="8:9" ht="12.75">
      <c r="H5" s="9"/>
      <c r="I5" s="9" t="s">
        <v>75</v>
      </c>
    </row>
    <row r="6" spans="8:9" ht="12.75">
      <c r="H6" s="9"/>
      <c r="I6" s="9"/>
    </row>
    <row r="7" spans="1:11" ht="15">
      <c r="A7" s="227" t="s">
        <v>76</v>
      </c>
      <c r="B7" s="82">
        <v>0</v>
      </c>
      <c r="C7" s="82">
        <v>152</v>
      </c>
      <c r="D7" s="82">
        <v>112</v>
      </c>
      <c r="E7" s="82">
        <v>271</v>
      </c>
      <c r="F7" s="82">
        <v>92</v>
      </c>
      <c r="G7" s="344">
        <v>627</v>
      </c>
      <c r="H7" s="82">
        <v>751</v>
      </c>
      <c r="I7" s="344">
        <v>1379</v>
      </c>
      <c r="K7" s="141"/>
    </row>
    <row r="8" spans="1:9" ht="15">
      <c r="A8" s="227" t="s">
        <v>77</v>
      </c>
      <c r="B8" s="82">
        <v>0</v>
      </c>
      <c r="C8" s="82">
        <v>4</v>
      </c>
      <c r="D8" s="82">
        <v>816</v>
      </c>
      <c r="E8" s="82">
        <v>29</v>
      </c>
      <c r="F8" s="82">
        <v>716</v>
      </c>
      <c r="G8" s="344">
        <v>1565</v>
      </c>
      <c r="H8" s="82">
        <v>1249</v>
      </c>
      <c r="I8" s="344">
        <v>2814</v>
      </c>
    </row>
    <row r="9" spans="1:9" ht="15">
      <c r="A9" s="227" t="s">
        <v>78</v>
      </c>
      <c r="B9" s="82">
        <v>11</v>
      </c>
      <c r="C9" s="82">
        <v>0</v>
      </c>
      <c r="D9" s="82">
        <v>328</v>
      </c>
      <c r="E9" s="82">
        <v>86</v>
      </c>
      <c r="F9" s="82">
        <v>302</v>
      </c>
      <c r="G9" s="344">
        <v>726</v>
      </c>
      <c r="H9" s="82">
        <v>370</v>
      </c>
      <c r="I9" s="344">
        <v>1097</v>
      </c>
    </row>
    <row r="10" spans="1:9" ht="15">
      <c r="A10" s="227" t="s">
        <v>79</v>
      </c>
      <c r="B10" s="82">
        <v>0</v>
      </c>
      <c r="C10" s="82">
        <v>0</v>
      </c>
      <c r="D10" s="82">
        <v>356</v>
      </c>
      <c r="E10" s="82">
        <v>27</v>
      </c>
      <c r="F10" s="82">
        <v>320</v>
      </c>
      <c r="G10" s="344">
        <v>703</v>
      </c>
      <c r="H10" s="82">
        <v>201</v>
      </c>
      <c r="I10" s="344">
        <v>904</v>
      </c>
    </row>
    <row r="11" spans="1:9" ht="15">
      <c r="A11" s="227" t="s">
        <v>80</v>
      </c>
      <c r="B11" s="82">
        <v>0</v>
      </c>
      <c r="C11" s="82">
        <v>0</v>
      </c>
      <c r="D11" s="82">
        <v>0</v>
      </c>
      <c r="E11" s="82">
        <v>29</v>
      </c>
      <c r="F11" s="82">
        <v>128</v>
      </c>
      <c r="G11" s="344">
        <v>158</v>
      </c>
      <c r="H11" s="82">
        <v>159</v>
      </c>
      <c r="I11" s="344">
        <v>317</v>
      </c>
    </row>
    <row r="12" spans="1:9" ht="15">
      <c r="A12" s="227" t="s">
        <v>81</v>
      </c>
      <c r="B12" s="82">
        <v>689</v>
      </c>
      <c r="C12" s="82">
        <v>10</v>
      </c>
      <c r="D12" s="82">
        <v>604</v>
      </c>
      <c r="E12" s="82">
        <v>57</v>
      </c>
      <c r="F12" s="82">
        <v>318</v>
      </c>
      <c r="G12" s="344">
        <v>1677</v>
      </c>
      <c r="H12" s="82">
        <v>344</v>
      </c>
      <c r="I12" s="344">
        <v>2021</v>
      </c>
    </row>
    <row r="13" spans="1:9" ht="15">
      <c r="A13" s="227" t="s">
        <v>82</v>
      </c>
      <c r="B13" s="82">
        <v>0</v>
      </c>
      <c r="C13" s="82">
        <v>175</v>
      </c>
      <c r="D13" s="82">
        <v>5</v>
      </c>
      <c r="E13" s="82">
        <v>173</v>
      </c>
      <c r="F13" s="82">
        <v>9</v>
      </c>
      <c r="G13" s="344">
        <v>361</v>
      </c>
      <c r="H13" s="82">
        <v>540</v>
      </c>
      <c r="I13" s="344">
        <v>902</v>
      </c>
    </row>
    <row r="14" spans="1:9" ht="15">
      <c r="A14" s="227" t="s">
        <v>83</v>
      </c>
      <c r="B14" s="82">
        <v>128</v>
      </c>
      <c r="C14" s="82">
        <v>0</v>
      </c>
      <c r="D14" s="82">
        <v>229</v>
      </c>
      <c r="E14" s="82">
        <v>32</v>
      </c>
      <c r="F14" s="82">
        <v>277</v>
      </c>
      <c r="G14" s="344">
        <v>665</v>
      </c>
      <c r="H14" s="82">
        <v>374</v>
      </c>
      <c r="I14" s="344">
        <v>1039</v>
      </c>
    </row>
    <row r="15" spans="1:9" ht="15">
      <c r="A15" s="227" t="s">
        <v>84</v>
      </c>
      <c r="B15" s="82">
        <v>0</v>
      </c>
      <c r="C15" s="82">
        <v>0</v>
      </c>
      <c r="D15" s="82">
        <v>0</v>
      </c>
      <c r="E15" s="82">
        <v>106</v>
      </c>
      <c r="F15" s="82">
        <v>94</v>
      </c>
      <c r="G15" s="344">
        <v>200</v>
      </c>
      <c r="H15" s="82">
        <v>347</v>
      </c>
      <c r="I15" s="344">
        <v>547</v>
      </c>
    </row>
    <row r="16" spans="1:9" ht="15">
      <c r="A16" s="227" t="s">
        <v>85</v>
      </c>
      <c r="B16" s="82">
        <v>0</v>
      </c>
      <c r="C16" s="82">
        <v>0</v>
      </c>
      <c r="D16" s="82">
        <v>372</v>
      </c>
      <c r="E16" s="82">
        <v>29</v>
      </c>
      <c r="F16" s="82">
        <v>188</v>
      </c>
      <c r="G16" s="344">
        <v>589</v>
      </c>
      <c r="H16" s="82">
        <v>291</v>
      </c>
      <c r="I16" s="344">
        <v>880</v>
      </c>
    </row>
    <row r="17" spans="1:9" ht="15">
      <c r="A17" s="227" t="s">
        <v>86</v>
      </c>
      <c r="B17" s="82">
        <v>175</v>
      </c>
      <c r="C17" s="82">
        <v>0</v>
      </c>
      <c r="D17" s="82">
        <v>0</v>
      </c>
      <c r="E17" s="82">
        <v>106</v>
      </c>
      <c r="F17" s="82">
        <v>99</v>
      </c>
      <c r="G17" s="344">
        <v>381</v>
      </c>
      <c r="H17" s="82">
        <v>371</v>
      </c>
      <c r="I17" s="344">
        <v>752</v>
      </c>
    </row>
    <row r="18" spans="1:9" ht="15">
      <c r="A18" s="227" t="s">
        <v>87</v>
      </c>
      <c r="B18" s="82">
        <v>308</v>
      </c>
      <c r="C18" s="82">
        <v>0</v>
      </c>
      <c r="D18" s="82">
        <v>378</v>
      </c>
      <c r="E18" s="82">
        <v>654</v>
      </c>
      <c r="F18" s="82">
        <v>326</v>
      </c>
      <c r="G18" s="344">
        <v>1665</v>
      </c>
      <c r="H18" s="82">
        <v>1292</v>
      </c>
      <c r="I18" s="344">
        <v>2957</v>
      </c>
    </row>
    <row r="19" spans="1:9" ht="15">
      <c r="A19" s="227" t="s">
        <v>88</v>
      </c>
      <c r="B19" s="82">
        <v>0</v>
      </c>
      <c r="C19" s="82">
        <v>0</v>
      </c>
      <c r="D19" s="82">
        <v>0</v>
      </c>
      <c r="E19" s="82">
        <v>0</v>
      </c>
      <c r="F19" s="82">
        <v>140</v>
      </c>
      <c r="G19" s="344">
        <v>140</v>
      </c>
      <c r="H19" s="82">
        <v>65</v>
      </c>
      <c r="I19" s="344">
        <v>205</v>
      </c>
    </row>
    <row r="20" spans="1:9" ht="15">
      <c r="A20" s="227" t="s">
        <v>89</v>
      </c>
      <c r="B20" s="82">
        <v>509</v>
      </c>
      <c r="C20" s="82">
        <v>0</v>
      </c>
      <c r="D20" s="82">
        <v>58</v>
      </c>
      <c r="E20" s="82">
        <v>219</v>
      </c>
      <c r="F20" s="82">
        <v>166</v>
      </c>
      <c r="G20" s="344">
        <v>952</v>
      </c>
      <c r="H20" s="82">
        <v>566</v>
      </c>
      <c r="I20" s="344">
        <v>1517</v>
      </c>
    </row>
    <row r="21" spans="1:9" ht="15">
      <c r="A21" s="227" t="s">
        <v>90</v>
      </c>
      <c r="B21" s="82">
        <v>258</v>
      </c>
      <c r="C21" s="82">
        <v>39</v>
      </c>
      <c r="D21" s="82">
        <v>570</v>
      </c>
      <c r="E21" s="82">
        <v>247</v>
      </c>
      <c r="F21" s="82">
        <v>680</v>
      </c>
      <c r="G21" s="344">
        <v>1795</v>
      </c>
      <c r="H21" s="82">
        <v>1095</v>
      </c>
      <c r="I21" s="344">
        <v>2891</v>
      </c>
    </row>
    <row r="22" spans="1:9" ht="15">
      <c r="A22" s="227" t="s">
        <v>91</v>
      </c>
      <c r="B22" s="82">
        <v>1391</v>
      </c>
      <c r="C22" s="82">
        <v>0</v>
      </c>
      <c r="D22" s="82">
        <v>0</v>
      </c>
      <c r="E22" s="82">
        <v>766</v>
      </c>
      <c r="F22" s="82">
        <v>31</v>
      </c>
      <c r="G22" s="344">
        <v>2188</v>
      </c>
      <c r="H22" s="82">
        <v>1338</v>
      </c>
      <c r="I22" s="344">
        <v>3527</v>
      </c>
    </row>
    <row r="23" spans="1:9" ht="15">
      <c r="A23" s="227" t="s">
        <v>92</v>
      </c>
      <c r="B23" s="82">
        <v>0</v>
      </c>
      <c r="C23" s="82">
        <v>68</v>
      </c>
      <c r="D23" s="82">
        <v>1451</v>
      </c>
      <c r="E23" s="82">
        <v>8</v>
      </c>
      <c r="F23" s="82">
        <v>514</v>
      </c>
      <c r="G23" s="344">
        <v>2040</v>
      </c>
      <c r="H23" s="82">
        <v>557</v>
      </c>
      <c r="I23" s="344">
        <v>2597</v>
      </c>
    </row>
    <row r="24" spans="1:9" ht="15">
      <c r="A24" s="227" t="s">
        <v>93</v>
      </c>
      <c r="B24" s="82">
        <v>0</v>
      </c>
      <c r="C24" s="82">
        <v>17</v>
      </c>
      <c r="D24" s="82">
        <v>59</v>
      </c>
      <c r="E24" s="82">
        <v>139</v>
      </c>
      <c r="F24" s="82">
        <v>59</v>
      </c>
      <c r="G24" s="344">
        <v>274</v>
      </c>
      <c r="H24" s="82">
        <v>267</v>
      </c>
      <c r="I24" s="344">
        <v>541</v>
      </c>
    </row>
    <row r="25" spans="1:9" ht="15">
      <c r="A25" s="227" t="s">
        <v>94</v>
      </c>
      <c r="B25" s="82">
        <v>0</v>
      </c>
      <c r="C25" s="82">
        <v>10</v>
      </c>
      <c r="D25" s="82">
        <v>130</v>
      </c>
      <c r="E25" s="82">
        <v>46</v>
      </c>
      <c r="F25" s="82">
        <v>197</v>
      </c>
      <c r="G25" s="344">
        <v>383</v>
      </c>
      <c r="H25" s="82">
        <v>266</v>
      </c>
      <c r="I25" s="344">
        <v>649</v>
      </c>
    </row>
    <row r="26" spans="1:9" ht="15">
      <c r="A26" s="227" t="s">
        <v>95</v>
      </c>
      <c r="B26" s="82">
        <v>0</v>
      </c>
      <c r="C26" s="82">
        <v>30</v>
      </c>
      <c r="D26" s="82">
        <v>242</v>
      </c>
      <c r="E26" s="82">
        <v>24</v>
      </c>
      <c r="F26" s="82">
        <v>158</v>
      </c>
      <c r="G26" s="344">
        <v>455</v>
      </c>
      <c r="H26" s="82">
        <v>285</v>
      </c>
      <c r="I26" s="344">
        <v>739</v>
      </c>
    </row>
    <row r="27" spans="1:9" ht="15">
      <c r="A27" s="227" t="s">
        <v>96</v>
      </c>
      <c r="B27" s="82">
        <v>0</v>
      </c>
      <c r="C27" s="82">
        <v>14</v>
      </c>
      <c r="D27" s="82">
        <v>316</v>
      </c>
      <c r="E27" s="82">
        <v>88</v>
      </c>
      <c r="F27" s="82">
        <v>124</v>
      </c>
      <c r="G27" s="344">
        <v>542</v>
      </c>
      <c r="H27" s="82">
        <v>250</v>
      </c>
      <c r="I27" s="344">
        <v>792</v>
      </c>
    </row>
    <row r="28" spans="1:9" ht="15">
      <c r="A28" s="227" t="s">
        <v>97</v>
      </c>
      <c r="B28" s="82">
        <v>469</v>
      </c>
      <c r="C28" s="82">
        <v>285</v>
      </c>
      <c r="D28" s="82">
        <v>412</v>
      </c>
      <c r="E28" s="82">
        <v>370</v>
      </c>
      <c r="F28" s="82">
        <v>255</v>
      </c>
      <c r="G28" s="344">
        <v>1791</v>
      </c>
      <c r="H28" s="82">
        <v>1269</v>
      </c>
      <c r="I28" s="344">
        <v>3060</v>
      </c>
    </row>
    <row r="29" spans="1:9" ht="15">
      <c r="A29" s="227" t="s">
        <v>98</v>
      </c>
      <c r="B29" s="82">
        <v>0</v>
      </c>
      <c r="C29" s="82">
        <v>0</v>
      </c>
      <c r="D29" s="82">
        <v>0</v>
      </c>
      <c r="E29" s="82">
        <v>0</v>
      </c>
      <c r="F29" s="82">
        <v>77</v>
      </c>
      <c r="G29" s="344">
        <v>77</v>
      </c>
      <c r="H29" s="82">
        <v>60</v>
      </c>
      <c r="I29" s="344">
        <v>137</v>
      </c>
    </row>
    <row r="30" spans="1:9" ht="15">
      <c r="A30" s="227" t="s">
        <v>99</v>
      </c>
      <c r="B30" s="82">
        <v>409</v>
      </c>
      <c r="C30" s="82">
        <v>0</v>
      </c>
      <c r="D30" s="82">
        <v>936</v>
      </c>
      <c r="E30" s="82">
        <v>71</v>
      </c>
      <c r="F30" s="82">
        <v>488</v>
      </c>
      <c r="G30" s="344">
        <v>1904</v>
      </c>
      <c r="H30" s="82">
        <v>399</v>
      </c>
      <c r="I30" s="344">
        <v>2303</v>
      </c>
    </row>
    <row r="31" spans="1:9" ht="15">
      <c r="A31" s="227" t="s">
        <v>100</v>
      </c>
      <c r="B31" s="82">
        <v>420</v>
      </c>
      <c r="C31" s="82">
        <v>0</v>
      </c>
      <c r="D31" s="82">
        <v>218</v>
      </c>
      <c r="E31" s="82">
        <v>149</v>
      </c>
      <c r="F31" s="82">
        <v>110</v>
      </c>
      <c r="G31" s="344">
        <v>898</v>
      </c>
      <c r="H31" s="82">
        <v>510</v>
      </c>
      <c r="I31" s="344">
        <v>1408</v>
      </c>
    </row>
    <row r="32" spans="1:9" ht="15">
      <c r="A32" s="227" t="s">
        <v>101</v>
      </c>
      <c r="B32" s="82">
        <v>0</v>
      </c>
      <c r="C32" s="82">
        <v>18</v>
      </c>
      <c r="D32" s="82">
        <v>366</v>
      </c>
      <c r="E32" s="82">
        <v>29</v>
      </c>
      <c r="F32" s="82">
        <v>433</v>
      </c>
      <c r="G32" s="344">
        <v>846</v>
      </c>
      <c r="H32" s="82">
        <v>351</v>
      </c>
      <c r="I32" s="344">
        <v>1196</v>
      </c>
    </row>
    <row r="33" spans="1:9" ht="15">
      <c r="A33" s="227" t="s">
        <v>102</v>
      </c>
      <c r="B33" s="82">
        <v>0</v>
      </c>
      <c r="C33" s="82">
        <v>0</v>
      </c>
      <c r="D33" s="82">
        <v>0</v>
      </c>
      <c r="E33" s="82">
        <v>0</v>
      </c>
      <c r="F33" s="82">
        <v>138</v>
      </c>
      <c r="G33" s="344">
        <v>138</v>
      </c>
      <c r="H33" s="82">
        <v>68</v>
      </c>
      <c r="I33" s="344">
        <v>206</v>
      </c>
    </row>
    <row r="34" spans="1:9" ht="15">
      <c r="A34" s="227" t="s">
        <v>103</v>
      </c>
      <c r="B34" s="82">
        <v>0</v>
      </c>
      <c r="C34" s="82">
        <v>0</v>
      </c>
      <c r="D34" s="82">
        <v>379</v>
      </c>
      <c r="E34" s="82">
        <v>103</v>
      </c>
      <c r="F34" s="82">
        <v>133</v>
      </c>
      <c r="G34" s="344">
        <v>616</v>
      </c>
      <c r="H34" s="82">
        <v>371</v>
      </c>
      <c r="I34" s="344">
        <v>987</v>
      </c>
    </row>
    <row r="35" spans="1:9" ht="15">
      <c r="A35" s="227" t="s">
        <v>104</v>
      </c>
      <c r="B35" s="82">
        <v>945</v>
      </c>
      <c r="C35" s="82">
        <v>105</v>
      </c>
      <c r="D35" s="82">
        <v>119</v>
      </c>
      <c r="E35" s="82">
        <v>246</v>
      </c>
      <c r="F35" s="82">
        <v>456</v>
      </c>
      <c r="G35" s="344">
        <v>1872</v>
      </c>
      <c r="H35" s="82">
        <v>596</v>
      </c>
      <c r="I35" s="344">
        <v>2468</v>
      </c>
    </row>
    <row r="36" spans="1:9" ht="15">
      <c r="A36" s="227" t="s">
        <v>105</v>
      </c>
      <c r="B36" s="82">
        <v>261</v>
      </c>
      <c r="C36" s="82">
        <v>0</v>
      </c>
      <c r="D36" s="82">
        <v>245</v>
      </c>
      <c r="E36" s="82">
        <v>102</v>
      </c>
      <c r="F36" s="82">
        <v>359</v>
      </c>
      <c r="G36" s="344">
        <v>966</v>
      </c>
      <c r="H36" s="82">
        <v>283</v>
      </c>
      <c r="I36" s="344">
        <v>1248</v>
      </c>
    </row>
    <row r="37" spans="1:9" ht="15">
      <c r="A37" s="227" t="s">
        <v>106</v>
      </c>
      <c r="B37" s="82">
        <v>0</v>
      </c>
      <c r="C37" s="82">
        <v>14</v>
      </c>
      <c r="D37" s="82">
        <v>178</v>
      </c>
      <c r="E37" s="82">
        <v>136</v>
      </c>
      <c r="F37" s="82">
        <v>56</v>
      </c>
      <c r="G37" s="344">
        <v>383</v>
      </c>
      <c r="H37" s="82">
        <v>247</v>
      </c>
      <c r="I37" s="344">
        <v>630</v>
      </c>
    </row>
    <row r="38" spans="1:9" ht="15">
      <c r="A38" s="227" t="s">
        <v>107</v>
      </c>
      <c r="B38" s="82">
        <v>711</v>
      </c>
      <c r="C38" s="82">
        <v>0</v>
      </c>
      <c r="D38" s="82">
        <v>0</v>
      </c>
      <c r="E38" s="82">
        <v>154</v>
      </c>
      <c r="F38" s="82">
        <v>369</v>
      </c>
      <c r="G38" s="344">
        <v>1234</v>
      </c>
      <c r="H38" s="82">
        <v>528</v>
      </c>
      <c r="I38" s="344">
        <v>1761</v>
      </c>
    </row>
    <row r="39" spans="1:9" ht="15.75">
      <c r="A39" s="227"/>
      <c r="B39" s="206"/>
      <c r="C39" s="206"/>
      <c r="D39" s="206"/>
      <c r="E39" s="206"/>
      <c r="F39" s="206"/>
      <c r="G39" s="344"/>
      <c r="H39" s="85"/>
      <c r="I39" s="85"/>
    </row>
    <row r="40" spans="1:11" ht="15.75">
      <c r="A40" s="227" t="s">
        <v>108</v>
      </c>
      <c r="B40" s="206">
        <v>6683</v>
      </c>
      <c r="C40" s="206">
        <v>942</v>
      </c>
      <c r="D40" s="206">
        <v>8878</v>
      </c>
      <c r="E40" s="206">
        <v>4493</v>
      </c>
      <c r="F40" s="206">
        <v>7813</v>
      </c>
      <c r="G40" s="345">
        <v>28810</v>
      </c>
      <c r="H40" s="206">
        <v>15659</v>
      </c>
      <c r="I40" s="206">
        <v>44470</v>
      </c>
      <c r="K40" s="141"/>
    </row>
    <row r="41" spans="1:9" ht="12.75">
      <c r="A41" s="62"/>
      <c r="B41" s="162"/>
      <c r="C41" s="162" t="str">
        <f>IF(ABS(F40-SUM(F7:F38))&gt;comments!$A$1,F40-SUM(F7:F38)," ")</f>
        <v> </v>
      </c>
      <c r="D41" s="162"/>
      <c r="E41" s="162" t="str">
        <f>IF(ABS(H40-SUM(H7:H38))&gt;comments!$A$1,H40-SUM(H7:H38)," ")</f>
        <v> </v>
      </c>
      <c r="F41" s="162" t="str">
        <f>IF(ABS(I40-SUM(I7:I38))&gt;comments!$A$1,I40-SUM(I7:I38)," ")</f>
        <v> </v>
      </c>
      <c r="G41" s="162" t="str">
        <f>IF(ABS(J40-SUM(J7:J38))&gt;comments!$A$1,J40-SUM(J7:J38)," ")</f>
        <v> </v>
      </c>
      <c r="H41" s="162" t="str">
        <f>IF(ABS(K40-SUM(K7:K38))&gt;comments!$A$1,K40-SUM(K7:K38)," ")</f>
        <v> </v>
      </c>
      <c r="I41" s="162" t="str">
        <f>IF(ABS(L40-SUM(L7:L38))&gt;comments!$A$1,L40-SUM(L7:L38)," ")</f>
        <v> </v>
      </c>
    </row>
    <row r="42" spans="1:9" ht="15.75">
      <c r="A42" s="264"/>
      <c r="B42" s="306"/>
      <c r="C42" s="306"/>
      <c r="D42" s="306"/>
      <c r="E42" s="306"/>
      <c r="F42" s="306"/>
      <c r="G42" s="306"/>
      <c r="H42" s="307"/>
      <c r="I42" s="308"/>
    </row>
    <row r="43" spans="1:9" ht="15">
      <c r="A43" t="s">
        <v>109</v>
      </c>
      <c r="B43" s="64"/>
      <c r="C43" s="64"/>
      <c r="D43" s="64"/>
      <c r="E43" s="64"/>
      <c r="F43" s="64"/>
      <c r="G43" s="64"/>
      <c r="H43" s="64"/>
      <c r="I43" s="64"/>
    </row>
    <row r="44" ht="12" customHeight="1">
      <c r="A44" t="s">
        <v>494</v>
      </c>
    </row>
    <row r="45" ht="12" customHeight="1">
      <c r="A45" t="s">
        <v>364</v>
      </c>
    </row>
    <row r="46" ht="12" customHeight="1"/>
    <row r="47" ht="12" customHeight="1"/>
    <row r="48" ht="12" customHeight="1"/>
    <row r="49" ht="12.75" customHeight="1"/>
    <row r="51" ht="12.75">
      <c r="A51" t="s">
        <v>178</v>
      </c>
    </row>
  </sheetData>
  <printOptions/>
  <pageMargins left="0.75" right="0.75" top="1" bottom="1" header="0.5" footer="0.5"/>
  <pageSetup fitToHeight="1" fitToWidth="1" horizontalDpi="300" verticalDpi="300" orientation="portrait" paperSize="9" scale="71" r:id="rId1"/>
  <headerFooter alignWithMargins="0">
    <oddHeader>&amp;R&amp;"Arial,Bold"&amp;14ROAD TRAFFIC</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81"/>
  <sheetViews>
    <sheetView workbookViewId="0" topLeftCell="A1">
      <selection activeCell="A78" sqref="A78"/>
    </sheetView>
  </sheetViews>
  <sheetFormatPr defaultColWidth="9.140625" defaultRowHeight="12.75"/>
  <cols>
    <col min="1" max="1" width="1.1484375" style="0" customWidth="1"/>
    <col min="3" max="3" width="14.421875" style="0" customWidth="1"/>
    <col min="4" max="14" width="10.00390625" style="0" customWidth="1"/>
  </cols>
  <sheetData>
    <row r="1" spans="1:14" s="18" customFormat="1" ht="18.75">
      <c r="A1" s="133" t="s">
        <v>431</v>
      </c>
      <c r="B1" s="25"/>
      <c r="C1" s="25"/>
      <c r="D1" s="25"/>
      <c r="E1" s="25"/>
      <c r="F1" s="25"/>
      <c r="G1" s="25"/>
      <c r="H1" s="25"/>
      <c r="I1" s="25"/>
      <c r="J1" s="25"/>
      <c r="K1" s="25"/>
      <c r="L1" s="25"/>
      <c r="M1" s="25"/>
      <c r="N1" s="25"/>
    </row>
    <row r="2" spans="1:14" ht="15.75">
      <c r="A2" s="210"/>
      <c r="B2" s="210"/>
      <c r="C2" s="211"/>
      <c r="D2" s="211">
        <v>1998</v>
      </c>
      <c r="E2" s="211">
        <v>1999</v>
      </c>
      <c r="F2" s="211">
        <v>2000</v>
      </c>
      <c r="G2" s="211">
        <v>2001</v>
      </c>
      <c r="H2" s="211">
        <v>2002</v>
      </c>
      <c r="I2" s="211">
        <v>2003</v>
      </c>
      <c r="J2" s="211">
        <v>2004</v>
      </c>
      <c r="K2" s="211">
        <v>2005</v>
      </c>
      <c r="L2" s="211">
        <v>2006</v>
      </c>
      <c r="M2" s="211">
        <v>2007</v>
      </c>
      <c r="N2" s="211">
        <v>2008</v>
      </c>
    </row>
    <row r="3" spans="3:14" ht="12.75">
      <c r="C3" s="4"/>
      <c r="E3" s="4"/>
      <c r="K3" s="13"/>
      <c r="M3" s="13"/>
      <c r="N3" s="13" t="s">
        <v>71</v>
      </c>
    </row>
    <row r="4" spans="1:3" ht="18">
      <c r="A4" s="216" t="s">
        <v>432</v>
      </c>
      <c r="B4" s="216"/>
      <c r="C4" s="216"/>
    </row>
    <row r="5" spans="1:14" ht="15">
      <c r="A5" s="18"/>
      <c r="B5" s="227" t="s">
        <v>76</v>
      </c>
      <c r="C5" s="18"/>
      <c r="D5" s="81">
        <v>246.598</v>
      </c>
      <c r="E5" s="81">
        <v>250.64</v>
      </c>
      <c r="F5" s="81">
        <v>259.702</v>
      </c>
      <c r="G5" s="81">
        <v>255.879</v>
      </c>
      <c r="H5" s="81">
        <v>268.156</v>
      </c>
      <c r="I5" s="81">
        <v>280.765</v>
      </c>
      <c r="J5" s="81">
        <v>286.016</v>
      </c>
      <c r="K5" s="81">
        <v>275.359</v>
      </c>
      <c r="L5" s="82">
        <v>286</v>
      </c>
      <c r="M5" s="82">
        <v>265</v>
      </c>
      <c r="N5" s="82">
        <v>264</v>
      </c>
    </row>
    <row r="6" spans="1:14" ht="15">
      <c r="A6" s="18"/>
      <c r="B6" s="227" t="s">
        <v>77</v>
      </c>
      <c r="C6" s="18"/>
      <c r="D6" s="81">
        <v>816.36</v>
      </c>
      <c r="E6" s="81">
        <v>822.327</v>
      </c>
      <c r="F6" s="81">
        <v>746.614</v>
      </c>
      <c r="G6" s="81">
        <v>754.085</v>
      </c>
      <c r="H6" s="81">
        <v>825.18</v>
      </c>
      <c r="I6" s="81">
        <v>851.629</v>
      </c>
      <c r="J6" s="81">
        <v>846.832</v>
      </c>
      <c r="K6" s="81">
        <v>844.301</v>
      </c>
      <c r="L6" s="82">
        <v>866</v>
      </c>
      <c r="M6" s="82">
        <v>840</v>
      </c>
      <c r="N6" s="82">
        <v>820</v>
      </c>
    </row>
    <row r="7" spans="1:14" ht="15">
      <c r="A7" s="18"/>
      <c r="B7" s="227" t="s">
        <v>78</v>
      </c>
      <c r="C7" s="18"/>
      <c r="D7" s="81">
        <v>294.485</v>
      </c>
      <c r="E7" s="81">
        <v>297.647</v>
      </c>
      <c r="F7" s="81">
        <v>297.198</v>
      </c>
      <c r="G7" s="81">
        <v>268.562</v>
      </c>
      <c r="H7" s="81">
        <v>297.955</v>
      </c>
      <c r="I7" s="81">
        <v>293.461</v>
      </c>
      <c r="J7" s="81">
        <v>299.824</v>
      </c>
      <c r="K7" s="81">
        <v>292.15</v>
      </c>
      <c r="L7" s="82">
        <v>341</v>
      </c>
      <c r="M7" s="82">
        <v>319</v>
      </c>
      <c r="N7" s="82">
        <v>339</v>
      </c>
    </row>
    <row r="8" spans="1:14" ht="15" customHeight="1">
      <c r="A8" s="18"/>
      <c r="B8" s="227" t="s">
        <v>79</v>
      </c>
      <c r="C8" s="18"/>
      <c r="D8" s="81">
        <v>336.044</v>
      </c>
      <c r="E8" s="81">
        <v>336.026</v>
      </c>
      <c r="F8" s="81">
        <v>321.447</v>
      </c>
      <c r="G8" s="81">
        <v>322.236</v>
      </c>
      <c r="H8" s="81">
        <v>349.181</v>
      </c>
      <c r="I8" s="81">
        <v>343.61</v>
      </c>
      <c r="J8" s="81">
        <v>352.799</v>
      </c>
      <c r="K8" s="81">
        <v>343.962</v>
      </c>
      <c r="L8" s="82">
        <v>360</v>
      </c>
      <c r="M8" s="82">
        <v>358</v>
      </c>
      <c r="N8" s="82">
        <v>356</v>
      </c>
    </row>
    <row r="9" spans="1:14" ht="15" hidden="1">
      <c r="A9" s="18"/>
      <c r="B9" s="227" t="s">
        <v>80</v>
      </c>
      <c r="C9" s="18"/>
      <c r="D9" s="81">
        <v>0</v>
      </c>
      <c r="E9" s="81">
        <v>0</v>
      </c>
      <c r="F9" s="81">
        <v>0</v>
      </c>
      <c r="G9" s="81">
        <v>0</v>
      </c>
      <c r="H9" s="81">
        <v>0</v>
      </c>
      <c r="I9" s="81">
        <v>0</v>
      </c>
      <c r="J9" s="81">
        <v>0</v>
      </c>
      <c r="K9" s="81">
        <v>0</v>
      </c>
      <c r="L9" s="82"/>
      <c r="M9" s="82"/>
      <c r="N9" s="82"/>
    </row>
    <row r="10" spans="1:14" ht="15">
      <c r="A10" s="18"/>
      <c r="B10" s="227" t="s">
        <v>81</v>
      </c>
      <c r="C10" s="18"/>
      <c r="D10" s="81">
        <v>1161.934</v>
      </c>
      <c r="E10" s="81">
        <v>1164.327</v>
      </c>
      <c r="F10" s="81">
        <v>1170.206</v>
      </c>
      <c r="G10" s="81">
        <v>1184.991</v>
      </c>
      <c r="H10" s="81">
        <v>1259.942</v>
      </c>
      <c r="I10" s="81">
        <v>1230.125</v>
      </c>
      <c r="J10" s="81">
        <v>1235.686</v>
      </c>
      <c r="K10" s="81">
        <v>1257.981</v>
      </c>
      <c r="L10" s="82">
        <v>1241</v>
      </c>
      <c r="M10" s="82">
        <v>1299</v>
      </c>
      <c r="N10" s="82">
        <v>1302</v>
      </c>
    </row>
    <row r="11" spans="1:14" ht="15">
      <c r="A11" s="18"/>
      <c r="B11" s="227" t="s">
        <v>82</v>
      </c>
      <c r="C11" s="18"/>
      <c r="D11" s="81">
        <v>166.917</v>
      </c>
      <c r="E11" s="81">
        <v>163.629</v>
      </c>
      <c r="F11" s="81">
        <v>165.244</v>
      </c>
      <c r="G11" s="81">
        <v>171.763</v>
      </c>
      <c r="H11" s="81">
        <v>171.291</v>
      </c>
      <c r="I11" s="81">
        <v>172.851</v>
      </c>
      <c r="J11" s="81">
        <v>186.476</v>
      </c>
      <c r="K11" s="81">
        <v>183.655</v>
      </c>
      <c r="L11" s="82">
        <v>187</v>
      </c>
      <c r="M11" s="82">
        <v>187</v>
      </c>
      <c r="N11" s="82">
        <v>179</v>
      </c>
    </row>
    <row r="12" spans="1:14" ht="15">
      <c r="A12" s="18"/>
      <c r="B12" s="227" t="s">
        <v>83</v>
      </c>
      <c r="C12" s="18"/>
      <c r="D12" s="81">
        <v>278.344</v>
      </c>
      <c r="E12" s="81">
        <v>283.274</v>
      </c>
      <c r="F12" s="81">
        <v>303.065</v>
      </c>
      <c r="G12" s="81">
        <v>323.515</v>
      </c>
      <c r="H12" s="81">
        <v>338.796</v>
      </c>
      <c r="I12" s="81">
        <v>356.783</v>
      </c>
      <c r="J12" s="81">
        <v>363.475</v>
      </c>
      <c r="K12" s="81">
        <v>312.061</v>
      </c>
      <c r="L12" s="82">
        <v>361</v>
      </c>
      <c r="M12" s="82">
        <v>372</v>
      </c>
      <c r="N12" s="82">
        <v>357</v>
      </c>
    </row>
    <row r="13" spans="1:14" ht="15" hidden="1">
      <c r="A13" s="18"/>
      <c r="B13" s="227" t="s">
        <v>84</v>
      </c>
      <c r="C13" s="18"/>
      <c r="D13" s="81">
        <v>0</v>
      </c>
      <c r="E13" s="81">
        <v>0</v>
      </c>
      <c r="F13" s="81">
        <v>0</v>
      </c>
      <c r="G13" s="81">
        <v>0</v>
      </c>
      <c r="H13" s="81">
        <v>0</v>
      </c>
      <c r="I13" s="81">
        <v>0</v>
      </c>
      <c r="J13" s="81">
        <v>0</v>
      </c>
      <c r="K13" s="81">
        <v>0</v>
      </c>
      <c r="L13" s="82"/>
      <c r="M13" s="82"/>
      <c r="N13" s="82"/>
    </row>
    <row r="14" spans="1:14" ht="15">
      <c r="A14" s="18"/>
      <c r="B14" s="227" t="s">
        <v>85</v>
      </c>
      <c r="C14" s="18"/>
      <c r="D14" s="81">
        <v>295.246</v>
      </c>
      <c r="E14" s="81">
        <v>302.508</v>
      </c>
      <c r="F14" s="81">
        <v>307.145</v>
      </c>
      <c r="G14" s="81">
        <v>320.977</v>
      </c>
      <c r="H14" s="81">
        <v>324.083</v>
      </c>
      <c r="I14" s="81">
        <v>344.334</v>
      </c>
      <c r="J14" s="81">
        <v>360.718</v>
      </c>
      <c r="K14" s="81">
        <v>377.685</v>
      </c>
      <c r="L14" s="82">
        <v>390</v>
      </c>
      <c r="M14" s="82">
        <v>409</v>
      </c>
      <c r="N14" s="82">
        <v>372</v>
      </c>
    </row>
    <row r="15" spans="1:14" ht="15">
      <c r="A15" s="18"/>
      <c r="B15" s="227" t="s">
        <v>86</v>
      </c>
      <c r="C15" s="18"/>
      <c r="D15" s="81">
        <v>87.468</v>
      </c>
      <c r="E15" s="81">
        <v>88.947</v>
      </c>
      <c r="F15" s="81">
        <v>110.245</v>
      </c>
      <c r="G15" s="81">
        <v>113.496</v>
      </c>
      <c r="H15" s="81">
        <v>116.334</v>
      </c>
      <c r="I15" s="81">
        <v>117.968</v>
      </c>
      <c r="J15" s="81">
        <v>123.971</v>
      </c>
      <c r="K15" s="81">
        <v>116.207</v>
      </c>
      <c r="L15" s="82">
        <v>154</v>
      </c>
      <c r="M15" s="82">
        <v>177</v>
      </c>
      <c r="N15" s="82">
        <v>175</v>
      </c>
    </row>
    <row r="16" spans="1:14" ht="15">
      <c r="A16" s="18"/>
      <c r="B16" s="227" t="s">
        <v>87</v>
      </c>
      <c r="C16" s="18"/>
      <c r="D16" s="81">
        <v>585.8</v>
      </c>
      <c r="E16" s="81">
        <v>602.181</v>
      </c>
      <c r="F16" s="81">
        <v>598.875</v>
      </c>
      <c r="G16" s="81">
        <v>623.64</v>
      </c>
      <c r="H16" s="81">
        <v>651.307</v>
      </c>
      <c r="I16" s="81">
        <v>669.764</v>
      </c>
      <c r="J16" s="81">
        <v>682.556</v>
      </c>
      <c r="K16" s="81">
        <v>688.03</v>
      </c>
      <c r="L16" s="82">
        <v>682</v>
      </c>
      <c r="M16" s="82">
        <v>714</v>
      </c>
      <c r="N16" s="82">
        <v>686</v>
      </c>
    </row>
    <row r="17" spans="1:14" ht="15" hidden="1">
      <c r="A17" s="18"/>
      <c r="B17" s="227" t="s">
        <v>333</v>
      </c>
      <c r="C17" s="18"/>
      <c r="D17" s="81">
        <v>0</v>
      </c>
      <c r="E17" s="81">
        <v>0</v>
      </c>
      <c r="F17" s="81">
        <v>0</v>
      </c>
      <c r="G17" s="81">
        <v>0</v>
      </c>
      <c r="H17" s="81">
        <v>0</v>
      </c>
      <c r="I17" s="81">
        <v>0</v>
      </c>
      <c r="J17" s="81">
        <v>0</v>
      </c>
      <c r="K17" s="81">
        <v>0</v>
      </c>
      <c r="L17" s="82"/>
      <c r="M17" s="82"/>
      <c r="N17" s="82"/>
    </row>
    <row r="18" spans="1:14" ht="15">
      <c r="A18" s="18"/>
      <c r="B18" s="227" t="s">
        <v>89</v>
      </c>
      <c r="C18" s="18"/>
      <c r="D18" s="81">
        <v>458.082</v>
      </c>
      <c r="E18" s="81">
        <v>483.316</v>
      </c>
      <c r="F18" s="81">
        <v>485.14</v>
      </c>
      <c r="G18" s="81">
        <v>503.7</v>
      </c>
      <c r="H18" s="81">
        <v>502.79</v>
      </c>
      <c r="I18" s="81">
        <v>503.427</v>
      </c>
      <c r="J18" s="81">
        <v>542.027</v>
      </c>
      <c r="K18" s="81">
        <v>533.957</v>
      </c>
      <c r="L18" s="82">
        <v>560</v>
      </c>
      <c r="M18" s="82">
        <v>571</v>
      </c>
      <c r="N18" s="82">
        <v>567</v>
      </c>
    </row>
    <row r="19" spans="1:14" ht="15">
      <c r="A19" s="18"/>
      <c r="B19" s="227" t="s">
        <v>90</v>
      </c>
      <c r="C19" s="18"/>
      <c r="D19" s="81">
        <v>710.17</v>
      </c>
      <c r="E19" s="81">
        <v>729.397</v>
      </c>
      <c r="F19" s="81">
        <v>713.684</v>
      </c>
      <c r="G19" s="81">
        <v>738.392</v>
      </c>
      <c r="H19" s="81">
        <v>824.19</v>
      </c>
      <c r="I19" s="81">
        <v>837.168</v>
      </c>
      <c r="J19" s="81">
        <v>866.116</v>
      </c>
      <c r="K19" s="81">
        <v>821.521</v>
      </c>
      <c r="L19" s="82">
        <v>870</v>
      </c>
      <c r="M19" s="82">
        <v>889</v>
      </c>
      <c r="N19" s="82">
        <v>868</v>
      </c>
    </row>
    <row r="20" spans="1:14" ht="15">
      <c r="A20" s="18"/>
      <c r="B20" s="227" t="s">
        <v>91</v>
      </c>
      <c r="C20" s="18"/>
      <c r="D20" s="81">
        <v>1164.112</v>
      </c>
      <c r="E20" s="81">
        <v>1182.611</v>
      </c>
      <c r="F20" s="81">
        <v>1146.474</v>
      </c>
      <c r="G20" s="81">
        <v>1184.941</v>
      </c>
      <c r="H20" s="81">
        <v>1214.086</v>
      </c>
      <c r="I20" s="81">
        <v>1205.764</v>
      </c>
      <c r="J20" s="81">
        <v>1277.422</v>
      </c>
      <c r="K20" s="81">
        <v>1299.98</v>
      </c>
      <c r="L20" s="82">
        <v>1330</v>
      </c>
      <c r="M20" s="82">
        <v>1349</v>
      </c>
      <c r="N20" s="82">
        <v>1391</v>
      </c>
    </row>
    <row r="21" spans="1:14" ht="15">
      <c r="A21" s="18"/>
      <c r="B21" s="227" t="s">
        <v>92</v>
      </c>
      <c r="C21" s="18"/>
      <c r="D21" s="81">
        <v>1349.834</v>
      </c>
      <c r="E21" s="81">
        <v>1374.648</v>
      </c>
      <c r="F21" s="81">
        <v>1345.611</v>
      </c>
      <c r="G21" s="81">
        <v>1391.053</v>
      </c>
      <c r="H21" s="81">
        <v>1464.576</v>
      </c>
      <c r="I21" s="81">
        <v>1475.986</v>
      </c>
      <c r="J21" s="81">
        <v>1464.49</v>
      </c>
      <c r="K21" s="81">
        <v>1468.176</v>
      </c>
      <c r="L21" s="82">
        <v>1503</v>
      </c>
      <c r="M21" s="82">
        <v>1525</v>
      </c>
      <c r="N21" s="82">
        <v>1519</v>
      </c>
    </row>
    <row r="22" spans="1:14" ht="15">
      <c r="A22" s="18"/>
      <c r="B22" s="227" t="s">
        <v>93</v>
      </c>
      <c r="C22" s="18"/>
      <c r="D22" s="81">
        <v>67.173</v>
      </c>
      <c r="E22" s="81">
        <v>67.863</v>
      </c>
      <c r="F22" s="81">
        <v>70.255</v>
      </c>
      <c r="G22" s="81">
        <v>72.675</v>
      </c>
      <c r="H22" s="81">
        <v>73.774</v>
      </c>
      <c r="I22" s="81">
        <v>75.588</v>
      </c>
      <c r="J22" s="81">
        <v>79.758</v>
      </c>
      <c r="K22" s="81">
        <v>78.107</v>
      </c>
      <c r="L22" s="82">
        <v>80</v>
      </c>
      <c r="M22" s="82">
        <v>78</v>
      </c>
      <c r="N22" s="82">
        <v>76</v>
      </c>
    </row>
    <row r="23" spans="1:14" ht="15">
      <c r="A23" s="18"/>
      <c r="B23" s="227" t="s">
        <v>94</v>
      </c>
      <c r="C23" s="18"/>
      <c r="D23" s="81">
        <v>135.574</v>
      </c>
      <c r="E23" s="81">
        <v>154.081</v>
      </c>
      <c r="F23" s="81">
        <v>153.178</v>
      </c>
      <c r="G23" s="81">
        <v>154.399</v>
      </c>
      <c r="H23" s="81">
        <v>141.513</v>
      </c>
      <c r="I23" s="81">
        <v>141.842</v>
      </c>
      <c r="J23" s="81">
        <v>141.426</v>
      </c>
      <c r="K23" s="81">
        <v>140.668</v>
      </c>
      <c r="L23" s="82">
        <v>142</v>
      </c>
      <c r="M23" s="82">
        <v>142</v>
      </c>
      <c r="N23" s="82">
        <v>140</v>
      </c>
    </row>
    <row r="24" spans="1:14" ht="15">
      <c r="A24" s="18"/>
      <c r="B24" s="227" t="s">
        <v>95</v>
      </c>
      <c r="C24" s="18"/>
      <c r="D24" s="81">
        <v>247.37</v>
      </c>
      <c r="E24" s="81">
        <v>250.697</v>
      </c>
      <c r="F24" s="81">
        <v>244.024</v>
      </c>
      <c r="G24" s="81">
        <v>254.21</v>
      </c>
      <c r="H24" s="81">
        <v>281.435</v>
      </c>
      <c r="I24" s="81">
        <v>278.113</v>
      </c>
      <c r="J24" s="81">
        <v>280.36</v>
      </c>
      <c r="K24" s="81">
        <v>283.26</v>
      </c>
      <c r="L24" s="82">
        <v>270</v>
      </c>
      <c r="M24" s="82">
        <v>277</v>
      </c>
      <c r="N24" s="82">
        <v>272</v>
      </c>
    </row>
    <row r="25" spans="1:14" ht="15">
      <c r="A25" s="18"/>
      <c r="B25" s="227" t="s">
        <v>96</v>
      </c>
      <c r="C25" s="18"/>
      <c r="D25" s="81">
        <v>294.419</v>
      </c>
      <c r="E25" s="81">
        <v>282.479</v>
      </c>
      <c r="F25" s="81">
        <v>282.813</v>
      </c>
      <c r="G25" s="81">
        <v>275.739</v>
      </c>
      <c r="H25" s="81">
        <v>247.91</v>
      </c>
      <c r="I25" s="81">
        <v>256.16</v>
      </c>
      <c r="J25" s="81">
        <v>272.317</v>
      </c>
      <c r="K25" s="81">
        <v>275.83</v>
      </c>
      <c r="L25" s="82">
        <v>319</v>
      </c>
      <c r="M25" s="82">
        <v>326</v>
      </c>
      <c r="N25" s="82">
        <v>330</v>
      </c>
    </row>
    <row r="26" spans="1:14" ht="15">
      <c r="A26" s="18"/>
      <c r="B26" s="227" t="s">
        <v>97</v>
      </c>
      <c r="C26" s="18"/>
      <c r="D26" s="81">
        <v>1033.211</v>
      </c>
      <c r="E26" s="81">
        <v>1043.931</v>
      </c>
      <c r="F26" s="81">
        <v>1051.962</v>
      </c>
      <c r="G26" s="81">
        <v>1083.929</v>
      </c>
      <c r="H26" s="81">
        <v>1096.204</v>
      </c>
      <c r="I26" s="81">
        <v>1099.571</v>
      </c>
      <c r="J26" s="81">
        <v>1134.441</v>
      </c>
      <c r="K26" s="81">
        <v>1133.21</v>
      </c>
      <c r="L26" s="82">
        <v>1114</v>
      </c>
      <c r="M26" s="82">
        <v>1143</v>
      </c>
      <c r="N26" s="82">
        <v>1166</v>
      </c>
    </row>
    <row r="27" spans="1:14" ht="15" hidden="1">
      <c r="A27" s="18"/>
      <c r="B27" s="227" t="s">
        <v>98</v>
      </c>
      <c r="C27" s="18"/>
      <c r="D27" s="81">
        <v>0</v>
      </c>
      <c r="E27" s="81">
        <v>0</v>
      </c>
      <c r="F27" s="81">
        <v>0</v>
      </c>
      <c r="G27" s="81">
        <v>0</v>
      </c>
      <c r="H27" s="81">
        <v>0</v>
      </c>
      <c r="I27" s="81">
        <v>0</v>
      </c>
      <c r="J27" s="81">
        <v>0</v>
      </c>
      <c r="K27" s="81">
        <v>0</v>
      </c>
      <c r="L27" s="82"/>
      <c r="M27" s="82"/>
      <c r="N27" s="82"/>
    </row>
    <row r="28" spans="1:14" ht="15">
      <c r="A28" s="18"/>
      <c r="B28" s="227" t="s">
        <v>99</v>
      </c>
      <c r="C28" s="18"/>
      <c r="D28" s="81">
        <v>1272.958</v>
      </c>
      <c r="E28" s="81">
        <v>1243.821</v>
      </c>
      <c r="F28" s="81">
        <v>1232.374</v>
      </c>
      <c r="G28" s="81">
        <v>1308.005</v>
      </c>
      <c r="H28" s="81">
        <v>1339.208</v>
      </c>
      <c r="I28" s="81">
        <v>1296.192</v>
      </c>
      <c r="J28" s="81">
        <v>1335.532</v>
      </c>
      <c r="K28" s="81">
        <v>1344.792</v>
      </c>
      <c r="L28" s="82">
        <v>1381</v>
      </c>
      <c r="M28" s="82">
        <v>1379</v>
      </c>
      <c r="N28" s="82">
        <v>1345</v>
      </c>
    </row>
    <row r="29" spans="1:14" ht="15">
      <c r="A29" s="18"/>
      <c r="B29" s="227" t="s">
        <v>100</v>
      </c>
      <c r="C29" s="18"/>
      <c r="D29" s="81">
        <v>538.859</v>
      </c>
      <c r="E29" s="81">
        <v>541.977</v>
      </c>
      <c r="F29" s="81">
        <v>520.188</v>
      </c>
      <c r="G29" s="81">
        <v>539.218</v>
      </c>
      <c r="H29" s="81">
        <v>551.16</v>
      </c>
      <c r="I29" s="81">
        <v>589.654</v>
      </c>
      <c r="J29" s="81">
        <v>610.731</v>
      </c>
      <c r="K29" s="81">
        <v>615.876</v>
      </c>
      <c r="L29" s="82">
        <v>627</v>
      </c>
      <c r="M29" s="82">
        <v>620</v>
      </c>
      <c r="N29" s="82">
        <v>639</v>
      </c>
    </row>
    <row r="30" spans="1:14" ht="15">
      <c r="A30" s="18"/>
      <c r="B30" s="227" t="s">
        <v>101</v>
      </c>
      <c r="C30" s="18"/>
      <c r="D30" s="81">
        <v>348.928</v>
      </c>
      <c r="E30" s="81">
        <v>356.128</v>
      </c>
      <c r="F30" s="81">
        <v>355.953</v>
      </c>
      <c r="G30" s="81">
        <v>353.171</v>
      </c>
      <c r="H30" s="81">
        <v>378.85</v>
      </c>
      <c r="I30" s="81">
        <v>386.084</v>
      </c>
      <c r="J30" s="81">
        <v>389.125</v>
      </c>
      <c r="K30" s="81">
        <v>391.807</v>
      </c>
      <c r="L30" s="82">
        <v>400</v>
      </c>
      <c r="M30" s="82">
        <v>400</v>
      </c>
      <c r="N30" s="82">
        <v>383</v>
      </c>
    </row>
    <row r="31" spans="1:14" ht="15" hidden="1">
      <c r="A31" s="18"/>
      <c r="B31" s="227" t="s">
        <v>102</v>
      </c>
      <c r="C31" s="18"/>
      <c r="D31" s="81">
        <v>0</v>
      </c>
      <c r="E31" s="81">
        <v>0</v>
      </c>
      <c r="F31" s="81">
        <v>0</v>
      </c>
      <c r="G31" s="81">
        <v>0</v>
      </c>
      <c r="H31" s="81">
        <v>0</v>
      </c>
      <c r="I31" s="81">
        <v>0</v>
      </c>
      <c r="J31" s="81">
        <v>0</v>
      </c>
      <c r="K31" s="81">
        <v>0</v>
      </c>
      <c r="L31" s="82"/>
      <c r="M31" s="82"/>
      <c r="N31" s="82"/>
    </row>
    <row r="32" spans="1:14" ht="15">
      <c r="A32" s="18"/>
      <c r="B32" s="227" t="s">
        <v>103</v>
      </c>
      <c r="C32" s="18"/>
      <c r="D32" s="81">
        <v>335.088</v>
      </c>
      <c r="E32" s="81">
        <v>343.844</v>
      </c>
      <c r="F32" s="81">
        <v>338.41</v>
      </c>
      <c r="G32" s="81">
        <v>351.306</v>
      </c>
      <c r="H32" s="81">
        <v>376.487</v>
      </c>
      <c r="I32" s="81">
        <v>400.845</v>
      </c>
      <c r="J32" s="81">
        <v>398.379</v>
      </c>
      <c r="K32" s="81">
        <v>385.365</v>
      </c>
      <c r="L32" s="82">
        <v>387</v>
      </c>
      <c r="M32" s="82">
        <v>393</v>
      </c>
      <c r="N32" s="82">
        <v>379</v>
      </c>
    </row>
    <row r="33" spans="1:14" ht="15">
      <c r="A33" s="18"/>
      <c r="B33" s="227" t="s">
        <v>104</v>
      </c>
      <c r="C33" s="18"/>
      <c r="D33" s="81">
        <v>900.267</v>
      </c>
      <c r="E33" s="81">
        <v>928.027</v>
      </c>
      <c r="F33" s="81">
        <v>897.281</v>
      </c>
      <c r="G33" s="81">
        <v>920.452</v>
      </c>
      <c r="H33" s="81">
        <v>976.544</v>
      </c>
      <c r="I33" s="81">
        <v>1088.471</v>
      </c>
      <c r="J33" s="81">
        <v>1120.933</v>
      </c>
      <c r="K33" s="81">
        <v>1094.738</v>
      </c>
      <c r="L33" s="82">
        <v>1142</v>
      </c>
      <c r="M33" s="82">
        <v>1130</v>
      </c>
      <c r="N33" s="82">
        <v>1169</v>
      </c>
    </row>
    <row r="34" spans="1:14" ht="15">
      <c r="A34" s="18"/>
      <c r="B34" s="227" t="s">
        <v>105</v>
      </c>
      <c r="C34" s="18"/>
      <c r="D34" s="81">
        <v>394.546</v>
      </c>
      <c r="E34" s="81">
        <v>404.467</v>
      </c>
      <c r="F34" s="81">
        <v>413.326</v>
      </c>
      <c r="G34" s="81">
        <v>430.595</v>
      </c>
      <c r="H34" s="81">
        <v>441.582</v>
      </c>
      <c r="I34" s="81">
        <v>456.521</v>
      </c>
      <c r="J34" s="81">
        <v>458.86</v>
      </c>
      <c r="K34" s="81">
        <v>465.728</v>
      </c>
      <c r="L34" s="82">
        <v>501</v>
      </c>
      <c r="M34" s="82">
        <v>513</v>
      </c>
      <c r="N34" s="82">
        <v>505</v>
      </c>
    </row>
    <row r="35" spans="1:14" ht="15">
      <c r="A35" s="18"/>
      <c r="B35" s="227" t="s">
        <v>106</v>
      </c>
      <c r="C35" s="18"/>
      <c r="D35" s="81">
        <v>177.31</v>
      </c>
      <c r="E35" s="81">
        <v>179.558</v>
      </c>
      <c r="F35" s="81">
        <v>185.072</v>
      </c>
      <c r="G35" s="81">
        <v>186.467</v>
      </c>
      <c r="H35" s="81">
        <v>190.791</v>
      </c>
      <c r="I35" s="81">
        <v>188.383</v>
      </c>
      <c r="J35" s="81">
        <v>190.558</v>
      </c>
      <c r="K35" s="81">
        <v>194.987</v>
      </c>
      <c r="L35" s="82">
        <v>199</v>
      </c>
      <c r="M35" s="82">
        <v>189</v>
      </c>
      <c r="N35" s="82">
        <v>191</v>
      </c>
    </row>
    <row r="36" spans="1:14" ht="15">
      <c r="A36" s="18"/>
      <c r="B36" s="227" t="s">
        <v>107</v>
      </c>
      <c r="C36" s="18"/>
      <c r="D36" s="81">
        <v>555.004</v>
      </c>
      <c r="E36" s="81">
        <v>584.169</v>
      </c>
      <c r="F36" s="81">
        <v>617.266</v>
      </c>
      <c r="G36" s="81">
        <v>622.785</v>
      </c>
      <c r="H36" s="81">
        <v>631.592</v>
      </c>
      <c r="I36" s="81">
        <v>657.87</v>
      </c>
      <c r="J36" s="81">
        <v>675.224</v>
      </c>
      <c r="K36" s="81">
        <v>686.981</v>
      </c>
      <c r="L36" s="82">
        <v>682</v>
      </c>
      <c r="M36" s="82">
        <v>688</v>
      </c>
      <c r="N36" s="82">
        <v>711</v>
      </c>
    </row>
    <row r="37" spans="1:14" ht="15.75">
      <c r="A37" s="18"/>
      <c r="B37" s="231" t="s">
        <v>332</v>
      </c>
      <c r="C37" s="18"/>
      <c r="D37" s="80">
        <v>14252.1</v>
      </c>
      <c r="E37" s="80">
        <v>14462.519</v>
      </c>
      <c r="F37" s="80">
        <v>14332.753</v>
      </c>
      <c r="G37" s="80">
        <v>14710.181</v>
      </c>
      <c r="H37" s="80">
        <v>15334.913</v>
      </c>
      <c r="I37" s="80">
        <v>15598.93</v>
      </c>
      <c r="J37" s="80">
        <v>15976.051</v>
      </c>
      <c r="K37" s="80">
        <v>15906.374</v>
      </c>
      <c r="L37" s="206">
        <v>16375</v>
      </c>
      <c r="M37" s="206">
        <v>16548</v>
      </c>
      <c r="N37" s="206">
        <v>16504</v>
      </c>
    </row>
    <row r="38" spans="1:14" ht="15" customHeight="1">
      <c r="A38" s="18"/>
      <c r="B38" s="18"/>
      <c r="C38" s="18"/>
      <c r="D38" s="232" t="str">
        <f>IF(ABS(D37-SUM(D5:D36))&gt;comments!$A$1,D37-SUM(D5:D36)," ")</f>
        <v> </v>
      </c>
      <c r="E38" s="232" t="str">
        <f>IF(ABS(E37-SUM(E5:E36))&gt;comments!$A$1,E37-SUM(E5:E36)," ")</f>
        <v> </v>
      </c>
      <c r="F38" s="232" t="str">
        <f>IF(ABS(F37-SUM(F5:F36))&gt;comments!$A$1,F37-SUM(F5:F36)," ")</f>
        <v> </v>
      </c>
      <c r="G38" s="232" t="str">
        <f>IF(ABS(G37-SUM(G5:G36))&gt;comments!$A$1,G37-SUM(G5:G36)," ")</f>
        <v> </v>
      </c>
      <c r="H38" s="232" t="str">
        <f>IF(ABS(H37-SUM(H5:H36))&gt;comments!$A$1,H37-SUM(H5:H36)," ")</f>
        <v> </v>
      </c>
      <c r="I38" s="232" t="str">
        <f>IF(ABS(I37-SUM(I5:I36))&gt;comments!$A$1,I37-SUM(I5:I36)," ")</f>
        <v> </v>
      </c>
      <c r="J38" s="232" t="str">
        <f>IF(ABS(J37-SUM(J5:J36))&gt;comments!$A$1,J37-SUM(J5:J36)," ")</f>
        <v> </v>
      </c>
      <c r="K38" s="232" t="str">
        <f>IF(ABS(K37-SUM(K5:K36))&gt;comments!$A$1,K37-SUM(K5:K36)," ")</f>
        <v> </v>
      </c>
      <c r="L38" s="232" t="str">
        <f>IF(ABS(L37-SUM(L5:L36))&gt;comments!$A$1,L37-SUM(L5:L36)," ")</f>
        <v> </v>
      </c>
      <c r="M38" s="346"/>
      <c r="N38" s="346"/>
    </row>
    <row r="39" spans="1:14" ht="15">
      <c r="A39" s="216" t="s">
        <v>331</v>
      </c>
      <c r="B39" s="217"/>
      <c r="C39" s="217"/>
      <c r="D39" s="81"/>
      <c r="E39" s="81"/>
      <c r="F39" s="81"/>
      <c r="G39" s="81"/>
      <c r="H39" s="81"/>
      <c r="I39" s="81"/>
      <c r="J39" s="81"/>
      <c r="K39" s="81"/>
      <c r="L39" s="81"/>
      <c r="M39" s="32"/>
      <c r="N39" s="32"/>
    </row>
    <row r="40" spans="1:14" ht="15">
      <c r="A40" s="18"/>
      <c r="B40" s="227" t="s">
        <v>76</v>
      </c>
      <c r="C40" s="18"/>
      <c r="D40" s="82">
        <v>1037.977</v>
      </c>
      <c r="E40" s="82">
        <v>1051.905</v>
      </c>
      <c r="F40" s="82">
        <v>1059.272</v>
      </c>
      <c r="G40" s="82">
        <v>1050.748</v>
      </c>
      <c r="H40" s="82">
        <v>1064.433</v>
      </c>
      <c r="I40" s="82">
        <v>1071.741</v>
      </c>
      <c r="J40" s="82">
        <v>1081.389</v>
      </c>
      <c r="K40" s="82">
        <v>1081.385</v>
      </c>
      <c r="L40" s="82">
        <v>1141</v>
      </c>
      <c r="M40" s="82">
        <v>1126</v>
      </c>
      <c r="N40" s="82">
        <v>1115</v>
      </c>
    </row>
    <row r="41" spans="1:14" ht="15">
      <c r="A41" s="18"/>
      <c r="B41" s="227" t="s">
        <v>77</v>
      </c>
      <c r="C41" s="18"/>
      <c r="D41" s="82">
        <v>1700.038</v>
      </c>
      <c r="E41" s="82">
        <v>1718.656</v>
      </c>
      <c r="F41" s="82">
        <v>1719.434</v>
      </c>
      <c r="G41" s="82">
        <v>1733.535</v>
      </c>
      <c r="H41" s="82">
        <v>1809.021</v>
      </c>
      <c r="I41" s="82">
        <v>1836.048</v>
      </c>
      <c r="J41" s="82">
        <v>1836.446</v>
      </c>
      <c r="K41" s="82">
        <v>1852.428</v>
      </c>
      <c r="L41" s="82">
        <v>1964</v>
      </c>
      <c r="M41" s="82">
        <v>1993</v>
      </c>
      <c r="N41" s="82">
        <v>1994</v>
      </c>
    </row>
    <row r="42" spans="1:14" ht="15">
      <c r="A42" s="18"/>
      <c r="B42" s="227" t="s">
        <v>78</v>
      </c>
      <c r="C42" s="18"/>
      <c r="D42" s="82">
        <v>630.501</v>
      </c>
      <c r="E42" s="82">
        <v>642.758</v>
      </c>
      <c r="F42" s="82">
        <v>653.318</v>
      </c>
      <c r="G42" s="82">
        <v>651.799</v>
      </c>
      <c r="H42" s="82">
        <v>679.996</v>
      </c>
      <c r="I42" s="82">
        <v>689.692</v>
      </c>
      <c r="J42" s="82">
        <v>695.459</v>
      </c>
      <c r="K42" s="82">
        <v>703.575</v>
      </c>
      <c r="L42" s="82">
        <v>734</v>
      </c>
      <c r="M42" s="82">
        <v>747</v>
      </c>
      <c r="N42" s="82">
        <v>758</v>
      </c>
    </row>
    <row r="43" spans="1:14" ht="15">
      <c r="A43" s="18"/>
      <c r="B43" s="227" t="s">
        <v>79</v>
      </c>
      <c r="C43" s="18"/>
      <c r="D43" s="82">
        <v>467.802</v>
      </c>
      <c r="E43" s="82">
        <v>478.763</v>
      </c>
      <c r="F43" s="82">
        <v>473.75</v>
      </c>
      <c r="G43" s="82">
        <v>477.955</v>
      </c>
      <c r="H43" s="82">
        <v>514.661</v>
      </c>
      <c r="I43" s="82">
        <v>526.933</v>
      </c>
      <c r="J43" s="82">
        <v>526.065</v>
      </c>
      <c r="K43" s="82">
        <v>514.53</v>
      </c>
      <c r="L43" s="82">
        <v>551</v>
      </c>
      <c r="M43" s="82">
        <v>552</v>
      </c>
      <c r="N43" s="82">
        <v>548</v>
      </c>
    </row>
    <row r="44" spans="1:14" ht="15">
      <c r="A44" s="18"/>
      <c r="B44" s="227" t="s">
        <v>80</v>
      </c>
      <c r="C44" s="18"/>
      <c r="D44" s="82">
        <v>276.672</v>
      </c>
      <c r="E44" s="82">
        <v>285.38</v>
      </c>
      <c r="F44" s="82">
        <v>284.709</v>
      </c>
      <c r="G44" s="82">
        <v>287.265</v>
      </c>
      <c r="H44" s="82">
        <v>290.632</v>
      </c>
      <c r="I44" s="82">
        <v>290.24</v>
      </c>
      <c r="J44" s="82">
        <v>294.398</v>
      </c>
      <c r="K44" s="82">
        <v>296.92</v>
      </c>
      <c r="L44" s="82">
        <v>307</v>
      </c>
      <c r="M44" s="82">
        <v>313</v>
      </c>
      <c r="N44" s="82">
        <v>317</v>
      </c>
    </row>
    <row r="45" spans="1:14" ht="15">
      <c r="A45" s="18"/>
      <c r="B45" s="227" t="s">
        <v>81</v>
      </c>
      <c r="C45" s="18"/>
      <c r="D45" s="82">
        <v>629.533</v>
      </c>
      <c r="E45" s="82">
        <v>641.499</v>
      </c>
      <c r="F45" s="82">
        <v>637.618</v>
      </c>
      <c r="G45" s="82">
        <v>636.182</v>
      </c>
      <c r="H45" s="82">
        <v>660.44</v>
      </c>
      <c r="I45" s="82">
        <v>671.934</v>
      </c>
      <c r="J45" s="82">
        <v>684.584</v>
      </c>
      <c r="K45" s="82">
        <v>685.563</v>
      </c>
      <c r="L45" s="82">
        <v>711</v>
      </c>
      <c r="M45" s="82">
        <v>723</v>
      </c>
      <c r="N45" s="82">
        <v>719</v>
      </c>
    </row>
    <row r="46" spans="1:14" ht="15">
      <c r="A46" s="18"/>
      <c r="B46" s="227" t="s">
        <v>82</v>
      </c>
      <c r="C46" s="18"/>
      <c r="D46" s="82">
        <v>637.244</v>
      </c>
      <c r="E46" s="82">
        <v>651.474</v>
      </c>
      <c r="F46" s="82">
        <v>655.02</v>
      </c>
      <c r="G46" s="82">
        <v>648.749</v>
      </c>
      <c r="H46" s="82">
        <v>680.307</v>
      </c>
      <c r="I46" s="82">
        <v>677.528</v>
      </c>
      <c r="J46" s="82">
        <v>679.231</v>
      </c>
      <c r="K46" s="82">
        <v>685.231</v>
      </c>
      <c r="L46" s="82">
        <v>698</v>
      </c>
      <c r="M46" s="82">
        <v>719</v>
      </c>
      <c r="N46" s="82">
        <v>722</v>
      </c>
    </row>
    <row r="47" spans="1:14" ht="15">
      <c r="A47" s="18"/>
      <c r="B47" s="227" t="s">
        <v>83</v>
      </c>
      <c r="C47" s="18"/>
      <c r="D47" s="82">
        <v>585.969</v>
      </c>
      <c r="E47" s="82">
        <v>604.401</v>
      </c>
      <c r="F47" s="82">
        <v>605.964</v>
      </c>
      <c r="G47" s="82">
        <v>611.452</v>
      </c>
      <c r="H47" s="82">
        <v>622.976</v>
      </c>
      <c r="I47" s="82">
        <v>625.07</v>
      </c>
      <c r="J47" s="82">
        <v>633.286</v>
      </c>
      <c r="K47" s="82">
        <v>638.961</v>
      </c>
      <c r="L47" s="82">
        <v>702</v>
      </c>
      <c r="M47" s="82">
        <v>686</v>
      </c>
      <c r="N47" s="82">
        <v>682</v>
      </c>
    </row>
    <row r="48" spans="1:14" ht="15">
      <c r="A48" s="18"/>
      <c r="B48" s="227" t="s">
        <v>84</v>
      </c>
      <c r="C48" s="18"/>
      <c r="D48" s="82">
        <v>507.002</v>
      </c>
      <c r="E48" s="82">
        <v>514.697</v>
      </c>
      <c r="F48" s="82">
        <v>514.447</v>
      </c>
      <c r="G48" s="82">
        <v>516.81</v>
      </c>
      <c r="H48" s="82">
        <v>532.194</v>
      </c>
      <c r="I48" s="82">
        <v>536.433</v>
      </c>
      <c r="J48" s="82">
        <v>539.841</v>
      </c>
      <c r="K48" s="82">
        <v>537.123</v>
      </c>
      <c r="L48" s="82">
        <v>545</v>
      </c>
      <c r="M48" s="82">
        <v>556</v>
      </c>
      <c r="N48" s="82">
        <v>547</v>
      </c>
    </row>
    <row r="49" spans="1:14" ht="15">
      <c r="A49" s="18"/>
      <c r="B49" s="227" t="s">
        <v>85</v>
      </c>
      <c r="C49" s="18"/>
      <c r="D49" s="82">
        <v>433.594</v>
      </c>
      <c r="E49" s="82">
        <v>446.945</v>
      </c>
      <c r="F49" s="82">
        <v>447.872</v>
      </c>
      <c r="G49" s="82">
        <v>448.333</v>
      </c>
      <c r="H49" s="82">
        <v>462.683</v>
      </c>
      <c r="I49" s="82">
        <v>463.884</v>
      </c>
      <c r="J49" s="82">
        <v>472.861</v>
      </c>
      <c r="K49" s="82">
        <v>478.445</v>
      </c>
      <c r="L49" s="82">
        <v>499</v>
      </c>
      <c r="M49" s="82">
        <v>509</v>
      </c>
      <c r="N49" s="82">
        <v>508</v>
      </c>
    </row>
    <row r="50" spans="1:14" ht="15">
      <c r="A50" s="18"/>
      <c r="B50" s="227" t="s">
        <v>86</v>
      </c>
      <c r="C50" s="18"/>
      <c r="D50" s="82">
        <v>466.908</v>
      </c>
      <c r="E50" s="82">
        <v>475.268</v>
      </c>
      <c r="F50" s="82">
        <v>478.565</v>
      </c>
      <c r="G50" s="82">
        <v>480.903</v>
      </c>
      <c r="H50" s="82">
        <v>493.837</v>
      </c>
      <c r="I50" s="82">
        <v>494.314</v>
      </c>
      <c r="J50" s="82">
        <v>499.825</v>
      </c>
      <c r="K50" s="82">
        <v>497.103</v>
      </c>
      <c r="L50" s="82">
        <v>565</v>
      </c>
      <c r="M50" s="82">
        <v>571</v>
      </c>
      <c r="N50" s="82">
        <v>577</v>
      </c>
    </row>
    <row r="51" spans="1:14" ht="15">
      <c r="A51" s="18"/>
      <c r="B51" s="227" t="s">
        <v>87</v>
      </c>
      <c r="C51" s="18"/>
      <c r="D51" s="82">
        <v>2165.858</v>
      </c>
      <c r="E51" s="82">
        <v>2194.083</v>
      </c>
      <c r="F51" s="82">
        <v>2170.773</v>
      </c>
      <c r="G51" s="82">
        <v>2205.471</v>
      </c>
      <c r="H51" s="82">
        <v>2249.755</v>
      </c>
      <c r="I51" s="82">
        <v>2259.617</v>
      </c>
      <c r="J51" s="82">
        <v>2289.417</v>
      </c>
      <c r="K51" s="82">
        <v>2285.291</v>
      </c>
      <c r="L51" s="82">
        <v>2306</v>
      </c>
      <c r="M51" s="82">
        <v>2326</v>
      </c>
      <c r="N51" s="82">
        <v>2271</v>
      </c>
    </row>
    <row r="52" spans="1:14" ht="15">
      <c r="A52" s="18"/>
      <c r="B52" s="227" t="s">
        <v>88</v>
      </c>
      <c r="C52" s="18"/>
      <c r="D52" s="82">
        <v>176.603</v>
      </c>
      <c r="E52" s="82">
        <v>175.306</v>
      </c>
      <c r="F52" s="82">
        <v>175.286</v>
      </c>
      <c r="G52" s="82">
        <v>177.199</v>
      </c>
      <c r="H52" s="82">
        <v>179.397</v>
      </c>
      <c r="I52" s="82">
        <v>185.743</v>
      </c>
      <c r="J52" s="82">
        <v>186.356</v>
      </c>
      <c r="K52" s="82">
        <v>175.773</v>
      </c>
      <c r="L52" s="82">
        <v>208</v>
      </c>
      <c r="M52" s="82">
        <v>209</v>
      </c>
      <c r="N52" s="82">
        <v>205</v>
      </c>
    </row>
    <row r="53" spans="1:14" ht="15">
      <c r="A53" s="18"/>
      <c r="B53" s="227" t="s">
        <v>89</v>
      </c>
      <c r="C53" s="18"/>
      <c r="D53" s="82">
        <v>807.581</v>
      </c>
      <c r="E53" s="82">
        <v>824.217</v>
      </c>
      <c r="F53" s="82">
        <v>827.853</v>
      </c>
      <c r="G53" s="82">
        <v>831.925</v>
      </c>
      <c r="H53" s="82">
        <v>877.346</v>
      </c>
      <c r="I53" s="82">
        <v>886.531</v>
      </c>
      <c r="J53" s="82">
        <v>897.244</v>
      </c>
      <c r="K53" s="82">
        <v>902.064</v>
      </c>
      <c r="L53" s="82">
        <v>931</v>
      </c>
      <c r="M53" s="82">
        <v>953</v>
      </c>
      <c r="N53" s="82">
        <v>950</v>
      </c>
    </row>
    <row r="54" spans="1:14" ht="15">
      <c r="A54" s="18"/>
      <c r="B54" s="227" t="s">
        <v>90</v>
      </c>
      <c r="C54" s="18"/>
      <c r="D54" s="82">
        <v>1819.526</v>
      </c>
      <c r="E54" s="82">
        <v>1811.027</v>
      </c>
      <c r="F54" s="82">
        <v>1805.649</v>
      </c>
      <c r="G54" s="82">
        <v>1832.496</v>
      </c>
      <c r="H54" s="82">
        <v>1887.445</v>
      </c>
      <c r="I54" s="82">
        <v>1905.539</v>
      </c>
      <c r="J54" s="82">
        <v>1939.25</v>
      </c>
      <c r="K54" s="82">
        <v>1948.69</v>
      </c>
      <c r="L54" s="82">
        <v>1987</v>
      </c>
      <c r="M54" s="82">
        <v>2022</v>
      </c>
      <c r="N54" s="82">
        <v>2023</v>
      </c>
    </row>
    <row r="55" spans="1:14" ht="15">
      <c r="A55" s="18"/>
      <c r="B55" s="227" t="s">
        <v>91</v>
      </c>
      <c r="C55" s="18"/>
      <c r="D55" s="82">
        <v>1963.436</v>
      </c>
      <c r="E55" s="82">
        <v>2003.596</v>
      </c>
      <c r="F55" s="82">
        <v>2013.558</v>
      </c>
      <c r="G55" s="82">
        <v>2018.612</v>
      </c>
      <c r="H55" s="82">
        <v>2078.442</v>
      </c>
      <c r="I55" s="82">
        <v>2090.636</v>
      </c>
      <c r="J55" s="82">
        <v>2106.601</v>
      </c>
      <c r="K55" s="82">
        <v>2116.962</v>
      </c>
      <c r="L55" s="82">
        <v>2130</v>
      </c>
      <c r="M55" s="82">
        <v>2159</v>
      </c>
      <c r="N55" s="82">
        <v>2135</v>
      </c>
    </row>
    <row r="56" spans="1:14" ht="15">
      <c r="A56" s="18"/>
      <c r="B56" s="227" t="s">
        <v>92</v>
      </c>
      <c r="C56" s="18"/>
      <c r="D56" s="82">
        <v>930.823</v>
      </c>
      <c r="E56" s="82">
        <v>946.105</v>
      </c>
      <c r="F56" s="82">
        <v>940.734</v>
      </c>
      <c r="G56" s="82">
        <v>949.513</v>
      </c>
      <c r="H56" s="82">
        <v>984.827</v>
      </c>
      <c r="I56" s="82">
        <v>1000.618</v>
      </c>
      <c r="J56" s="82">
        <v>1012.202</v>
      </c>
      <c r="K56" s="82">
        <v>1022.191</v>
      </c>
      <c r="L56" s="82">
        <v>1053</v>
      </c>
      <c r="M56" s="82">
        <v>1070</v>
      </c>
      <c r="N56" s="82">
        <v>1078</v>
      </c>
    </row>
    <row r="57" spans="1:14" ht="15">
      <c r="A57" s="18"/>
      <c r="B57" s="227" t="s">
        <v>93</v>
      </c>
      <c r="C57" s="18"/>
      <c r="D57" s="82">
        <v>433.168</v>
      </c>
      <c r="E57" s="82">
        <v>440.736</v>
      </c>
      <c r="F57" s="82">
        <v>439.834</v>
      </c>
      <c r="G57" s="82">
        <v>446.598</v>
      </c>
      <c r="H57" s="82">
        <v>442.303</v>
      </c>
      <c r="I57" s="82">
        <v>444.193</v>
      </c>
      <c r="J57" s="82">
        <v>454.753</v>
      </c>
      <c r="K57" s="82">
        <v>452.256</v>
      </c>
      <c r="L57" s="82">
        <v>460</v>
      </c>
      <c r="M57" s="82">
        <v>468</v>
      </c>
      <c r="N57" s="82">
        <v>465</v>
      </c>
    </row>
    <row r="58" spans="1:14" ht="15">
      <c r="A58" s="18"/>
      <c r="B58" s="227" t="s">
        <v>94</v>
      </c>
      <c r="C58" s="18"/>
      <c r="D58" s="82">
        <v>440.085</v>
      </c>
      <c r="E58" s="82">
        <v>446.558</v>
      </c>
      <c r="F58" s="82">
        <v>448.394</v>
      </c>
      <c r="G58" s="82">
        <v>453.385</v>
      </c>
      <c r="H58" s="82">
        <v>469.239</v>
      </c>
      <c r="I58" s="82">
        <v>475.703</v>
      </c>
      <c r="J58" s="82">
        <v>482.183</v>
      </c>
      <c r="K58" s="82">
        <v>486.053</v>
      </c>
      <c r="L58" s="82">
        <v>498</v>
      </c>
      <c r="M58" s="82">
        <v>507</v>
      </c>
      <c r="N58" s="82">
        <v>509</v>
      </c>
    </row>
    <row r="59" spans="1:14" ht="15">
      <c r="A59" s="18"/>
      <c r="B59" s="227" t="s">
        <v>95</v>
      </c>
      <c r="C59" s="18"/>
      <c r="D59" s="82">
        <v>396.938</v>
      </c>
      <c r="E59" s="82">
        <v>403.602</v>
      </c>
      <c r="F59" s="82">
        <v>402.78</v>
      </c>
      <c r="G59" s="82">
        <v>406.753</v>
      </c>
      <c r="H59" s="82">
        <v>421.88</v>
      </c>
      <c r="I59" s="82">
        <v>427.583</v>
      </c>
      <c r="J59" s="82">
        <v>434.429</v>
      </c>
      <c r="K59" s="82">
        <v>438.407</v>
      </c>
      <c r="L59" s="82">
        <v>457</v>
      </c>
      <c r="M59" s="82">
        <v>466</v>
      </c>
      <c r="N59" s="82">
        <v>467</v>
      </c>
    </row>
    <row r="60" spans="1:14" ht="15">
      <c r="A60" s="18"/>
      <c r="B60" s="227" t="s">
        <v>96</v>
      </c>
      <c r="C60" s="18"/>
      <c r="D60" s="82">
        <v>396.851</v>
      </c>
      <c r="E60" s="82">
        <v>401.926</v>
      </c>
      <c r="F60" s="82">
        <v>401.391</v>
      </c>
      <c r="G60" s="82">
        <v>398.424</v>
      </c>
      <c r="H60" s="82">
        <v>450.947</v>
      </c>
      <c r="I60" s="82">
        <v>452.955</v>
      </c>
      <c r="J60" s="82">
        <v>461.084</v>
      </c>
      <c r="K60" s="82">
        <v>444.563</v>
      </c>
      <c r="L60" s="82">
        <v>463</v>
      </c>
      <c r="M60" s="82">
        <v>466</v>
      </c>
      <c r="N60" s="82">
        <v>462</v>
      </c>
    </row>
    <row r="61" spans="1:14" ht="15">
      <c r="A61" s="18"/>
      <c r="B61" s="227" t="s">
        <v>97</v>
      </c>
      <c r="C61" s="18"/>
      <c r="D61" s="82">
        <v>1725.409</v>
      </c>
      <c r="E61" s="82">
        <v>1752.407</v>
      </c>
      <c r="F61" s="82">
        <v>1768.427</v>
      </c>
      <c r="G61" s="82">
        <v>1762.555</v>
      </c>
      <c r="H61" s="82">
        <v>1807.068</v>
      </c>
      <c r="I61" s="82">
        <v>1811.55</v>
      </c>
      <c r="J61" s="82">
        <v>1833.079</v>
      </c>
      <c r="K61" s="82">
        <v>1830.888</v>
      </c>
      <c r="L61" s="82">
        <v>1869</v>
      </c>
      <c r="M61" s="82">
        <v>1906</v>
      </c>
      <c r="N61" s="82">
        <v>1894</v>
      </c>
    </row>
    <row r="62" spans="1:14" ht="15">
      <c r="A62" s="18"/>
      <c r="B62" s="227" t="s">
        <v>98</v>
      </c>
      <c r="C62" s="18"/>
      <c r="D62" s="82">
        <v>122.01</v>
      </c>
      <c r="E62" s="82">
        <v>124.049</v>
      </c>
      <c r="F62" s="82">
        <v>122.893</v>
      </c>
      <c r="G62" s="82">
        <v>124.388</v>
      </c>
      <c r="H62" s="82">
        <v>128.879</v>
      </c>
      <c r="I62" s="82">
        <v>127.671</v>
      </c>
      <c r="J62" s="82">
        <v>127.576</v>
      </c>
      <c r="K62" s="82">
        <v>128.272</v>
      </c>
      <c r="L62" s="82">
        <v>136</v>
      </c>
      <c r="M62" s="82">
        <v>137</v>
      </c>
      <c r="N62" s="82">
        <v>137</v>
      </c>
    </row>
    <row r="63" spans="1:14" ht="15">
      <c r="A63" s="18"/>
      <c r="B63" s="227" t="s">
        <v>99</v>
      </c>
      <c r="C63" s="18"/>
      <c r="D63" s="82">
        <v>867.729</v>
      </c>
      <c r="E63" s="82">
        <v>885.135</v>
      </c>
      <c r="F63" s="82">
        <v>849.066</v>
      </c>
      <c r="G63" s="82">
        <v>844.502</v>
      </c>
      <c r="H63" s="82">
        <v>896.269</v>
      </c>
      <c r="I63" s="82">
        <v>927.06</v>
      </c>
      <c r="J63" s="82">
        <v>931.467</v>
      </c>
      <c r="K63" s="82">
        <v>927.836</v>
      </c>
      <c r="L63" s="82">
        <v>960</v>
      </c>
      <c r="M63" s="82">
        <v>972</v>
      </c>
      <c r="N63" s="82">
        <v>958</v>
      </c>
    </row>
    <row r="64" spans="1:14" ht="15">
      <c r="A64" s="18"/>
      <c r="B64" s="227" t="s">
        <v>100</v>
      </c>
      <c r="C64" s="18"/>
      <c r="D64" s="82">
        <v>697.279</v>
      </c>
      <c r="E64" s="82">
        <v>711.52</v>
      </c>
      <c r="F64" s="82">
        <v>690.92</v>
      </c>
      <c r="G64" s="82">
        <v>696.394</v>
      </c>
      <c r="H64" s="82">
        <v>717.887</v>
      </c>
      <c r="I64" s="82">
        <v>726.814</v>
      </c>
      <c r="J64" s="82">
        <v>734.18</v>
      </c>
      <c r="K64" s="82">
        <v>741.443</v>
      </c>
      <c r="L64" s="82">
        <v>755</v>
      </c>
      <c r="M64" s="82">
        <v>769</v>
      </c>
      <c r="N64" s="82">
        <v>769</v>
      </c>
    </row>
    <row r="65" spans="1:14" ht="15">
      <c r="A65" s="18"/>
      <c r="B65" s="227" t="s">
        <v>101</v>
      </c>
      <c r="C65" s="18"/>
      <c r="D65" s="82">
        <v>730.201</v>
      </c>
      <c r="E65" s="82">
        <v>739.071</v>
      </c>
      <c r="F65" s="82">
        <v>727.815</v>
      </c>
      <c r="G65" s="82">
        <v>725.201</v>
      </c>
      <c r="H65" s="82">
        <v>752.249</v>
      </c>
      <c r="I65" s="82">
        <v>767.735</v>
      </c>
      <c r="J65" s="82">
        <v>776.593</v>
      </c>
      <c r="K65" s="82">
        <v>775.905</v>
      </c>
      <c r="L65" s="82">
        <v>801</v>
      </c>
      <c r="M65" s="82">
        <v>812</v>
      </c>
      <c r="N65" s="82">
        <v>813</v>
      </c>
    </row>
    <row r="66" spans="1:14" ht="15">
      <c r="A66" s="18"/>
      <c r="B66" s="227" t="s">
        <v>102</v>
      </c>
      <c r="C66" s="18"/>
      <c r="D66" s="82">
        <v>174.081</v>
      </c>
      <c r="E66" s="82">
        <v>178.296</v>
      </c>
      <c r="F66" s="82">
        <v>177.889</v>
      </c>
      <c r="G66" s="82">
        <v>180.632</v>
      </c>
      <c r="H66" s="82">
        <v>190.419</v>
      </c>
      <c r="I66" s="82">
        <v>194.328</v>
      </c>
      <c r="J66" s="82">
        <v>194.712</v>
      </c>
      <c r="K66" s="82">
        <v>197.86</v>
      </c>
      <c r="L66" s="82">
        <v>205</v>
      </c>
      <c r="M66" s="82">
        <v>206</v>
      </c>
      <c r="N66" s="82">
        <v>206</v>
      </c>
    </row>
    <row r="67" spans="1:14" ht="15">
      <c r="A67" s="18"/>
      <c r="B67" s="227" t="s">
        <v>103</v>
      </c>
      <c r="C67" s="18"/>
      <c r="D67" s="82">
        <v>522.329</v>
      </c>
      <c r="E67" s="82">
        <v>530.8</v>
      </c>
      <c r="F67" s="82">
        <v>530.501</v>
      </c>
      <c r="G67" s="82">
        <v>543.426</v>
      </c>
      <c r="H67" s="82">
        <v>564.773</v>
      </c>
      <c r="I67" s="82">
        <v>567.2</v>
      </c>
      <c r="J67" s="82">
        <v>572.848</v>
      </c>
      <c r="K67" s="82">
        <v>576.149</v>
      </c>
      <c r="L67" s="82">
        <v>595</v>
      </c>
      <c r="M67" s="82">
        <v>600</v>
      </c>
      <c r="N67" s="82">
        <v>607</v>
      </c>
    </row>
    <row r="68" spans="1:14" ht="15">
      <c r="A68" s="18"/>
      <c r="B68" s="227" t="s">
        <v>104</v>
      </c>
      <c r="C68" s="18"/>
      <c r="D68" s="82">
        <v>1190.246</v>
      </c>
      <c r="E68" s="82">
        <v>1216.85</v>
      </c>
      <c r="F68" s="82">
        <v>1192.78</v>
      </c>
      <c r="G68" s="82">
        <v>1192.773</v>
      </c>
      <c r="H68" s="82">
        <v>1223.393</v>
      </c>
      <c r="I68" s="82">
        <v>1205.698</v>
      </c>
      <c r="J68" s="82">
        <v>1222.562</v>
      </c>
      <c r="K68" s="82">
        <v>1239.774</v>
      </c>
      <c r="L68" s="82">
        <v>1311</v>
      </c>
      <c r="M68" s="82">
        <v>1333</v>
      </c>
      <c r="N68" s="82">
        <v>1298</v>
      </c>
    </row>
    <row r="69" spans="1:14" ht="15">
      <c r="A69" s="18"/>
      <c r="B69" s="227" t="s">
        <v>105</v>
      </c>
      <c r="C69" s="18"/>
      <c r="D69" s="82">
        <v>659.695</v>
      </c>
      <c r="E69" s="82">
        <v>668.268</v>
      </c>
      <c r="F69" s="82">
        <v>672.626</v>
      </c>
      <c r="G69" s="82">
        <v>674.027</v>
      </c>
      <c r="H69" s="82">
        <v>679.292</v>
      </c>
      <c r="I69" s="82">
        <v>692.856</v>
      </c>
      <c r="J69" s="82">
        <v>698.805</v>
      </c>
      <c r="K69" s="82">
        <v>709.307</v>
      </c>
      <c r="L69" s="82">
        <v>736</v>
      </c>
      <c r="M69" s="82">
        <v>749</v>
      </c>
      <c r="N69" s="82">
        <v>743</v>
      </c>
    </row>
    <row r="70" spans="1:14" ht="15">
      <c r="A70" s="18"/>
      <c r="B70" s="227" t="s">
        <v>106</v>
      </c>
      <c r="C70" s="18"/>
      <c r="D70" s="82">
        <v>392.138</v>
      </c>
      <c r="E70" s="82">
        <v>398.468</v>
      </c>
      <c r="F70" s="82">
        <v>397.098</v>
      </c>
      <c r="G70" s="82">
        <v>399.1</v>
      </c>
      <c r="H70" s="82">
        <v>410.607</v>
      </c>
      <c r="I70" s="82">
        <v>415.393</v>
      </c>
      <c r="J70" s="82">
        <v>417.907</v>
      </c>
      <c r="K70" s="82">
        <v>425.478</v>
      </c>
      <c r="L70" s="82">
        <v>436</v>
      </c>
      <c r="M70" s="82">
        <v>439</v>
      </c>
      <c r="N70" s="82">
        <v>439</v>
      </c>
    </row>
    <row r="71" spans="1:14" ht="15">
      <c r="A71" s="18"/>
      <c r="B71" s="227" t="s">
        <v>107</v>
      </c>
      <c r="C71" s="18"/>
      <c r="D71" s="82">
        <v>931.917</v>
      </c>
      <c r="E71" s="82">
        <v>943.734</v>
      </c>
      <c r="F71" s="82">
        <v>941.979</v>
      </c>
      <c r="G71" s="82">
        <v>947.311</v>
      </c>
      <c r="H71" s="82">
        <v>976.217</v>
      </c>
      <c r="I71" s="82">
        <v>989.483</v>
      </c>
      <c r="J71" s="82">
        <v>1012.601</v>
      </c>
      <c r="K71" s="82">
        <v>1015.043</v>
      </c>
      <c r="L71" s="82">
        <v>1031</v>
      </c>
      <c r="M71" s="82">
        <v>1055</v>
      </c>
      <c r="N71" s="82">
        <v>1051</v>
      </c>
    </row>
    <row r="72" spans="1:14" ht="15.75">
      <c r="A72" s="18"/>
      <c r="B72" s="231" t="s">
        <v>330</v>
      </c>
      <c r="C72" s="18"/>
      <c r="D72" s="206">
        <v>24917.142</v>
      </c>
      <c r="E72" s="206">
        <v>25307.499</v>
      </c>
      <c r="F72" s="206">
        <v>25228.215</v>
      </c>
      <c r="G72" s="206">
        <v>25354.416</v>
      </c>
      <c r="H72" s="206">
        <v>26199.812</v>
      </c>
      <c r="I72" s="206">
        <v>26438.722</v>
      </c>
      <c r="J72" s="206">
        <v>26729.235</v>
      </c>
      <c r="K72" s="206">
        <v>26811.469</v>
      </c>
      <c r="L72" s="206">
        <v>27745</v>
      </c>
      <c r="M72" s="206">
        <v>28118</v>
      </c>
      <c r="N72" s="206">
        <v>27966</v>
      </c>
    </row>
    <row r="73" spans="1:14" ht="9" customHeight="1">
      <c r="A73" s="1"/>
      <c r="B73" s="309"/>
      <c r="C73" s="1"/>
      <c r="D73" s="29" t="str">
        <f>IF(ABS(D72-SUM(D40:D71))&gt;comments!$A$1,D72-SUM(D40:D71)," ")</f>
        <v> </v>
      </c>
      <c r="E73" s="29" t="str">
        <f>IF(ABS(E72-SUM(E40:E71))&gt;comments!$A$1,E72-SUM(E40:E71)," ")</f>
        <v> </v>
      </c>
      <c r="F73" s="29" t="str">
        <f>IF(ABS(F72-SUM(F40:F71))&gt;comments!$A$1,F72-SUM(F40:F71)," ")</f>
        <v> </v>
      </c>
      <c r="G73" s="29" t="str">
        <f>IF(ABS(G72-SUM(G40:G71))&gt;comments!$A$1,G72-SUM(G40:G71)," ")</f>
        <v> </v>
      </c>
      <c r="H73" s="29" t="str">
        <f>IF(ABS(H72-SUM(H40:H71))&gt;comments!$A$1,H72-SUM(H40:H71)," ")</f>
        <v> </v>
      </c>
      <c r="I73" s="29" t="str">
        <f>IF(ABS(I72-SUM(I40:I71))&gt;comments!$A$1,I72-SUM(I40:I71)," ")</f>
        <v> </v>
      </c>
      <c r="J73" s="29" t="str">
        <f>IF(ABS(J72-SUM(J40:J71))&gt;comments!$A$1,J72-SUM(J40:J71)," ")</f>
        <v> </v>
      </c>
      <c r="K73" s="29" t="str">
        <f>IF(ABS(K72-SUM(K40:K71))&gt;comments!$A$1,K72-SUM(K40:K71)," ")</f>
        <v> </v>
      </c>
      <c r="L73" s="29" t="str">
        <f>IF(ABS(L72-SUM(L40:L71))&gt;comments!$A$1,L72-SUM(L40:L71)," ")</f>
        <v> </v>
      </c>
      <c r="M73" s="29" t="str">
        <f>IF(ABS(M72-SUM(M40:M71))&gt;comments!$A$1,M72-SUM(M40:M71)," ")</f>
        <v> </v>
      </c>
      <c r="N73" s="29" t="str">
        <f>IF(ABS(N72-SUM(N40:N71))&gt;comments!$A$1,N72-SUM(N40:N71)," ")</f>
        <v> </v>
      </c>
    </row>
    <row r="74" spans="1:14" ht="6" customHeight="1">
      <c r="A74" s="214"/>
      <c r="B74" s="264"/>
      <c r="C74" s="214"/>
      <c r="D74" s="214"/>
      <c r="E74" s="214"/>
      <c r="F74" s="214"/>
      <c r="G74" s="214"/>
      <c r="H74" s="214"/>
      <c r="I74" s="214"/>
      <c r="J74" s="214"/>
      <c r="K74" s="214"/>
      <c r="L74" s="214"/>
      <c r="M74" s="214"/>
      <c r="N74" s="214"/>
    </row>
    <row r="75" ht="6" customHeight="1"/>
    <row r="76" ht="12.75" customHeight="1">
      <c r="B76" t="s">
        <v>109</v>
      </c>
    </row>
    <row r="77" ht="12.75" customHeight="1">
      <c r="A77" t="s">
        <v>495</v>
      </c>
    </row>
    <row r="78" ht="12.75" customHeight="1">
      <c r="B78" t="s">
        <v>334</v>
      </c>
    </row>
    <row r="79" ht="12.75">
      <c r="A79" s="148" t="s">
        <v>433</v>
      </c>
    </row>
    <row r="80" ht="12.75">
      <c r="A80" s="148" t="s">
        <v>335</v>
      </c>
    </row>
    <row r="81" ht="12.75">
      <c r="A81" s="148" t="s">
        <v>336</v>
      </c>
    </row>
    <row r="82" ht="6" customHeight="1"/>
  </sheetData>
  <printOptions/>
  <pageMargins left="0.75" right="0.75" top="1" bottom="0.75" header="0.5" footer="0.5"/>
  <pageSetup fitToHeight="1" fitToWidth="1" horizontalDpi="300" verticalDpi="300" orientation="portrait" paperSize="9" scale="65" r:id="rId1"/>
  <headerFooter alignWithMargins="0">
    <oddHeader>&amp;R&amp;"Arial,Bold"&amp;14ROAD TRAFFIC</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workbookViewId="0" topLeftCell="A1">
      <selection activeCell="A43" sqref="A43"/>
    </sheetView>
  </sheetViews>
  <sheetFormatPr defaultColWidth="9.140625" defaultRowHeight="12.75"/>
  <cols>
    <col min="1" max="1" width="1.1484375" style="0" customWidth="1"/>
    <col min="3" max="3" width="14.7109375" style="0" customWidth="1"/>
    <col min="4" max="14" width="9.57421875" style="0" customWidth="1"/>
  </cols>
  <sheetData>
    <row r="1" spans="1:14" s="18" customFormat="1" ht="18.75">
      <c r="A1" s="133" t="s">
        <v>434</v>
      </c>
      <c r="B1" s="25"/>
      <c r="C1" s="25"/>
      <c r="D1" s="25"/>
      <c r="E1" s="25"/>
      <c r="F1" s="25"/>
      <c r="G1" s="25"/>
      <c r="H1" s="25"/>
      <c r="I1" s="25"/>
      <c r="J1" s="25"/>
      <c r="K1" s="25"/>
      <c r="L1" s="25"/>
      <c r="M1" s="25"/>
      <c r="N1" s="25"/>
    </row>
    <row r="2" spans="1:14" ht="15.75">
      <c r="A2" s="210"/>
      <c r="B2" s="210"/>
      <c r="C2" s="211"/>
      <c r="D2" s="211">
        <v>1998</v>
      </c>
      <c r="E2" s="211">
        <v>1999</v>
      </c>
      <c r="F2" s="211">
        <v>2000</v>
      </c>
      <c r="G2" s="211">
        <v>2001</v>
      </c>
      <c r="H2" s="211">
        <v>2002</v>
      </c>
      <c r="I2" s="211">
        <v>2003</v>
      </c>
      <c r="J2" s="211">
        <v>2004</v>
      </c>
      <c r="K2" s="211">
        <v>2005</v>
      </c>
      <c r="L2" s="211">
        <v>2006</v>
      </c>
      <c r="M2" s="211">
        <v>2007</v>
      </c>
      <c r="N2" s="211">
        <v>2008</v>
      </c>
    </row>
    <row r="3" spans="3:14" ht="12.75">
      <c r="C3" s="4"/>
      <c r="E3" s="4"/>
      <c r="K3" s="13"/>
      <c r="M3" s="13"/>
      <c r="N3" s="13" t="s">
        <v>71</v>
      </c>
    </row>
    <row r="4" spans="1:14" ht="15.75">
      <c r="A4" s="95" t="s">
        <v>129</v>
      </c>
      <c r="B4" s="18"/>
      <c r="C4" s="18"/>
      <c r="D4" s="18"/>
      <c r="E4" s="18"/>
      <c r="F4" s="18"/>
      <c r="G4" s="18"/>
      <c r="H4" s="18"/>
      <c r="I4" s="18"/>
      <c r="J4" s="18"/>
      <c r="K4" s="18"/>
      <c r="L4" s="18"/>
      <c r="M4" s="18"/>
      <c r="N4" s="18"/>
    </row>
    <row r="5" spans="1:14" ht="15">
      <c r="A5" s="18"/>
      <c r="B5" s="227" t="s">
        <v>76</v>
      </c>
      <c r="C5" s="18"/>
      <c r="D5" s="82">
        <v>1284.575</v>
      </c>
      <c r="E5" s="82">
        <v>1302.545</v>
      </c>
      <c r="F5" s="82">
        <v>1318.974</v>
      </c>
      <c r="G5" s="82">
        <v>1306.627</v>
      </c>
      <c r="H5" s="82">
        <v>1332.589</v>
      </c>
      <c r="I5" s="82">
        <v>1352.506</v>
      </c>
      <c r="J5" s="82">
        <v>1367.405</v>
      </c>
      <c r="K5" s="82">
        <v>1356.744</v>
      </c>
      <c r="L5" s="82">
        <v>1427</v>
      </c>
      <c r="M5" s="82">
        <v>1391</v>
      </c>
      <c r="N5" s="82">
        <v>1379</v>
      </c>
    </row>
    <row r="6" spans="1:14" ht="15">
      <c r="A6" s="18"/>
      <c r="B6" s="227" t="s">
        <v>77</v>
      </c>
      <c r="C6" s="18"/>
      <c r="D6" s="82">
        <v>2516.398</v>
      </c>
      <c r="E6" s="82">
        <v>2540.983</v>
      </c>
      <c r="F6" s="82">
        <v>2466.048</v>
      </c>
      <c r="G6" s="82">
        <v>2487.62</v>
      </c>
      <c r="H6" s="82">
        <v>2634.201</v>
      </c>
      <c r="I6" s="82">
        <v>2687.677</v>
      </c>
      <c r="J6" s="82">
        <v>2683.278</v>
      </c>
      <c r="K6" s="82">
        <v>2696.729</v>
      </c>
      <c r="L6" s="82">
        <v>2830</v>
      </c>
      <c r="M6" s="82">
        <v>2834</v>
      </c>
      <c r="N6" s="82">
        <v>2814</v>
      </c>
    </row>
    <row r="7" spans="1:14" ht="15">
      <c r="A7" s="18"/>
      <c r="B7" s="227" t="s">
        <v>78</v>
      </c>
      <c r="C7" s="18"/>
      <c r="D7" s="82">
        <v>924.986</v>
      </c>
      <c r="E7" s="82">
        <v>940.405</v>
      </c>
      <c r="F7" s="82">
        <v>950.516</v>
      </c>
      <c r="G7" s="82">
        <v>920.361</v>
      </c>
      <c r="H7" s="82">
        <v>977.951</v>
      </c>
      <c r="I7" s="82">
        <v>983.153</v>
      </c>
      <c r="J7" s="82">
        <v>995.283</v>
      </c>
      <c r="K7" s="82">
        <v>995.725</v>
      </c>
      <c r="L7" s="82">
        <v>1076</v>
      </c>
      <c r="M7" s="82">
        <v>1066</v>
      </c>
      <c r="N7" s="82">
        <v>1097</v>
      </c>
    </row>
    <row r="8" spans="1:14" ht="15">
      <c r="A8" s="18"/>
      <c r="B8" s="227" t="s">
        <v>79</v>
      </c>
      <c r="C8" s="18"/>
      <c r="D8" s="82">
        <v>803.846</v>
      </c>
      <c r="E8" s="82">
        <v>814.789</v>
      </c>
      <c r="F8" s="82">
        <v>795.197</v>
      </c>
      <c r="G8" s="82">
        <v>800.191</v>
      </c>
      <c r="H8" s="82">
        <v>863.842</v>
      </c>
      <c r="I8" s="82">
        <v>870.543</v>
      </c>
      <c r="J8" s="82">
        <v>878.864</v>
      </c>
      <c r="K8" s="82">
        <v>858.492</v>
      </c>
      <c r="L8" s="82">
        <v>911</v>
      </c>
      <c r="M8" s="82">
        <v>910</v>
      </c>
      <c r="N8" s="82">
        <v>904</v>
      </c>
    </row>
    <row r="9" spans="1:14" ht="15">
      <c r="A9" s="18"/>
      <c r="B9" s="227" t="s">
        <v>80</v>
      </c>
      <c r="C9" s="18"/>
      <c r="D9" s="82">
        <v>276.672</v>
      </c>
      <c r="E9" s="82">
        <v>285.38</v>
      </c>
      <c r="F9" s="82">
        <v>284.709</v>
      </c>
      <c r="G9" s="82">
        <v>287.265</v>
      </c>
      <c r="H9" s="82">
        <v>290.632</v>
      </c>
      <c r="I9" s="82">
        <v>290.24</v>
      </c>
      <c r="J9" s="82">
        <v>294.398</v>
      </c>
      <c r="K9" s="82">
        <v>296.92</v>
      </c>
      <c r="L9" s="82">
        <v>307</v>
      </c>
      <c r="M9" s="82">
        <v>313</v>
      </c>
      <c r="N9" s="82">
        <v>317</v>
      </c>
    </row>
    <row r="10" spans="1:14" ht="15">
      <c r="A10" s="18"/>
      <c r="B10" s="227" t="s">
        <v>81</v>
      </c>
      <c r="C10" s="18"/>
      <c r="D10" s="82">
        <v>1791.467</v>
      </c>
      <c r="E10" s="82">
        <v>1805.826</v>
      </c>
      <c r="F10" s="82">
        <v>1807.824</v>
      </c>
      <c r="G10" s="82">
        <v>1821.173</v>
      </c>
      <c r="H10" s="82">
        <v>1920.382</v>
      </c>
      <c r="I10" s="82">
        <v>1902.059</v>
      </c>
      <c r="J10" s="82">
        <v>1920.27</v>
      </c>
      <c r="K10" s="82">
        <v>1943.544</v>
      </c>
      <c r="L10" s="82">
        <v>1952</v>
      </c>
      <c r="M10" s="82">
        <v>2021</v>
      </c>
      <c r="N10" s="82">
        <v>2021</v>
      </c>
    </row>
    <row r="11" spans="1:14" ht="15">
      <c r="A11" s="18"/>
      <c r="B11" s="227" t="s">
        <v>82</v>
      </c>
      <c r="C11" s="18"/>
      <c r="D11" s="82">
        <v>804.161</v>
      </c>
      <c r="E11" s="82">
        <v>815.103</v>
      </c>
      <c r="F11" s="82">
        <v>820.264</v>
      </c>
      <c r="G11" s="82">
        <v>820.512</v>
      </c>
      <c r="H11" s="82">
        <v>851.598</v>
      </c>
      <c r="I11" s="82">
        <v>850.379</v>
      </c>
      <c r="J11" s="82">
        <v>865.707</v>
      </c>
      <c r="K11" s="82">
        <v>868.886</v>
      </c>
      <c r="L11" s="82">
        <v>885</v>
      </c>
      <c r="M11" s="82">
        <v>906</v>
      </c>
      <c r="N11" s="82">
        <v>902</v>
      </c>
    </row>
    <row r="12" spans="1:14" ht="15">
      <c r="A12" s="18"/>
      <c r="B12" s="227" t="s">
        <v>83</v>
      </c>
      <c r="C12" s="18"/>
      <c r="D12" s="82">
        <v>864.313</v>
      </c>
      <c r="E12" s="82">
        <v>887.675</v>
      </c>
      <c r="F12" s="82">
        <v>909.029</v>
      </c>
      <c r="G12" s="82">
        <v>934.967</v>
      </c>
      <c r="H12" s="82">
        <v>961.772</v>
      </c>
      <c r="I12" s="82">
        <v>981.853</v>
      </c>
      <c r="J12" s="82">
        <v>996.761</v>
      </c>
      <c r="K12" s="82">
        <v>951.022</v>
      </c>
      <c r="L12" s="82">
        <v>1062</v>
      </c>
      <c r="M12" s="82">
        <v>1057</v>
      </c>
      <c r="N12" s="82">
        <v>1039</v>
      </c>
    </row>
    <row r="13" spans="1:14" ht="15">
      <c r="A13" s="18"/>
      <c r="B13" s="227" t="s">
        <v>84</v>
      </c>
      <c r="C13" s="18"/>
      <c r="D13" s="82">
        <v>507.002</v>
      </c>
      <c r="E13" s="82">
        <v>514.697</v>
      </c>
      <c r="F13" s="82">
        <v>514.447</v>
      </c>
      <c r="G13" s="82">
        <v>516.81</v>
      </c>
      <c r="H13" s="82">
        <v>532.194</v>
      </c>
      <c r="I13" s="82">
        <v>536.433</v>
      </c>
      <c r="J13" s="82">
        <v>539.841</v>
      </c>
      <c r="K13" s="82">
        <v>537.123</v>
      </c>
      <c r="L13" s="82">
        <v>545</v>
      </c>
      <c r="M13" s="82">
        <v>556</v>
      </c>
      <c r="N13" s="82">
        <v>547</v>
      </c>
    </row>
    <row r="14" spans="1:14" ht="15">
      <c r="A14" s="18"/>
      <c r="B14" s="227" t="s">
        <v>85</v>
      </c>
      <c r="C14" s="18"/>
      <c r="D14" s="82">
        <v>728.84</v>
      </c>
      <c r="E14" s="82">
        <v>749.453</v>
      </c>
      <c r="F14" s="82">
        <v>755.017</v>
      </c>
      <c r="G14" s="82">
        <v>769.31</v>
      </c>
      <c r="H14" s="82">
        <v>786.766</v>
      </c>
      <c r="I14" s="82">
        <v>808.218</v>
      </c>
      <c r="J14" s="82">
        <v>833.579</v>
      </c>
      <c r="K14" s="82">
        <v>856.13</v>
      </c>
      <c r="L14" s="82">
        <v>889</v>
      </c>
      <c r="M14" s="82">
        <v>918</v>
      </c>
      <c r="N14" s="82">
        <v>880</v>
      </c>
    </row>
    <row r="15" spans="1:14" ht="15">
      <c r="A15" s="18"/>
      <c r="B15" s="227" t="s">
        <v>86</v>
      </c>
      <c r="C15" s="18"/>
      <c r="D15" s="82">
        <v>554.376</v>
      </c>
      <c r="E15" s="82">
        <v>564.215</v>
      </c>
      <c r="F15" s="82">
        <v>588.81</v>
      </c>
      <c r="G15" s="82">
        <v>594.399</v>
      </c>
      <c r="H15" s="82">
        <v>610.171</v>
      </c>
      <c r="I15" s="82">
        <v>612.282</v>
      </c>
      <c r="J15" s="82">
        <v>623.796</v>
      </c>
      <c r="K15" s="82">
        <v>613.31</v>
      </c>
      <c r="L15" s="82">
        <v>719</v>
      </c>
      <c r="M15" s="82">
        <v>747</v>
      </c>
      <c r="N15" s="82">
        <v>752</v>
      </c>
    </row>
    <row r="16" spans="1:14" ht="15">
      <c r="A16" s="18"/>
      <c r="B16" s="227" t="s">
        <v>87</v>
      </c>
      <c r="C16" s="18"/>
      <c r="D16" s="82">
        <v>2751.658</v>
      </c>
      <c r="E16" s="82">
        <v>2796.264</v>
      </c>
      <c r="F16" s="82">
        <v>2769.648</v>
      </c>
      <c r="G16" s="82">
        <v>2829.111</v>
      </c>
      <c r="H16" s="82">
        <v>2901.062</v>
      </c>
      <c r="I16" s="82">
        <v>2929.381</v>
      </c>
      <c r="J16" s="82">
        <v>2971.973</v>
      </c>
      <c r="K16" s="82">
        <v>2973.321</v>
      </c>
      <c r="L16" s="82">
        <v>2988</v>
      </c>
      <c r="M16" s="82">
        <v>3040</v>
      </c>
      <c r="N16" s="82">
        <v>2957</v>
      </c>
    </row>
    <row r="17" spans="1:14" ht="15">
      <c r="A17" s="18"/>
      <c r="B17" s="227" t="s">
        <v>88</v>
      </c>
      <c r="C17" s="18"/>
      <c r="D17" s="82">
        <v>176.603</v>
      </c>
      <c r="E17" s="82">
        <v>175.306</v>
      </c>
      <c r="F17" s="82">
        <v>175.286</v>
      </c>
      <c r="G17" s="82">
        <v>177.199</v>
      </c>
      <c r="H17" s="82">
        <v>179.397</v>
      </c>
      <c r="I17" s="82">
        <v>185.743</v>
      </c>
      <c r="J17" s="82">
        <v>186.356</v>
      </c>
      <c r="K17" s="82">
        <v>175.773</v>
      </c>
      <c r="L17" s="82">
        <v>208</v>
      </c>
      <c r="M17" s="82">
        <v>209</v>
      </c>
      <c r="N17" s="82">
        <v>205</v>
      </c>
    </row>
    <row r="18" spans="1:14" ht="15">
      <c r="A18" s="18"/>
      <c r="B18" s="227" t="s">
        <v>89</v>
      </c>
      <c r="C18" s="18"/>
      <c r="D18" s="82">
        <v>1265.663</v>
      </c>
      <c r="E18" s="82">
        <v>1307.533</v>
      </c>
      <c r="F18" s="82">
        <v>1312.993</v>
      </c>
      <c r="G18" s="82">
        <v>1335.625</v>
      </c>
      <c r="H18" s="82">
        <v>1380.136</v>
      </c>
      <c r="I18" s="82">
        <v>1389.958</v>
      </c>
      <c r="J18" s="82">
        <v>1439.271</v>
      </c>
      <c r="K18" s="82">
        <v>1436.021</v>
      </c>
      <c r="L18" s="82">
        <v>1492</v>
      </c>
      <c r="M18" s="82">
        <v>1524</v>
      </c>
      <c r="N18" s="82">
        <v>1517</v>
      </c>
    </row>
    <row r="19" spans="1:14" ht="15">
      <c r="A19" s="18"/>
      <c r="B19" s="227" t="s">
        <v>90</v>
      </c>
      <c r="C19" s="18"/>
      <c r="D19" s="82">
        <v>2529.696</v>
      </c>
      <c r="E19" s="82">
        <v>2540.424</v>
      </c>
      <c r="F19" s="82">
        <v>2519.333</v>
      </c>
      <c r="G19" s="82">
        <v>2570.888</v>
      </c>
      <c r="H19" s="82">
        <v>2711.635</v>
      </c>
      <c r="I19" s="82">
        <v>2742.707</v>
      </c>
      <c r="J19" s="82">
        <v>2805.366</v>
      </c>
      <c r="K19" s="82">
        <v>2770.211</v>
      </c>
      <c r="L19" s="82">
        <v>2856</v>
      </c>
      <c r="M19" s="82">
        <v>2911</v>
      </c>
      <c r="N19" s="82">
        <v>2891</v>
      </c>
    </row>
    <row r="20" spans="1:14" ht="15">
      <c r="A20" s="18"/>
      <c r="B20" s="227" t="s">
        <v>91</v>
      </c>
      <c r="C20" s="18"/>
      <c r="D20" s="82">
        <v>3127.548</v>
      </c>
      <c r="E20" s="82">
        <v>3186.207</v>
      </c>
      <c r="F20" s="82">
        <v>3160.032</v>
      </c>
      <c r="G20" s="82">
        <v>3203.553</v>
      </c>
      <c r="H20" s="82">
        <v>3292.528</v>
      </c>
      <c r="I20" s="82">
        <v>3296.4</v>
      </c>
      <c r="J20" s="82">
        <v>3384.023</v>
      </c>
      <c r="K20" s="82">
        <v>3416.942</v>
      </c>
      <c r="L20" s="82">
        <v>3460</v>
      </c>
      <c r="M20" s="82">
        <v>3508</v>
      </c>
      <c r="N20" s="82">
        <v>3527</v>
      </c>
    </row>
    <row r="21" spans="1:14" ht="15">
      <c r="A21" s="18"/>
      <c r="B21" s="227" t="s">
        <v>92</v>
      </c>
      <c r="C21" s="18"/>
      <c r="D21" s="82">
        <v>2280.657</v>
      </c>
      <c r="E21" s="82">
        <v>2320.753</v>
      </c>
      <c r="F21" s="82">
        <v>2286.345</v>
      </c>
      <c r="G21" s="82">
        <v>2340.566</v>
      </c>
      <c r="H21" s="82">
        <v>2449.403</v>
      </c>
      <c r="I21" s="82">
        <v>2476.604</v>
      </c>
      <c r="J21" s="82">
        <v>2476.692</v>
      </c>
      <c r="K21" s="82">
        <v>2490.367</v>
      </c>
      <c r="L21" s="82">
        <v>2556</v>
      </c>
      <c r="M21" s="82">
        <v>2595</v>
      </c>
      <c r="N21" s="82">
        <v>2597</v>
      </c>
    </row>
    <row r="22" spans="1:14" ht="15">
      <c r="A22" s="18"/>
      <c r="B22" s="227" t="s">
        <v>93</v>
      </c>
      <c r="C22" s="18"/>
      <c r="D22" s="82">
        <v>500.341</v>
      </c>
      <c r="E22" s="82">
        <v>508.599</v>
      </c>
      <c r="F22" s="82">
        <v>510.089</v>
      </c>
      <c r="G22" s="82">
        <v>519.273</v>
      </c>
      <c r="H22" s="82">
        <v>516.077</v>
      </c>
      <c r="I22" s="82">
        <v>519.781</v>
      </c>
      <c r="J22" s="82">
        <v>534.511</v>
      </c>
      <c r="K22" s="82">
        <v>530.363</v>
      </c>
      <c r="L22" s="82">
        <v>539</v>
      </c>
      <c r="M22" s="82">
        <v>545</v>
      </c>
      <c r="N22" s="82">
        <v>541</v>
      </c>
    </row>
    <row r="23" spans="1:14" ht="15">
      <c r="A23" s="18"/>
      <c r="B23" s="227" t="s">
        <v>94</v>
      </c>
      <c r="C23" s="18"/>
      <c r="D23" s="82">
        <v>575.659</v>
      </c>
      <c r="E23" s="82">
        <v>600.639</v>
      </c>
      <c r="F23" s="82">
        <v>601.572</v>
      </c>
      <c r="G23" s="82">
        <v>607.784</v>
      </c>
      <c r="H23" s="82">
        <v>610.752</v>
      </c>
      <c r="I23" s="82">
        <v>617.545</v>
      </c>
      <c r="J23" s="82">
        <v>623.609</v>
      </c>
      <c r="K23" s="82">
        <v>626.721</v>
      </c>
      <c r="L23" s="82">
        <v>640</v>
      </c>
      <c r="M23" s="82">
        <v>649</v>
      </c>
      <c r="N23" s="82">
        <v>649</v>
      </c>
    </row>
    <row r="24" spans="1:14" ht="15">
      <c r="A24" s="18"/>
      <c r="B24" s="227" t="s">
        <v>95</v>
      </c>
      <c r="C24" s="18"/>
      <c r="D24" s="82">
        <v>644.308</v>
      </c>
      <c r="E24" s="82">
        <v>654.299</v>
      </c>
      <c r="F24" s="82">
        <v>646.804</v>
      </c>
      <c r="G24" s="82">
        <v>660.963</v>
      </c>
      <c r="H24" s="82">
        <v>703.315</v>
      </c>
      <c r="I24" s="82">
        <v>705.696</v>
      </c>
      <c r="J24" s="82">
        <v>714.789</v>
      </c>
      <c r="K24" s="82">
        <v>721.667</v>
      </c>
      <c r="L24" s="82">
        <v>727</v>
      </c>
      <c r="M24" s="82">
        <v>743</v>
      </c>
      <c r="N24" s="82">
        <v>739</v>
      </c>
    </row>
    <row r="25" spans="1:14" ht="15">
      <c r="A25" s="18"/>
      <c r="B25" s="227" t="s">
        <v>96</v>
      </c>
      <c r="C25" s="18"/>
      <c r="D25" s="82">
        <v>691.27</v>
      </c>
      <c r="E25" s="82">
        <v>684.405</v>
      </c>
      <c r="F25" s="82">
        <v>684.204</v>
      </c>
      <c r="G25" s="82">
        <v>674.163</v>
      </c>
      <c r="H25" s="82">
        <v>698.857</v>
      </c>
      <c r="I25" s="82">
        <v>709.115</v>
      </c>
      <c r="J25" s="82">
        <v>733.401</v>
      </c>
      <c r="K25" s="82">
        <v>720.393</v>
      </c>
      <c r="L25" s="82">
        <v>781</v>
      </c>
      <c r="M25" s="82">
        <v>792</v>
      </c>
      <c r="N25" s="82">
        <v>792</v>
      </c>
    </row>
    <row r="26" spans="1:14" ht="15">
      <c r="A26" s="18"/>
      <c r="B26" s="227" t="s">
        <v>97</v>
      </c>
      <c r="C26" s="18"/>
      <c r="D26" s="82">
        <v>2758.62</v>
      </c>
      <c r="E26" s="82">
        <v>2796.338</v>
      </c>
      <c r="F26" s="82">
        <v>2820.389</v>
      </c>
      <c r="G26" s="82">
        <v>2846.484</v>
      </c>
      <c r="H26" s="82">
        <v>2903.272</v>
      </c>
      <c r="I26" s="82">
        <v>2911.121</v>
      </c>
      <c r="J26" s="82">
        <v>2967.52</v>
      </c>
      <c r="K26" s="82">
        <v>2964.098</v>
      </c>
      <c r="L26" s="82">
        <v>2983</v>
      </c>
      <c r="M26" s="82">
        <v>3049</v>
      </c>
      <c r="N26" s="82">
        <v>3060</v>
      </c>
    </row>
    <row r="27" spans="1:14" ht="15">
      <c r="A27" s="18"/>
      <c r="B27" s="227" t="s">
        <v>98</v>
      </c>
      <c r="C27" s="18"/>
      <c r="D27" s="82">
        <v>122.01</v>
      </c>
      <c r="E27" s="82">
        <v>124.049</v>
      </c>
      <c r="F27" s="82">
        <v>122.893</v>
      </c>
      <c r="G27" s="82">
        <v>124.388</v>
      </c>
      <c r="H27" s="82">
        <v>128.879</v>
      </c>
      <c r="I27" s="82">
        <v>127.671</v>
      </c>
      <c r="J27" s="82">
        <v>127.576</v>
      </c>
      <c r="K27" s="82">
        <v>128.272</v>
      </c>
      <c r="L27" s="82">
        <v>136</v>
      </c>
      <c r="M27" s="82">
        <v>137</v>
      </c>
      <c r="N27" s="82">
        <v>137</v>
      </c>
    </row>
    <row r="28" spans="1:14" ht="15">
      <c r="A28" s="18"/>
      <c r="B28" s="227" t="s">
        <v>99</v>
      </c>
      <c r="C28" s="18"/>
      <c r="D28" s="82">
        <v>2140.687</v>
      </c>
      <c r="E28" s="82">
        <v>2128.956</v>
      </c>
      <c r="F28" s="82">
        <v>2081.44</v>
      </c>
      <c r="G28" s="82">
        <v>2152.507</v>
      </c>
      <c r="H28" s="82">
        <v>2235.477</v>
      </c>
      <c r="I28" s="82">
        <v>2223.252</v>
      </c>
      <c r="J28" s="82">
        <v>2266.999</v>
      </c>
      <c r="K28" s="82">
        <v>2272.628</v>
      </c>
      <c r="L28" s="82">
        <v>2340</v>
      </c>
      <c r="M28" s="82">
        <v>2351</v>
      </c>
      <c r="N28" s="82">
        <v>2303</v>
      </c>
    </row>
    <row r="29" spans="1:14" ht="15">
      <c r="A29" s="18"/>
      <c r="B29" s="227" t="s">
        <v>100</v>
      </c>
      <c r="C29" s="18"/>
      <c r="D29" s="82">
        <v>1236.138</v>
      </c>
      <c r="E29" s="82">
        <v>1253.497</v>
      </c>
      <c r="F29" s="82">
        <v>1211.108</v>
      </c>
      <c r="G29" s="82">
        <v>1235.612</v>
      </c>
      <c r="H29" s="82">
        <v>1269.047</v>
      </c>
      <c r="I29" s="82">
        <v>1316.468</v>
      </c>
      <c r="J29" s="82">
        <v>1344.911</v>
      </c>
      <c r="K29" s="82">
        <v>1357.319</v>
      </c>
      <c r="L29" s="82">
        <v>1382</v>
      </c>
      <c r="M29" s="82">
        <v>1389</v>
      </c>
      <c r="N29" s="82">
        <v>1408</v>
      </c>
    </row>
    <row r="30" spans="1:14" ht="15">
      <c r="A30" s="18"/>
      <c r="B30" s="227" t="s">
        <v>101</v>
      </c>
      <c r="C30" s="18"/>
      <c r="D30" s="82">
        <v>1079.129</v>
      </c>
      <c r="E30" s="82">
        <v>1095.199</v>
      </c>
      <c r="F30" s="82">
        <v>1083.768</v>
      </c>
      <c r="G30" s="82">
        <v>1078.372</v>
      </c>
      <c r="H30" s="82">
        <v>1131.099</v>
      </c>
      <c r="I30" s="82">
        <v>1153.819</v>
      </c>
      <c r="J30" s="82">
        <v>1165.718</v>
      </c>
      <c r="K30" s="82">
        <v>1167.712</v>
      </c>
      <c r="L30" s="82">
        <v>1201</v>
      </c>
      <c r="M30" s="82">
        <v>1212</v>
      </c>
      <c r="N30" s="82">
        <v>1196</v>
      </c>
    </row>
    <row r="31" spans="1:14" ht="15">
      <c r="A31" s="18"/>
      <c r="B31" s="227" t="s">
        <v>102</v>
      </c>
      <c r="C31" s="18"/>
      <c r="D31" s="82">
        <v>174.081</v>
      </c>
      <c r="E31" s="82">
        <v>178.296</v>
      </c>
      <c r="F31" s="82">
        <v>177.889</v>
      </c>
      <c r="G31" s="82">
        <v>180.632</v>
      </c>
      <c r="H31" s="82">
        <v>190.419</v>
      </c>
      <c r="I31" s="82">
        <v>194.328</v>
      </c>
      <c r="J31" s="82">
        <v>194.712</v>
      </c>
      <c r="K31" s="82">
        <v>197.86</v>
      </c>
      <c r="L31" s="82">
        <v>205</v>
      </c>
      <c r="M31" s="82">
        <v>206</v>
      </c>
      <c r="N31" s="82">
        <v>206</v>
      </c>
    </row>
    <row r="32" spans="1:14" ht="15">
      <c r="A32" s="18"/>
      <c r="B32" s="227" t="s">
        <v>103</v>
      </c>
      <c r="C32" s="18"/>
      <c r="D32" s="82">
        <v>857.417</v>
      </c>
      <c r="E32" s="82">
        <v>874.644</v>
      </c>
      <c r="F32" s="82">
        <v>868.911</v>
      </c>
      <c r="G32" s="82">
        <v>894.732</v>
      </c>
      <c r="H32" s="82">
        <v>941.26</v>
      </c>
      <c r="I32" s="82">
        <v>968.045</v>
      </c>
      <c r="J32" s="82">
        <v>971.227</v>
      </c>
      <c r="K32" s="82">
        <v>961.514</v>
      </c>
      <c r="L32" s="82">
        <v>981</v>
      </c>
      <c r="M32" s="82">
        <v>992</v>
      </c>
      <c r="N32" s="82">
        <v>987</v>
      </c>
    </row>
    <row r="33" spans="1:14" ht="15">
      <c r="A33" s="18"/>
      <c r="B33" s="227" t="s">
        <v>104</v>
      </c>
      <c r="C33" s="18"/>
      <c r="D33" s="82">
        <v>2090.513</v>
      </c>
      <c r="E33" s="82">
        <v>2144.877</v>
      </c>
      <c r="F33" s="82">
        <v>2090.061</v>
      </c>
      <c r="G33" s="82">
        <v>2113.225</v>
      </c>
      <c r="H33" s="82">
        <v>2199.937</v>
      </c>
      <c r="I33" s="82">
        <v>2294.169</v>
      </c>
      <c r="J33" s="82">
        <v>2343.495</v>
      </c>
      <c r="K33" s="82">
        <v>2334.512</v>
      </c>
      <c r="L33" s="82">
        <v>2453</v>
      </c>
      <c r="M33" s="82">
        <v>2462</v>
      </c>
      <c r="N33" s="82">
        <v>2468</v>
      </c>
    </row>
    <row r="34" spans="1:14" ht="15">
      <c r="A34" s="18"/>
      <c r="B34" s="227" t="s">
        <v>105</v>
      </c>
      <c r="C34" s="18"/>
      <c r="D34" s="82">
        <v>1054.241</v>
      </c>
      <c r="E34" s="82">
        <v>1072.735</v>
      </c>
      <c r="F34" s="82">
        <v>1085.952</v>
      </c>
      <c r="G34" s="82">
        <v>1104.622</v>
      </c>
      <c r="H34" s="82">
        <v>1120.874</v>
      </c>
      <c r="I34" s="82">
        <v>1149.377</v>
      </c>
      <c r="J34" s="82">
        <v>1157.665</v>
      </c>
      <c r="K34" s="82">
        <v>1175.035</v>
      </c>
      <c r="L34" s="82">
        <v>1237</v>
      </c>
      <c r="M34" s="82">
        <v>1262</v>
      </c>
      <c r="N34" s="82">
        <v>1248</v>
      </c>
    </row>
    <row r="35" spans="1:14" ht="15">
      <c r="A35" s="18"/>
      <c r="B35" s="227" t="s">
        <v>106</v>
      </c>
      <c r="C35" s="18"/>
      <c r="D35" s="82">
        <v>569.448</v>
      </c>
      <c r="E35" s="82">
        <v>578.026</v>
      </c>
      <c r="F35" s="82">
        <v>582.17</v>
      </c>
      <c r="G35" s="82">
        <v>585.567</v>
      </c>
      <c r="H35" s="82">
        <v>601.398</v>
      </c>
      <c r="I35" s="82">
        <v>603.776</v>
      </c>
      <c r="J35" s="82">
        <v>608.465</v>
      </c>
      <c r="K35" s="82">
        <v>620.465</v>
      </c>
      <c r="L35" s="82">
        <v>635</v>
      </c>
      <c r="M35" s="82">
        <v>629</v>
      </c>
      <c r="N35" s="82">
        <v>630</v>
      </c>
    </row>
    <row r="36" spans="1:14" ht="15">
      <c r="A36" s="18"/>
      <c r="B36" s="227" t="s">
        <v>107</v>
      </c>
      <c r="C36" s="18"/>
      <c r="D36" s="82">
        <v>1486.921</v>
      </c>
      <c r="E36" s="82">
        <v>1527.903</v>
      </c>
      <c r="F36" s="82">
        <v>1559.245</v>
      </c>
      <c r="G36" s="82">
        <v>1570.096</v>
      </c>
      <c r="H36" s="82">
        <v>1607.809</v>
      </c>
      <c r="I36" s="82">
        <v>1647.353</v>
      </c>
      <c r="J36" s="82">
        <v>1687.825</v>
      </c>
      <c r="K36" s="82">
        <v>1702.024</v>
      </c>
      <c r="L36" s="82">
        <v>1713</v>
      </c>
      <c r="M36" s="82">
        <v>1742</v>
      </c>
      <c r="N36" s="82">
        <v>1761</v>
      </c>
    </row>
    <row r="37" spans="1:14" ht="15.75">
      <c r="A37" s="18"/>
      <c r="B37" s="231" t="s">
        <v>329</v>
      </c>
      <c r="C37" s="18"/>
      <c r="D37" s="206">
        <v>39169.242</v>
      </c>
      <c r="E37" s="206">
        <v>39770.018</v>
      </c>
      <c r="F37" s="206">
        <v>39560.968</v>
      </c>
      <c r="G37" s="206">
        <v>40064.597</v>
      </c>
      <c r="H37" s="206">
        <v>41534.725</v>
      </c>
      <c r="I37" s="206">
        <v>42037.652</v>
      </c>
      <c r="J37" s="206">
        <v>42705.286</v>
      </c>
      <c r="K37" s="206">
        <v>42717.843</v>
      </c>
      <c r="L37" s="206">
        <v>44119</v>
      </c>
      <c r="M37" s="206">
        <v>44666</v>
      </c>
      <c r="N37" s="206">
        <v>44470</v>
      </c>
    </row>
    <row r="38" spans="2:13" ht="15" hidden="1">
      <c r="B38" s="138"/>
      <c r="D38" s="29" t="str">
        <f>IF(ABS(D37-SUM(D5:D36))&gt;comments!$A$1,D37-SUM(D5:D36)," ")</f>
        <v> </v>
      </c>
      <c r="E38" s="29" t="str">
        <f>IF(ABS(E37-SUM(E5:E36))&gt;comments!$A$1,E37-SUM(E5:E36)," ")</f>
        <v> </v>
      </c>
      <c r="F38" s="29" t="str">
        <f>IF(ABS(F37-SUM(F5:F36))&gt;comments!$A$1,F37-SUM(F5:F36)," ")</f>
        <v> </v>
      </c>
      <c r="G38" s="29" t="str">
        <f>IF(ABS(G37-SUM(G5:G36))&gt;comments!$A$1,G37-SUM(G5:G36)," ")</f>
        <v> </v>
      </c>
      <c r="H38" s="29" t="str">
        <f>IF(ABS(H37-SUM(H5:H36))&gt;comments!$A$1,H37-SUM(H5:H36)," ")</f>
        <v> </v>
      </c>
      <c r="I38" s="29" t="str">
        <f>IF(ABS(I37-SUM(I5:I36))&gt;comments!$A$1,I37-SUM(I5:I36)," ")</f>
        <v> </v>
      </c>
      <c r="J38" s="29" t="str">
        <f>IF(ABS(J37-SUM(J5:J36))&gt;comments!$A$1,J37-SUM(J5:J36)," ")</f>
        <v> </v>
      </c>
      <c r="K38" s="29" t="str">
        <f>IF(ABS(K37-SUM(K5:K36))&gt;comments!$A$1,K37-SUM(K5:K36)," ")</f>
        <v> </v>
      </c>
      <c r="L38" s="29">
        <f>IF(ABS(L37-SUM(L5:L36))&gt;comments!$A$1,L37-SUM(L5:L36)," ")</f>
        <v>3</v>
      </c>
      <c r="M38" s="29" t="str">
        <f>IF(ABS(M37-SUM(M5:M36))&gt;comments!$A$1,M37-SUM(M5:M36)," ")</f>
        <v> </v>
      </c>
    </row>
    <row r="39" spans="1:14" ht="15">
      <c r="A39" s="214"/>
      <c r="B39" s="264"/>
      <c r="C39" s="214"/>
      <c r="D39" s="310" t="str">
        <f>IF(ABS(D37-SUM(D5:D36))&gt;comments!$A$1,D37-SUM(D5:D36)," ")</f>
        <v> </v>
      </c>
      <c r="E39" s="310" t="str">
        <f>IF(ABS(E37-SUM(E5:E36))&gt;comments!$A$1,E37-SUM(E5:E36)," ")</f>
        <v> </v>
      </c>
      <c r="F39" s="310" t="str">
        <f>IF(ABS(F37-SUM(F5:F36))&gt;comments!$A$1,F37-SUM(F5:F36)," ")</f>
        <v> </v>
      </c>
      <c r="G39" s="310" t="str">
        <f>IF(ABS(G37-SUM(G5:G36))&gt;comments!$A$1,G37-SUM(G5:G36)," ")</f>
        <v> </v>
      </c>
      <c r="H39" s="310" t="str">
        <f>IF(ABS(H37-SUM(H5:H36))&gt;comments!$A$1,H37-SUM(H5:H36)," ")</f>
        <v> </v>
      </c>
      <c r="I39" s="310" t="str">
        <f>IF(ABS(I37-SUM(I5:I36))&gt;comments!$A$1,I37-SUM(I5:I36)," ")</f>
        <v> </v>
      </c>
      <c r="J39" s="310" t="str">
        <f>IF(ABS(J37-SUM(J5:J36))&gt;comments!$A$1,J37-SUM(J5:J36)," ")</f>
        <v> </v>
      </c>
      <c r="K39" s="310" t="str">
        <f>IF(ABS(K37-SUM(K5:K36))&gt;comments!$A$1,K37-SUM(K5:K36)," ")</f>
        <v> </v>
      </c>
      <c r="L39" s="310"/>
      <c r="M39" s="310" t="str">
        <f>IF(ABS(M37-SUM(M5:M36))&gt;comments!$A$1,M37-SUM(M5:M36)," ")</f>
        <v> </v>
      </c>
      <c r="N39" s="310" t="str">
        <f>IF(ABS(N37-SUM(N5:N36))&gt;comments!$A$1,N37-SUM(N5:N36)," ")</f>
        <v> </v>
      </c>
    </row>
    <row r="41" ht="12.75">
      <c r="B41" t="s">
        <v>109</v>
      </c>
    </row>
    <row r="42" ht="12.75">
      <c r="A42" t="s">
        <v>496</v>
      </c>
    </row>
    <row r="43" ht="12.75">
      <c r="B43" t="s">
        <v>328</v>
      </c>
    </row>
    <row r="44" ht="6" customHeight="1"/>
  </sheetData>
  <printOptions/>
  <pageMargins left="0.75" right="0.75" top="1" bottom="1" header="0.5" footer="0.5"/>
  <pageSetup fitToHeight="1" fitToWidth="1" horizontalDpi="300" verticalDpi="300" orientation="portrait" paperSize="9" scale="67" r:id="rId1"/>
  <headerFooter alignWithMargins="0">
    <oddHeader>&amp;R&amp;"Arial,Bold"&amp;14ROAD TRAFFIC</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N44"/>
  <sheetViews>
    <sheetView zoomScale="85" zoomScaleNormal="85" workbookViewId="0" topLeftCell="B1">
      <selection activeCell="I31" sqref="I31"/>
    </sheetView>
  </sheetViews>
  <sheetFormatPr defaultColWidth="9.140625" defaultRowHeight="12.75"/>
  <cols>
    <col min="1" max="1" width="9.8515625" style="0" hidden="1" customWidth="1"/>
    <col min="2" max="2" width="26.28125" style="0" customWidth="1"/>
    <col min="3" max="3" width="10.57421875" style="0" bestFit="1" customWidth="1"/>
    <col min="4" max="4" width="10.421875" style="0" customWidth="1"/>
    <col min="5" max="7" width="10.57421875" style="0" customWidth="1"/>
    <col min="8" max="14" width="10.57421875" style="0" bestFit="1" customWidth="1"/>
    <col min="15" max="15" width="31.7109375" style="0" customWidth="1"/>
  </cols>
  <sheetData>
    <row r="1" spans="2:16" s="18" customFormat="1" ht="18.75">
      <c r="B1" s="133" t="s">
        <v>467</v>
      </c>
      <c r="C1" s="25"/>
      <c r="D1" s="25"/>
      <c r="E1" s="25"/>
      <c r="F1" s="25"/>
      <c r="G1" s="25"/>
      <c r="H1" s="25"/>
      <c r="I1" s="25"/>
      <c r="J1" s="25"/>
      <c r="K1" s="25"/>
      <c r="L1" s="25"/>
      <c r="M1" s="25"/>
      <c r="N1" s="25"/>
      <c r="O1" s="25"/>
      <c r="P1" s="25"/>
    </row>
    <row r="2" spans="2:14" s="18" customFormat="1" ht="5.25" customHeight="1">
      <c r="B2" s="25" t="s">
        <v>435</v>
      </c>
      <c r="C2" s="25"/>
      <c r="D2" s="25"/>
      <c r="E2" s="25"/>
      <c r="F2" s="25"/>
      <c r="G2" s="25"/>
      <c r="H2" s="25"/>
      <c r="I2" s="25"/>
      <c r="J2" s="25"/>
      <c r="K2" s="25"/>
      <c r="L2" s="25"/>
      <c r="M2" s="25"/>
      <c r="N2" s="25"/>
    </row>
    <row r="3" spans="1:14" s="18" customFormat="1" ht="21" customHeight="1" thickBot="1">
      <c r="A3" s="20" t="s">
        <v>30</v>
      </c>
      <c r="B3" s="211" t="s">
        <v>31</v>
      </c>
      <c r="C3" s="233" t="s">
        <v>32</v>
      </c>
      <c r="D3" s="233" t="s">
        <v>33</v>
      </c>
      <c r="E3" s="233" t="s">
        <v>34</v>
      </c>
      <c r="F3" s="233" t="s">
        <v>35</v>
      </c>
      <c r="G3" s="233" t="s">
        <v>36</v>
      </c>
      <c r="H3" s="233" t="s">
        <v>37</v>
      </c>
      <c r="I3" s="233" t="s">
        <v>38</v>
      </c>
      <c r="J3" s="233" t="s">
        <v>39</v>
      </c>
      <c r="K3" s="233" t="s">
        <v>40</v>
      </c>
      <c r="L3" s="233" t="s">
        <v>41</v>
      </c>
      <c r="M3" s="233" t="s">
        <v>42</v>
      </c>
      <c r="N3" s="233" t="s">
        <v>43</v>
      </c>
    </row>
    <row r="4" spans="1:14" s="18" customFormat="1" ht="21" customHeight="1">
      <c r="A4" s="30"/>
      <c r="B4" s="131" t="s">
        <v>370</v>
      </c>
      <c r="C4" s="337">
        <v>26244</v>
      </c>
      <c r="D4" s="337">
        <v>29166</v>
      </c>
      <c r="E4" s="337">
        <v>30805</v>
      </c>
      <c r="F4" s="337">
        <v>31576</v>
      </c>
      <c r="G4" s="337">
        <v>34525</v>
      </c>
      <c r="H4" s="337">
        <v>33181</v>
      </c>
      <c r="I4" s="337">
        <v>35912</v>
      </c>
      <c r="J4" s="337">
        <v>37043</v>
      </c>
      <c r="K4" s="337">
        <v>33449</v>
      </c>
      <c r="L4" s="337">
        <v>33175</v>
      </c>
      <c r="M4" s="337">
        <v>28697</v>
      </c>
      <c r="N4" s="337">
        <v>27617</v>
      </c>
    </row>
    <row r="5" spans="1:14" ht="17.25" customHeight="1">
      <c r="A5" s="1">
        <v>101250</v>
      </c>
      <c r="B5" s="131" t="s">
        <v>58</v>
      </c>
      <c r="C5" s="337">
        <v>23052</v>
      </c>
      <c r="D5" s="337">
        <v>25403</v>
      </c>
      <c r="E5" s="337">
        <v>25129</v>
      </c>
      <c r="F5" s="337">
        <v>26392</v>
      </c>
      <c r="G5" s="337">
        <v>26479</v>
      </c>
      <c r="H5" s="337">
        <v>25892</v>
      </c>
      <c r="I5" s="337">
        <v>25432</v>
      </c>
      <c r="J5" s="337">
        <v>26014</v>
      </c>
      <c r="K5" s="337">
        <v>25654</v>
      </c>
      <c r="L5" s="337">
        <v>26095</v>
      </c>
      <c r="M5" s="337">
        <v>25311</v>
      </c>
      <c r="N5" s="337">
        <v>23488</v>
      </c>
    </row>
    <row r="6" spans="1:14" ht="17.25" customHeight="1">
      <c r="A6" s="1">
        <v>103094</v>
      </c>
      <c r="B6" s="131" t="s">
        <v>410</v>
      </c>
      <c r="C6" s="337">
        <v>53520</v>
      </c>
      <c r="D6" s="337">
        <v>54351</v>
      </c>
      <c r="E6" s="337">
        <v>53305</v>
      </c>
      <c r="F6" s="337">
        <v>55553</v>
      </c>
      <c r="G6" s="337">
        <v>55650</v>
      </c>
      <c r="H6" s="337">
        <v>56389</v>
      </c>
      <c r="I6" s="337">
        <v>55427</v>
      </c>
      <c r="J6" s="337">
        <v>56227</v>
      </c>
      <c r="K6" s="337">
        <v>55851</v>
      </c>
      <c r="L6" s="337">
        <v>55375</v>
      </c>
      <c r="M6" s="337">
        <v>53424</v>
      </c>
      <c r="N6" s="337">
        <v>48133</v>
      </c>
    </row>
    <row r="7" spans="1:14" ht="17.25" customHeight="1">
      <c r="A7" s="1">
        <v>104150</v>
      </c>
      <c r="B7" s="131" t="s">
        <v>117</v>
      </c>
      <c r="C7" s="338">
        <v>24640</v>
      </c>
      <c r="D7" s="338">
        <v>30703</v>
      </c>
      <c r="E7" s="338">
        <v>30270</v>
      </c>
      <c r="F7" s="338">
        <v>31597</v>
      </c>
      <c r="G7" s="338">
        <v>31417</v>
      </c>
      <c r="H7" s="338">
        <v>31443</v>
      </c>
      <c r="I7" s="338">
        <v>30339</v>
      </c>
      <c r="J7" s="338">
        <v>31006</v>
      </c>
      <c r="K7" s="338">
        <v>31442</v>
      </c>
      <c r="L7" s="338">
        <v>31479</v>
      </c>
      <c r="M7" s="338">
        <v>29869</v>
      </c>
      <c r="N7" s="338">
        <v>26240</v>
      </c>
    </row>
    <row r="8" spans="1:14" ht="17.25" customHeight="1">
      <c r="A8" s="1">
        <v>104480</v>
      </c>
      <c r="B8" s="131" t="s">
        <v>62</v>
      </c>
      <c r="C8" s="338" t="s">
        <v>114</v>
      </c>
      <c r="D8" s="338" t="s">
        <v>114</v>
      </c>
      <c r="E8" s="338" t="s">
        <v>114</v>
      </c>
      <c r="F8" s="338" t="s">
        <v>114</v>
      </c>
      <c r="G8" s="338" t="s">
        <v>114</v>
      </c>
      <c r="H8" s="338" t="s">
        <v>114</v>
      </c>
      <c r="I8" s="337">
        <v>38766</v>
      </c>
      <c r="J8" s="337">
        <v>41736</v>
      </c>
      <c r="K8" s="337">
        <v>40007</v>
      </c>
      <c r="L8" s="337">
        <v>40341</v>
      </c>
      <c r="M8" s="337">
        <v>37805</v>
      </c>
      <c r="N8" s="337">
        <v>35351</v>
      </c>
    </row>
    <row r="9" spans="1:14" ht="17.25" customHeight="1">
      <c r="A9" s="1"/>
      <c r="B9" s="131" t="s">
        <v>346</v>
      </c>
      <c r="C9" s="337">
        <v>27320</v>
      </c>
      <c r="D9" s="337">
        <v>31652</v>
      </c>
      <c r="E9" s="337">
        <v>32268</v>
      </c>
      <c r="F9" s="337">
        <v>33995</v>
      </c>
      <c r="G9" s="337">
        <v>37102</v>
      </c>
      <c r="H9" s="337">
        <v>35767</v>
      </c>
      <c r="I9" s="337">
        <v>37752</v>
      </c>
      <c r="J9" s="337">
        <v>38415</v>
      </c>
      <c r="K9" s="337">
        <v>35579</v>
      </c>
      <c r="L9" s="337">
        <v>32606</v>
      </c>
      <c r="M9" s="337">
        <v>30546</v>
      </c>
      <c r="N9" s="337">
        <v>29608</v>
      </c>
    </row>
    <row r="10" spans="1:14" ht="17.25" customHeight="1">
      <c r="A10" s="1"/>
      <c r="B10" s="131" t="s">
        <v>54</v>
      </c>
      <c r="C10" s="338" t="s">
        <v>114</v>
      </c>
      <c r="D10" s="338" t="s">
        <v>114</v>
      </c>
      <c r="E10" s="338" t="s">
        <v>114</v>
      </c>
      <c r="F10" s="338" t="s">
        <v>114</v>
      </c>
      <c r="G10" s="338" t="s">
        <v>114</v>
      </c>
      <c r="H10" s="338" t="s">
        <v>114</v>
      </c>
      <c r="I10" s="338" t="s">
        <v>114</v>
      </c>
      <c r="J10" s="338" t="s">
        <v>114</v>
      </c>
      <c r="K10" s="338" t="s">
        <v>114</v>
      </c>
      <c r="L10" s="338" t="s">
        <v>114</v>
      </c>
      <c r="M10" s="338" t="s">
        <v>114</v>
      </c>
      <c r="N10" s="338" t="s">
        <v>114</v>
      </c>
    </row>
    <row r="11" spans="1:14" ht="17.25" customHeight="1">
      <c r="A11" s="1">
        <v>104760</v>
      </c>
      <c r="B11" s="131" t="s">
        <v>322</v>
      </c>
      <c r="C11" s="338">
        <v>25696</v>
      </c>
      <c r="D11" s="338">
        <v>21979</v>
      </c>
      <c r="E11" s="338">
        <v>24219</v>
      </c>
      <c r="F11" s="338">
        <v>31990</v>
      </c>
      <c r="G11" s="338">
        <v>33595</v>
      </c>
      <c r="H11" s="338">
        <v>33727</v>
      </c>
      <c r="I11" s="338">
        <v>34193</v>
      </c>
      <c r="J11" s="338">
        <v>35084</v>
      </c>
      <c r="K11" s="338">
        <v>33745</v>
      </c>
      <c r="L11" s="338">
        <v>32771</v>
      </c>
      <c r="M11" s="338">
        <v>30530</v>
      </c>
      <c r="N11" s="338">
        <v>29654</v>
      </c>
    </row>
    <row r="12" spans="1:14" ht="17.25" customHeight="1">
      <c r="A12" s="1">
        <v>104890</v>
      </c>
      <c r="B12" s="131" t="s">
        <v>44</v>
      </c>
      <c r="C12" s="337">
        <v>7070</v>
      </c>
      <c r="D12" s="337">
        <v>7792</v>
      </c>
      <c r="E12" s="337">
        <v>8486</v>
      </c>
      <c r="F12" s="337">
        <v>8647</v>
      </c>
      <c r="G12" s="337">
        <v>9047</v>
      </c>
      <c r="H12" s="337">
        <v>9102</v>
      </c>
      <c r="I12" s="337">
        <v>9914</v>
      </c>
      <c r="J12" s="337">
        <v>9918</v>
      </c>
      <c r="K12" s="338">
        <v>9228</v>
      </c>
      <c r="L12" s="338">
        <v>9367</v>
      </c>
      <c r="M12" s="338">
        <v>7958</v>
      </c>
      <c r="N12" s="338">
        <v>7842</v>
      </c>
    </row>
    <row r="13" spans="1:14" ht="17.25" customHeight="1">
      <c r="A13" s="1">
        <v>108620</v>
      </c>
      <c r="B13" s="131" t="s">
        <v>50</v>
      </c>
      <c r="C13" s="337">
        <v>3073</v>
      </c>
      <c r="D13" s="337">
        <v>3355</v>
      </c>
      <c r="E13" s="337">
        <v>3529</v>
      </c>
      <c r="F13" s="337">
        <v>3682</v>
      </c>
      <c r="G13" s="337">
        <v>3929</v>
      </c>
      <c r="H13" s="337">
        <v>3854</v>
      </c>
      <c r="I13" s="337">
        <v>2100</v>
      </c>
      <c r="J13" s="337">
        <v>3800</v>
      </c>
      <c r="K13" s="337">
        <v>3719</v>
      </c>
      <c r="L13" s="337">
        <v>3681</v>
      </c>
      <c r="M13" s="337">
        <v>3514</v>
      </c>
      <c r="N13" s="337">
        <v>3286</v>
      </c>
    </row>
    <row r="14" spans="1:14" ht="17.25" customHeight="1">
      <c r="A14" s="1">
        <v>108690</v>
      </c>
      <c r="B14" s="131" t="s">
        <v>48</v>
      </c>
      <c r="C14" s="338">
        <v>1400</v>
      </c>
      <c r="D14" s="337">
        <v>1579</v>
      </c>
      <c r="E14" s="337">
        <v>1713</v>
      </c>
      <c r="F14" s="337">
        <v>1843</v>
      </c>
      <c r="G14" s="337">
        <v>2061</v>
      </c>
      <c r="H14" s="337">
        <v>2213</v>
      </c>
      <c r="I14" s="337">
        <v>2379</v>
      </c>
      <c r="J14" s="337">
        <v>2678</v>
      </c>
      <c r="K14" s="338" t="s">
        <v>114</v>
      </c>
      <c r="L14" s="338" t="s">
        <v>114</v>
      </c>
      <c r="M14" s="338" t="s">
        <v>114</v>
      </c>
      <c r="N14" s="338" t="s">
        <v>114</v>
      </c>
    </row>
    <row r="15" spans="1:14" ht="17.25" customHeight="1">
      <c r="A15" s="1">
        <v>110032</v>
      </c>
      <c r="B15" s="131" t="s">
        <v>45</v>
      </c>
      <c r="C15" s="337">
        <v>22578</v>
      </c>
      <c r="D15" s="337">
        <v>25299</v>
      </c>
      <c r="E15" s="337">
        <v>26028</v>
      </c>
      <c r="F15" s="337">
        <v>26307</v>
      </c>
      <c r="G15" s="337">
        <v>27162</v>
      </c>
      <c r="H15" s="337">
        <v>26790</v>
      </c>
      <c r="I15" s="337">
        <v>27691</v>
      </c>
      <c r="J15" s="337">
        <v>28420</v>
      </c>
      <c r="K15" s="337">
        <v>27201</v>
      </c>
      <c r="L15" s="337">
        <v>26520</v>
      </c>
      <c r="M15" s="337">
        <v>24424</v>
      </c>
      <c r="N15" s="337">
        <v>22394</v>
      </c>
    </row>
    <row r="16" spans="1:14" ht="17.25" customHeight="1">
      <c r="A16" s="1">
        <v>113120</v>
      </c>
      <c r="B16" s="131" t="s">
        <v>47</v>
      </c>
      <c r="C16" s="337">
        <v>4392</v>
      </c>
      <c r="D16" s="337">
        <v>4928</v>
      </c>
      <c r="E16" s="337">
        <v>5221</v>
      </c>
      <c r="F16" s="337">
        <v>5612</v>
      </c>
      <c r="G16" s="337">
        <v>6125</v>
      </c>
      <c r="H16" s="337">
        <v>6210</v>
      </c>
      <c r="I16" s="337">
        <v>6635</v>
      </c>
      <c r="J16" s="337">
        <v>6864</v>
      </c>
      <c r="K16" s="337">
        <v>6198</v>
      </c>
      <c r="L16" s="337">
        <v>5596</v>
      </c>
      <c r="M16" s="337">
        <v>5015</v>
      </c>
      <c r="N16" s="337">
        <v>4771</v>
      </c>
    </row>
    <row r="17" spans="1:14" ht="17.25" customHeight="1">
      <c r="A17" s="1">
        <v>115580</v>
      </c>
      <c r="B17" s="131" t="s">
        <v>46</v>
      </c>
      <c r="C17" s="337">
        <v>6824</v>
      </c>
      <c r="D17" s="337">
        <v>7233</v>
      </c>
      <c r="E17" s="337">
        <v>8324</v>
      </c>
      <c r="F17" s="337">
        <v>8325</v>
      </c>
      <c r="G17" s="337">
        <v>9718</v>
      </c>
      <c r="H17" s="337">
        <v>9941</v>
      </c>
      <c r="I17" s="337">
        <v>10386</v>
      </c>
      <c r="J17" s="337">
        <v>10944</v>
      </c>
      <c r="K17" s="338" t="s">
        <v>114</v>
      </c>
      <c r="L17" s="337">
        <v>8940</v>
      </c>
      <c r="M17" s="338" t="s">
        <v>114</v>
      </c>
      <c r="N17" s="337">
        <v>5364</v>
      </c>
    </row>
    <row r="18" spans="1:14" ht="17.25" customHeight="1">
      <c r="A18" s="1">
        <v>116530</v>
      </c>
      <c r="B18" s="204" t="s">
        <v>68</v>
      </c>
      <c r="C18" s="337">
        <v>4730</v>
      </c>
      <c r="D18" s="337">
        <v>5357</v>
      </c>
      <c r="E18" s="337">
        <v>5689</v>
      </c>
      <c r="F18" s="337">
        <v>5909</v>
      </c>
      <c r="G18" s="337">
        <v>6518</v>
      </c>
      <c r="H18" s="337">
        <v>6346</v>
      </c>
      <c r="I18" s="337">
        <v>6625</v>
      </c>
      <c r="J18" s="337">
        <v>6673</v>
      </c>
      <c r="K18" s="337">
        <v>6200</v>
      </c>
      <c r="L18" s="337">
        <v>6038</v>
      </c>
      <c r="M18" s="337">
        <v>5253</v>
      </c>
      <c r="N18" s="337">
        <v>4800</v>
      </c>
    </row>
    <row r="19" spans="1:14" ht="17.25" customHeight="1">
      <c r="A19" s="1"/>
      <c r="B19" s="131" t="s">
        <v>411</v>
      </c>
      <c r="C19" s="337">
        <v>7358</v>
      </c>
      <c r="D19" s="337">
        <v>8531</v>
      </c>
      <c r="E19" s="337">
        <v>8933</v>
      </c>
      <c r="F19" s="337">
        <v>9103</v>
      </c>
      <c r="G19" s="337">
        <v>9590</v>
      </c>
      <c r="H19" s="337">
        <v>9596</v>
      </c>
      <c r="I19" s="337">
        <v>9170</v>
      </c>
      <c r="J19" s="337">
        <v>9765</v>
      </c>
      <c r="K19" s="337">
        <v>9179</v>
      </c>
      <c r="L19" s="337">
        <v>9323</v>
      </c>
      <c r="M19" s="337">
        <v>8689</v>
      </c>
      <c r="N19" s="337">
        <v>7426</v>
      </c>
    </row>
    <row r="20" spans="1:14" ht="17.25" customHeight="1">
      <c r="A20" s="1">
        <v>118850</v>
      </c>
      <c r="B20" s="131" t="s">
        <v>52</v>
      </c>
      <c r="C20" s="337">
        <v>3720</v>
      </c>
      <c r="D20" s="337">
        <v>3976</v>
      </c>
      <c r="E20" s="337">
        <v>4599</v>
      </c>
      <c r="F20" s="337">
        <v>4708</v>
      </c>
      <c r="G20" s="337">
        <v>5364</v>
      </c>
      <c r="H20" s="337">
        <v>5079</v>
      </c>
      <c r="I20" s="337">
        <v>5466</v>
      </c>
      <c r="J20" s="337">
        <v>5865</v>
      </c>
      <c r="K20" s="337">
        <v>5109</v>
      </c>
      <c r="L20" s="337">
        <v>4700</v>
      </c>
      <c r="M20" s="337">
        <v>4159</v>
      </c>
      <c r="N20" s="337">
        <v>3919</v>
      </c>
    </row>
    <row r="21" spans="1:14" ht="17.25" customHeight="1">
      <c r="A21" s="1">
        <v>123700</v>
      </c>
      <c r="B21" s="204" t="s">
        <v>159</v>
      </c>
      <c r="C21" s="337">
        <v>5945</v>
      </c>
      <c r="D21" s="337">
        <v>6464</v>
      </c>
      <c r="E21" s="337">
        <v>6750</v>
      </c>
      <c r="F21" s="337">
        <v>6913</v>
      </c>
      <c r="G21" s="337">
        <v>7389</v>
      </c>
      <c r="H21" s="337">
        <v>7187</v>
      </c>
      <c r="I21" s="337">
        <v>7365</v>
      </c>
      <c r="J21" s="337">
        <v>7445</v>
      </c>
      <c r="K21" s="337">
        <v>7082</v>
      </c>
      <c r="L21" s="337">
        <v>6735</v>
      </c>
      <c r="M21" s="337">
        <v>6493</v>
      </c>
      <c r="N21" s="337">
        <v>6063</v>
      </c>
    </row>
    <row r="22" spans="1:14" ht="17.25" customHeight="1">
      <c r="A22" s="1"/>
      <c r="B22" s="131" t="s">
        <v>57</v>
      </c>
      <c r="C22" s="337">
        <v>3101</v>
      </c>
      <c r="D22" s="337">
        <v>2985</v>
      </c>
      <c r="E22" s="337">
        <v>3082</v>
      </c>
      <c r="F22" s="337">
        <v>3250</v>
      </c>
      <c r="G22" s="337">
        <v>3550</v>
      </c>
      <c r="H22" s="337">
        <v>3403</v>
      </c>
      <c r="I22" s="337">
        <v>3476</v>
      </c>
      <c r="J22" s="337">
        <v>3632</v>
      </c>
      <c r="K22" s="337">
        <v>3465</v>
      </c>
      <c r="L22" s="337">
        <v>3264</v>
      </c>
      <c r="M22" s="337">
        <v>3657</v>
      </c>
      <c r="N22" s="337">
        <v>2573</v>
      </c>
    </row>
    <row r="23" spans="1:14" ht="17.25" customHeight="1">
      <c r="A23" s="1">
        <v>126400</v>
      </c>
      <c r="B23" s="204" t="s">
        <v>67</v>
      </c>
      <c r="C23" s="338" t="s">
        <v>114</v>
      </c>
      <c r="D23" s="338" t="s">
        <v>114</v>
      </c>
      <c r="E23" s="338" t="s">
        <v>114</v>
      </c>
      <c r="F23" s="338" t="s">
        <v>114</v>
      </c>
      <c r="G23" s="338" t="s">
        <v>114</v>
      </c>
      <c r="H23" s="338" t="s">
        <v>114</v>
      </c>
      <c r="I23" s="337">
        <v>2703</v>
      </c>
      <c r="J23" s="337">
        <v>3611</v>
      </c>
      <c r="K23" s="337">
        <v>3114</v>
      </c>
      <c r="L23" s="337">
        <v>3063</v>
      </c>
      <c r="M23" s="337">
        <v>2671</v>
      </c>
      <c r="N23" s="337">
        <v>2701</v>
      </c>
    </row>
    <row r="24" spans="1:14" ht="17.25" customHeight="1">
      <c r="A24" s="1"/>
      <c r="B24" s="131" t="s">
        <v>53</v>
      </c>
      <c r="C24" s="337">
        <v>24675</v>
      </c>
      <c r="D24" s="337">
        <v>27023</v>
      </c>
      <c r="E24" s="337">
        <v>27493</v>
      </c>
      <c r="F24" s="337">
        <v>28601</v>
      </c>
      <c r="G24" s="337">
        <v>29461</v>
      </c>
      <c r="H24" s="337">
        <v>28661</v>
      </c>
      <c r="I24" s="337">
        <v>29598</v>
      </c>
      <c r="J24" s="337">
        <v>29748</v>
      </c>
      <c r="K24" s="337">
        <v>28435</v>
      </c>
      <c r="L24" s="337">
        <v>26918</v>
      </c>
      <c r="M24" s="337">
        <v>25683</v>
      </c>
      <c r="N24" s="337">
        <v>24239</v>
      </c>
    </row>
    <row r="25" spans="1:14" ht="17.25" customHeight="1">
      <c r="A25" s="1">
        <v>130754</v>
      </c>
      <c r="B25" s="204" t="s">
        <v>70</v>
      </c>
      <c r="C25" s="337">
        <v>14376</v>
      </c>
      <c r="D25" s="337">
        <v>15832</v>
      </c>
      <c r="E25" s="337">
        <v>15712</v>
      </c>
      <c r="F25" s="337">
        <v>16461</v>
      </c>
      <c r="G25" s="337">
        <v>16860</v>
      </c>
      <c r="H25" s="337">
        <v>16420</v>
      </c>
      <c r="I25" s="337">
        <v>15985</v>
      </c>
      <c r="J25" s="337">
        <v>16119</v>
      </c>
      <c r="K25" s="337">
        <v>16107</v>
      </c>
      <c r="L25" s="337">
        <v>15970</v>
      </c>
      <c r="M25" s="337">
        <v>15309</v>
      </c>
      <c r="N25" s="337">
        <v>14173</v>
      </c>
    </row>
    <row r="26" spans="1:14" ht="17.25" customHeight="1">
      <c r="A26" s="1"/>
      <c r="B26" s="204" t="s">
        <v>347</v>
      </c>
      <c r="C26" s="337">
        <v>54817</v>
      </c>
      <c r="D26" s="337">
        <v>64406</v>
      </c>
      <c r="E26" s="337">
        <v>63339</v>
      </c>
      <c r="F26" s="337">
        <v>65705</v>
      </c>
      <c r="G26" s="337">
        <v>67334</v>
      </c>
      <c r="H26" s="337">
        <v>67099</v>
      </c>
      <c r="I26" s="337">
        <v>67477</v>
      </c>
      <c r="J26" s="337">
        <v>68643</v>
      </c>
      <c r="K26" s="337">
        <v>67554</v>
      </c>
      <c r="L26" s="337">
        <v>67051</v>
      </c>
      <c r="M26" s="337">
        <v>63170</v>
      </c>
      <c r="N26" s="337">
        <v>58386</v>
      </c>
    </row>
    <row r="27" spans="1:14" ht="17.25" customHeight="1">
      <c r="A27" s="1"/>
      <c r="B27" s="131" t="s">
        <v>323</v>
      </c>
      <c r="C27" s="337">
        <v>2936</v>
      </c>
      <c r="D27" s="337">
        <v>3556</v>
      </c>
      <c r="E27" s="337">
        <v>4217</v>
      </c>
      <c r="F27" s="337">
        <v>4353</v>
      </c>
      <c r="G27" s="337">
        <v>5830</v>
      </c>
      <c r="H27" s="337">
        <v>5604</v>
      </c>
      <c r="I27" s="337">
        <v>6039</v>
      </c>
      <c r="J27" s="337">
        <v>6698</v>
      </c>
      <c r="K27" s="337">
        <v>5321</v>
      </c>
      <c r="L27" s="337">
        <v>4326</v>
      </c>
      <c r="M27" s="337">
        <v>3259</v>
      </c>
      <c r="N27" s="337">
        <v>3101</v>
      </c>
    </row>
    <row r="28" spans="1:14" ht="17.25" customHeight="1">
      <c r="A28" s="1"/>
      <c r="B28" s="131" t="s">
        <v>49</v>
      </c>
      <c r="C28" s="337">
        <v>2025</v>
      </c>
      <c r="D28" s="337">
        <v>2453</v>
      </c>
      <c r="E28" s="337">
        <v>2864</v>
      </c>
      <c r="F28" s="337">
        <v>3198</v>
      </c>
      <c r="G28" s="337">
        <v>4368</v>
      </c>
      <c r="H28" s="337">
        <v>4212</v>
      </c>
      <c r="I28" s="337">
        <v>4750</v>
      </c>
      <c r="J28" s="337">
        <v>5338</v>
      </c>
      <c r="K28" s="337">
        <v>4132</v>
      </c>
      <c r="L28" s="337">
        <v>3253</v>
      </c>
      <c r="M28" s="337">
        <v>374</v>
      </c>
      <c r="N28" s="337">
        <v>1185</v>
      </c>
    </row>
    <row r="29" spans="1:14" ht="17.25" customHeight="1">
      <c r="A29" s="1">
        <v>132061</v>
      </c>
      <c r="B29" s="131" t="s">
        <v>65</v>
      </c>
      <c r="C29" s="338" t="s">
        <v>114</v>
      </c>
      <c r="D29" s="338" t="s">
        <v>114</v>
      </c>
      <c r="E29" s="338" t="s">
        <v>114</v>
      </c>
      <c r="F29" s="338" t="s">
        <v>114</v>
      </c>
      <c r="G29" s="338" t="s">
        <v>114</v>
      </c>
      <c r="H29" s="338" t="s">
        <v>114</v>
      </c>
      <c r="I29" s="338" t="s">
        <v>114</v>
      </c>
      <c r="J29" s="338" t="s">
        <v>114</v>
      </c>
      <c r="K29" s="338" t="s">
        <v>114</v>
      </c>
      <c r="L29" s="338" t="s">
        <v>114</v>
      </c>
      <c r="M29" s="338" t="s">
        <v>114</v>
      </c>
      <c r="N29" s="338" t="s">
        <v>114</v>
      </c>
    </row>
    <row r="30" spans="1:14" ht="17.25" customHeight="1">
      <c r="A30" s="1">
        <v>137190</v>
      </c>
      <c r="B30" s="131" t="s">
        <v>64</v>
      </c>
      <c r="C30" s="337">
        <v>16978</v>
      </c>
      <c r="D30" s="337">
        <v>15737</v>
      </c>
      <c r="E30" s="337">
        <v>18781</v>
      </c>
      <c r="F30" s="337">
        <v>17423</v>
      </c>
      <c r="G30" s="337">
        <v>19931</v>
      </c>
      <c r="H30" s="337">
        <v>20185</v>
      </c>
      <c r="I30" s="337">
        <v>18503</v>
      </c>
      <c r="J30" s="337">
        <v>18171</v>
      </c>
      <c r="K30" s="337">
        <v>19368</v>
      </c>
      <c r="L30" s="337">
        <v>18184</v>
      </c>
      <c r="M30" s="337">
        <v>18538</v>
      </c>
      <c r="N30" s="337">
        <v>17698</v>
      </c>
    </row>
    <row r="31" spans="1:14" ht="17.25" customHeight="1">
      <c r="A31" s="1">
        <v>155170</v>
      </c>
      <c r="B31" s="131" t="s">
        <v>63</v>
      </c>
      <c r="C31" s="337">
        <v>1048</v>
      </c>
      <c r="D31" s="337">
        <v>1182</v>
      </c>
      <c r="E31" s="337">
        <v>1384</v>
      </c>
      <c r="F31" s="337">
        <v>1539</v>
      </c>
      <c r="G31" s="337">
        <v>1926</v>
      </c>
      <c r="H31" s="337">
        <v>1903</v>
      </c>
      <c r="I31" s="338" t="s">
        <v>114</v>
      </c>
      <c r="J31" s="337">
        <v>4509</v>
      </c>
      <c r="K31" s="337">
        <v>3758</v>
      </c>
      <c r="L31" s="337">
        <v>3023</v>
      </c>
      <c r="M31" s="337">
        <v>2510</v>
      </c>
      <c r="N31" s="337">
        <v>2239</v>
      </c>
    </row>
    <row r="32" spans="1:14" ht="17.25" customHeight="1">
      <c r="A32" s="1">
        <v>159040</v>
      </c>
      <c r="B32" s="131" t="s">
        <v>60</v>
      </c>
      <c r="C32" s="337">
        <v>2240</v>
      </c>
      <c r="D32" s="337">
        <v>2549</v>
      </c>
      <c r="E32" s="337">
        <v>2961</v>
      </c>
      <c r="F32" s="337">
        <v>3326</v>
      </c>
      <c r="G32" s="337">
        <v>4186</v>
      </c>
      <c r="H32" s="337">
        <v>4061</v>
      </c>
      <c r="I32" s="337">
        <v>4496</v>
      </c>
      <c r="J32" s="337">
        <v>4936</v>
      </c>
      <c r="K32" s="337">
        <v>4048</v>
      </c>
      <c r="L32" s="337">
        <v>3226</v>
      </c>
      <c r="M32" s="338">
        <v>2681</v>
      </c>
      <c r="N32" s="338">
        <v>2477</v>
      </c>
    </row>
    <row r="33" spans="1:14" ht="17.25" customHeight="1">
      <c r="A33" s="1">
        <v>174100</v>
      </c>
      <c r="B33" s="204" t="s">
        <v>116</v>
      </c>
      <c r="C33" s="337">
        <v>25423</v>
      </c>
      <c r="D33" s="337">
        <v>26441</v>
      </c>
      <c r="E33" s="337">
        <v>26020</v>
      </c>
      <c r="F33" s="337">
        <v>26765</v>
      </c>
      <c r="G33" s="337">
        <v>26753</v>
      </c>
      <c r="H33" s="337">
        <v>27192</v>
      </c>
      <c r="I33" s="337">
        <v>27159</v>
      </c>
      <c r="J33" s="337">
        <v>27600</v>
      </c>
      <c r="K33" s="337">
        <v>27592</v>
      </c>
      <c r="L33" s="337">
        <v>27476</v>
      </c>
      <c r="M33" s="337">
        <v>26080</v>
      </c>
      <c r="N33" s="337">
        <v>22437</v>
      </c>
    </row>
    <row r="34" spans="1:14" ht="17.25" customHeight="1">
      <c r="A34" s="1">
        <v>180100</v>
      </c>
      <c r="B34" s="131" t="s">
        <v>413</v>
      </c>
      <c r="C34" s="338" t="s">
        <v>114</v>
      </c>
      <c r="D34" s="337">
        <v>17908</v>
      </c>
      <c r="E34" s="337">
        <v>17228</v>
      </c>
      <c r="F34" s="337">
        <v>17690</v>
      </c>
      <c r="G34" s="338" t="s">
        <v>114</v>
      </c>
      <c r="H34" s="338" t="s">
        <v>114</v>
      </c>
      <c r="I34" s="338" t="s">
        <v>114</v>
      </c>
      <c r="J34" s="338" t="s">
        <v>114</v>
      </c>
      <c r="K34" s="338" t="s">
        <v>114</v>
      </c>
      <c r="L34" s="337">
        <v>17849</v>
      </c>
      <c r="M34" s="337">
        <v>17408</v>
      </c>
      <c r="N34" s="338">
        <v>16677</v>
      </c>
    </row>
    <row r="35" spans="1:14" ht="17.25" customHeight="1">
      <c r="A35" s="1"/>
      <c r="B35" s="131" t="s">
        <v>55</v>
      </c>
      <c r="C35" s="337">
        <v>9831</v>
      </c>
      <c r="D35" s="337">
        <v>10955</v>
      </c>
      <c r="E35" s="337">
        <v>11182</v>
      </c>
      <c r="F35" s="337">
        <v>11374</v>
      </c>
      <c r="G35" s="337">
        <v>11775</v>
      </c>
      <c r="H35" s="337">
        <v>11752</v>
      </c>
      <c r="I35" s="337">
        <v>11852</v>
      </c>
      <c r="J35" s="337">
        <v>12210</v>
      </c>
      <c r="K35" s="337">
        <v>11791</v>
      </c>
      <c r="L35" s="337">
        <v>11333</v>
      </c>
      <c r="M35" s="337">
        <v>11002</v>
      </c>
      <c r="N35" s="337">
        <v>10268</v>
      </c>
    </row>
    <row r="36" spans="1:14" ht="17.25" customHeight="1">
      <c r="A36" s="1">
        <v>183200</v>
      </c>
      <c r="B36" s="204" t="s">
        <v>69</v>
      </c>
      <c r="C36" s="337">
        <v>9271</v>
      </c>
      <c r="D36" s="337">
        <v>12434</v>
      </c>
      <c r="E36" s="337">
        <v>12588</v>
      </c>
      <c r="F36" s="337">
        <v>12822</v>
      </c>
      <c r="G36" s="337">
        <v>13775</v>
      </c>
      <c r="H36" s="337">
        <v>13184</v>
      </c>
      <c r="I36" s="337">
        <v>11908</v>
      </c>
      <c r="J36" s="337">
        <v>12224</v>
      </c>
      <c r="K36" s="337">
        <v>11854</v>
      </c>
      <c r="L36" s="337">
        <v>12005</v>
      </c>
      <c r="M36" s="337">
        <v>10946</v>
      </c>
      <c r="N36" s="338">
        <v>9575</v>
      </c>
    </row>
    <row r="37" spans="1:14" ht="17.25" customHeight="1">
      <c r="A37" s="1"/>
      <c r="B37" s="204" t="s">
        <v>348</v>
      </c>
      <c r="C37" s="337">
        <v>69392</v>
      </c>
      <c r="D37" s="337">
        <v>74312</v>
      </c>
      <c r="E37" s="337">
        <v>77697</v>
      </c>
      <c r="F37" s="337">
        <v>79770</v>
      </c>
      <c r="G37" s="337">
        <v>81232</v>
      </c>
      <c r="H37" s="337">
        <v>81076</v>
      </c>
      <c r="I37" s="337">
        <v>78310</v>
      </c>
      <c r="J37" s="337">
        <v>79078</v>
      </c>
      <c r="K37" s="337">
        <v>80103</v>
      </c>
      <c r="L37" s="337">
        <v>81099</v>
      </c>
      <c r="M37" s="337">
        <v>77648</v>
      </c>
      <c r="N37" s="338" t="s">
        <v>114</v>
      </c>
    </row>
    <row r="38" spans="1:15" ht="17.25" customHeight="1">
      <c r="A38" s="1">
        <v>228120</v>
      </c>
      <c r="B38" s="131" t="s">
        <v>412</v>
      </c>
      <c r="C38" s="337">
        <v>20027</v>
      </c>
      <c r="D38" s="337">
        <v>21164</v>
      </c>
      <c r="E38" s="337">
        <v>21235</v>
      </c>
      <c r="F38" s="337">
        <v>20597</v>
      </c>
      <c r="G38" s="337">
        <v>23118</v>
      </c>
      <c r="H38" s="337">
        <v>23181</v>
      </c>
      <c r="I38" s="337">
        <v>22420</v>
      </c>
      <c r="J38" s="337">
        <v>22584</v>
      </c>
      <c r="K38" s="337">
        <v>22433</v>
      </c>
      <c r="L38" s="337">
        <v>21925</v>
      </c>
      <c r="M38" s="337">
        <v>21231</v>
      </c>
      <c r="N38" s="337">
        <v>20412</v>
      </c>
      <c r="O38" t="s">
        <v>384</v>
      </c>
    </row>
    <row r="39" spans="1:14" ht="17.25" customHeight="1">
      <c r="A39" s="1"/>
      <c r="B39" s="131" t="s">
        <v>61</v>
      </c>
      <c r="C39" s="337">
        <v>905</v>
      </c>
      <c r="D39" s="337">
        <v>1065</v>
      </c>
      <c r="E39" s="337">
        <v>1238</v>
      </c>
      <c r="F39" s="337">
        <v>1425</v>
      </c>
      <c r="G39" s="337">
        <v>1943</v>
      </c>
      <c r="H39" s="337">
        <v>1823</v>
      </c>
      <c r="I39" s="337">
        <v>2135</v>
      </c>
      <c r="J39" s="337">
        <v>2231</v>
      </c>
      <c r="K39" s="337">
        <v>1836</v>
      </c>
      <c r="L39" s="337">
        <v>1436</v>
      </c>
      <c r="M39" s="337">
        <v>1135</v>
      </c>
      <c r="N39" s="337">
        <v>1109</v>
      </c>
    </row>
    <row r="40" spans="1:40" ht="17.25" customHeight="1">
      <c r="A40" s="1"/>
      <c r="B40" s="225" t="s">
        <v>59</v>
      </c>
      <c r="C40" s="339">
        <v>13021</v>
      </c>
      <c r="D40" s="339">
        <v>14322</v>
      </c>
      <c r="E40" s="339">
        <v>14582</v>
      </c>
      <c r="F40" s="339">
        <v>15144</v>
      </c>
      <c r="G40" s="339">
        <v>15472</v>
      </c>
      <c r="H40" s="339">
        <v>15374</v>
      </c>
      <c r="I40" s="339">
        <v>15270</v>
      </c>
      <c r="J40" s="339">
        <v>15455</v>
      </c>
      <c r="K40" s="339">
        <v>15466</v>
      </c>
      <c r="L40" s="339">
        <v>15301</v>
      </c>
      <c r="M40" s="339">
        <v>11112</v>
      </c>
      <c r="N40" s="339">
        <v>4267</v>
      </c>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14" s="148" customFormat="1" ht="17.25" customHeight="1">
      <c r="A41" s="2">
        <v>232110</v>
      </c>
      <c r="B41" s="2" t="s">
        <v>405</v>
      </c>
      <c r="C41" s="311"/>
      <c r="D41" s="311"/>
      <c r="E41" s="311"/>
      <c r="F41" s="311"/>
      <c r="G41" s="311"/>
      <c r="H41" s="312"/>
      <c r="I41" s="312"/>
      <c r="J41" s="312"/>
      <c r="K41" s="312"/>
      <c r="L41" s="312"/>
      <c r="M41" s="312"/>
      <c r="N41" s="311"/>
    </row>
    <row r="42" spans="1:14" s="148" customFormat="1" ht="17.25" customHeight="1">
      <c r="A42" s="2">
        <v>254575</v>
      </c>
      <c r="B42" s="148" t="s">
        <v>324</v>
      </c>
      <c r="C42" s="312"/>
      <c r="D42" s="312"/>
      <c r="E42" s="312"/>
      <c r="F42" s="312"/>
      <c r="G42" s="312"/>
      <c r="H42" s="312"/>
      <c r="I42" s="312"/>
      <c r="J42" s="312"/>
      <c r="K42" s="312"/>
      <c r="L42" s="312"/>
      <c r="M42" s="312"/>
      <c r="N42" s="311"/>
    </row>
    <row r="43" spans="1:14" s="148" customFormat="1" ht="17.25" customHeight="1">
      <c r="A43" s="2">
        <v>255005</v>
      </c>
      <c r="B43" s="313" t="s">
        <v>177</v>
      </c>
      <c r="C43" s="314"/>
      <c r="D43" s="314"/>
      <c r="E43" s="314"/>
      <c r="F43" s="314"/>
      <c r="G43" s="314"/>
      <c r="H43" s="314"/>
      <c r="I43" s="314"/>
      <c r="J43" s="314"/>
      <c r="K43" s="314"/>
      <c r="L43" s="315"/>
      <c r="M43" s="314"/>
      <c r="N43" s="315"/>
    </row>
    <row r="44" spans="1:14" ht="15.75" customHeight="1">
      <c r="A44" s="1"/>
      <c r="B44" s="78" t="s">
        <v>384</v>
      </c>
      <c r="C44" s="3"/>
      <c r="D44" s="3"/>
      <c r="E44" s="3"/>
      <c r="F44" s="3"/>
      <c r="G44" s="3"/>
      <c r="H44" s="3"/>
      <c r="I44" s="3"/>
      <c r="J44" s="3"/>
      <c r="K44" s="3"/>
      <c r="L44" s="3"/>
      <c r="M44" s="3"/>
      <c r="N44" s="3"/>
    </row>
    <row r="47" ht="102.75" customHeight="1"/>
  </sheetData>
  <printOptions/>
  <pageMargins left="0.75" right="0.75" top="1" bottom="1" header="0.5" footer="0.5"/>
  <pageSetup fitToHeight="1" fitToWidth="1" horizontalDpi="300" verticalDpi="300" orientation="portrait" paperSize="9" scale="56" r:id="rId1"/>
  <headerFooter alignWithMargins="0">
    <oddHeader>&amp;R&amp;"Arial,Bold"&amp;16ROAD TRAFFIC</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48"/>
  <sheetViews>
    <sheetView zoomScale="85" zoomScaleNormal="85" workbookViewId="0" topLeftCell="A1">
      <selection activeCell="K26" sqref="K26"/>
    </sheetView>
  </sheetViews>
  <sheetFormatPr defaultColWidth="9.140625" defaultRowHeight="12.75"/>
  <cols>
    <col min="1" max="1" width="26.57421875" style="78" customWidth="1"/>
    <col min="2" max="2" width="9.7109375" style="37" customWidth="1"/>
    <col min="3" max="3" width="10.140625" style="37" customWidth="1"/>
    <col min="4" max="4" width="9.57421875" style="37" customWidth="1"/>
    <col min="5" max="5" width="12.8515625" style="37" bestFit="1" customWidth="1"/>
    <col min="6" max="6" width="9.57421875" style="37" customWidth="1"/>
    <col min="7" max="7" width="3.8515625" style="37" customWidth="1"/>
    <col min="8" max="8" width="7.421875" style="37" customWidth="1"/>
    <col min="9" max="9" width="7.28125" style="37" customWidth="1"/>
    <col min="10" max="10" width="3.140625" style="37" customWidth="1"/>
    <col min="11" max="11" width="8.28125" style="37" customWidth="1"/>
    <col min="12" max="13" width="8.140625" style="37" customWidth="1"/>
    <col min="14" max="14" width="8.28125" style="37" customWidth="1"/>
    <col min="15" max="16384" width="9.140625" style="37" customWidth="1"/>
  </cols>
  <sheetData>
    <row r="1" s="32" customFormat="1" ht="18.75">
      <c r="A1" s="243" t="s">
        <v>468</v>
      </c>
    </row>
    <row r="2" spans="1:14" s="32" customFormat="1" ht="3.75" customHeight="1">
      <c r="A2" s="86" t="s">
        <v>436</v>
      </c>
      <c r="B2" s="86"/>
      <c r="C2" s="88"/>
      <c r="D2" s="88"/>
      <c r="E2" s="88"/>
      <c r="F2" s="88"/>
      <c r="G2" s="88"/>
      <c r="H2" s="88"/>
      <c r="I2" s="88"/>
      <c r="J2" s="88"/>
      <c r="K2" s="88"/>
      <c r="L2" s="88"/>
      <c r="M2" s="88"/>
      <c r="N2" s="88"/>
    </row>
    <row r="3" spans="1:15" ht="15.75">
      <c r="A3" s="238"/>
      <c r="B3" s="238"/>
      <c r="C3" s="362" t="s">
        <v>136</v>
      </c>
      <c r="D3" s="363"/>
      <c r="E3" s="363"/>
      <c r="F3" s="363"/>
      <c r="G3" s="207"/>
      <c r="H3" s="362" t="s">
        <v>138</v>
      </c>
      <c r="I3" s="366"/>
      <c r="J3" s="240"/>
      <c r="K3" s="362" t="s">
        <v>139</v>
      </c>
      <c r="L3" s="363"/>
      <c r="M3" s="363"/>
      <c r="N3" s="363"/>
      <c r="O3" s="38"/>
    </row>
    <row r="4" spans="1:15" ht="15.75">
      <c r="A4" s="38"/>
      <c r="B4" s="35" t="s">
        <v>133</v>
      </c>
      <c r="C4" s="364" t="s">
        <v>134</v>
      </c>
      <c r="D4" s="365"/>
      <c r="E4" s="365"/>
      <c r="F4" s="365"/>
      <c r="G4" s="235"/>
      <c r="H4" s="364" t="s">
        <v>137</v>
      </c>
      <c r="I4" s="367"/>
      <c r="J4" s="234"/>
      <c r="K4" s="75"/>
      <c r="L4" s="74"/>
      <c r="M4" s="75"/>
      <c r="N4" s="74"/>
      <c r="O4" s="38"/>
    </row>
    <row r="5" spans="1:15" ht="15.75">
      <c r="A5" s="38"/>
      <c r="B5" s="35" t="s">
        <v>142</v>
      </c>
      <c r="C5" s="360" t="s">
        <v>135</v>
      </c>
      <c r="D5" s="361"/>
      <c r="E5" s="360" t="s">
        <v>121</v>
      </c>
      <c r="F5" s="361"/>
      <c r="G5" s="235"/>
      <c r="H5" s="237"/>
      <c r="I5" s="45"/>
      <c r="J5" s="45"/>
      <c r="K5" s="360" t="s">
        <v>140</v>
      </c>
      <c r="L5" s="361"/>
      <c r="M5" s="360" t="s">
        <v>141</v>
      </c>
      <c r="N5" s="361"/>
      <c r="O5" s="38"/>
    </row>
    <row r="6" spans="1:15" s="68" customFormat="1" ht="15.75">
      <c r="A6" s="241" t="s">
        <v>115</v>
      </c>
      <c r="B6" s="241" t="s">
        <v>338</v>
      </c>
      <c r="C6" s="241" t="s">
        <v>118</v>
      </c>
      <c r="D6" s="241" t="s">
        <v>119</v>
      </c>
      <c r="E6" s="241" t="s">
        <v>118</v>
      </c>
      <c r="F6" s="241" t="s">
        <v>119</v>
      </c>
      <c r="G6" s="241"/>
      <c r="H6" s="242" t="s">
        <v>120</v>
      </c>
      <c r="I6" s="242" t="s">
        <v>121</v>
      </c>
      <c r="J6" s="242"/>
      <c r="K6" s="242" t="s">
        <v>120</v>
      </c>
      <c r="L6" s="242" t="s">
        <v>121</v>
      </c>
      <c r="M6" s="242" t="s">
        <v>120</v>
      </c>
      <c r="N6" s="242" t="s">
        <v>121</v>
      </c>
      <c r="O6" s="36"/>
    </row>
    <row r="7" spans="1:15" s="68" customFormat="1" ht="7.5" customHeight="1">
      <c r="A7" s="76"/>
      <c r="B7" s="35"/>
      <c r="C7" s="35"/>
      <c r="D7" s="35"/>
      <c r="E7" s="35"/>
      <c r="F7" s="35"/>
      <c r="G7" s="35"/>
      <c r="H7" s="77"/>
      <c r="I7" s="77"/>
      <c r="J7" s="77"/>
      <c r="K7" s="77"/>
      <c r="L7" s="77"/>
      <c r="M7" s="77"/>
      <c r="N7" s="77"/>
      <c r="O7" s="36"/>
    </row>
    <row r="8" spans="1:15" ht="18" customHeight="1">
      <c r="A8" s="105" t="s">
        <v>371</v>
      </c>
      <c r="B8" s="167">
        <v>1</v>
      </c>
      <c r="C8" s="197">
        <v>31870</v>
      </c>
      <c r="D8" s="197">
        <v>37043</v>
      </c>
      <c r="E8" s="197">
        <v>33924</v>
      </c>
      <c r="F8" s="197">
        <v>38235</v>
      </c>
      <c r="G8" s="197"/>
      <c r="H8" s="198" t="s">
        <v>114</v>
      </c>
      <c r="I8" s="198" t="s">
        <v>114</v>
      </c>
      <c r="J8" s="198"/>
      <c r="K8" s="197">
        <v>2291</v>
      </c>
      <c r="L8" s="197">
        <v>2338</v>
      </c>
      <c r="M8" s="197">
        <v>2627</v>
      </c>
      <c r="N8" s="197">
        <v>2666</v>
      </c>
      <c r="O8" s="132"/>
    </row>
    <row r="9" spans="1:15" ht="18" customHeight="1">
      <c r="A9" s="105" t="s">
        <v>58</v>
      </c>
      <c r="B9" s="167">
        <v>2</v>
      </c>
      <c r="C9" s="197">
        <v>25357</v>
      </c>
      <c r="D9" s="197">
        <v>26014</v>
      </c>
      <c r="E9" s="197">
        <v>27623</v>
      </c>
      <c r="F9" s="197">
        <v>28547</v>
      </c>
      <c r="G9" s="197"/>
      <c r="H9" s="331">
        <v>0.13</v>
      </c>
      <c r="I9" s="331">
        <v>0.15</v>
      </c>
      <c r="J9" s="331"/>
      <c r="K9" s="197">
        <v>2240</v>
      </c>
      <c r="L9" s="197">
        <v>2586</v>
      </c>
      <c r="M9" s="197">
        <v>2305</v>
      </c>
      <c r="N9" s="197">
        <v>2495</v>
      </c>
      <c r="O9" s="132"/>
    </row>
    <row r="10" spans="1:15" ht="18" customHeight="1">
      <c r="A10" s="105" t="s">
        <v>51</v>
      </c>
      <c r="B10" s="167">
        <v>3</v>
      </c>
      <c r="C10" s="330">
        <v>54463</v>
      </c>
      <c r="D10" s="330">
        <v>56227</v>
      </c>
      <c r="E10" s="330">
        <v>60509</v>
      </c>
      <c r="F10" s="330">
        <v>62899</v>
      </c>
      <c r="G10" s="330"/>
      <c r="H10" s="332">
        <v>0.14</v>
      </c>
      <c r="I10" s="332">
        <v>0.16</v>
      </c>
      <c r="J10" s="332"/>
      <c r="K10" s="330">
        <v>4566</v>
      </c>
      <c r="L10" s="330">
        <v>5186</v>
      </c>
      <c r="M10" s="330">
        <v>4430</v>
      </c>
      <c r="N10" s="330">
        <v>4861</v>
      </c>
      <c r="O10" s="132"/>
    </row>
    <row r="11" spans="1:15" ht="18" customHeight="1">
      <c r="A11" s="105" t="s">
        <v>117</v>
      </c>
      <c r="B11" s="167">
        <v>4</v>
      </c>
      <c r="C11" s="198">
        <v>30324</v>
      </c>
      <c r="D11" s="198">
        <v>31006</v>
      </c>
      <c r="E11" s="198">
        <v>34043</v>
      </c>
      <c r="F11" s="198">
        <v>34919</v>
      </c>
      <c r="G11" s="198"/>
      <c r="H11" s="332">
        <v>0.12</v>
      </c>
      <c r="I11" s="332">
        <v>0.13</v>
      </c>
      <c r="J11" s="198"/>
      <c r="K11" s="198">
        <v>2939</v>
      </c>
      <c r="L11" s="198">
        <v>3472</v>
      </c>
      <c r="M11" s="198">
        <v>2806</v>
      </c>
      <c r="N11" s="198">
        <v>3189</v>
      </c>
      <c r="O11" s="132"/>
    </row>
    <row r="12" spans="1:15" ht="18" customHeight="1">
      <c r="A12" s="105" t="s">
        <v>62</v>
      </c>
      <c r="B12" s="167">
        <v>5</v>
      </c>
      <c r="C12" s="197">
        <v>39042</v>
      </c>
      <c r="D12" s="197">
        <v>41736</v>
      </c>
      <c r="E12" s="197">
        <v>43423</v>
      </c>
      <c r="F12" s="197">
        <v>46758</v>
      </c>
      <c r="G12" s="197"/>
      <c r="H12" s="331">
        <v>0.14</v>
      </c>
      <c r="I12" s="331">
        <v>0.16</v>
      </c>
      <c r="J12" s="331"/>
      <c r="K12" s="197">
        <v>3329</v>
      </c>
      <c r="L12" s="197">
        <v>3793</v>
      </c>
      <c r="M12" s="197">
        <v>3554</v>
      </c>
      <c r="N12" s="197">
        <v>3938</v>
      </c>
      <c r="O12" s="132"/>
    </row>
    <row r="13" spans="1:15" ht="18" customHeight="1">
      <c r="A13" s="105" t="s">
        <v>54</v>
      </c>
      <c r="B13" s="167">
        <v>6</v>
      </c>
      <c r="C13" s="198" t="s">
        <v>114</v>
      </c>
      <c r="D13" s="198" t="s">
        <v>114</v>
      </c>
      <c r="E13" s="198" t="s">
        <v>114</v>
      </c>
      <c r="F13" s="198" t="s">
        <v>114</v>
      </c>
      <c r="G13" s="198"/>
      <c r="H13" s="198" t="s">
        <v>114</v>
      </c>
      <c r="I13" s="198" t="s">
        <v>114</v>
      </c>
      <c r="J13" s="198"/>
      <c r="K13" s="198" t="s">
        <v>114</v>
      </c>
      <c r="L13" s="198" t="s">
        <v>114</v>
      </c>
      <c r="M13" s="198" t="s">
        <v>114</v>
      </c>
      <c r="N13" s="198" t="s">
        <v>114</v>
      </c>
      <c r="O13" s="132"/>
    </row>
    <row r="14" spans="1:15" ht="18" customHeight="1">
      <c r="A14" s="105" t="s">
        <v>322</v>
      </c>
      <c r="B14" s="167">
        <v>7</v>
      </c>
      <c r="C14" s="198">
        <v>30787</v>
      </c>
      <c r="D14" s="198">
        <v>35084</v>
      </c>
      <c r="E14" s="198">
        <v>32031</v>
      </c>
      <c r="F14" s="198">
        <v>36118</v>
      </c>
      <c r="G14" s="198"/>
      <c r="H14" s="331">
        <v>0.09</v>
      </c>
      <c r="I14" s="331">
        <v>0.11</v>
      </c>
      <c r="J14" s="198"/>
      <c r="K14" s="198">
        <v>2393</v>
      </c>
      <c r="L14" s="198">
        <v>2409</v>
      </c>
      <c r="M14" s="198">
        <v>2690</v>
      </c>
      <c r="N14" s="198">
        <v>2771</v>
      </c>
      <c r="O14" s="132"/>
    </row>
    <row r="15" spans="1:15" ht="18" customHeight="1">
      <c r="A15" s="105" t="s">
        <v>44</v>
      </c>
      <c r="B15" s="167">
        <v>8</v>
      </c>
      <c r="C15" s="197">
        <v>8659</v>
      </c>
      <c r="D15" s="197">
        <v>9918</v>
      </c>
      <c r="E15" s="197">
        <v>8876</v>
      </c>
      <c r="F15" s="197">
        <v>9953</v>
      </c>
      <c r="G15" s="197"/>
      <c r="H15" s="331">
        <v>0.16</v>
      </c>
      <c r="I15" s="331">
        <v>0.19</v>
      </c>
      <c r="J15" s="331"/>
      <c r="K15" s="197">
        <v>679</v>
      </c>
      <c r="L15" s="197">
        <v>662</v>
      </c>
      <c r="M15" s="197">
        <v>731</v>
      </c>
      <c r="N15" s="197">
        <v>721</v>
      </c>
      <c r="O15" s="132"/>
    </row>
    <row r="16" spans="1:15" ht="18" customHeight="1">
      <c r="A16" s="105" t="s">
        <v>50</v>
      </c>
      <c r="B16" s="167">
        <v>9</v>
      </c>
      <c r="C16" s="197">
        <v>3456</v>
      </c>
      <c r="D16" s="197">
        <v>3800</v>
      </c>
      <c r="E16" s="197">
        <v>3714</v>
      </c>
      <c r="F16" s="197">
        <v>4055</v>
      </c>
      <c r="G16" s="197"/>
      <c r="H16" s="331">
        <v>0.12</v>
      </c>
      <c r="I16" s="331">
        <v>0.14</v>
      </c>
      <c r="J16" s="331"/>
      <c r="K16" s="197">
        <v>297</v>
      </c>
      <c r="L16" s="197">
        <v>313</v>
      </c>
      <c r="M16" s="197">
        <v>316</v>
      </c>
      <c r="N16" s="197">
        <v>333</v>
      </c>
      <c r="O16" s="132"/>
    </row>
    <row r="17" spans="1:15" ht="18" customHeight="1">
      <c r="A17" s="105" t="s">
        <v>48</v>
      </c>
      <c r="B17" s="167">
        <v>10</v>
      </c>
      <c r="C17" s="197">
        <v>1947</v>
      </c>
      <c r="D17" s="197">
        <v>2678</v>
      </c>
      <c r="E17" s="197">
        <v>2054</v>
      </c>
      <c r="F17" s="197">
        <v>2810</v>
      </c>
      <c r="G17" s="197"/>
      <c r="H17" s="331">
        <v>0.11</v>
      </c>
      <c r="I17" s="331">
        <v>0.13</v>
      </c>
      <c r="J17" s="331"/>
      <c r="K17" s="197">
        <v>170</v>
      </c>
      <c r="L17" s="197">
        <v>176</v>
      </c>
      <c r="M17" s="197">
        <v>171</v>
      </c>
      <c r="N17" s="197">
        <v>178</v>
      </c>
      <c r="O17" s="132"/>
    </row>
    <row r="18" spans="1:15" ht="18" customHeight="1">
      <c r="A18" s="105" t="s">
        <v>45</v>
      </c>
      <c r="B18" s="167">
        <v>11</v>
      </c>
      <c r="C18" s="197">
        <v>25901</v>
      </c>
      <c r="D18" s="197">
        <v>28420</v>
      </c>
      <c r="E18" s="197">
        <v>27194</v>
      </c>
      <c r="F18" s="197">
        <v>29471</v>
      </c>
      <c r="G18" s="197"/>
      <c r="H18" s="198" t="s">
        <v>114</v>
      </c>
      <c r="I18" s="198" t="s">
        <v>114</v>
      </c>
      <c r="J18" s="198"/>
      <c r="K18" s="197">
        <v>1998</v>
      </c>
      <c r="L18" s="197">
        <v>2026</v>
      </c>
      <c r="M18" s="197">
        <v>2207</v>
      </c>
      <c r="N18" s="197">
        <v>2250</v>
      </c>
      <c r="O18" s="132"/>
    </row>
    <row r="19" spans="1:15" ht="18" customHeight="1">
      <c r="A19" s="105" t="s">
        <v>47</v>
      </c>
      <c r="B19" s="167">
        <v>12</v>
      </c>
      <c r="C19" s="197">
        <v>5633</v>
      </c>
      <c r="D19" s="197">
        <v>6864</v>
      </c>
      <c r="E19" s="197">
        <v>5971</v>
      </c>
      <c r="F19" s="197">
        <v>7223</v>
      </c>
      <c r="G19" s="197"/>
      <c r="H19" s="331">
        <v>0.11</v>
      </c>
      <c r="I19" s="331">
        <v>0.13</v>
      </c>
      <c r="J19" s="331"/>
      <c r="K19" s="197">
        <v>454</v>
      </c>
      <c r="L19" s="197">
        <v>472</v>
      </c>
      <c r="M19" s="197">
        <v>516</v>
      </c>
      <c r="N19" s="197">
        <v>537</v>
      </c>
      <c r="O19" s="132"/>
    </row>
    <row r="20" spans="1:15" ht="18" customHeight="1">
      <c r="A20" s="105" t="s">
        <v>46</v>
      </c>
      <c r="B20" s="167">
        <v>13</v>
      </c>
      <c r="C20" s="197">
        <v>9043</v>
      </c>
      <c r="D20" s="197">
        <v>10944</v>
      </c>
      <c r="E20" s="197">
        <v>9353</v>
      </c>
      <c r="F20" s="197">
        <v>10879</v>
      </c>
      <c r="G20" s="197"/>
      <c r="H20" s="331">
        <v>0.11</v>
      </c>
      <c r="I20" s="331">
        <v>0.13</v>
      </c>
      <c r="J20" s="198"/>
      <c r="K20" s="197">
        <v>707</v>
      </c>
      <c r="L20" s="197">
        <v>714</v>
      </c>
      <c r="M20" s="197">
        <v>806</v>
      </c>
      <c r="N20" s="197">
        <v>812</v>
      </c>
      <c r="O20" s="132"/>
    </row>
    <row r="21" spans="1:15" ht="18" customHeight="1">
      <c r="A21" s="105" t="s">
        <v>68</v>
      </c>
      <c r="B21" s="167">
        <v>14</v>
      </c>
      <c r="C21" s="197">
        <v>5845</v>
      </c>
      <c r="D21" s="197">
        <v>6673</v>
      </c>
      <c r="E21" s="197">
        <v>6090</v>
      </c>
      <c r="F21" s="197">
        <v>6889</v>
      </c>
      <c r="G21" s="197"/>
      <c r="H21" s="331">
        <v>0.06</v>
      </c>
      <c r="I21" s="331">
        <v>0.07</v>
      </c>
      <c r="J21" s="198"/>
      <c r="K21" s="197">
        <v>464</v>
      </c>
      <c r="L21" s="197">
        <v>459</v>
      </c>
      <c r="M21" s="197">
        <v>525</v>
      </c>
      <c r="N21" s="197">
        <v>538</v>
      </c>
      <c r="O21" s="132"/>
    </row>
    <row r="22" spans="1:15" ht="18" customHeight="1">
      <c r="A22" s="105" t="s">
        <v>56</v>
      </c>
      <c r="B22" s="167">
        <v>15</v>
      </c>
      <c r="C22" s="197">
        <v>8888</v>
      </c>
      <c r="D22" s="197">
        <v>9765</v>
      </c>
      <c r="E22" s="197">
        <v>9347</v>
      </c>
      <c r="F22" s="197">
        <v>10212</v>
      </c>
      <c r="G22" s="197"/>
      <c r="H22" s="331">
        <v>0.08</v>
      </c>
      <c r="I22" s="331">
        <v>0.1</v>
      </c>
      <c r="J22" s="198"/>
      <c r="K22" s="197">
        <v>723</v>
      </c>
      <c r="L22" s="197">
        <v>733</v>
      </c>
      <c r="M22" s="197">
        <v>793</v>
      </c>
      <c r="N22" s="197">
        <v>816</v>
      </c>
      <c r="O22" s="132"/>
    </row>
    <row r="23" spans="1:15" ht="18" customHeight="1">
      <c r="A23" s="105" t="s">
        <v>52</v>
      </c>
      <c r="B23" s="167">
        <v>16</v>
      </c>
      <c r="C23" s="197">
        <v>4771</v>
      </c>
      <c r="D23" s="197">
        <v>5865</v>
      </c>
      <c r="E23" s="197">
        <v>5050</v>
      </c>
      <c r="F23" s="197">
        <v>6119</v>
      </c>
      <c r="G23" s="197"/>
      <c r="H23" s="331">
        <v>0.28</v>
      </c>
      <c r="I23" s="331">
        <v>0.31</v>
      </c>
      <c r="J23" s="331"/>
      <c r="K23" s="197">
        <v>396</v>
      </c>
      <c r="L23" s="197">
        <v>406</v>
      </c>
      <c r="M23" s="197">
        <v>425</v>
      </c>
      <c r="N23" s="197">
        <v>437</v>
      </c>
      <c r="O23" s="132"/>
    </row>
    <row r="24" spans="1:15" ht="18" customHeight="1">
      <c r="A24" s="105" t="s">
        <v>159</v>
      </c>
      <c r="B24" s="167">
        <v>17</v>
      </c>
      <c r="C24" s="197">
        <v>6830</v>
      </c>
      <c r="D24" s="197">
        <v>7445</v>
      </c>
      <c r="E24" s="197">
        <v>7356</v>
      </c>
      <c r="F24" s="197">
        <v>7886</v>
      </c>
      <c r="G24" s="197"/>
      <c r="H24" s="198" t="s">
        <v>114</v>
      </c>
      <c r="I24" s="198" t="s">
        <v>114</v>
      </c>
      <c r="J24" s="198"/>
      <c r="K24" s="197">
        <v>511</v>
      </c>
      <c r="L24" s="197">
        <v>550</v>
      </c>
      <c r="M24" s="197">
        <v>610</v>
      </c>
      <c r="N24" s="197">
        <v>635</v>
      </c>
      <c r="O24" s="132"/>
    </row>
    <row r="25" spans="1:15" ht="18" customHeight="1">
      <c r="A25" s="105" t="s">
        <v>57</v>
      </c>
      <c r="B25" s="167">
        <v>18</v>
      </c>
      <c r="C25" s="197">
        <v>3324</v>
      </c>
      <c r="D25" s="197">
        <v>3632</v>
      </c>
      <c r="E25" s="197">
        <v>3517</v>
      </c>
      <c r="F25" s="197">
        <v>3873</v>
      </c>
      <c r="G25" s="197"/>
      <c r="H25" s="198" t="s">
        <v>114</v>
      </c>
      <c r="I25" s="198" t="s">
        <v>114</v>
      </c>
      <c r="J25" s="331"/>
      <c r="K25" s="197">
        <v>324</v>
      </c>
      <c r="L25" s="197">
        <v>273</v>
      </c>
      <c r="M25" s="197">
        <v>293</v>
      </c>
      <c r="N25" s="197">
        <v>311</v>
      </c>
      <c r="O25" s="132"/>
    </row>
    <row r="26" spans="1:15" ht="18" customHeight="1">
      <c r="A26" s="105" t="s">
        <v>67</v>
      </c>
      <c r="B26" s="167">
        <v>19</v>
      </c>
      <c r="C26" s="197">
        <v>3027</v>
      </c>
      <c r="D26" s="197">
        <v>3611</v>
      </c>
      <c r="E26" s="197">
        <v>3086</v>
      </c>
      <c r="F26" s="197">
        <v>3648</v>
      </c>
      <c r="G26" s="197"/>
      <c r="H26" s="331">
        <v>0.17</v>
      </c>
      <c r="I26" s="331">
        <v>0.2</v>
      </c>
      <c r="J26" s="331"/>
      <c r="K26" s="197">
        <v>227</v>
      </c>
      <c r="L26" s="197">
        <v>231</v>
      </c>
      <c r="M26" s="197">
        <v>284</v>
      </c>
      <c r="N26" s="197">
        <v>277</v>
      </c>
      <c r="O26" s="132"/>
    </row>
    <row r="27" spans="1:15" ht="18" customHeight="1">
      <c r="A27" s="105" t="s">
        <v>53</v>
      </c>
      <c r="B27" s="167">
        <v>20</v>
      </c>
      <c r="C27" s="197">
        <v>27520</v>
      </c>
      <c r="D27" s="197">
        <v>29748</v>
      </c>
      <c r="E27" s="197">
        <v>28723</v>
      </c>
      <c r="F27" s="197">
        <v>31209</v>
      </c>
      <c r="G27" s="197"/>
      <c r="H27" s="331">
        <v>0.07</v>
      </c>
      <c r="I27" s="331">
        <v>0.08</v>
      </c>
      <c r="J27" s="331"/>
      <c r="K27" s="197">
        <v>2179</v>
      </c>
      <c r="L27" s="197">
        <v>2305</v>
      </c>
      <c r="M27" s="197">
        <v>2376</v>
      </c>
      <c r="N27" s="197">
        <v>2463</v>
      </c>
      <c r="O27" s="132"/>
    </row>
    <row r="28" spans="1:15" ht="18" customHeight="1">
      <c r="A28" s="105" t="s">
        <v>70</v>
      </c>
      <c r="B28" s="167">
        <v>21</v>
      </c>
      <c r="C28" s="197">
        <v>15767</v>
      </c>
      <c r="D28" s="197">
        <v>16119</v>
      </c>
      <c r="E28" s="197">
        <v>17112</v>
      </c>
      <c r="F28" s="197">
        <v>17864</v>
      </c>
      <c r="G28" s="197"/>
      <c r="H28" s="198" t="s">
        <v>114</v>
      </c>
      <c r="I28" s="198" t="s">
        <v>114</v>
      </c>
      <c r="J28" s="198"/>
      <c r="K28" s="197">
        <v>1496</v>
      </c>
      <c r="L28" s="197">
        <v>1716</v>
      </c>
      <c r="M28" s="197">
        <v>1524</v>
      </c>
      <c r="N28" s="197">
        <v>1647</v>
      </c>
      <c r="O28" s="132"/>
    </row>
    <row r="29" spans="1:15" ht="18" customHeight="1">
      <c r="A29" s="105" t="s">
        <v>323</v>
      </c>
      <c r="B29" s="167">
        <v>22</v>
      </c>
      <c r="C29" s="197">
        <v>4609</v>
      </c>
      <c r="D29" s="197">
        <v>6698</v>
      </c>
      <c r="E29" s="197">
        <v>4415</v>
      </c>
      <c r="F29" s="197">
        <v>6382</v>
      </c>
      <c r="G29" s="197"/>
      <c r="H29" s="331">
        <v>0.13</v>
      </c>
      <c r="I29" s="331">
        <v>0.16</v>
      </c>
      <c r="J29" s="331"/>
      <c r="K29" s="197">
        <v>384</v>
      </c>
      <c r="L29" s="197">
        <v>356</v>
      </c>
      <c r="M29" s="197">
        <v>434</v>
      </c>
      <c r="N29" s="197">
        <v>404</v>
      </c>
      <c r="O29" s="132"/>
    </row>
    <row r="30" spans="1:15" ht="18" customHeight="1">
      <c r="A30" s="105" t="s">
        <v>49</v>
      </c>
      <c r="B30" s="167">
        <v>23</v>
      </c>
      <c r="C30" s="197">
        <v>3185</v>
      </c>
      <c r="D30" s="197">
        <v>5338</v>
      </c>
      <c r="E30" s="197">
        <v>3202</v>
      </c>
      <c r="F30" s="197">
        <v>5342</v>
      </c>
      <c r="G30" s="197"/>
      <c r="H30" s="198" t="s">
        <v>114</v>
      </c>
      <c r="I30" s="198" t="s">
        <v>114</v>
      </c>
      <c r="J30" s="198"/>
      <c r="K30" s="197">
        <v>287</v>
      </c>
      <c r="L30" s="197">
        <v>280</v>
      </c>
      <c r="M30" s="197">
        <v>308</v>
      </c>
      <c r="N30" s="197">
        <v>301</v>
      </c>
      <c r="O30" s="132"/>
    </row>
    <row r="31" spans="1:15" ht="18" customHeight="1">
      <c r="A31" s="105" t="s">
        <v>65</v>
      </c>
      <c r="B31" s="167">
        <v>24</v>
      </c>
      <c r="C31" s="198" t="s">
        <v>114</v>
      </c>
      <c r="D31" s="198" t="s">
        <v>114</v>
      </c>
      <c r="E31" s="198" t="s">
        <v>114</v>
      </c>
      <c r="F31" s="198" t="s">
        <v>114</v>
      </c>
      <c r="G31" s="197"/>
      <c r="H31" s="198" t="s">
        <v>114</v>
      </c>
      <c r="I31" s="198" t="s">
        <v>114</v>
      </c>
      <c r="J31" s="331"/>
      <c r="K31" s="198" t="s">
        <v>114</v>
      </c>
      <c r="L31" s="198" t="s">
        <v>114</v>
      </c>
      <c r="M31" s="198" t="s">
        <v>114</v>
      </c>
      <c r="N31" s="198" t="s">
        <v>114</v>
      </c>
      <c r="O31" s="132"/>
    </row>
    <row r="32" spans="1:15" ht="18" customHeight="1">
      <c r="A32" s="105" t="s">
        <v>64</v>
      </c>
      <c r="B32" s="167">
        <v>25</v>
      </c>
      <c r="C32" s="197">
        <v>18299</v>
      </c>
      <c r="D32" s="197">
        <v>18171</v>
      </c>
      <c r="E32" s="197">
        <v>19759</v>
      </c>
      <c r="F32" s="197">
        <v>19695</v>
      </c>
      <c r="G32" s="197"/>
      <c r="H32" s="331">
        <v>0.03</v>
      </c>
      <c r="I32" s="331">
        <v>0.04</v>
      </c>
      <c r="J32" s="331"/>
      <c r="K32" s="197">
        <v>1686</v>
      </c>
      <c r="L32" s="197">
        <v>1892</v>
      </c>
      <c r="M32" s="197">
        <v>1714</v>
      </c>
      <c r="N32" s="197">
        <v>1840</v>
      </c>
      <c r="O32" s="132"/>
    </row>
    <row r="33" spans="1:15" ht="18" customHeight="1">
      <c r="A33" s="105" t="s">
        <v>63</v>
      </c>
      <c r="B33" s="167">
        <v>26</v>
      </c>
      <c r="C33" s="197">
        <v>2188</v>
      </c>
      <c r="D33" s="197">
        <v>4509</v>
      </c>
      <c r="E33" s="197">
        <v>2320</v>
      </c>
      <c r="F33" s="197">
        <v>4792</v>
      </c>
      <c r="G33" s="197"/>
      <c r="H33" s="198" t="s">
        <v>114</v>
      </c>
      <c r="I33" s="198" t="s">
        <v>114</v>
      </c>
      <c r="J33" s="198"/>
      <c r="K33" s="197">
        <v>197</v>
      </c>
      <c r="L33" s="197">
        <v>201</v>
      </c>
      <c r="M33" s="197">
        <v>211</v>
      </c>
      <c r="N33" s="197">
        <v>221</v>
      </c>
      <c r="O33" s="132"/>
    </row>
    <row r="34" spans="1:15" ht="18" customHeight="1">
      <c r="A34" s="105" t="s">
        <v>60</v>
      </c>
      <c r="B34" s="167">
        <v>27</v>
      </c>
      <c r="C34" s="197">
        <v>3437</v>
      </c>
      <c r="D34" s="197">
        <v>4936</v>
      </c>
      <c r="E34" s="197">
        <v>3634</v>
      </c>
      <c r="F34" s="197">
        <v>5187</v>
      </c>
      <c r="G34" s="197"/>
      <c r="H34" s="331">
        <v>0.06</v>
      </c>
      <c r="I34" s="331">
        <v>0.07</v>
      </c>
      <c r="J34" s="331"/>
      <c r="K34" s="197">
        <v>302</v>
      </c>
      <c r="L34" s="197">
        <v>311</v>
      </c>
      <c r="M34" s="197">
        <v>332</v>
      </c>
      <c r="N34" s="197">
        <v>346</v>
      </c>
      <c r="O34" s="132"/>
    </row>
    <row r="35" spans="1:15" ht="18" customHeight="1">
      <c r="A35" s="105" t="s">
        <v>116</v>
      </c>
      <c r="B35" s="167">
        <v>28</v>
      </c>
      <c r="C35" s="197">
        <v>26427</v>
      </c>
      <c r="D35" s="197">
        <v>27600</v>
      </c>
      <c r="E35" s="197">
        <v>28800</v>
      </c>
      <c r="F35" s="197">
        <v>30060</v>
      </c>
      <c r="G35" s="197"/>
      <c r="H35" s="198" t="s">
        <v>114</v>
      </c>
      <c r="I35" s="198" t="s">
        <v>114</v>
      </c>
      <c r="J35" s="198"/>
      <c r="K35" s="197">
        <v>2440</v>
      </c>
      <c r="L35" s="197">
        <v>2779</v>
      </c>
      <c r="M35" s="197">
        <v>2239</v>
      </c>
      <c r="N35" s="197">
        <v>2415</v>
      </c>
      <c r="O35" s="132"/>
    </row>
    <row r="36" spans="1:15" ht="18" customHeight="1">
      <c r="A36" s="105" t="s">
        <v>413</v>
      </c>
      <c r="B36" s="167">
        <v>29</v>
      </c>
      <c r="C36" s="197">
        <v>17339</v>
      </c>
      <c r="D36" s="197" t="s">
        <v>471</v>
      </c>
      <c r="E36" s="197">
        <v>18423</v>
      </c>
      <c r="F36" s="197" t="s">
        <v>471</v>
      </c>
      <c r="G36" s="197"/>
      <c r="H36" s="331">
        <v>0.12</v>
      </c>
      <c r="I36" s="331">
        <v>0.14</v>
      </c>
      <c r="J36" s="331"/>
      <c r="K36" s="197">
        <v>1445</v>
      </c>
      <c r="L36" s="197">
        <v>1579</v>
      </c>
      <c r="M36" s="197">
        <v>1567</v>
      </c>
      <c r="N36" s="197">
        <v>1654</v>
      </c>
      <c r="O36" s="132"/>
    </row>
    <row r="37" spans="1:15" ht="18" customHeight="1">
      <c r="A37" s="105" t="s">
        <v>55</v>
      </c>
      <c r="B37" s="167">
        <v>30</v>
      </c>
      <c r="C37" s="197">
        <v>11277</v>
      </c>
      <c r="D37" s="197">
        <v>12210</v>
      </c>
      <c r="E37" s="197">
        <v>11956</v>
      </c>
      <c r="F37" s="197">
        <v>12963</v>
      </c>
      <c r="G37" s="197"/>
      <c r="H37" s="198" t="s">
        <v>114</v>
      </c>
      <c r="I37" s="198" t="s">
        <v>114</v>
      </c>
      <c r="J37" s="198"/>
      <c r="K37" s="197">
        <v>953</v>
      </c>
      <c r="L37" s="197">
        <v>1013</v>
      </c>
      <c r="M37" s="197">
        <v>1033</v>
      </c>
      <c r="N37" s="197">
        <v>1074</v>
      </c>
      <c r="O37" s="132"/>
    </row>
    <row r="38" spans="1:15" ht="18" customHeight="1">
      <c r="A38" s="105" t="s">
        <v>69</v>
      </c>
      <c r="B38" s="167">
        <v>31</v>
      </c>
      <c r="C38" s="197">
        <v>11875</v>
      </c>
      <c r="D38" s="197">
        <v>12224</v>
      </c>
      <c r="E38" s="197">
        <v>12756</v>
      </c>
      <c r="F38" s="197">
        <v>13154</v>
      </c>
      <c r="G38" s="197"/>
      <c r="H38" s="331">
        <v>0.04</v>
      </c>
      <c r="I38" s="331">
        <v>0.05</v>
      </c>
      <c r="J38" s="331"/>
      <c r="K38" s="197">
        <v>1063</v>
      </c>
      <c r="L38" s="197">
        <v>1181</v>
      </c>
      <c r="M38" s="197">
        <v>1132</v>
      </c>
      <c r="N38" s="197">
        <v>1227</v>
      </c>
      <c r="O38" s="132"/>
    </row>
    <row r="39" spans="1:15" ht="18" customHeight="1">
      <c r="A39" s="105" t="s">
        <v>66</v>
      </c>
      <c r="B39" s="167">
        <v>32</v>
      </c>
      <c r="C39" s="197">
        <v>21764</v>
      </c>
      <c r="D39" s="197">
        <v>22584</v>
      </c>
      <c r="E39" s="197">
        <v>23069</v>
      </c>
      <c r="F39" s="197">
        <v>24098</v>
      </c>
      <c r="G39" s="197"/>
      <c r="H39" s="331">
        <v>0.06</v>
      </c>
      <c r="I39" s="331">
        <v>0.07</v>
      </c>
      <c r="J39" s="331"/>
      <c r="K39" s="197">
        <v>1805</v>
      </c>
      <c r="L39" s="197">
        <v>1986</v>
      </c>
      <c r="M39" s="197">
        <v>1941</v>
      </c>
      <c r="N39" s="197">
        <v>2069</v>
      </c>
      <c r="O39" s="132"/>
    </row>
    <row r="40" spans="1:15" ht="18" customHeight="1">
      <c r="A40" s="105" t="s">
        <v>61</v>
      </c>
      <c r="B40" s="167">
        <v>33</v>
      </c>
      <c r="C40" s="197">
        <v>1545</v>
      </c>
      <c r="D40" s="197">
        <v>2231</v>
      </c>
      <c r="E40" s="197">
        <v>1600</v>
      </c>
      <c r="F40" s="197">
        <v>2291</v>
      </c>
      <c r="G40" s="197"/>
      <c r="H40" s="331">
        <v>0.11</v>
      </c>
      <c r="I40" s="331">
        <v>0.13</v>
      </c>
      <c r="J40" s="331"/>
      <c r="K40" s="197">
        <v>154</v>
      </c>
      <c r="L40" s="197">
        <v>157</v>
      </c>
      <c r="M40" s="197">
        <v>158</v>
      </c>
      <c r="N40" s="197">
        <v>162</v>
      </c>
      <c r="O40" s="132"/>
    </row>
    <row r="41" spans="1:15" ht="16.5" customHeight="1">
      <c r="A41" s="156" t="s">
        <v>59</v>
      </c>
      <c r="B41" s="167">
        <v>34</v>
      </c>
      <c r="C41" s="197">
        <v>13723</v>
      </c>
      <c r="D41" s="197">
        <v>15455</v>
      </c>
      <c r="E41" s="197">
        <v>14648</v>
      </c>
      <c r="F41" s="197">
        <v>16524</v>
      </c>
      <c r="G41" s="197"/>
      <c r="H41" s="331">
        <v>0.12</v>
      </c>
      <c r="I41" s="331">
        <v>0.14</v>
      </c>
      <c r="J41" s="331"/>
      <c r="K41" s="197">
        <v>989</v>
      </c>
      <c r="L41" s="197">
        <v>1038</v>
      </c>
      <c r="M41" s="197">
        <v>1184</v>
      </c>
      <c r="N41" s="197">
        <v>1241</v>
      </c>
      <c r="O41" s="167"/>
    </row>
    <row r="42" spans="1:15" ht="16.5" customHeight="1">
      <c r="A42" s="156" t="s">
        <v>348</v>
      </c>
      <c r="B42" s="167">
        <v>35</v>
      </c>
      <c r="C42" s="197">
        <v>78179</v>
      </c>
      <c r="D42" s="197">
        <v>79078</v>
      </c>
      <c r="E42" s="197">
        <v>84640</v>
      </c>
      <c r="F42" s="197">
        <v>85956</v>
      </c>
      <c r="G42" s="197"/>
      <c r="H42" s="331">
        <v>0.115</v>
      </c>
      <c r="I42" s="331">
        <v>0.135</v>
      </c>
      <c r="J42" s="331"/>
      <c r="K42" s="197">
        <v>6488</v>
      </c>
      <c r="L42" s="197">
        <v>7068</v>
      </c>
      <c r="M42" s="197">
        <v>6896</v>
      </c>
      <c r="N42" s="197">
        <v>7338</v>
      </c>
      <c r="O42" s="167"/>
    </row>
    <row r="43" spans="1:15" ht="16.5" customHeight="1">
      <c r="A43" s="156" t="s">
        <v>347</v>
      </c>
      <c r="B43" s="132">
        <v>36</v>
      </c>
      <c r="C43" s="330">
        <v>64885</v>
      </c>
      <c r="D43" s="330">
        <v>68643</v>
      </c>
      <c r="E43" s="330">
        <v>70154</v>
      </c>
      <c r="F43" s="330">
        <v>74280</v>
      </c>
      <c r="G43" s="330"/>
      <c r="H43" s="332">
        <v>0.2</v>
      </c>
      <c r="I43" s="332">
        <v>0.22</v>
      </c>
      <c r="J43" s="332"/>
      <c r="K43" s="330">
        <v>5494</v>
      </c>
      <c r="L43" s="330">
        <v>6065</v>
      </c>
      <c r="M43" s="330">
        <v>5450</v>
      </c>
      <c r="N43" s="330">
        <v>5812</v>
      </c>
      <c r="O43" s="167"/>
    </row>
    <row r="44" spans="1:15" ht="16.5" customHeight="1">
      <c r="A44" s="247" t="s">
        <v>346</v>
      </c>
      <c r="B44" s="248">
        <v>37</v>
      </c>
      <c r="C44" s="251">
        <v>33716</v>
      </c>
      <c r="D44" s="251">
        <v>38415</v>
      </c>
      <c r="E44" s="251">
        <v>36114</v>
      </c>
      <c r="F44" s="251">
        <v>40446</v>
      </c>
      <c r="G44" s="251"/>
      <c r="H44" s="333" t="s">
        <v>114</v>
      </c>
      <c r="I44" s="333" t="s">
        <v>114</v>
      </c>
      <c r="J44" s="333"/>
      <c r="K44" s="251">
        <v>2393</v>
      </c>
      <c r="L44" s="251">
        <v>2435</v>
      </c>
      <c r="M44" s="251">
        <v>2530</v>
      </c>
      <c r="N44" s="251">
        <v>2564</v>
      </c>
      <c r="O44" s="167"/>
    </row>
    <row r="45" s="316" customFormat="1" ht="18" customHeight="1">
      <c r="A45" s="313" t="s">
        <v>405</v>
      </c>
    </row>
    <row r="46" s="316" customFormat="1" ht="12.75">
      <c r="A46" s="313" t="s">
        <v>143</v>
      </c>
    </row>
    <row r="47" s="316" customFormat="1" ht="12.75">
      <c r="A47" s="313" t="s">
        <v>437</v>
      </c>
    </row>
    <row r="48" s="316" customFormat="1" ht="12.75">
      <c r="A48" s="313" t="s">
        <v>339</v>
      </c>
    </row>
  </sheetData>
  <mergeCells count="9">
    <mergeCell ref="H3:I3"/>
    <mergeCell ref="H4:I4"/>
    <mergeCell ref="K5:L5"/>
    <mergeCell ref="M5:N5"/>
    <mergeCell ref="K3:N3"/>
    <mergeCell ref="C5:D5"/>
    <mergeCell ref="E5:F5"/>
    <mergeCell ref="C3:F3"/>
    <mergeCell ref="C4:F4"/>
  </mergeCells>
  <printOptions/>
  <pageMargins left="0.75" right="0.75" top="1" bottom="1" header="0.5" footer="0.5"/>
  <pageSetup fitToHeight="1" fitToWidth="1" horizontalDpi="96" verticalDpi="96" orientation="portrait" paperSize="9" scale="66" r:id="rId1"/>
  <headerFooter alignWithMargins="0">
    <oddHeader>&amp;R&amp;"Arial,Bold"&amp;16ROAD TRAFFIC</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zoomScale="85" zoomScaleNormal="85" workbookViewId="0" topLeftCell="A1">
      <selection activeCell="K10" sqref="K10:L10"/>
    </sheetView>
  </sheetViews>
  <sheetFormatPr defaultColWidth="9.140625" defaultRowHeight="12.75"/>
  <cols>
    <col min="1" max="1" width="26.57421875" style="78" customWidth="1"/>
    <col min="2" max="2" width="10.28125" style="37" customWidth="1"/>
    <col min="3" max="3" width="10.57421875" style="37" customWidth="1"/>
    <col min="4" max="4" width="9.57421875" style="37" customWidth="1"/>
    <col min="5" max="5" width="10.140625" style="37" customWidth="1"/>
    <col min="6" max="6" width="9.57421875" style="37" customWidth="1"/>
    <col min="7" max="7" width="9.28125" style="37" customWidth="1"/>
    <col min="8" max="8" width="8.8515625" style="37" customWidth="1"/>
    <col min="9" max="9" width="8.28125" style="37" customWidth="1"/>
    <col min="10" max="10" width="9.00390625" style="37" customWidth="1"/>
    <col min="11" max="11" width="9.7109375" style="37" customWidth="1"/>
    <col min="12" max="16384" width="9.140625" style="37" customWidth="1"/>
  </cols>
  <sheetData>
    <row r="1" s="32" customFormat="1" ht="18.75">
      <c r="A1" s="243" t="s">
        <v>438</v>
      </c>
    </row>
    <row r="2" spans="1:12" ht="18">
      <c r="A2" s="244"/>
      <c r="B2" s="240"/>
      <c r="C2" s="245"/>
      <c r="D2" s="246" t="s">
        <v>403</v>
      </c>
      <c r="E2" s="245"/>
      <c r="F2" s="245"/>
      <c r="G2" s="245"/>
      <c r="H2" s="245"/>
      <c r="I2" s="245"/>
      <c r="J2" s="245"/>
      <c r="K2" s="245"/>
      <c r="L2" s="245"/>
    </row>
    <row r="3" spans="1:13" s="68" customFormat="1" ht="15.75">
      <c r="A3" s="241" t="s">
        <v>115</v>
      </c>
      <c r="B3" s="241" t="s">
        <v>133</v>
      </c>
      <c r="C3" s="241">
        <v>1999</v>
      </c>
      <c r="D3" s="241">
        <v>2000</v>
      </c>
      <c r="E3" s="242">
        <v>2001</v>
      </c>
      <c r="F3" s="242">
        <v>2002</v>
      </c>
      <c r="G3" s="242">
        <v>2003</v>
      </c>
      <c r="H3" s="242">
        <v>2004</v>
      </c>
      <c r="I3" s="242">
        <v>2005</v>
      </c>
      <c r="J3" s="242">
        <v>2006</v>
      </c>
      <c r="K3" s="242">
        <v>2007</v>
      </c>
      <c r="L3" s="242">
        <v>2008</v>
      </c>
      <c r="M3" s="36"/>
    </row>
    <row r="4" spans="1:13" s="68" customFormat="1" ht="7.5" customHeight="1">
      <c r="A4" s="76"/>
      <c r="B4" s="35"/>
      <c r="C4" s="35"/>
      <c r="D4" s="35"/>
      <c r="E4" s="35"/>
      <c r="F4" s="77"/>
      <c r="G4" s="77"/>
      <c r="H4" s="77"/>
      <c r="I4" s="77"/>
      <c r="J4" s="77"/>
      <c r="K4" s="77"/>
      <c r="L4" s="77"/>
      <c r="M4" s="36"/>
    </row>
    <row r="5" spans="1:13" ht="18" customHeight="1">
      <c r="A5" s="105" t="s">
        <v>371</v>
      </c>
      <c r="B5" s="167">
        <v>1</v>
      </c>
      <c r="C5" s="194">
        <v>30455</v>
      </c>
      <c r="D5" s="194">
        <v>30606</v>
      </c>
      <c r="E5" s="194">
        <v>30998</v>
      </c>
      <c r="F5" s="84">
        <v>31304</v>
      </c>
      <c r="G5" s="194">
        <v>31462</v>
      </c>
      <c r="H5" s="194">
        <v>31831</v>
      </c>
      <c r="I5" s="197">
        <v>31793</v>
      </c>
      <c r="J5" s="194">
        <v>32156</v>
      </c>
      <c r="K5" s="194">
        <v>33066</v>
      </c>
      <c r="L5" s="197">
        <v>31870</v>
      </c>
      <c r="M5" s="132"/>
    </row>
    <row r="6" spans="1:13" ht="18" customHeight="1">
      <c r="A6" s="105" t="s">
        <v>58</v>
      </c>
      <c r="B6" s="167">
        <v>2</v>
      </c>
      <c r="C6" s="194">
        <v>23956</v>
      </c>
      <c r="D6" s="194">
        <v>22601</v>
      </c>
      <c r="E6" s="194">
        <v>23212</v>
      </c>
      <c r="F6" s="84">
        <v>22936</v>
      </c>
      <c r="G6" s="194">
        <v>22505</v>
      </c>
      <c r="H6" s="194">
        <v>25091</v>
      </c>
      <c r="I6" s="197">
        <v>24684</v>
      </c>
      <c r="J6" s="194">
        <v>24845</v>
      </c>
      <c r="K6" s="194">
        <v>27800</v>
      </c>
      <c r="L6" s="197">
        <v>25357</v>
      </c>
      <c r="M6" s="132"/>
    </row>
    <row r="7" spans="1:13" ht="18" customHeight="1">
      <c r="A7" s="105" t="s">
        <v>51</v>
      </c>
      <c r="B7" s="167">
        <v>3</v>
      </c>
      <c r="C7" s="195" t="s">
        <v>114</v>
      </c>
      <c r="D7" s="195" t="s">
        <v>114</v>
      </c>
      <c r="E7" s="195" t="s">
        <v>114</v>
      </c>
      <c r="F7" s="195" t="s">
        <v>114</v>
      </c>
      <c r="G7" s="194">
        <v>51105</v>
      </c>
      <c r="H7" s="194">
        <v>51557</v>
      </c>
      <c r="I7" s="197">
        <v>52566</v>
      </c>
      <c r="J7" s="194">
        <v>51567</v>
      </c>
      <c r="K7" s="194">
        <v>51628</v>
      </c>
      <c r="L7" s="197">
        <v>54463</v>
      </c>
      <c r="M7" s="132"/>
    </row>
    <row r="8" spans="1:13" ht="18" customHeight="1">
      <c r="A8" s="105" t="s">
        <v>117</v>
      </c>
      <c r="B8" s="167">
        <v>4</v>
      </c>
      <c r="C8" s="194">
        <v>31896</v>
      </c>
      <c r="D8" s="194">
        <v>34705</v>
      </c>
      <c r="E8" s="195" t="s">
        <v>114</v>
      </c>
      <c r="F8" s="84">
        <v>38896</v>
      </c>
      <c r="G8" s="194">
        <v>39595</v>
      </c>
      <c r="H8" s="194">
        <v>39238</v>
      </c>
      <c r="I8" s="197">
        <v>41064</v>
      </c>
      <c r="J8" s="194">
        <v>41117</v>
      </c>
      <c r="K8" s="195" t="s">
        <v>114</v>
      </c>
      <c r="L8" s="198">
        <v>30324</v>
      </c>
      <c r="M8" s="132"/>
    </row>
    <row r="9" spans="1:13" ht="18" customHeight="1">
      <c r="A9" s="105" t="s">
        <v>62</v>
      </c>
      <c r="B9" s="167">
        <v>5</v>
      </c>
      <c r="C9" s="83" t="s">
        <v>114</v>
      </c>
      <c r="D9" s="83">
        <v>32929</v>
      </c>
      <c r="E9" s="83">
        <v>34112</v>
      </c>
      <c r="F9" s="155">
        <v>34131</v>
      </c>
      <c r="G9" s="194">
        <v>36044</v>
      </c>
      <c r="H9" s="194">
        <v>36417</v>
      </c>
      <c r="I9" s="197">
        <v>30347</v>
      </c>
      <c r="J9" s="194">
        <v>39480</v>
      </c>
      <c r="K9" s="194">
        <v>41711</v>
      </c>
      <c r="L9" s="197">
        <v>39042</v>
      </c>
      <c r="M9" s="132"/>
    </row>
    <row r="10" spans="1:13" ht="18" customHeight="1">
      <c r="A10" s="105" t="s">
        <v>54</v>
      </c>
      <c r="B10" s="167">
        <v>6</v>
      </c>
      <c r="C10" s="195">
        <v>16940</v>
      </c>
      <c r="D10" s="195">
        <v>16220</v>
      </c>
      <c r="E10" s="195">
        <v>16788</v>
      </c>
      <c r="F10" s="155">
        <v>16102</v>
      </c>
      <c r="G10" s="83">
        <v>15656</v>
      </c>
      <c r="H10" s="195" t="s">
        <v>114</v>
      </c>
      <c r="I10" s="198" t="s">
        <v>114</v>
      </c>
      <c r="J10" s="195" t="s">
        <v>114</v>
      </c>
      <c r="K10" s="195" t="s">
        <v>114</v>
      </c>
      <c r="L10" s="195" t="s">
        <v>114</v>
      </c>
      <c r="M10" s="132"/>
    </row>
    <row r="11" spans="1:13" ht="18" customHeight="1">
      <c r="A11" s="105" t="s">
        <v>322</v>
      </c>
      <c r="B11" s="167">
        <v>7</v>
      </c>
      <c r="C11" s="194">
        <v>27048</v>
      </c>
      <c r="D11" s="194">
        <v>27364</v>
      </c>
      <c r="E11" s="194">
        <v>28536</v>
      </c>
      <c r="F11" s="84">
        <v>29141</v>
      </c>
      <c r="G11" s="194">
        <v>29749</v>
      </c>
      <c r="H11" s="194">
        <v>29585</v>
      </c>
      <c r="I11" s="197">
        <v>30703</v>
      </c>
      <c r="J11" s="194">
        <v>26511</v>
      </c>
      <c r="K11" s="195" t="s">
        <v>114</v>
      </c>
      <c r="L11" s="198">
        <v>30787</v>
      </c>
      <c r="M11" s="132"/>
    </row>
    <row r="12" spans="1:13" ht="18" customHeight="1">
      <c r="A12" s="105" t="s">
        <v>44</v>
      </c>
      <c r="B12" s="167">
        <v>8</v>
      </c>
      <c r="C12" s="194">
        <v>6507</v>
      </c>
      <c r="D12" s="194">
        <v>6459</v>
      </c>
      <c r="E12" s="194">
        <v>6754</v>
      </c>
      <c r="F12" s="84">
        <v>7038</v>
      </c>
      <c r="G12" s="194">
        <v>7756</v>
      </c>
      <c r="H12" s="194">
        <v>7994</v>
      </c>
      <c r="I12" s="197">
        <v>8255</v>
      </c>
      <c r="J12" s="194">
        <v>8554</v>
      </c>
      <c r="K12" s="194">
        <v>8989</v>
      </c>
      <c r="L12" s="197">
        <v>8659</v>
      </c>
      <c r="M12" s="132"/>
    </row>
    <row r="13" spans="1:13" ht="18" customHeight="1">
      <c r="A13" s="105" t="s">
        <v>50</v>
      </c>
      <c r="B13" s="167">
        <v>9</v>
      </c>
      <c r="C13" s="194">
        <v>3483</v>
      </c>
      <c r="D13" s="194">
        <v>3407</v>
      </c>
      <c r="E13" s="194">
        <v>3399</v>
      </c>
      <c r="F13" s="84">
        <v>3478</v>
      </c>
      <c r="G13" s="194">
        <v>3542</v>
      </c>
      <c r="H13" s="194">
        <v>3577</v>
      </c>
      <c r="I13" s="197">
        <v>3576</v>
      </c>
      <c r="J13" s="194">
        <v>3604</v>
      </c>
      <c r="K13" s="194">
        <v>3573</v>
      </c>
      <c r="L13" s="197">
        <v>3456</v>
      </c>
      <c r="M13" s="132"/>
    </row>
    <row r="14" spans="1:13" ht="18" customHeight="1">
      <c r="A14" s="105" t="s">
        <v>48</v>
      </c>
      <c r="B14" s="167">
        <v>10</v>
      </c>
      <c r="C14" s="194">
        <v>1580</v>
      </c>
      <c r="D14" s="194">
        <v>1560</v>
      </c>
      <c r="E14" s="194">
        <v>1609</v>
      </c>
      <c r="F14" s="84">
        <v>1665</v>
      </c>
      <c r="G14" s="194">
        <v>1838</v>
      </c>
      <c r="H14" s="194">
        <v>2044</v>
      </c>
      <c r="I14" s="197">
        <v>1950</v>
      </c>
      <c r="J14" s="194">
        <v>1967</v>
      </c>
      <c r="K14" s="194">
        <v>2193</v>
      </c>
      <c r="L14" s="197">
        <v>1947</v>
      </c>
      <c r="M14" s="132"/>
    </row>
    <row r="15" spans="1:13" ht="18" customHeight="1">
      <c r="A15" s="105" t="s">
        <v>45</v>
      </c>
      <c r="B15" s="167">
        <v>11</v>
      </c>
      <c r="C15" s="194">
        <v>15742</v>
      </c>
      <c r="D15" s="194">
        <v>22765</v>
      </c>
      <c r="E15" s="194">
        <v>22680</v>
      </c>
      <c r="F15" s="84">
        <v>24945</v>
      </c>
      <c r="G15" s="194">
        <v>25356</v>
      </c>
      <c r="H15" s="194">
        <v>27494</v>
      </c>
      <c r="I15" s="197">
        <v>25356</v>
      </c>
      <c r="J15" s="194">
        <v>25870</v>
      </c>
      <c r="K15" s="194">
        <v>26888</v>
      </c>
      <c r="L15" s="197">
        <v>25901</v>
      </c>
      <c r="M15" s="132"/>
    </row>
    <row r="16" spans="1:13" ht="18" customHeight="1">
      <c r="A16" s="105" t="s">
        <v>47</v>
      </c>
      <c r="B16" s="167">
        <v>12</v>
      </c>
      <c r="C16" s="194">
        <v>4499</v>
      </c>
      <c r="D16" s="194">
        <v>4546</v>
      </c>
      <c r="E16" s="194">
        <v>4528</v>
      </c>
      <c r="F16" s="84">
        <v>4922</v>
      </c>
      <c r="G16" s="194">
        <v>5113</v>
      </c>
      <c r="H16" s="194">
        <v>5648</v>
      </c>
      <c r="I16" s="197">
        <v>5461</v>
      </c>
      <c r="J16" s="194">
        <v>5499</v>
      </c>
      <c r="K16" s="194">
        <v>5766</v>
      </c>
      <c r="L16" s="197">
        <v>5633</v>
      </c>
      <c r="M16" s="132"/>
    </row>
    <row r="17" spans="1:13" ht="18" customHeight="1">
      <c r="A17" s="105" t="s">
        <v>46</v>
      </c>
      <c r="B17" s="167">
        <v>13</v>
      </c>
      <c r="C17" s="195" t="s">
        <v>114</v>
      </c>
      <c r="D17" s="195" t="s">
        <v>114</v>
      </c>
      <c r="E17" s="194">
        <v>7600</v>
      </c>
      <c r="F17" s="84">
        <v>7868</v>
      </c>
      <c r="G17" s="194">
        <v>7917</v>
      </c>
      <c r="H17" s="194">
        <v>7287</v>
      </c>
      <c r="I17" s="197">
        <v>7840</v>
      </c>
      <c r="J17" s="194">
        <v>8717</v>
      </c>
      <c r="K17" s="194">
        <v>9110</v>
      </c>
      <c r="L17" s="197">
        <v>9043</v>
      </c>
      <c r="M17" s="132"/>
    </row>
    <row r="18" spans="1:13" ht="18" customHeight="1">
      <c r="A18" s="105" t="s">
        <v>68</v>
      </c>
      <c r="B18" s="167">
        <v>14</v>
      </c>
      <c r="C18" s="194">
        <v>7216</v>
      </c>
      <c r="D18" s="194">
        <v>4646</v>
      </c>
      <c r="E18" s="195" t="s">
        <v>114</v>
      </c>
      <c r="F18" s="84">
        <v>7054</v>
      </c>
      <c r="G18" s="194">
        <v>6977</v>
      </c>
      <c r="H18" s="194">
        <v>7202</v>
      </c>
      <c r="I18" s="197">
        <v>6900</v>
      </c>
      <c r="J18" s="194">
        <v>6929</v>
      </c>
      <c r="K18" s="194">
        <v>7139</v>
      </c>
      <c r="L18" s="197">
        <v>5845</v>
      </c>
      <c r="M18" s="132"/>
    </row>
    <row r="19" spans="1:13" ht="18" customHeight="1">
      <c r="A19" s="105" t="s">
        <v>56</v>
      </c>
      <c r="B19" s="167">
        <v>15</v>
      </c>
      <c r="C19" s="195" t="s">
        <v>114</v>
      </c>
      <c r="D19" s="195" t="s">
        <v>114</v>
      </c>
      <c r="E19" s="195" t="s">
        <v>114</v>
      </c>
      <c r="F19" s="84">
        <v>9844</v>
      </c>
      <c r="G19" s="194">
        <v>10864</v>
      </c>
      <c r="H19" s="194">
        <v>11772</v>
      </c>
      <c r="I19" s="197">
        <v>11732</v>
      </c>
      <c r="J19" s="194">
        <v>10932</v>
      </c>
      <c r="K19" s="194">
        <v>11927</v>
      </c>
      <c r="L19" s="197">
        <v>8888</v>
      </c>
      <c r="M19" s="132"/>
    </row>
    <row r="20" spans="1:13" ht="18" customHeight="1">
      <c r="A20" s="105" t="s">
        <v>52</v>
      </c>
      <c r="B20" s="167">
        <v>16</v>
      </c>
      <c r="C20" s="195" t="s">
        <v>114</v>
      </c>
      <c r="D20" s="194">
        <v>4299</v>
      </c>
      <c r="E20" s="194">
        <v>4007</v>
      </c>
      <c r="F20" s="84">
        <v>4434</v>
      </c>
      <c r="G20" s="194">
        <v>4560</v>
      </c>
      <c r="H20" s="194">
        <v>4745</v>
      </c>
      <c r="I20" s="197">
        <v>4820</v>
      </c>
      <c r="J20" s="194">
        <v>4827</v>
      </c>
      <c r="K20" s="194">
        <v>4924</v>
      </c>
      <c r="L20" s="197">
        <v>4771</v>
      </c>
      <c r="M20" s="132"/>
    </row>
    <row r="21" spans="1:13" ht="18" customHeight="1">
      <c r="A21" s="105" t="s">
        <v>159</v>
      </c>
      <c r="B21" s="167">
        <v>17</v>
      </c>
      <c r="C21" s="195" t="s">
        <v>114</v>
      </c>
      <c r="D21" s="194">
        <v>6010</v>
      </c>
      <c r="E21" s="194">
        <v>5987</v>
      </c>
      <c r="F21" s="84">
        <v>5956</v>
      </c>
      <c r="G21" s="194">
        <v>6212</v>
      </c>
      <c r="H21" s="194">
        <v>6618</v>
      </c>
      <c r="I21" s="197">
        <v>6256</v>
      </c>
      <c r="J21" s="194">
        <v>6620</v>
      </c>
      <c r="K21" s="194">
        <v>6904</v>
      </c>
      <c r="L21" s="197">
        <v>6830</v>
      </c>
      <c r="M21" s="132"/>
    </row>
    <row r="22" spans="1:13" ht="18" customHeight="1">
      <c r="A22" s="105" t="s">
        <v>57</v>
      </c>
      <c r="B22" s="167">
        <v>18</v>
      </c>
      <c r="C22" s="194">
        <v>3165</v>
      </c>
      <c r="D22" s="194">
        <v>3004</v>
      </c>
      <c r="E22" s="194">
        <v>2886</v>
      </c>
      <c r="F22" s="84">
        <v>2861</v>
      </c>
      <c r="G22" s="194">
        <v>3074</v>
      </c>
      <c r="H22" s="194">
        <v>3255</v>
      </c>
      <c r="I22" s="197">
        <v>3136</v>
      </c>
      <c r="J22" s="194">
        <v>3108</v>
      </c>
      <c r="K22" s="194">
        <v>3166</v>
      </c>
      <c r="L22" s="197">
        <v>3324</v>
      </c>
      <c r="M22" s="132"/>
    </row>
    <row r="23" spans="1:13" ht="18" customHeight="1">
      <c r="A23" s="105" t="s">
        <v>67</v>
      </c>
      <c r="B23" s="167">
        <v>19</v>
      </c>
      <c r="C23" s="194">
        <v>2969</v>
      </c>
      <c r="D23" s="194">
        <v>2895</v>
      </c>
      <c r="E23" s="194">
        <v>2937</v>
      </c>
      <c r="F23" s="84">
        <v>3029</v>
      </c>
      <c r="G23" s="194">
        <v>2968</v>
      </c>
      <c r="H23" s="194">
        <v>3017</v>
      </c>
      <c r="I23" s="197">
        <v>3170</v>
      </c>
      <c r="J23" s="194">
        <v>3076</v>
      </c>
      <c r="K23" s="194">
        <v>3579</v>
      </c>
      <c r="L23" s="197">
        <v>3027</v>
      </c>
      <c r="M23" s="132"/>
    </row>
    <row r="24" spans="1:13" ht="18" customHeight="1">
      <c r="A24" s="105" t="s">
        <v>53</v>
      </c>
      <c r="B24" s="167">
        <v>20</v>
      </c>
      <c r="C24" s="194">
        <v>22761</v>
      </c>
      <c r="D24" s="194">
        <v>22722</v>
      </c>
      <c r="E24" s="194">
        <v>23961</v>
      </c>
      <c r="F24" s="84">
        <v>24566</v>
      </c>
      <c r="G24" s="194">
        <v>24904</v>
      </c>
      <c r="H24" s="194">
        <v>24656</v>
      </c>
      <c r="I24" s="197">
        <v>24690</v>
      </c>
      <c r="J24" s="194">
        <v>27470</v>
      </c>
      <c r="K24" s="194">
        <v>27984</v>
      </c>
      <c r="L24" s="197">
        <v>27520</v>
      </c>
      <c r="M24" s="132"/>
    </row>
    <row r="25" spans="1:13" ht="18" customHeight="1">
      <c r="A25" s="105" t="s">
        <v>70</v>
      </c>
      <c r="B25" s="167">
        <v>21</v>
      </c>
      <c r="C25" s="195" t="s">
        <v>114</v>
      </c>
      <c r="D25" s="194">
        <v>15006</v>
      </c>
      <c r="E25" s="194">
        <v>14969</v>
      </c>
      <c r="F25" s="84">
        <v>14983</v>
      </c>
      <c r="G25" s="194">
        <v>15473</v>
      </c>
      <c r="H25" s="194">
        <v>16532</v>
      </c>
      <c r="I25" s="197">
        <v>16566</v>
      </c>
      <c r="J25" s="194">
        <v>15682</v>
      </c>
      <c r="K25" s="194">
        <v>16093</v>
      </c>
      <c r="L25" s="197">
        <v>15767</v>
      </c>
      <c r="M25" s="132"/>
    </row>
    <row r="26" spans="1:13" ht="18" customHeight="1">
      <c r="A26" s="105" t="s">
        <v>323</v>
      </c>
      <c r="B26" s="167">
        <v>22</v>
      </c>
      <c r="C26" s="195" t="s">
        <v>114</v>
      </c>
      <c r="D26" s="194">
        <v>4759</v>
      </c>
      <c r="E26" s="194">
        <v>4334</v>
      </c>
      <c r="F26" s="84">
        <v>4449</v>
      </c>
      <c r="G26" s="194">
        <v>4800</v>
      </c>
      <c r="H26" s="194">
        <v>6093</v>
      </c>
      <c r="I26" s="197">
        <v>4879</v>
      </c>
      <c r="J26" s="194">
        <v>4581</v>
      </c>
      <c r="K26" s="194">
        <v>4696</v>
      </c>
      <c r="L26" s="197">
        <v>4609</v>
      </c>
      <c r="M26" s="132"/>
    </row>
    <row r="27" spans="1:13" ht="18" customHeight="1">
      <c r="A27" s="105" t="s">
        <v>49</v>
      </c>
      <c r="B27" s="167">
        <v>23</v>
      </c>
      <c r="C27" s="194">
        <v>3232</v>
      </c>
      <c r="D27" s="194">
        <v>3145</v>
      </c>
      <c r="E27" s="194">
        <v>3615</v>
      </c>
      <c r="F27" s="84">
        <v>3299</v>
      </c>
      <c r="G27" s="194">
        <v>3456</v>
      </c>
      <c r="H27" s="194">
        <v>3564</v>
      </c>
      <c r="I27" s="197">
        <v>3493</v>
      </c>
      <c r="J27" s="194">
        <v>3436</v>
      </c>
      <c r="K27" s="194">
        <v>3524</v>
      </c>
      <c r="L27" s="197">
        <v>3185</v>
      </c>
      <c r="M27" s="132"/>
    </row>
    <row r="28" spans="1:13" ht="18" customHeight="1">
      <c r="A28" s="105" t="s">
        <v>65</v>
      </c>
      <c r="B28" s="167">
        <v>24</v>
      </c>
      <c r="C28" s="194">
        <v>2480</v>
      </c>
      <c r="D28" s="194">
        <v>2447</v>
      </c>
      <c r="E28" s="194">
        <v>2288</v>
      </c>
      <c r="F28" s="84">
        <v>2761</v>
      </c>
      <c r="G28" s="194">
        <v>2772</v>
      </c>
      <c r="H28" s="194">
        <v>2833</v>
      </c>
      <c r="I28" s="197">
        <v>2805</v>
      </c>
      <c r="J28" s="194">
        <v>2779</v>
      </c>
      <c r="K28" s="194">
        <v>2792</v>
      </c>
      <c r="L28" s="198" t="s">
        <v>114</v>
      </c>
      <c r="M28" s="132"/>
    </row>
    <row r="29" spans="1:13" ht="18" customHeight="1">
      <c r="A29" s="105" t="s">
        <v>64</v>
      </c>
      <c r="B29" s="167">
        <v>25</v>
      </c>
      <c r="C29" s="194">
        <v>17088</v>
      </c>
      <c r="D29" s="194">
        <v>15724</v>
      </c>
      <c r="E29" s="194">
        <v>16297</v>
      </c>
      <c r="F29" s="84">
        <v>17268</v>
      </c>
      <c r="G29" s="194">
        <v>18052</v>
      </c>
      <c r="H29" s="194">
        <v>19335</v>
      </c>
      <c r="I29" s="197">
        <v>18904</v>
      </c>
      <c r="J29" s="194">
        <v>18921</v>
      </c>
      <c r="K29" s="194">
        <v>18854</v>
      </c>
      <c r="L29" s="197">
        <v>18299</v>
      </c>
      <c r="M29" s="132"/>
    </row>
    <row r="30" spans="1:13" ht="18" customHeight="1">
      <c r="A30" s="105" t="s">
        <v>63</v>
      </c>
      <c r="B30" s="167">
        <v>26</v>
      </c>
      <c r="C30" s="194">
        <v>2088</v>
      </c>
      <c r="D30" s="194">
        <v>2028</v>
      </c>
      <c r="E30" s="194">
        <v>1880</v>
      </c>
      <c r="F30" s="84">
        <v>2170</v>
      </c>
      <c r="G30" s="194">
        <v>2311</v>
      </c>
      <c r="H30" s="194">
        <v>2525</v>
      </c>
      <c r="I30" s="197">
        <v>3088</v>
      </c>
      <c r="J30" s="194">
        <v>3066</v>
      </c>
      <c r="K30" s="194">
        <v>1610</v>
      </c>
      <c r="L30" s="197">
        <v>2188</v>
      </c>
      <c r="M30" s="132"/>
    </row>
    <row r="31" spans="1:13" ht="18" customHeight="1">
      <c r="A31" s="105" t="s">
        <v>60</v>
      </c>
      <c r="B31" s="167">
        <v>27</v>
      </c>
      <c r="C31" s="194">
        <v>2817</v>
      </c>
      <c r="D31" s="194">
        <v>2709</v>
      </c>
      <c r="E31" s="194">
        <v>3751</v>
      </c>
      <c r="F31" s="84">
        <v>3287</v>
      </c>
      <c r="G31" s="194">
        <v>3100</v>
      </c>
      <c r="H31" s="194">
        <v>4106</v>
      </c>
      <c r="I31" s="197">
        <v>3383</v>
      </c>
      <c r="J31" s="194">
        <v>3396</v>
      </c>
      <c r="K31" s="194">
        <v>3678</v>
      </c>
      <c r="L31" s="197">
        <v>3437</v>
      </c>
      <c r="M31" s="132"/>
    </row>
    <row r="32" spans="1:13" ht="18" customHeight="1">
      <c r="A32" s="105" t="s">
        <v>116</v>
      </c>
      <c r="B32" s="167">
        <v>28</v>
      </c>
      <c r="C32" s="194">
        <v>22507</v>
      </c>
      <c r="D32" s="194">
        <v>22407</v>
      </c>
      <c r="E32" s="194">
        <v>22969</v>
      </c>
      <c r="F32" s="84">
        <v>24065</v>
      </c>
      <c r="G32" s="194">
        <v>24088</v>
      </c>
      <c r="H32" s="194">
        <v>24904</v>
      </c>
      <c r="I32" s="197">
        <v>24743</v>
      </c>
      <c r="J32" s="194">
        <v>24921</v>
      </c>
      <c r="K32" s="194">
        <v>26045</v>
      </c>
      <c r="L32" s="197">
        <v>26427</v>
      </c>
      <c r="M32" s="132"/>
    </row>
    <row r="33" spans="1:13" ht="18" customHeight="1">
      <c r="A33" s="105" t="s">
        <v>413</v>
      </c>
      <c r="B33" s="167">
        <v>29</v>
      </c>
      <c r="C33" s="194">
        <v>13765</v>
      </c>
      <c r="D33" s="194">
        <v>15506</v>
      </c>
      <c r="E33" s="195" t="s">
        <v>114</v>
      </c>
      <c r="F33" s="84">
        <v>17169</v>
      </c>
      <c r="G33" s="194">
        <v>17246</v>
      </c>
      <c r="H33" s="194">
        <v>16964</v>
      </c>
      <c r="I33" s="197">
        <v>16750</v>
      </c>
      <c r="J33" s="194">
        <v>17291</v>
      </c>
      <c r="K33" s="194">
        <v>17686</v>
      </c>
      <c r="L33" s="197">
        <v>17339</v>
      </c>
      <c r="M33" s="132"/>
    </row>
    <row r="34" spans="1:13" ht="18" customHeight="1">
      <c r="A34" s="105" t="s">
        <v>55</v>
      </c>
      <c r="B34" s="167">
        <v>30</v>
      </c>
      <c r="C34" s="194">
        <v>9202</v>
      </c>
      <c r="D34" s="194">
        <v>10102</v>
      </c>
      <c r="E34" s="194">
        <v>9910</v>
      </c>
      <c r="F34" s="84">
        <v>10370</v>
      </c>
      <c r="G34" s="194">
        <v>10541</v>
      </c>
      <c r="H34" s="194">
        <v>11342</v>
      </c>
      <c r="I34" s="197">
        <v>11047</v>
      </c>
      <c r="J34" s="194">
        <v>11276</v>
      </c>
      <c r="K34" s="194">
        <v>11317</v>
      </c>
      <c r="L34" s="197">
        <v>11277</v>
      </c>
      <c r="M34" s="132"/>
    </row>
    <row r="35" spans="1:13" ht="18" customHeight="1">
      <c r="A35" s="105" t="s">
        <v>69</v>
      </c>
      <c r="B35" s="167">
        <v>31</v>
      </c>
      <c r="C35" s="194">
        <v>8607</v>
      </c>
      <c r="D35" s="194">
        <v>8933</v>
      </c>
      <c r="E35" s="194">
        <v>8404</v>
      </c>
      <c r="F35" s="84">
        <v>10041</v>
      </c>
      <c r="G35" s="194">
        <v>9781</v>
      </c>
      <c r="H35" s="194">
        <v>10495</v>
      </c>
      <c r="I35" s="197">
        <v>9901</v>
      </c>
      <c r="J35" s="194">
        <v>10479</v>
      </c>
      <c r="K35" s="194">
        <v>10939</v>
      </c>
      <c r="L35" s="197">
        <v>11875</v>
      </c>
      <c r="M35" s="132"/>
    </row>
    <row r="36" spans="1:13" ht="18" customHeight="1">
      <c r="A36" s="105" t="s">
        <v>66</v>
      </c>
      <c r="B36" s="167">
        <v>32</v>
      </c>
      <c r="C36" s="194">
        <v>11379</v>
      </c>
      <c r="D36" s="194">
        <v>18931</v>
      </c>
      <c r="E36" s="194">
        <v>20827</v>
      </c>
      <c r="F36" s="84">
        <v>21557</v>
      </c>
      <c r="G36" s="194">
        <v>22276</v>
      </c>
      <c r="H36" s="194">
        <v>23189</v>
      </c>
      <c r="I36" s="197">
        <v>22638</v>
      </c>
      <c r="J36" s="194">
        <v>20469</v>
      </c>
      <c r="K36" s="194">
        <v>21439</v>
      </c>
      <c r="L36" s="197">
        <v>21764</v>
      </c>
      <c r="M36" s="132"/>
    </row>
    <row r="37" spans="1:13" ht="18" customHeight="1">
      <c r="A37" s="105" t="s">
        <v>61</v>
      </c>
      <c r="B37" s="167">
        <v>33</v>
      </c>
      <c r="C37" s="194">
        <v>1368</v>
      </c>
      <c r="D37" s="194">
        <v>1331</v>
      </c>
      <c r="E37" s="194">
        <v>1351</v>
      </c>
      <c r="F37" s="84">
        <v>1391</v>
      </c>
      <c r="G37" s="194">
        <v>1515</v>
      </c>
      <c r="H37" s="194">
        <v>1689</v>
      </c>
      <c r="I37" s="197">
        <v>1610</v>
      </c>
      <c r="J37" s="194">
        <v>1596</v>
      </c>
      <c r="K37" s="194">
        <v>1623</v>
      </c>
      <c r="L37" s="197">
        <v>1545</v>
      </c>
      <c r="M37" s="132"/>
    </row>
    <row r="38" spans="1:13" ht="16.5" customHeight="1">
      <c r="A38" s="156" t="s">
        <v>59</v>
      </c>
      <c r="B38" s="167">
        <v>34</v>
      </c>
      <c r="C38" s="194">
        <v>14160</v>
      </c>
      <c r="D38" s="194">
        <v>14960</v>
      </c>
      <c r="E38" s="194">
        <v>15116</v>
      </c>
      <c r="F38" s="84">
        <v>14747</v>
      </c>
      <c r="G38" s="194">
        <v>14973</v>
      </c>
      <c r="H38" s="199">
        <v>15163</v>
      </c>
      <c r="I38" s="197">
        <v>15184</v>
      </c>
      <c r="J38" s="194">
        <v>15870</v>
      </c>
      <c r="K38" s="194">
        <v>15264</v>
      </c>
      <c r="L38" s="197">
        <v>13723</v>
      </c>
      <c r="M38" s="167"/>
    </row>
    <row r="39" spans="1:13" ht="16.5" customHeight="1">
      <c r="A39" s="156" t="s">
        <v>348</v>
      </c>
      <c r="B39" s="167">
        <v>35</v>
      </c>
      <c r="C39" s="194">
        <v>60364</v>
      </c>
      <c r="D39" s="194">
        <v>61700</v>
      </c>
      <c r="E39" s="194">
        <v>67062</v>
      </c>
      <c r="F39" s="84">
        <v>67940</v>
      </c>
      <c r="G39" s="195" t="s">
        <v>114</v>
      </c>
      <c r="H39" s="199">
        <v>76551</v>
      </c>
      <c r="I39" s="197">
        <v>76308</v>
      </c>
      <c r="J39" s="194">
        <v>78386</v>
      </c>
      <c r="K39" s="194">
        <v>80448</v>
      </c>
      <c r="L39" s="197">
        <v>78179</v>
      </c>
      <c r="M39" s="167"/>
    </row>
    <row r="40" spans="1:13" ht="16.5" customHeight="1">
      <c r="A40" s="156" t="s">
        <v>347</v>
      </c>
      <c r="B40" s="167">
        <v>36</v>
      </c>
      <c r="C40" s="195" t="s">
        <v>114</v>
      </c>
      <c r="D40" s="195" t="s">
        <v>114</v>
      </c>
      <c r="E40" s="195" t="s">
        <v>114</v>
      </c>
      <c r="F40" s="195" t="s">
        <v>114</v>
      </c>
      <c r="G40" s="195" t="s">
        <v>114</v>
      </c>
      <c r="H40" s="199">
        <v>60897</v>
      </c>
      <c r="I40" s="197">
        <v>61936</v>
      </c>
      <c r="J40" s="194">
        <v>64599</v>
      </c>
      <c r="K40" s="194">
        <v>65409</v>
      </c>
      <c r="L40" s="197">
        <v>64885</v>
      </c>
      <c r="M40" s="167"/>
    </row>
    <row r="41" spans="1:13" ht="16.5" customHeight="1">
      <c r="A41" s="247" t="s">
        <v>346</v>
      </c>
      <c r="B41" s="248">
        <v>37</v>
      </c>
      <c r="C41" s="249" t="s">
        <v>114</v>
      </c>
      <c r="D41" s="249" t="s">
        <v>114</v>
      </c>
      <c r="E41" s="249" t="s">
        <v>114</v>
      </c>
      <c r="F41" s="249" t="s">
        <v>114</v>
      </c>
      <c r="G41" s="249" t="s">
        <v>114</v>
      </c>
      <c r="H41" s="250">
        <v>33402</v>
      </c>
      <c r="I41" s="251">
        <v>33977</v>
      </c>
      <c r="J41" s="250">
        <v>33490</v>
      </c>
      <c r="K41" s="250">
        <v>35065</v>
      </c>
      <c r="L41" s="251">
        <v>33716</v>
      </c>
      <c r="M41" s="167"/>
    </row>
    <row r="42" s="316" customFormat="1" ht="19.5" customHeight="1">
      <c r="A42" s="313" t="s">
        <v>405</v>
      </c>
    </row>
    <row r="43" s="316" customFormat="1" ht="12.75">
      <c r="A43" s="313" t="s">
        <v>404</v>
      </c>
    </row>
    <row r="44" s="316" customFormat="1" ht="12.75">
      <c r="A44" s="313" t="s">
        <v>437</v>
      </c>
    </row>
    <row r="45" s="316" customFormat="1" ht="12.75">
      <c r="A45" s="313" t="s">
        <v>339</v>
      </c>
    </row>
  </sheetData>
  <printOptions/>
  <pageMargins left="0.75" right="0.75" top="1" bottom="1" header="0.5" footer="0.5"/>
  <pageSetup fitToHeight="1" fitToWidth="1" horizontalDpi="96" verticalDpi="96" orientation="portrait" paperSize="9" scale="67" r:id="rId1"/>
  <headerFooter alignWithMargins="0">
    <oddHeader>&amp;R&amp;"Arial,Bold"&amp;16ROAD TRAFFIC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u031953</cp:lastModifiedBy>
  <cp:lastPrinted>2009-11-23T09:58:05Z</cp:lastPrinted>
  <dcterms:created xsi:type="dcterms:W3CDTF">1999-02-18T14:58:15Z</dcterms:created>
  <dcterms:modified xsi:type="dcterms:W3CDTF">2009-12-10T09:46:15Z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B2787966</vt:lpwstr>
  </property>
  <property fmtid="{D5CDD505-2E9C-101B-9397-08002B2CF9AE}" pid="3" name="Objective-Comment">
    <vt:lpwstr/>
  </property>
  <property fmtid="{D5CDD505-2E9C-101B-9397-08002B2CF9AE}" pid="4" name="Objective-CreationStamp">
    <vt:filetime>2009-03-24T00:00:00Z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2009-12-09T00:00:00Z</vt:filetime>
  </property>
  <property fmtid="{D5CDD505-2E9C-101B-9397-08002B2CF9AE}" pid="8" name="Objective-ModificationStamp">
    <vt:filetime>2009-12-09T00:00:00Z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2009: Research and Analysis: Transport: 2009 -:</vt:lpwstr>
  </property>
  <property fmtid="{D5CDD505-2E9C-101B-9397-08002B2CF9AE}" pid="11" name="Objective-Parent">
    <vt:lpwstr>Transport Statistics: Scottish Transport Statistics 2009: Research and Analysis: Transport: 2009 -</vt:lpwstr>
  </property>
  <property fmtid="{D5CDD505-2E9C-101B-9397-08002B2CF9AE}" pid="12" name="Objective-State">
    <vt:lpwstr>Published</vt:lpwstr>
  </property>
  <property fmtid="{D5CDD505-2E9C-101B-9397-08002B2CF9AE}" pid="13" name="Objective-Title">
    <vt:lpwstr>chapter06</vt:lpwstr>
  </property>
  <property fmtid="{D5CDD505-2E9C-101B-9397-08002B2CF9AE}" pid="14" name="Objective-Version">
    <vt:lpwstr>20.0</vt:lpwstr>
  </property>
  <property fmtid="{D5CDD505-2E9C-101B-9397-08002B2CF9AE}" pid="15" name="Objective-VersionComment">
    <vt:lpwstr/>
  </property>
  <property fmtid="{D5CDD505-2E9C-101B-9397-08002B2CF9AE}" pid="16" name="Objective-VersionNumber">
    <vt:i4>22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