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tables/table12.xml" ContentType="application/vnd.openxmlformats-officedocument.spreadsheetml.table+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8.xml" ContentType="application/vnd.openxmlformats-officedocument.drawing+xml"/>
  <Override PartName="/xl/charts/chart7.xml" ContentType="application/vnd.openxmlformats-officedocument.drawingml.chart+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078D4E4A-87E7-42DD-9229-E2C0BF4BF5CF}" xr6:coauthVersionLast="47" xr6:coauthVersionMax="47" xr10:uidLastSave="{00000000-0000-0000-0000-000000000000}"/>
  <bookViews>
    <workbookView xWindow="-120" yWindow="-120" windowWidth="29040" windowHeight="15840" xr2:uid="{00000000-000D-0000-FFFF-FFFF00000000}"/>
  </bookViews>
  <sheets>
    <sheet name="Contents" sheetId="17" r:id="rId1"/>
    <sheet name="Notes" sheetId="41" r:id="rId2"/>
    <sheet name="Table 13.1a" sheetId="14" r:id="rId3"/>
    <sheet name="Table 13.1b" sheetId="15" r:id="rId4"/>
    <sheet name="Table 13.1c" sheetId="36" r:id="rId5"/>
    <sheet name="Figure 13.1" sheetId="53" r:id="rId6"/>
    <sheet name="Data for figure 13.1" sheetId="35" r:id="rId7"/>
    <sheet name="Figures for Commentary" sheetId="37" r:id="rId8"/>
    <sheet name="T13.2" sheetId="23" r:id="rId9"/>
    <sheet name="T13.3" sheetId="42" r:id="rId10"/>
    <sheet name="T13.4" sheetId="43" r:id="rId11"/>
    <sheet name="T13.5" sheetId="44" r:id="rId12"/>
    <sheet name="Figure 13.2" sheetId="40" r:id="rId13"/>
    <sheet name="Data for figure 13.2" sheetId="54" r:id="rId14"/>
    <sheet name="T13.6a" sheetId="5" r:id="rId15"/>
    <sheet name="Figure 13.3" sheetId="45" r:id="rId16"/>
    <sheet name="T13.6b" sheetId="20" r:id="rId17"/>
    <sheet name="Figure 13.4" sheetId="46" r:id="rId18"/>
    <sheet name="T13.7" sheetId="39" r:id="rId19"/>
    <sheet name="T13.7a" sheetId="48" r:id="rId20"/>
    <sheet name="T13.8" sheetId="49" r:id="rId21"/>
    <sheet name="T13.8a" sheetId="50" r:id="rId22"/>
    <sheet name="T13.9" sheetId="7" r:id="rId23"/>
    <sheet name="T13.10" sheetId="52" r:id="rId24"/>
    <sheet name="Figure 13.5" sheetId="47" r:id="rId25"/>
    <sheet name="T13.11" sheetId="28" r:id="rId26"/>
  </sheets>
  <externalReferences>
    <externalReference r:id="rId27"/>
  </externalReferences>
  <definedNames>
    <definedName name="_xlnm.Print_Area" localSheetId="6">'Data for figure 13.1'!$A$1:$G$25</definedName>
    <definedName name="_xlnm.Print_Area" localSheetId="12">'Figure 13.2'!$A$1:$J$54</definedName>
    <definedName name="_xlnm.Print_Area" localSheetId="25">'T13.11'!$A$1:$I$39</definedName>
    <definedName name="_xlnm.Print_Area" localSheetId="14">'T13.6a'!$A$1:$X$197</definedName>
    <definedName name="_xlnm.Print_Area" localSheetId="16">'T13.6b'!$A$1:$R$197</definedName>
    <definedName name="_xlnm.Print_Area" localSheetId="18">'T13.7'!$A$1:$N$120</definedName>
    <definedName name="_xlnm.Print_Area" localSheetId="22">'T13.9'!$A$1:$P$34</definedName>
    <definedName name="_xlnm.Print_Area" localSheetId="2">'Table 13.1a'!$A$1:$AB$59</definedName>
    <definedName name="_xlnm.Print_Area" localSheetId="3">'Table 13.1b'!$A$1:$X$59</definedName>
    <definedName name="_xlnm.Print_Area" localSheetId="4">'Table 13.1c'!$A$1:$K$61</definedName>
    <definedName name="STAT2_Crosstab1" localSheetId="12">#REF!</definedName>
    <definedName name="STAT2_Crosstab1" localSheetId="7">#REF!</definedName>
    <definedName name="STAT2_Crosstab1" localSheetId="16">#REF!</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48" i="15" l="1"/>
  <c r="W47" i="15"/>
  <c r="W46" i="15"/>
  <c r="W43" i="15"/>
  <c r="W42" i="15"/>
  <c r="P50" i="37" l="1"/>
  <c r="O50" i="37"/>
  <c r="N50" i="37"/>
  <c r="M50" i="37"/>
  <c r="L50" i="37"/>
  <c r="K50" i="37"/>
  <c r="J50" i="37"/>
  <c r="I50" i="37"/>
  <c r="H50" i="37"/>
  <c r="G50" i="37"/>
  <c r="F50" i="37"/>
  <c r="E50" i="37"/>
  <c r="D50" i="37"/>
  <c r="C50" i="37"/>
  <c r="B50" i="37"/>
  <c r="P49" i="37"/>
  <c r="O49" i="37"/>
  <c r="N49" i="37"/>
  <c r="M49" i="37"/>
  <c r="L49" i="37"/>
  <c r="K49" i="37"/>
  <c r="J49" i="37"/>
  <c r="I49" i="37"/>
  <c r="H49" i="37"/>
  <c r="G49" i="37"/>
  <c r="F49" i="37"/>
  <c r="E49" i="37"/>
  <c r="D49" i="37"/>
  <c r="C49" i="37"/>
  <c r="B49" i="37"/>
  <c r="P48" i="37"/>
  <c r="O48" i="37"/>
  <c r="N48" i="37"/>
  <c r="M48" i="37"/>
  <c r="L48" i="37"/>
  <c r="K48" i="37"/>
  <c r="J48" i="37"/>
  <c r="I48" i="37"/>
  <c r="H48" i="37"/>
  <c r="G48" i="37"/>
  <c r="F48" i="37"/>
  <c r="E48" i="37"/>
  <c r="D48" i="37"/>
  <c r="C48" i="37"/>
  <c r="B48" i="37"/>
  <c r="B44" i="37"/>
  <c r="C41" i="37"/>
  <c r="B41" i="37"/>
  <c r="C38" i="37"/>
  <c r="B38" i="37"/>
  <c r="C35" i="37"/>
  <c r="B35" i="37"/>
  <c r="C33" i="37"/>
  <c r="B33" i="37"/>
  <c r="D32" i="37"/>
  <c r="C29" i="37"/>
  <c r="B29" i="37"/>
  <c r="C25" i="37"/>
  <c r="B25" i="37"/>
  <c r="C24" i="37"/>
  <c r="B24" i="37"/>
  <c r="C21" i="37"/>
  <c r="B21" i="37"/>
  <c r="C19" i="37"/>
  <c r="B19" i="37"/>
  <c r="C15" i="37"/>
  <c r="B15" i="37"/>
  <c r="C10" i="37"/>
  <c r="B10" i="37"/>
  <c r="C8" i="37"/>
  <c r="B8" i="37"/>
  <c r="C4" i="37"/>
  <c r="B4" i="37"/>
  <c r="D41" i="37" l="1"/>
  <c r="B36" i="37"/>
  <c r="C42" i="37"/>
  <c r="D19" i="37"/>
  <c r="B42" i="37"/>
  <c r="D42" i="37" s="1"/>
  <c r="B39" i="37"/>
  <c r="C36" i="37"/>
  <c r="C39" i="37"/>
  <c r="D33" i="37"/>
  <c r="D8" i="37"/>
  <c r="B11" i="37"/>
  <c r="B22" i="37"/>
  <c r="C22" i="37"/>
  <c r="D24" i="37"/>
  <c r="C11" i="37"/>
  <c r="D36" i="37"/>
  <c r="D38" i="37"/>
  <c r="D25" i="37"/>
  <c r="D35" i="37"/>
  <c r="D39" i="37" l="1"/>
</calcChain>
</file>

<file path=xl/sharedStrings.xml><?xml version="1.0" encoding="utf-8"?>
<sst xmlns="http://schemas.openxmlformats.org/spreadsheetml/2006/main" count="1596" uniqueCount="548">
  <si>
    <t>(a) those to which transport is understood to contribute significantly -  see text.</t>
  </si>
  <si>
    <t>Source: Scottish Government - Not National Statistics</t>
  </si>
  <si>
    <t>Aberdeen Errol Place</t>
  </si>
  <si>
    <t>*</t>
  </si>
  <si>
    <t>Edinburgh St Leonards</t>
  </si>
  <si>
    <t>micrograms per cubic metre</t>
  </si>
  <si>
    <t>Strath Vaich</t>
  </si>
  <si>
    <t>Eskdalemuir</t>
  </si>
  <si>
    <t>Glasgow City Chambers</t>
  </si>
  <si>
    <t>All transport greenhouse gases</t>
  </si>
  <si>
    <r>
      <t>Non-transport net emissions</t>
    </r>
    <r>
      <rPr>
        <b/>
        <vertAlign val="superscript"/>
        <sz val="12"/>
        <rFont val="Arial"/>
        <family val="2"/>
      </rPr>
      <t xml:space="preserve"> </t>
    </r>
  </si>
  <si>
    <t>Total transport</t>
  </si>
  <si>
    <t>Railways</t>
  </si>
  <si>
    <t xml:space="preserve">All figures are estimated using data for GB/UK as a whole so do not specifically relate to Scotland. </t>
  </si>
  <si>
    <t>Ferry</t>
  </si>
  <si>
    <t>Light rail and tram</t>
  </si>
  <si>
    <t>National rail</t>
  </si>
  <si>
    <t>Coach</t>
  </si>
  <si>
    <t xml:space="preserve">Bus </t>
  </si>
  <si>
    <t>Petrol motorbike</t>
  </si>
  <si>
    <t>Cars</t>
  </si>
  <si>
    <t>HGVs</t>
  </si>
  <si>
    <t>Rural</t>
  </si>
  <si>
    <t>Total</t>
  </si>
  <si>
    <t>Year</t>
  </si>
  <si>
    <t>Notes &amp; definitions (https://www.gov.uk/transport-statistics-notes-and-guidance-vehicle-licensing)</t>
  </si>
  <si>
    <t>2010 Q1</t>
  </si>
  <si>
    <t>2010 Q2</t>
  </si>
  <si>
    <t>2010 Q3</t>
  </si>
  <si>
    <t>2010 Q4</t>
  </si>
  <si>
    <t>2011 Q1</t>
  </si>
  <si>
    <t>2011 Q2</t>
  </si>
  <si>
    <t>2011 Q3</t>
  </si>
  <si>
    <t>2011 Q4</t>
  </si>
  <si>
    <t>2012 Q1</t>
  </si>
  <si>
    <t>2012 Q2</t>
  </si>
  <si>
    <t>2012 Q3</t>
  </si>
  <si>
    <t>2012 Q4</t>
  </si>
  <si>
    <t>2013 Q1</t>
  </si>
  <si>
    <t>2013 Q2</t>
  </si>
  <si>
    <t>Body type</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</si>
  <si>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</si>
  <si>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</si>
  <si>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</si>
  <si>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</si>
  <si>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</si>
  <si>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</si>
  <si>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</si>
  <si>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</si>
  <si>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</si>
  <si>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</si>
  <si>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</si>
  <si>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</si>
  <si>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</si>
  <si>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</si>
  <si>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</si>
  <si>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</si>
  <si>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</si>
  <si>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</si>
  <si>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</si>
  <si>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</si>
  <si>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</si>
  <si>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</si>
  <si>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</si>
  <si>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</si>
  <si>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</si>
  <si>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</si>
  <si>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</si>
  <si>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</si>
  <si>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</si>
  <si>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</si>
  <si>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</si>
  <si>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</si>
  <si>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</si>
  <si>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</si>
  <si>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</si>
  <si>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</si>
  <si>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</si>
  <si>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</si>
  <si>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</si>
  <si>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</si>
  <si>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</si>
  <si>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</si>
  <si>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</si>
  <si>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</si>
  <si>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</si>
  <si>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</si>
  <si>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</si>
  <si>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</si>
  <si>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</si>
  <si>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</si>
  <si>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</si>
  <si>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</si>
  <si>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</si>
  <si>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</si>
  <si>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t>Source: DVLA//DVADfT - GB figures published as DfT table  VEH0256</t>
  </si>
  <si>
    <t>Passenger cars</t>
  </si>
  <si>
    <t>Data for chart 13.4</t>
  </si>
  <si>
    <t>Diesel</t>
  </si>
  <si>
    <t>Gas</t>
  </si>
  <si>
    <t>Petrol</t>
  </si>
  <si>
    <t xml:space="preserve">    Column Percentages</t>
  </si>
  <si>
    <t>2013 Q4</t>
  </si>
  <si>
    <t>2014 Q1</t>
  </si>
  <si>
    <t>2014 Q2</t>
  </si>
  <si>
    <t>2014 Q3</t>
  </si>
  <si>
    <t>Heavy Goods Vehicles</t>
  </si>
  <si>
    <t>NMVOC</t>
  </si>
  <si>
    <t>NOx</t>
  </si>
  <si>
    <t>PM10</t>
  </si>
  <si>
    <t>Pb</t>
  </si>
  <si>
    <t>Oxides of nitrogen (NOx)</t>
  </si>
  <si>
    <t>Buses and coaches</t>
  </si>
  <si>
    <t>Light goods vehicles</t>
  </si>
  <si>
    <t>Mopeds and motorcycles</t>
  </si>
  <si>
    <t>Total Transport</t>
  </si>
  <si>
    <t>Non-transport emissions</t>
  </si>
  <si>
    <t>Emissions from all sources</t>
  </si>
  <si>
    <t>Transport % of all NOx emissions</t>
  </si>
  <si>
    <t xml:space="preserve">Only take-off and landing emissions are reported. </t>
  </si>
  <si>
    <t>Includes military aviation and naval vessels, aircraft support vehicles and railways stationary combustion.</t>
  </si>
  <si>
    <t>Urban background</t>
  </si>
  <si>
    <t>Aberdeen Union Street</t>
  </si>
  <si>
    <t>Roadside</t>
  </si>
  <si>
    <t>Bishopbriggs, Kirkintilloch Road</t>
  </si>
  <si>
    <t>Dumfries, A780</t>
  </si>
  <si>
    <t>Dundee Lochee Road</t>
  </si>
  <si>
    <t>Dundee Union Street</t>
  </si>
  <si>
    <t>Kerbside</t>
  </si>
  <si>
    <t>Edinburgh Gorgie Road</t>
  </si>
  <si>
    <t>Urban centre</t>
  </si>
  <si>
    <t>Glasgow Kerbside, Hope Street</t>
  </si>
  <si>
    <t>Glasgow Byres Road</t>
  </si>
  <si>
    <t>Inverness, Telford Street</t>
  </si>
  <si>
    <t>Perth High Street</t>
  </si>
  <si>
    <t>Number of daily maximums (measured as an 8-hour running mean) exceeding 100ug/m3</t>
  </si>
  <si>
    <t>Dundee Broughty Ferry</t>
  </si>
  <si>
    <t>Edinburgh Queen Street</t>
  </si>
  <si>
    <t>Glasgow Waulkmillglen Reservoir</t>
  </si>
  <si>
    <t>Glasgow Centre, St Enoch's Square</t>
  </si>
  <si>
    <t>Local authority</t>
  </si>
  <si>
    <t>All pollutants</t>
  </si>
  <si>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</si>
  <si>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</si>
  <si>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</si>
  <si>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</si>
  <si>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</si>
  <si>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</si>
  <si>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</si>
  <si>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</si>
  <si>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</si>
  <si>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</si>
  <si>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</si>
  <si>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</si>
  <si>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</si>
  <si>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</si>
  <si>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</si>
  <si>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</si>
  <si>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t>Source: Scottish Air Quality website - Not National Statistics</t>
  </si>
  <si>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</si>
  <si>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</si>
  <si>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</si>
  <si>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</si>
  <si>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</si>
  <si>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</si>
  <si>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</si>
  <si>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</si>
  <si>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</si>
  <si>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</si>
  <si>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</si>
  <si>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</si>
  <si>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</si>
  <si>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</si>
  <si>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</si>
  <si>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</si>
  <si>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</si>
  <si>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</si>
  <si>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</si>
  <si>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</si>
  <si>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</si>
  <si>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</si>
  <si>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</si>
  <si>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</si>
  <si>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</si>
  <si>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</si>
  <si>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</si>
  <si>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</si>
  <si>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</si>
  <si>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</si>
  <si>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</si>
  <si>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</si>
  <si>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2017 Q2</t>
  </si>
  <si>
    <t>2016 Q4</t>
  </si>
  <si>
    <t>2017 Q1</t>
  </si>
  <si>
    <t>2017 Q3</t>
  </si>
  <si>
    <t>Road abrasion</t>
  </si>
  <si>
    <t>Tyre and brake wear</t>
  </si>
  <si>
    <t>Source: National Atmospheric Emissions Inventory - Not National Statistics</t>
  </si>
  <si>
    <t>2018 Q3</t>
  </si>
  <si>
    <t>2017 Q4</t>
  </si>
  <si>
    <t>2018 Q1</t>
  </si>
  <si>
    <t>2018 Q2</t>
  </si>
  <si>
    <t>Auchencorth Moss</t>
  </si>
  <si>
    <t>Glasgow High Street</t>
  </si>
  <si>
    <t>Glasgow Townhead</t>
  </si>
  <si>
    <t>Grangemouth</t>
  </si>
  <si>
    <t>Urban industrial</t>
  </si>
  <si>
    <t>PM25</t>
  </si>
  <si>
    <t>2019 Q1</t>
  </si>
  <si>
    <t>2019 Q2</t>
  </si>
  <si>
    <t>2019 Q3</t>
  </si>
  <si>
    <t>2018 Q4</t>
  </si>
  <si>
    <t>Non-IAS Emissions</t>
  </si>
  <si>
    <t>IAS Emissions</t>
  </si>
  <si>
    <t>Scottish Baseline      (1990)</t>
  </si>
  <si>
    <t>UK Baseline (1990)</t>
  </si>
  <si>
    <t>Buses and Coaches</t>
  </si>
  <si>
    <t>Passenger Cars</t>
  </si>
  <si>
    <t>LGVs</t>
  </si>
  <si>
    <t>International Aviation and Shipping</t>
  </si>
  <si>
    <t>Domestic Aviation and Shipping</t>
  </si>
  <si>
    <t>Mode of Transport</t>
  </si>
  <si>
    <t>Total transport greenhouse gases (Excluding International Aviation and Shipping)</t>
  </si>
  <si>
    <t>Total greenhouse gases from International Aviation and Shipping</t>
  </si>
  <si>
    <t>Total transport (excl International Aviation and Shipping)</t>
  </si>
  <si>
    <t>Total transport (incl International Aviation and Shipping)</t>
  </si>
  <si>
    <t>Index</t>
  </si>
  <si>
    <t>a</t>
  </si>
  <si>
    <t>Table 13.11</t>
  </si>
  <si>
    <t>2020 Q1</t>
  </si>
  <si>
    <t>2020 Q2</t>
  </si>
  <si>
    <t>2020 Q3</t>
  </si>
  <si>
    <t>2019 Q4</t>
  </si>
  <si>
    <t>Nitrogen oxides emissions</t>
  </si>
  <si>
    <t xml:space="preserve">Diesel LGV and cars </t>
  </si>
  <si>
    <t>% of transport emissions</t>
  </si>
  <si>
    <t>PM10 emissions</t>
  </si>
  <si>
    <t>Tyre and brake wear and road abrasion</t>
  </si>
  <si>
    <t>Exhaust emissions from road transport</t>
  </si>
  <si>
    <t>Emissions from shipping</t>
  </si>
  <si>
    <t>PM2.5 emissions</t>
  </si>
  <si>
    <t>% of PM10 emissions</t>
  </si>
  <si>
    <t>2020 Q4</t>
  </si>
  <si>
    <t>2021 Q1</t>
  </si>
  <si>
    <t>2021 Q2</t>
  </si>
  <si>
    <t>2021 Q3</t>
  </si>
  <si>
    <t>Road  Transportation Total</t>
  </si>
  <si>
    <t>% Change 1990-2019</t>
  </si>
  <si>
    <t>Local Authority</t>
  </si>
  <si>
    <t>Aberdeen Council</t>
  </si>
  <si>
    <t>Aberdeenshire Council</t>
  </si>
  <si>
    <t>Angus Council</t>
  </si>
  <si>
    <t>Argyll and Bute Council</t>
  </si>
  <si>
    <t>Clackmannanshire Council</t>
  </si>
  <si>
    <t>Comhairle nan Eilean Siar Council</t>
  </si>
  <si>
    <t>Dumfries and Galloway Council</t>
  </si>
  <si>
    <t>East Ayrshire Council</t>
  </si>
  <si>
    <t>East Renfrewshire Council</t>
  </si>
  <si>
    <t>Edinburgh City Council</t>
  </si>
  <si>
    <t>Inverclyde Council</t>
  </si>
  <si>
    <t>Midlothian Council</t>
  </si>
  <si>
    <t>Moray Council</t>
  </si>
  <si>
    <t>North Ayrshire Council</t>
  </si>
  <si>
    <t>Orkney Island Council</t>
  </si>
  <si>
    <t>Perth and Kinross Council</t>
  </si>
  <si>
    <t>Scottish Borders Council</t>
  </si>
  <si>
    <t>Shetland Council</t>
  </si>
  <si>
    <t>South Ayrshire Council</t>
  </si>
  <si>
    <t>Stirling Council</t>
  </si>
  <si>
    <t>West Dunbartonshire Council</t>
  </si>
  <si>
    <t>Totals</t>
  </si>
  <si>
    <t>2021 Q4</t>
  </si>
  <si>
    <t>2022 Q1</t>
  </si>
  <si>
    <t>% of total due to transport</t>
  </si>
  <si>
    <t>% Change 1990-2020</t>
  </si>
  <si>
    <t>Number of active Air Quality Management Areas, as at 15 October 2022</t>
  </si>
  <si>
    <t>Annualised change</t>
  </si>
  <si>
    <t>2005-2006</t>
  </si>
  <si>
    <t>2006-2007</t>
  </si>
  <si>
    <t>2007-2008</t>
  </si>
  <si>
    <t>2008-2009</t>
  </si>
  <si>
    <t>2009-2010</t>
  </si>
  <si>
    <t>2010-2011</t>
  </si>
  <si>
    <t>2011-2012</t>
  </si>
  <si>
    <t>2012-2013</t>
  </si>
  <si>
    <t>2013-2014</t>
  </si>
  <si>
    <t>2014-2015</t>
  </si>
  <si>
    <t>2015-2016</t>
  </si>
  <si>
    <t>2016-2017</t>
  </si>
  <si>
    <t>2017-2018</t>
  </si>
  <si>
    <t>2018-2019</t>
  </si>
  <si>
    <t>2019-2020</t>
  </si>
  <si>
    <t>Nitrogen dioxide</t>
  </si>
  <si>
    <t>PM2.5</t>
  </si>
  <si>
    <t>This emissions category was included for the first time in the 2005-2020 report.</t>
  </si>
  <si>
    <t>Data have been revised due to changes in methodology - see paragraphs 13.3.3 and 13.3.6 in notes and definitions.</t>
  </si>
  <si>
    <t>Motorcycles</t>
  </si>
  <si>
    <t>Heavy goods vehicles</t>
  </si>
  <si>
    <t>Battery Electric</t>
  </si>
  <si>
    <t>Fuel cell electric</t>
  </si>
  <si>
    <t>Plug-in hybrid electric diesel</t>
  </si>
  <si>
    <t>Plug-in hybrid electric petrol</t>
  </si>
  <si>
    <t>Hybrid electric diesel</t>
  </si>
  <si>
    <t>Range extended electric</t>
  </si>
  <si>
    <t>Hybrid electric petrol</t>
  </si>
  <si>
    <t>Other fuel types</t>
  </si>
  <si>
    <t>Battery electric</t>
  </si>
  <si>
    <t>2015 Q3 (end September)</t>
  </si>
  <si>
    <t>2015 Q4 (end December)</t>
  </si>
  <si>
    <t>Table 13.8a Ultra low emission vehicles by method of propulsion</t>
  </si>
  <si>
    <t>Other fuels</t>
  </si>
  <si>
    <t>2022 Q4</t>
  </si>
  <si>
    <t>2022 Q2</t>
  </si>
  <si>
    <t>2022 Q3</t>
  </si>
  <si>
    <t>Table 13.7a Ultra low emission vehicles registered for the first time by method of propulsion</t>
  </si>
  <si>
    <t>upto100_g_km</t>
  </si>
  <si>
    <t>101_to_110_g_km</t>
  </si>
  <si>
    <t>111_to_130_g_km</t>
  </si>
  <si>
    <t>131_to_150_g_km</t>
  </si>
  <si>
    <t>151_to_170_g_km</t>
  </si>
  <si>
    <t>171_to_190_g_km</t>
  </si>
  <si>
    <t>191_to_225_g_km</t>
  </si>
  <si>
    <t>226_to_255_g_km</t>
  </si>
  <si>
    <t>Over_255_g_km</t>
  </si>
  <si>
    <t>Unknown</t>
  </si>
  <si>
    <t>Up to 130 g/km</t>
  </si>
  <si>
    <t>131 - 190 g/km</t>
  </si>
  <si>
    <t>191 - 255 g/km</t>
  </si>
  <si>
    <t>2020-2021</t>
  </si>
  <si>
    <t>Scottish Emissions (2021)</t>
  </si>
  <si>
    <t>UK Emissions (2021)</t>
  </si>
  <si>
    <t>Number of new registrations by body type and propulsion type in Scotland during 2022 (Thousands)</t>
  </si>
  <si>
    <t>Number of licensed vehicles by body type and propulsion type in Scotland as at 31 December 2022 (Thousands)</t>
  </si>
  <si>
    <t xml:space="preserve"> UK Carbon Dioxide emissions: grams per passenger-kilometre, 2023</t>
  </si>
  <si>
    <t>2023 Q1</t>
  </si>
  <si>
    <t>2023 Q2</t>
  </si>
  <si>
    <t>2023 Q3</t>
  </si>
  <si>
    <t>2023 Q4</t>
  </si>
  <si>
    <t>Table 13.7 Ultra low emission vehicles registered for the first time by method of propulsion, quarterly: January 2010 to December 2023</t>
  </si>
  <si>
    <t>Table 13.8 Ultra low emission vehicles by method of propulsion, quarterly: January 2010 to December 2023</t>
  </si>
  <si>
    <t>Table 13.9:  Number of new registrations by body type and propulsion type in Scotland during 2023 (Thousands)</t>
  </si>
  <si>
    <t>Table 13.10:  Number of licensed vehicles by body type and propulsion type in Scotland as at 31 December 2023 (Thousands)</t>
  </si>
  <si>
    <t>Scottish Emissions (2022)</t>
  </si>
  <si>
    <t>UK Emissions (2022)</t>
  </si>
  <si>
    <t>Scottish Emissions as % of UK Emissions (2022)</t>
  </si>
  <si>
    <t>Change in Scottish Emissions (2021-2022)</t>
  </si>
  <si>
    <t>Change in UK Emissions (2021-2022)</t>
  </si>
  <si>
    <t>Change in Scottish Emissions (1990-2022)</t>
  </si>
  <si>
    <t>Change in UK Emissions   (1990-2022)</t>
  </si>
  <si>
    <t>ChargePlace Scotland: Utilisation data for CPS Network January - December 2024</t>
  </si>
  <si>
    <t>Ultra-low emission vehicles (ULEV) registered for the first time, Scotland, quarterly: January 2017 to September 2023</t>
  </si>
  <si>
    <t>Ultra-low emission vehicles (ULEV) licensed at the end of year, Scotland, quarterly: 2017 q1 to 2023 q4</t>
  </si>
  <si>
    <t xml:space="preserve">Notes </t>
  </si>
  <si>
    <t xml:space="preserve">This worksheet contains one table. </t>
  </si>
  <si>
    <t xml:space="preserve">Note number </t>
  </si>
  <si>
    <t xml:space="preserve">Note text </t>
  </si>
  <si>
    <t>note 1</t>
  </si>
  <si>
    <t>note 2</t>
  </si>
  <si>
    <t>note 3</t>
  </si>
  <si>
    <t>note 4</t>
  </si>
  <si>
    <t>note 5</t>
  </si>
  <si>
    <t>note 6</t>
  </si>
  <si>
    <t>note 7</t>
  </si>
  <si>
    <t>note 8</t>
  </si>
  <si>
    <t>note 9</t>
  </si>
  <si>
    <t>note 10</t>
  </si>
  <si>
    <t>note 11</t>
  </si>
  <si>
    <t>note 12</t>
  </si>
  <si>
    <t>note 13</t>
  </si>
  <si>
    <t>note 14</t>
  </si>
  <si>
    <t>note 15</t>
  </si>
  <si>
    <t>note 17</t>
  </si>
  <si>
    <t>note 18</t>
  </si>
  <si>
    <t>note 19</t>
  </si>
  <si>
    <t>note 20</t>
  </si>
  <si>
    <t>note 21</t>
  </si>
  <si>
    <t>note 22</t>
  </si>
  <si>
    <t>note 23</t>
  </si>
  <si>
    <t>note 24</t>
  </si>
  <si>
    <t>note 25</t>
  </si>
  <si>
    <t>note 26</t>
  </si>
  <si>
    <t>note 27</t>
  </si>
  <si>
    <t>note 28</t>
  </si>
  <si>
    <t>note 29</t>
  </si>
  <si>
    <t>note 30</t>
  </si>
  <si>
    <t>note 31</t>
  </si>
  <si>
    <t>note 32</t>
  </si>
  <si>
    <t>note 33</t>
  </si>
  <si>
    <t>note 34</t>
  </si>
  <si>
    <t>note 35</t>
  </si>
  <si>
    <t>note 36</t>
  </si>
  <si>
    <t xml:space="preserve">From the Air Quality Pollutant Inventories for England, Scotland, Wales and Northern Ireland: 2005 - 2020. Emissions are available annually only with effect from 1998. The figures in this table are updated annually using the most recent data to reflect changes to the methodology used. Emissions for 1990-2004 are taken from https://naei.energysecurity.gov.uk/reports/air-quality-pollutant-inventories-england-scotland-wales-and-northern-ireland-1990-2018 </t>
  </si>
  <si>
    <t>The Road Transport emissions database uses emission factors (g/km) for different types of vehicles, which depend on the fuel type (petrol or diesel) and are influenced by the drive cycle or average speeds on the different types of roads; traffic activity for each DA region, including distance and average speed travelled by each type of vehicle on each type of road; DA-specific fleet data on petrol/diesel car mix, car engine size and fleet composition (including age). The sum of emissions across all parts of the UK equates to the total for the UK inventory where that total is normalised using fuel sales data of petrol and DERV.</t>
  </si>
  <si>
    <t>Includes emissions from coastal shipping, shipping betweeen Scotland and the Overseas Territories, fishing vessels, marine engines, personal watercraft, inland goods-carrying vehicles, motorboats and sail boats with auxiliary engines.</t>
  </si>
  <si>
    <t>Vehicles fuelled by Natural Gas [Note 7]</t>
  </si>
  <si>
    <t>Aviation  [Note3]</t>
  </si>
  <si>
    <t>Road transport  [Note 2]</t>
  </si>
  <si>
    <t>Other transport  [Note 5]</t>
  </si>
  <si>
    <t>Vehicles fuelled by Natural Gas  [Note 7]</t>
  </si>
  <si>
    <t>Road transport [Note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</si>
  <si>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</si>
  <si>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</si>
  <si>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The sites chosen are a mixture of urban and rural site types with long time series</t>
  </si>
  <si>
    <t>Annual mean concentration of atmospheric nitrogen dioxide.</t>
  </si>
  <si>
    <t>Annual mean ground level ozone concentration.</t>
  </si>
  <si>
    <t>Annual mean atmospheric PM10 concentration.</t>
  </si>
  <si>
    <t>Annual mean atmospheric PM2.5 concentration.</t>
  </si>
  <si>
    <t>Nitrogen dioxide [Note9]</t>
  </si>
  <si>
    <t>Ozone [Note10]</t>
  </si>
  <si>
    <r>
      <t>Particulates (PM</t>
    </r>
    <r>
      <rPr>
        <b/>
        <vertAlign val="subscript"/>
        <sz val="12"/>
        <rFont val="Arial"/>
        <family val="2"/>
      </rPr>
      <t>10</t>
    </r>
    <r>
      <rPr>
        <b/>
        <sz val="12"/>
        <rFont val="Arial"/>
        <family val="2"/>
      </rPr>
      <t>) [Note 11]</t>
    </r>
  </si>
  <si>
    <r>
      <t>Particulates (PM</t>
    </r>
    <r>
      <rPr>
        <b/>
        <vertAlign val="subscript"/>
        <sz val="12"/>
        <rFont val="Arial"/>
        <family val="2"/>
      </rPr>
      <t>2.5</t>
    </r>
    <r>
      <rPr>
        <b/>
        <sz val="12"/>
        <rFont val="Arial"/>
        <family val="2"/>
      </rPr>
      <t>) [Note 12]</t>
    </r>
  </si>
  <si>
    <t>note 16</t>
  </si>
  <si>
    <t>[Note 14]</t>
  </si>
  <si>
    <t>Glasgow Centre, St Enoch[Note 14]</t>
  </si>
  <si>
    <t>[Note 15</t>
  </si>
  <si>
    <t xml:space="preserve">Table 13.1b  Atmospheric concentrations of selected pollutants recorded at Air Quality Monitoring Stations [Note 14] [Note 17] </t>
  </si>
  <si>
    <t>Table 13.3   Emissions of greenhouse gases by Transport allocated to Scotland1,2 (MtCO2e)</t>
  </si>
  <si>
    <r>
      <t xml:space="preserve">  Carbon dioxide (CO</t>
    </r>
    <r>
      <rPr>
        <vertAlign val="subscript"/>
        <sz val="12"/>
        <rFont val="Arial"/>
        <family val="2"/>
      </rPr>
      <t>2</t>
    </r>
    <r>
      <rPr>
        <sz val="12"/>
        <rFont val="Arial"/>
        <family val="2"/>
      </rPr>
      <t>)</t>
    </r>
  </si>
  <si>
    <r>
      <t xml:space="preserve">  Methane (CH</t>
    </r>
    <r>
      <rPr>
        <vertAlign val="subscript"/>
        <sz val="12"/>
        <rFont val="Arial"/>
        <family val="2"/>
      </rPr>
      <t>4</t>
    </r>
    <r>
      <rPr>
        <sz val="12"/>
        <rFont val="Arial"/>
        <family val="2"/>
      </rPr>
      <t>)</t>
    </r>
  </si>
  <si>
    <r>
      <t xml:space="preserve">  Nitrous Oxide (N</t>
    </r>
    <r>
      <rPr>
        <vertAlign val="subscript"/>
        <sz val="12"/>
        <rFont val="Arial"/>
        <family val="2"/>
      </rPr>
      <t>2</t>
    </r>
    <r>
      <rPr>
        <sz val="12"/>
        <rFont val="Arial"/>
        <family val="2"/>
      </rPr>
      <t>O)</t>
    </r>
  </si>
  <si>
    <r>
      <t>Table 13.4 Comparison of transport greenhouse gas emissions from Scotland and UK as a whole (MtCO</t>
    </r>
    <r>
      <rPr>
        <b/>
        <vertAlign val="subscript"/>
        <sz val="12"/>
        <rFont val="Arial"/>
        <family val="2"/>
      </rPr>
      <t>2</t>
    </r>
    <r>
      <rPr>
        <b/>
        <sz val="12"/>
        <rFont val="Arial"/>
        <family val="2"/>
      </rPr>
      <t>e)</t>
    </r>
  </si>
  <si>
    <t>Buses &amp; coaches</t>
  </si>
  <si>
    <t>Light Goods Vehicles</t>
  </si>
  <si>
    <t>Mopeds &amp; motorcycles</t>
  </si>
  <si>
    <t>Other Road</t>
  </si>
  <si>
    <t>Road Transportation Total [Note 18]</t>
  </si>
  <si>
    <t>Net emissions all sources [Note 24]</t>
  </si>
  <si>
    <t>Total net emissions attributed to transport (%) [Note 24]</t>
  </si>
  <si>
    <t>Source: National Atmospheric Emissions Inventory: Greenhouse Gas Inventories for England, Scotland, Wales &amp; Northern Ireland 1990-2020, some headings are own aggregations - Not National Statistics</t>
  </si>
  <si>
    <t>Source: Scottish Greenhouse Gas Statistics 2020 - Not National Statistics</t>
  </si>
  <si>
    <t>Source: National Atmospheric Emissions Inventory: Greenhouse Gas Inventories for England, Scotland, Wales &amp; Northern Ireland 1990-2019, some headings are own aggregations - Not National Statistics</t>
  </si>
  <si>
    <t xml:space="preserve">The method used to estimate carbon dioxide (CO2) emissions from road transport is based on vehicle kilometre travelled data constrained so that the sum of emissions across all parts of the UK equates to the total for the UK inventory. That total is derived from fuel sales data of petrol and DERV within the UK as specified in the reporting guidelines of the Intergovernmental Panel on Climate Change. Further detail can be found in Section 3.3 of the report and in Annex 2. </t>
  </si>
  <si>
    <t xml:space="preserve">Other road includes urea used as part of an additive for certain categories of diesel engine, LPG use and road vehicle engines.  </t>
  </si>
  <si>
    <t>Includes various additional emissions associated with both shipping and aviation such as support vehicles at airports or marine engines on ships</t>
  </si>
  <si>
    <t>Net emissions take account of removals of carbon dioxide due to carbon sinks.</t>
  </si>
  <si>
    <t>Includes various emissions associated with  shipping and fishing</t>
  </si>
  <si>
    <t>Includes other non-road transport emissions  such as military aircraft and naval shipping</t>
  </si>
  <si>
    <t>International Aviation and Shipping [Note 25]</t>
  </si>
  <si>
    <t>Domestic Aviation [Note 26]</t>
  </si>
  <si>
    <t>Domestic Shipping and Maritime [Note 27]</t>
  </si>
  <si>
    <t>Other [Note 28]</t>
  </si>
  <si>
    <t>Includes aircraft engine emissions</t>
  </si>
  <si>
    <t>Includes military aircraft and aircraft upport vehicls</t>
  </si>
  <si>
    <t>Includes lubricant for marine engines</t>
  </si>
  <si>
    <t>Since 2003, results where data capture is less than 75% are not shown.</t>
  </si>
  <si>
    <t>Site not in operation for given year</t>
  </si>
  <si>
    <t>Charging Sessions 2024</t>
  </si>
  <si>
    <t>Total kWh 2024</t>
  </si>
  <si>
    <t>Total CP Units as at Dec 24</t>
  </si>
  <si>
    <t>Source: National Atmospheric Emissions Inventory: Greenhouse Gas Inventories for England, Scotland, Wales &amp; Northern Ireland 1990-2022</t>
  </si>
  <si>
    <t>Table 13.5   UK Carbon Dioxide equivalent emissions 2023 [Note 29]</t>
  </si>
  <si>
    <t>Petrol cars [Note 30]</t>
  </si>
  <si>
    <t>Diesel cars [Note 30]</t>
  </si>
  <si>
    <t>Hybrid [Note 30]</t>
  </si>
  <si>
    <t>The long haul estimate is based on a flight length from the Guidelines of of 6482 km, short haul 1108km and domestic 463km.</t>
  </si>
  <si>
    <t>Aviation emissions calculations not inclusive of radiative forcing.</t>
  </si>
  <si>
    <t>Domestic flights [Note 31]</t>
  </si>
  <si>
    <t>Short haul international [Note 31]</t>
  </si>
  <si>
    <t>Long haul international [Note 31]</t>
  </si>
  <si>
    <t>Emissions</t>
  </si>
  <si>
    <t>Numbers/percent</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</si>
  <si>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</si>
  <si>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</si>
  <si>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</si>
  <si>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</si>
  <si>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</si>
  <si>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</si>
  <si>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</si>
  <si>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</si>
  <si>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</si>
  <si>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</si>
  <si>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</si>
  <si>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</si>
  <si>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</si>
  <si>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</si>
  <si>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</si>
  <si>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</si>
  <si>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</si>
  <si>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</si>
  <si>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</si>
  <si>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</si>
  <si>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</si>
  <si>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</si>
  <si>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</si>
  <si>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Source: Department for Transport vehicle licensing tables https://www.gov.uk/government/statistical-data-sets/vehicle-licensing-statistics-data-tables</t>
  </si>
  <si>
    <t>Year/quarter</t>
  </si>
  <si>
    <t>Year/Quarter</t>
  </si>
  <si>
    <t>Iincludes Invalid Vehicle (Mobility scooters), Lift Trucks, Tel Material Handlers, Hydraulic Excavator, Rear Digger, Ambulance, Fire Engine, Street Cleansing, Roller and Loading Shovel. Pure Electric ’others’ are Invalid vehicles or Lift Trucks.</t>
  </si>
  <si>
    <t>Other vehicles [Note 32]</t>
  </si>
  <si>
    <t xml:space="preserve">Table 13.11 – ChargePlace Scotland: Utilisation data for CPS Network January - December 2024 [Note 33] [Note 34] [Note 35] [Note 36] </t>
  </si>
  <si>
    <t>ChargePlace Scotland (CPS) (www.chargeplacescotland.org) is the national network of publicly available Electric Vehicle charge points, funded by the Scottish Government.</t>
  </si>
  <si>
    <t>Data is sourced from the ChargePlace Scotland back-office system.  Usage data is based on valid charging sessions recorded by the back-office.  A valid charging event is considered to be over 1 kWh drawn and whereby the session was longer than 120 seconds.</t>
  </si>
  <si>
    <t>The kWh Drawn is the total energy provided during a charging event.  If energy is transferred at a constant rate over a period of time, the total energy transferred in kilowatt hours is equal to the power in kilowatts multiplied by the time in hours.</t>
  </si>
  <si>
    <t>Monthly figures can be found on the CPS Website.</t>
  </si>
  <si>
    <r>
      <t>Grams CO</t>
    </r>
    <r>
      <rPr>
        <b/>
        <vertAlign val="subscript"/>
        <sz val="11"/>
        <color theme="1"/>
        <rFont val="Calibri"/>
        <family val="2"/>
        <scheme val="minor"/>
      </rPr>
      <t xml:space="preserve">2 </t>
    </r>
    <r>
      <rPr>
        <b/>
        <sz val="10"/>
        <rFont val="Arial"/>
        <family val="2"/>
      </rPr>
      <t>eqivalent per passenger kilometre</t>
    </r>
  </si>
  <si>
    <t>Type of transport</t>
  </si>
  <si>
    <t>Emissions by Road Type - Urban</t>
  </si>
  <si>
    <t>Emissions by Road Type - Rural</t>
  </si>
  <si>
    <t>Emissions by Road Type - Motorway</t>
  </si>
  <si>
    <t>Type of emissions</t>
  </si>
  <si>
    <t>1990</t>
  </si>
  <si>
    <t>1995</t>
  </si>
  <si>
    <t>1998</t>
  </si>
  <si>
    <t>1999</t>
  </si>
  <si>
    <t>2000</t>
  </si>
  <si>
    <t>Other Road [Note 19]</t>
  </si>
  <si>
    <t>Domestic Aviation [Note 21]</t>
  </si>
  <si>
    <t>Domestic Shipping and Maritime [Note 22]</t>
  </si>
  <si>
    <t>Other [Note 23]</t>
  </si>
  <si>
    <t>International Aviation and Shipping [Note 20]</t>
  </si>
  <si>
    <t>Measurement</t>
  </si>
  <si>
    <t>Air Quality monitoring station [Note 8]</t>
  </si>
  <si>
    <t>Type of pollutant</t>
  </si>
  <si>
    <t>Type of monitoring station</t>
  </si>
  <si>
    <t>Passenger cars: Diesel</t>
  </si>
  <si>
    <t>Passenger cars: Petrol</t>
  </si>
  <si>
    <t>Light goods vehicles: Diesel</t>
  </si>
  <si>
    <t>Light goods vehicles: Petrol</t>
  </si>
  <si>
    <t>Exhaust emissions from: Buses and coaches</t>
  </si>
  <si>
    <t>Exhaust emissions from: Passenger cars</t>
  </si>
  <si>
    <t>Exhaust emissions from: HGVs</t>
  </si>
  <si>
    <t>Exhaust emissions from: Light goods vehicles</t>
  </si>
  <si>
    <t>Exhaust emissions from: Mopeds and motorcycles</t>
  </si>
  <si>
    <t>Table 13.1a  Emissions of air pollutants by type of transport allocated to Scotland (thousand tonnes of pollutant)  [Note 1]</t>
  </si>
  <si>
    <t>Pollutant</t>
  </si>
  <si>
    <t>Ultra-low emission vehicles (ULEV) registered for the first time, Scotland, yearly: January 2017 to September 2024</t>
  </si>
  <si>
    <t>Ultra-low emission vehicles (ULEV) licensed at the end of year, Scotland, yearly: 2017 q1 to 2023 q5</t>
  </si>
  <si>
    <t>Table 13.7a</t>
  </si>
  <si>
    <t>Table 13.8a</t>
  </si>
  <si>
    <t>NMVOC2</t>
  </si>
  <si>
    <t>NOx3</t>
  </si>
  <si>
    <t>PM104</t>
  </si>
  <si>
    <t>PM255</t>
  </si>
  <si>
    <t>Pb6</t>
  </si>
  <si>
    <t>Data for figure 13.2: Estimated greenhouse gas emissions of Scottish transport</t>
  </si>
  <si>
    <t>Data for figure 13.1 from table 13.1a - total transport emissions</t>
  </si>
  <si>
    <r>
      <t>Shipping</t>
    </r>
    <r>
      <rPr>
        <vertAlign val="superscript"/>
        <sz val="11"/>
        <rFont val="Calibri"/>
        <family val="2"/>
        <scheme val="minor"/>
      </rPr>
      <t xml:space="preserve"> </t>
    </r>
    <r>
      <rPr>
        <sz val="11"/>
        <rFont val="Calibri"/>
        <family val="2"/>
        <scheme val="minor"/>
      </rPr>
      <t xml:space="preserve"> [Note 4]  [Note 6]</t>
    </r>
  </si>
  <si>
    <r>
      <t>Particulate matter (PM</t>
    </r>
    <r>
      <rPr>
        <b/>
        <vertAlign val="subscript"/>
        <sz val="10"/>
        <rFont val="Arial"/>
        <family val="2"/>
      </rPr>
      <t>10</t>
    </r>
    <r>
      <rPr>
        <b/>
        <sz val="10"/>
        <rFont val="Arial"/>
        <family val="2"/>
      </rPr>
      <t>)</t>
    </r>
  </si>
  <si>
    <r>
      <t>Transport % of all PM</t>
    </r>
    <r>
      <rPr>
        <b/>
        <vertAlign val="subscript"/>
        <sz val="10"/>
        <rFont val="Arial"/>
        <family val="2"/>
      </rPr>
      <t>10</t>
    </r>
    <r>
      <rPr>
        <b/>
        <sz val="10"/>
        <rFont val="Arial"/>
        <family val="2"/>
      </rPr>
      <t xml:space="preserve"> emissions</t>
    </r>
  </si>
  <si>
    <r>
      <t>Particulate matter (PM</t>
    </r>
    <r>
      <rPr>
        <b/>
        <vertAlign val="subscript"/>
        <sz val="10"/>
        <rFont val="Arial"/>
        <family val="2"/>
      </rPr>
      <t>2.5</t>
    </r>
    <r>
      <rPr>
        <b/>
        <sz val="10"/>
        <rFont val="Arial"/>
        <family val="2"/>
      </rPr>
      <t>)</t>
    </r>
  </si>
  <si>
    <r>
      <t>Transport % of all PM</t>
    </r>
    <r>
      <rPr>
        <b/>
        <vertAlign val="subscript"/>
        <sz val="10"/>
        <rFont val="Arial"/>
        <family val="2"/>
      </rPr>
      <t>2.5</t>
    </r>
    <r>
      <rPr>
        <b/>
        <sz val="10"/>
        <rFont val="Arial"/>
        <family val="2"/>
      </rPr>
      <t xml:space="preserve"> emissions</t>
    </r>
  </si>
  <si>
    <t>Table 13.1c Number of active Air Quality Management Areas by pollutant and local authority, as at 14 November 2024</t>
  </si>
  <si>
    <r>
      <t>Nitrogen dioxide (NO</t>
    </r>
    <r>
      <rPr>
        <b/>
        <vertAlign val="subscript"/>
        <sz val="11"/>
        <rFont val="Calibri"/>
        <family val="2"/>
        <scheme val="minor"/>
      </rPr>
      <t>2</t>
    </r>
    <r>
      <rPr>
        <b/>
        <sz val="11"/>
        <rFont val="Calibri"/>
        <family val="2"/>
        <scheme val="minor"/>
      </rPr>
      <t>) only</t>
    </r>
  </si>
  <si>
    <r>
      <t>Particulate Matter (PM</t>
    </r>
    <r>
      <rPr>
        <b/>
        <vertAlign val="subscript"/>
        <sz val="11"/>
        <rFont val="Calibri"/>
        <family val="2"/>
        <scheme val="minor"/>
      </rPr>
      <t>10</t>
    </r>
    <r>
      <rPr>
        <b/>
        <sz val="11"/>
        <rFont val="Calibri"/>
        <family val="2"/>
        <scheme val="minor"/>
      </rPr>
      <t>) only</t>
    </r>
  </si>
  <si>
    <r>
      <t>Both NO</t>
    </r>
    <r>
      <rPr>
        <b/>
        <vertAlign val="subscript"/>
        <sz val="11"/>
        <rFont val="Calibri"/>
        <family val="2"/>
        <scheme val="minor"/>
      </rPr>
      <t>2</t>
    </r>
    <r>
      <rPr>
        <b/>
        <sz val="11"/>
        <rFont val="Calibri"/>
        <family val="2"/>
        <scheme val="minor"/>
      </rPr>
      <t xml:space="preserve"> and PM</t>
    </r>
    <r>
      <rPr>
        <b/>
        <vertAlign val="subscript"/>
        <sz val="11"/>
        <rFont val="Calibri"/>
        <family val="2"/>
        <scheme val="minor"/>
      </rPr>
      <t>10</t>
    </r>
  </si>
  <si>
    <r>
      <t>Table 13.2    Emissions of greenhouse gases by type of transport allocated to Scotland (MtCO</t>
    </r>
    <r>
      <rPr>
        <b/>
        <vertAlign val="subscript"/>
        <sz val="11"/>
        <rFont val="Arial"/>
        <family val="2"/>
      </rPr>
      <t>2</t>
    </r>
    <r>
      <rPr>
        <b/>
        <sz val="11"/>
        <rFont val="Arial"/>
        <family val="2"/>
      </rPr>
      <t>e)</t>
    </r>
  </si>
  <si>
    <r>
      <t>Thousands/</t>
    </r>
    <r>
      <rPr>
        <b/>
        <i/>
        <sz val="12"/>
        <rFont val="Arial"/>
        <family val="2"/>
      </rPr>
      <t>Percentages</t>
    </r>
  </si>
  <si>
    <r>
      <t xml:space="preserve">Email : </t>
    </r>
    <r>
      <rPr>
        <b/>
        <u/>
        <sz val="10"/>
        <rFont val="Arial"/>
        <family val="2"/>
      </rPr>
      <t>vehicles.stats@dft.gsi.gov.uk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</si>
</sst>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_);_(* \(#,##0\);_(* &quot;-&quot;_);_(@_)"/>
    <numFmt numFmtId="165" formatCode="_(* #,##0.00_);_(* \(#,##0.00\);_(* &quot;-&quot;??_);_(@_)"/>
    <numFmt numFmtId="166" formatCode="0.0"/>
    <numFmt numFmtId="167" formatCode="0.0%"/>
    <numFmt numFmtId="168" formatCode="General_)"/>
    <numFmt numFmtId="169" formatCode="_-* #,##0_-;\-* #,##0_-;_-* &quot;-&quot;??_-;_-@_-"/>
    <numFmt numFmtId="170" formatCode="#,##0.000"/>
    <numFmt numFmtId="171" formatCode="[&gt;=0.5]#,##0.0;[=0]0.0,;&quot;-&quot;"/>
    <numFmt numFmtId="172" formatCode="[&gt;=0.05]#,##0.0;[=0]0.0,;&quot;-&quot;"/>
    <numFmt numFmtId="173" formatCode="0.00000000000000"/>
    <numFmt numFmtId="174" formatCode="_-* #,##0.0_-;\-* #,##0.0_-;_-* &quot;-&quot;?_-;_-@_-"/>
    <numFmt numFmtId="175" formatCode="[&gt;=0.05]#,##0.0;[=0]0.0;&quot;~&quot;"/>
    <numFmt numFmtId="176" formatCode="_-* #,##0.0_-;\-* #,##0.0_-;_-* &quot;-&quot;_-;_-@_-"/>
    <numFmt numFmtId="177" formatCode="#,##0.0"/>
    <numFmt numFmtId="178" formatCode="_(* #,##0_);_(* \(#,##0\);_(* &quot;-&quot;??_);_(@_)"/>
    <numFmt numFmtId="179" formatCode="#,##0.000_ ;\-#,##0.000\ "/>
    <numFmt numFmtId="180" formatCode="[&gt;=0.5]#,##0.00;[=0]0.00,;&quot;-&quot;"/>
    <numFmt numFmtId="181" formatCode="#,##0.0_ ;\-#,##0.0\ "/>
  </numFmts>
  <fonts count="8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sz val="12"/>
      <color indexed="8"/>
      <name val="Arial"/>
      <family val="2"/>
    </font>
    <font>
      <i/>
      <sz val="10"/>
      <name val="Arial"/>
      <family val="2"/>
    </font>
    <font>
      <b/>
      <vertAlign val="subscript"/>
      <sz val="12"/>
      <name val="Arial"/>
      <family val="2"/>
    </font>
    <font>
      <b/>
      <vertAlign val="superscript"/>
      <sz val="12"/>
      <name val="Arial"/>
      <family val="2"/>
    </font>
    <font>
      <b/>
      <sz val="10"/>
      <name val="Arial"/>
      <family val="2"/>
    </font>
    <font>
      <i/>
      <sz val="12"/>
      <name val="Arial"/>
      <family val="2"/>
    </font>
    <font>
      <sz val="12"/>
      <name val="Helv"/>
    </font>
    <font>
      <u/>
      <sz val="7.5"/>
      <color indexed="12"/>
      <name val="Arial"/>
      <family val="2"/>
    </font>
    <font>
      <sz val="11"/>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2"/>
      <color rgb="FF00B0F0"/>
      <name val="Arial"/>
      <family val="2"/>
    </font>
    <font>
      <sz val="10.5"/>
      <color rgb="FF00B0F0"/>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vertAlign val="subscript"/>
      <sz val="11"/>
      <color theme="1"/>
      <name val="Calibri"/>
      <family val="2"/>
      <scheme val="minor"/>
    </font>
    <font>
      <sz val="8"/>
      <color theme="1"/>
      <name val="Arial"/>
      <family val="2"/>
    </font>
    <font>
      <i/>
      <sz val="8"/>
      <color theme="1"/>
      <name val="Arial"/>
      <family val="2"/>
    </font>
    <font>
      <b/>
      <sz val="16"/>
      <name val="Arial"/>
      <family val="2"/>
    </font>
    <font>
      <u/>
      <sz val="12"/>
      <color indexed="12"/>
      <name val="Arial"/>
      <family val="2"/>
    </font>
    <font>
      <b/>
      <sz val="11"/>
      <name val="Calibri"/>
      <family val="2"/>
      <scheme val="minor"/>
    </font>
    <font>
      <sz val="10.5"/>
      <name val="Arial"/>
      <family val="2"/>
    </font>
    <font>
      <sz val="10"/>
      <color rgb="FF000000"/>
      <name val="Arial"/>
      <family val="2"/>
    </font>
    <font>
      <sz val="11"/>
      <name val="Calibri"/>
      <family val="2"/>
    </font>
    <font>
      <sz val="12"/>
      <color rgb="FF000000"/>
      <name val="Arial"/>
      <family val="2"/>
    </font>
    <font>
      <u/>
      <sz val="11"/>
      <color theme="10"/>
      <name val="Calibri"/>
      <family val="2"/>
      <scheme val="minor"/>
    </font>
    <font>
      <i/>
      <sz val="8"/>
      <name val="Arial"/>
      <family val="2"/>
    </font>
    <font>
      <sz val="11"/>
      <color rgb="FF002060"/>
      <name val="Calibri"/>
      <family val="2"/>
      <scheme val="minor"/>
    </font>
    <font>
      <i/>
      <u/>
      <sz val="8"/>
      <color theme="10"/>
      <name val="Arial"/>
      <family val="2"/>
    </font>
    <font>
      <b/>
      <sz val="12"/>
      <color rgb="FF000000"/>
      <name val="Arial"/>
      <family val="2"/>
    </font>
    <font>
      <b/>
      <sz val="15"/>
      <color theme="3"/>
      <name val="Arial"/>
      <family val="2"/>
    </font>
    <font>
      <sz val="10"/>
      <name val="Arial"/>
      <family val="2"/>
    </font>
    <font>
      <b/>
      <sz val="15"/>
      <color rgb="FF000000"/>
      <name val="Arial"/>
      <family val="2"/>
    </font>
    <font>
      <vertAlign val="subscript"/>
      <sz val="12"/>
      <name val="Arial"/>
      <family val="2"/>
    </font>
    <font>
      <b/>
      <sz val="12"/>
      <name val="Calibri"/>
      <family val="2"/>
      <scheme val="minor"/>
    </font>
    <font>
      <b/>
      <i/>
      <sz val="11"/>
      <name val="Calibri"/>
      <family val="2"/>
      <scheme val="minor"/>
    </font>
    <font>
      <sz val="11"/>
      <name val="Calibri"/>
      <family val="2"/>
      <scheme val="minor"/>
    </font>
    <font>
      <vertAlign val="superscript"/>
      <sz val="11"/>
      <name val="Calibri"/>
      <family val="2"/>
      <scheme val="minor"/>
    </font>
    <font>
      <b/>
      <i/>
      <sz val="10"/>
      <name val="Arial"/>
      <family val="2"/>
    </font>
    <font>
      <b/>
      <vertAlign val="subscript"/>
      <sz val="10"/>
      <name val="Arial"/>
      <family val="2"/>
    </font>
    <font>
      <b/>
      <vertAlign val="subscript"/>
      <sz val="11"/>
      <name val="Calibri"/>
      <family val="2"/>
      <scheme val="minor"/>
    </font>
    <font>
      <b/>
      <sz val="11"/>
      <name val="Arial"/>
      <family val="2"/>
    </font>
    <font>
      <b/>
      <vertAlign val="subscript"/>
      <sz val="11"/>
      <name val="Arial"/>
      <family val="2"/>
    </font>
    <font>
      <u/>
      <sz val="7.5"/>
      <name val="Arial"/>
      <family val="2"/>
    </font>
    <font>
      <sz val="8"/>
      <name val="Calibri"/>
      <family val="2"/>
      <scheme val="minor"/>
    </font>
    <font>
      <sz val="9"/>
      <name val="Calibri"/>
      <family val="2"/>
      <scheme val="minor"/>
    </font>
    <font>
      <sz val="12"/>
      <name val="Calibri"/>
      <family val="2"/>
      <scheme val="minor"/>
    </font>
    <font>
      <b/>
      <u/>
      <sz val="12"/>
      <name val="Arial"/>
      <family val="2"/>
    </font>
    <font>
      <b/>
      <i/>
      <sz val="12"/>
      <name val="Arial"/>
      <family val="2"/>
    </font>
    <font>
      <b/>
      <u/>
      <sz val="10"/>
      <name val="Arial"/>
      <family val="2"/>
    </font>
    <font>
      <u/>
      <sz val="12"/>
      <name val="Arial"/>
      <family val="2"/>
    </font>
  </fonts>
  <fills count="42">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theme="4" tint="0.39997558519241921"/>
      </left>
      <right/>
      <top style="thin">
        <color theme="4" tint="0.39997558519241921"/>
      </top>
      <bottom/>
      <diagonal/>
    </border>
  </borders>
  <cellStyleXfs count="97">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0" fillId="0" borderId="0"/>
    <xf numFmtId="0" fontId="10" fillId="0" borderId="0"/>
    <xf numFmtId="0" fontId="16" fillId="0" borderId="0"/>
    <xf numFmtId="0" fontId="10" fillId="2" borderId="1" applyNumberFormat="0" applyFont="0" applyAlignment="0" applyProtection="0"/>
    <xf numFmtId="165" fontId="11"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alignment vertical="top"/>
      <protection locked="0"/>
    </xf>
    <xf numFmtId="0" fontId="26" fillId="0" borderId="0"/>
    <xf numFmtId="165" fontId="26" fillId="0" borderId="0" applyFont="0" applyFill="0" applyBorder="0" applyAlignment="0" applyProtection="0"/>
    <xf numFmtId="0" fontId="27" fillId="0" borderId="0" applyNumberFormat="0" applyFill="0" applyBorder="0" applyAlignment="0" applyProtection="0">
      <alignment vertical="top"/>
      <protection locked="0"/>
    </xf>
    <xf numFmtId="0" fontId="11" fillId="0" borderId="0"/>
    <xf numFmtId="0" fontId="28" fillId="0" borderId="0"/>
    <xf numFmtId="168" fontId="23" fillId="0" borderId="0"/>
    <xf numFmtId="0" fontId="26" fillId="0" borderId="0"/>
    <xf numFmtId="9" fontId="26" fillId="0" borderId="0" applyFont="0" applyFill="0" applyBorder="0" applyAlignment="0" applyProtection="0"/>
    <xf numFmtId="9" fontId="11" fillId="0" borderId="0" applyFont="0" applyFill="0" applyBorder="0" applyAlignment="0" applyProtection="0"/>
    <xf numFmtId="0" fontId="30" fillId="0" borderId="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30" fillId="11" borderId="0" applyNumberFormat="0" applyBorder="0" applyAlignment="0" applyProtection="0"/>
    <xf numFmtId="0" fontId="30" fillId="34" borderId="0" applyNumberFormat="0" applyBorder="0" applyAlignment="0" applyProtection="0"/>
    <xf numFmtId="0" fontId="30" fillId="15" borderId="0" applyNumberFormat="0" applyBorder="0" applyAlignment="0" applyProtection="0"/>
    <xf numFmtId="0" fontId="30" fillId="35" borderId="0" applyNumberFormat="0" applyBorder="0" applyAlignment="0" applyProtection="0"/>
    <xf numFmtId="0" fontId="30" fillId="19" borderId="0" applyNumberFormat="0" applyBorder="0" applyAlignment="0" applyProtection="0"/>
    <xf numFmtId="0" fontId="30" fillId="36" borderId="0" applyNumberFormat="0" applyBorder="0" applyAlignment="0" applyProtection="0"/>
    <xf numFmtId="0" fontId="30" fillId="23" borderId="0" applyNumberFormat="0" applyBorder="0" applyAlignment="0" applyProtection="0"/>
    <xf numFmtId="0" fontId="30" fillId="37"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38"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38" borderId="0" applyNumberFormat="0" applyBorder="0" applyAlignment="0" applyProtection="0"/>
    <xf numFmtId="0" fontId="33" fillId="25" borderId="0" applyNumberFormat="0" applyBorder="0" applyAlignment="0" applyProtection="0"/>
    <xf numFmtId="0" fontId="33" fillId="39"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4" fillId="5" borderId="0" applyNumberFormat="0" applyBorder="0" applyAlignment="0" applyProtection="0"/>
    <xf numFmtId="0" fontId="35" fillId="8" borderId="11" applyNumberFormat="0" applyAlignment="0" applyProtection="0"/>
    <xf numFmtId="0" fontId="36" fillId="9" borderId="14" applyNumberFormat="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8" applyNumberFormat="0" applyFill="0" applyAlignment="0" applyProtection="0"/>
    <xf numFmtId="0" fontId="40" fillId="0" borderId="9"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42" fillId="7" borderId="11" applyNumberFormat="0" applyAlignment="0" applyProtection="0"/>
    <xf numFmtId="0" fontId="43" fillId="0" borderId="13" applyNumberFormat="0" applyFill="0" applyAlignment="0" applyProtection="0"/>
    <xf numFmtId="0" fontId="44" fillId="6" borderId="0" applyNumberFormat="0" applyBorder="0" applyAlignment="0" applyProtection="0"/>
    <xf numFmtId="0" fontId="30" fillId="0" borderId="0"/>
    <xf numFmtId="0" fontId="45" fillId="0" borderId="0"/>
    <xf numFmtId="0" fontId="11" fillId="0" borderId="0"/>
    <xf numFmtId="0" fontId="45" fillId="2" borderId="1" applyNumberFormat="0" applyFont="0" applyAlignment="0" applyProtection="0"/>
    <xf numFmtId="0" fontId="30" fillId="2" borderId="1" applyNumberFormat="0" applyFont="0" applyAlignment="0" applyProtection="0"/>
    <xf numFmtId="0" fontId="46" fillId="8" borderId="12" applyNumberFormat="0" applyAlignment="0" applyProtection="0"/>
    <xf numFmtId="0" fontId="47" fillId="0" borderId="15" applyNumberFormat="0" applyFill="0" applyAlignment="0" applyProtection="0"/>
    <xf numFmtId="0" fontId="48" fillId="0" borderId="0" applyNumberFormat="0" applyFill="0" applyBorder="0" applyAlignment="0" applyProtection="0"/>
    <xf numFmtId="0" fontId="7" fillId="0" borderId="0"/>
    <xf numFmtId="165" fontId="7" fillId="0" borderId="0" applyFont="0" applyFill="0" applyBorder="0" applyAlignment="0" applyProtection="0"/>
    <xf numFmtId="0" fontId="59" fillId="0" borderId="0" applyNumberFormat="0" applyFill="0" applyBorder="0" applyAlignment="0" applyProtection="0"/>
    <xf numFmtId="9" fontId="7" fillId="0" borderId="0" applyFont="0" applyFill="0" applyBorder="0" applyAlignment="0" applyProtection="0"/>
    <xf numFmtId="0" fontId="6" fillId="0" borderId="0"/>
    <xf numFmtId="165" fontId="11" fillId="0" borderId="0" applyFont="0" applyFill="0" applyBorder="0" applyAlignment="0" applyProtection="0"/>
    <xf numFmtId="0" fontId="24" fillId="0" borderId="0" applyNumberFormat="0" applyFill="0" applyBorder="0" applyAlignment="0" applyProtection="0">
      <alignment vertical="top"/>
      <protection locked="0"/>
    </xf>
    <xf numFmtId="0" fontId="64" fillId="0" borderId="8" applyNumberFormat="0" applyFill="0" applyAlignment="0" applyProtection="0"/>
    <xf numFmtId="0" fontId="11" fillId="0" borderId="0"/>
    <xf numFmtId="0" fontId="65" fillId="0" borderId="0"/>
    <xf numFmtId="0" fontId="5" fillId="0" borderId="0"/>
    <xf numFmtId="43" fontId="11"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11" fillId="0" borderId="0" applyFont="0" applyFill="0" applyBorder="0" applyAlignment="0" applyProtection="0"/>
    <xf numFmtId="0" fontId="2" fillId="0" borderId="0"/>
    <xf numFmtId="0" fontId="11" fillId="0" borderId="0">
      <alignment vertical="top"/>
    </xf>
  </cellStyleXfs>
  <cellXfs count="318">
    <xf numFmtId="0" fontId="0" fillId="0" borderId="0" xfId="0"/>
    <xf numFmtId="0" fontId="13" fillId="0" borderId="0" xfId="0" applyFont="1"/>
    <xf numFmtId="0" fontId="0" fillId="0" borderId="0" xfId="0" applyAlignment="1">
      <alignment horizontal="right"/>
    </xf>
    <xf numFmtId="0" fontId="11" fillId="0" borderId="0" xfId="0" applyFont="1" applyAlignment="1">
      <alignment vertical="center"/>
    </xf>
    <xf numFmtId="0" fontId="0" fillId="0" borderId="0" xfId="0" applyAlignment="1">
      <alignment horizontal="left"/>
    </xf>
    <xf numFmtId="0" fontId="11" fillId="0" borderId="0" xfId="5" applyFont="1" applyAlignment="1">
      <alignment horizontal="center" vertical="top"/>
    </xf>
    <xf numFmtId="0" fontId="11" fillId="0" borderId="0" xfId="0" applyFont="1" applyAlignment="1">
      <alignment horizontal="center"/>
    </xf>
    <xf numFmtId="0" fontId="12" fillId="0" borderId="0" xfId="0" applyFont="1" applyAlignment="1">
      <alignment horizontal="right"/>
    </xf>
    <xf numFmtId="0" fontId="12" fillId="0" borderId="0" xfId="0" applyFont="1"/>
    <xf numFmtId="166" fontId="17" fillId="0" borderId="0" xfId="0" applyNumberFormat="1" applyFont="1" applyAlignment="1">
      <alignment horizontal="right" vertical="center"/>
    </xf>
    <xf numFmtId="166" fontId="12" fillId="0" borderId="0" xfId="0" applyNumberFormat="1" applyFont="1" applyAlignment="1">
      <alignment horizontal="right" vertical="center"/>
    </xf>
    <xf numFmtId="0" fontId="13" fillId="0" borderId="3" xfId="0" applyFont="1" applyBorder="1" applyAlignment="1">
      <alignment horizontal="right"/>
    </xf>
    <xf numFmtId="0" fontId="13" fillId="0" borderId="3" xfId="0" applyFont="1" applyBorder="1" applyAlignment="1">
      <alignment horizontal="center"/>
    </xf>
    <xf numFmtId="0" fontId="29" fillId="3" borderId="0" xfId="10" applyFont="1" applyFill="1"/>
    <xf numFmtId="170" fontId="29" fillId="3" borderId="0" xfId="10" applyNumberFormat="1" applyFont="1" applyFill="1"/>
    <xf numFmtId="4" fontId="29" fillId="3" borderId="0" xfId="10" applyNumberFormat="1" applyFont="1" applyFill="1"/>
    <xf numFmtId="0" fontId="29" fillId="3" borderId="0" xfId="10" applyFont="1" applyFill="1" applyAlignment="1">
      <alignment horizontal="right"/>
    </xf>
    <xf numFmtId="170" fontId="29" fillId="3" borderId="0" xfId="10" applyNumberFormat="1" applyFont="1" applyFill="1" applyAlignment="1">
      <alignment horizontal="right"/>
    </xf>
    <xf numFmtId="0" fontId="13" fillId="3" borderId="3" xfId="10" applyFont="1" applyFill="1" applyBorder="1" applyAlignment="1">
      <alignment horizontal="right"/>
    </xf>
    <xf numFmtId="0" fontId="13" fillId="3" borderId="3" xfId="10" applyFont="1" applyFill="1" applyBorder="1"/>
    <xf numFmtId="171" fontId="12" fillId="0" borderId="0" xfId="15" applyNumberFormat="1" applyFont="1" applyAlignment="1">
      <alignment horizontal="right"/>
    </xf>
    <xf numFmtId="0" fontId="29" fillId="0" borderId="0" xfId="0" applyFont="1"/>
    <xf numFmtId="0" fontId="29" fillId="3" borderId="3" xfId="10" applyFont="1" applyFill="1" applyBorder="1" applyAlignment="1">
      <alignment horizontal="right"/>
    </xf>
    <xf numFmtId="0" fontId="29" fillId="3" borderId="3" xfId="10" applyFont="1" applyFill="1" applyBorder="1"/>
    <xf numFmtId="0" fontId="29" fillId="3" borderId="0" xfId="10" applyFont="1" applyFill="1" applyAlignment="1">
      <alignment horizontal="right" wrapText="1"/>
    </xf>
    <xf numFmtId="0" fontId="25" fillId="0" borderId="0" xfId="0" applyFont="1"/>
    <xf numFmtId="0" fontId="0" fillId="0" borderId="0" xfId="5" applyFont="1" applyAlignment="1">
      <alignment horizontal="left" vertical="top"/>
    </xf>
    <xf numFmtId="0" fontId="22" fillId="0" borderId="0" xfId="0" applyFont="1"/>
    <xf numFmtId="166" fontId="12" fillId="0" borderId="0" xfId="0" applyNumberFormat="1" applyFont="1"/>
    <xf numFmtId="0" fontId="18" fillId="0" borderId="0" xfId="0" applyFont="1"/>
    <xf numFmtId="0" fontId="52" fillId="0" borderId="0" xfId="0" applyFont="1"/>
    <xf numFmtId="0" fontId="53" fillId="0" borderId="0" xfId="9" applyFont="1" applyBorder="1" applyAlignment="1" applyProtection="1"/>
    <xf numFmtId="166" fontId="21" fillId="0" borderId="0" xfId="0" applyNumberFormat="1" applyFont="1"/>
    <xf numFmtId="2" fontId="0" fillId="0" borderId="0" xfId="0" applyNumberFormat="1"/>
    <xf numFmtId="2" fontId="21" fillId="0" borderId="0" xfId="0" applyNumberFormat="1" applyFont="1"/>
    <xf numFmtId="0" fontId="13" fillId="0" borderId="4" xfId="0" applyFont="1" applyBorder="1" applyAlignment="1">
      <alignment wrapText="1"/>
    </xf>
    <xf numFmtId="174" fontId="12" fillId="0" borderId="0" xfId="15" applyNumberFormat="1" applyFont="1" applyAlignment="1">
      <alignment horizontal="right"/>
    </xf>
    <xf numFmtId="1" fontId="12" fillId="0" borderId="0" xfId="0" applyNumberFormat="1" applyFont="1"/>
    <xf numFmtId="0" fontId="55" fillId="0" borderId="0" xfId="0" applyFont="1"/>
    <xf numFmtId="1" fontId="12" fillId="0" borderId="0" xfId="0" applyNumberFormat="1" applyFont="1" applyAlignment="1">
      <alignment horizontal="right"/>
    </xf>
    <xf numFmtId="1" fontId="0" fillId="0" borderId="0" xfId="0" applyNumberFormat="1"/>
    <xf numFmtId="175" fontId="13" fillId="41" borderId="0" xfId="13" applyNumberFormat="1" applyFont="1" applyFill="1" applyAlignment="1">
      <alignment horizontal="right"/>
    </xf>
    <xf numFmtId="0" fontId="57" fillId="0" borderId="0" xfId="0" applyFont="1"/>
    <xf numFmtId="175" fontId="13" fillId="0" borderId="0" xfId="13" applyNumberFormat="1" applyFont="1" applyAlignment="1">
      <alignment horizontal="right"/>
    </xf>
    <xf numFmtId="0" fontId="60" fillId="0" borderId="0" xfId="5" applyFont="1"/>
    <xf numFmtId="0" fontId="62" fillId="0" borderId="0" xfId="78" applyFont="1" applyFill="1" applyBorder="1"/>
    <xf numFmtId="2" fontId="12" fillId="0" borderId="18" xfId="76" applyNumberFormat="1" applyFont="1" applyBorder="1" applyAlignment="1">
      <alignment horizontal="right"/>
    </xf>
    <xf numFmtId="0" fontId="51" fillId="0" borderId="0" xfId="0" applyFont="1"/>
    <xf numFmtId="0" fontId="24" fillId="0" borderId="0" xfId="9" applyFill="1" applyBorder="1" applyAlignment="1" applyProtection="1"/>
    <xf numFmtId="0" fontId="0" fillId="0" borderId="0" xfId="0" quotePrefix="1"/>
    <xf numFmtId="174" fontId="12" fillId="0" borderId="0" xfId="13" applyNumberFormat="1" applyFont="1" applyAlignment="1">
      <alignment horizontal="right"/>
    </xf>
    <xf numFmtId="174" fontId="0" fillId="0" borderId="0" xfId="0" applyNumberFormat="1"/>
    <xf numFmtId="0" fontId="21" fillId="0" borderId="0" xfId="0" applyFont="1"/>
    <xf numFmtId="178" fontId="0" fillId="0" borderId="0" xfId="7" applyNumberFormat="1" applyFont="1"/>
    <xf numFmtId="0" fontId="56" fillId="0" borderId="0" xfId="0" applyFont="1" applyAlignment="1">
      <alignment horizontal="left" vertical="center"/>
    </xf>
    <xf numFmtId="0" fontId="47" fillId="0" borderId="0" xfId="0" applyFont="1" applyAlignment="1">
      <alignment horizontal="left"/>
    </xf>
    <xf numFmtId="177" fontId="47" fillId="0" borderId="0" xfId="0" applyNumberFormat="1" applyFont="1"/>
    <xf numFmtId="9" fontId="0" fillId="0" borderId="0" xfId="0" applyNumberFormat="1"/>
    <xf numFmtId="0" fontId="13" fillId="0" borderId="4" xfId="13" applyFont="1" applyBorder="1" applyAlignment="1">
      <alignment wrapText="1"/>
    </xf>
    <xf numFmtId="176" fontId="12" fillId="0" borderId="0" xfId="13" applyNumberFormat="1" applyFont="1" applyAlignment="1">
      <alignment horizontal="right"/>
    </xf>
    <xf numFmtId="0" fontId="12" fillId="0" borderId="0" xfId="13" applyFont="1"/>
    <xf numFmtId="0" fontId="13" fillId="0" borderId="0" xfId="13" applyFont="1"/>
    <xf numFmtId="0" fontId="21" fillId="0" borderId="0" xfId="0" applyFont="1" applyAlignment="1">
      <alignment wrapText="1"/>
    </xf>
    <xf numFmtId="0" fontId="2" fillId="0" borderId="0" xfId="95"/>
    <xf numFmtId="2" fontId="2" fillId="0" borderId="0" xfId="95" applyNumberFormat="1"/>
    <xf numFmtId="0" fontId="31" fillId="0" borderId="0" xfId="95" applyFont="1" applyAlignment="1">
      <alignment horizontal="left" indent="1"/>
    </xf>
    <xf numFmtId="0" fontId="32" fillId="0" borderId="0" xfId="95" applyFont="1" applyAlignment="1">
      <alignment horizontal="left" indent="1"/>
    </xf>
    <xf numFmtId="0" fontId="47" fillId="0" borderId="0" xfId="95" applyFont="1"/>
    <xf numFmtId="169" fontId="2" fillId="0" borderId="0" xfId="87" applyNumberFormat="1" applyFont="1" applyFill="1"/>
    <xf numFmtId="1" fontId="2" fillId="0" borderId="0" xfId="95" applyNumberFormat="1"/>
    <xf numFmtId="0" fontId="50" fillId="0" borderId="0" xfId="95" applyFont="1"/>
    <xf numFmtId="0" fontId="51" fillId="0" borderId="0" xfId="95" applyFont="1"/>
    <xf numFmtId="0" fontId="0" fillId="0" borderId="0" xfId="0" applyAlignment="1">
      <alignment horizontal="center"/>
    </xf>
    <xf numFmtId="178" fontId="0" fillId="0" borderId="0" xfId="0" applyNumberFormat="1"/>
    <xf numFmtId="1" fontId="0" fillId="0" borderId="0" xfId="0" applyNumberFormat="1" applyAlignment="1">
      <alignment horizontal="right"/>
    </xf>
    <xf numFmtId="178" fontId="0" fillId="0" borderId="0" xfId="7" applyNumberFormat="1" applyFont="1" applyFill="1"/>
    <xf numFmtId="178" fontId="21" fillId="0" borderId="0" xfId="7" applyNumberFormat="1" applyFont="1" applyFill="1"/>
    <xf numFmtId="0" fontId="13" fillId="0" borderId="4" xfId="0" applyFont="1" applyBorder="1" applyAlignment="1">
      <alignment horizontal="center"/>
    </xf>
    <xf numFmtId="0" fontId="12" fillId="0" borderId="0" xfId="95" applyFont="1"/>
    <xf numFmtId="3" fontId="2" fillId="0" borderId="0" xfId="95" applyNumberFormat="1" applyAlignment="1">
      <alignment horizontal="center"/>
    </xf>
    <xf numFmtId="169" fontId="1" fillId="0" borderId="0" xfId="87" applyNumberFormat="1" applyFont="1" applyFill="1" applyBorder="1"/>
    <xf numFmtId="1" fontId="61" fillId="0" borderId="0" xfId="95" applyNumberFormat="1" applyFont="1" applyAlignment="1">
      <alignment horizontal="center" vertical="top"/>
    </xf>
    <xf numFmtId="0" fontId="12" fillId="0" borderId="0" xfId="5" applyFont="1"/>
    <xf numFmtId="0" fontId="66" fillId="0" borderId="0" xfId="61" applyFont="1" applyBorder="1"/>
    <xf numFmtId="0" fontId="58" fillId="0" borderId="0" xfId="84" applyFont="1" applyAlignment="1">
      <alignment horizontal="left" vertical="top"/>
    </xf>
    <xf numFmtId="0" fontId="58" fillId="0" borderId="0" xfId="84" applyFont="1"/>
    <xf numFmtId="0" fontId="63" fillId="0" borderId="0" xfId="84" applyFont="1"/>
    <xf numFmtId="0" fontId="63" fillId="0" borderId="0" xfId="84" applyFont="1" applyAlignment="1">
      <alignment horizontal="left" vertical="top"/>
    </xf>
    <xf numFmtId="0" fontId="11" fillId="0" borderId="0" xfId="84"/>
    <xf numFmtId="0" fontId="0" fillId="0" borderId="0" xfId="0" applyAlignment="1">
      <alignment wrapText="1"/>
    </xf>
    <xf numFmtId="0" fontId="12" fillId="0" borderId="0" xfId="96" applyFont="1" applyAlignment="1"/>
    <xf numFmtId="166" fontId="12" fillId="0" borderId="20" xfId="76" applyNumberFormat="1" applyFont="1" applyBorder="1" applyAlignment="1">
      <alignment horizontal="left" vertical="center"/>
    </xf>
    <xf numFmtId="1" fontId="12" fillId="0" borderId="19" xfId="76" applyNumberFormat="1" applyFont="1" applyBorder="1" applyAlignment="1">
      <alignment horizontal="left" vertical="center"/>
    </xf>
    <xf numFmtId="0" fontId="13" fillId="0" borderId="0" xfId="76" applyFont="1" applyAlignment="1">
      <alignment vertical="center"/>
    </xf>
    <xf numFmtId="2" fontId="12" fillId="0" borderId="20" xfId="0" applyNumberFormat="1" applyFont="1" applyBorder="1" applyAlignment="1">
      <alignment horizontal="center"/>
    </xf>
    <xf numFmtId="2" fontId="12" fillId="0" borderId="19" xfId="0" applyNumberFormat="1" applyFont="1" applyBorder="1" applyAlignment="1">
      <alignment horizontal="center"/>
    </xf>
    <xf numFmtId="2" fontId="12" fillId="0" borderId="21" xfId="0" applyNumberFormat="1" applyFont="1" applyBorder="1" applyAlignment="1">
      <alignment horizontal="center"/>
    </xf>
    <xf numFmtId="2" fontId="12" fillId="0" borderId="18" xfId="0" applyNumberFormat="1" applyFont="1" applyBorder="1" applyAlignment="1">
      <alignment horizontal="center"/>
    </xf>
    <xf numFmtId="2" fontId="68" fillId="0" borderId="16" xfId="0" applyNumberFormat="1" applyFont="1" applyBorder="1" applyAlignment="1">
      <alignment horizontal="center"/>
    </xf>
    <xf numFmtId="2" fontId="68" fillId="0" borderId="16" xfId="76" applyNumberFormat="1" applyFont="1" applyBorder="1" applyAlignment="1">
      <alignment horizontal="center"/>
    </xf>
    <xf numFmtId="0" fontId="12" fillId="0" borderId="3" xfId="0" applyFont="1" applyBorder="1" applyAlignment="1">
      <alignment horizontal="right"/>
    </xf>
    <xf numFmtId="0" fontId="12" fillId="0" borderId="0" xfId="0" applyFont="1" applyAlignment="1">
      <alignment horizontal="left"/>
    </xf>
    <xf numFmtId="181" fontId="12" fillId="0" borderId="0" xfId="15" applyNumberFormat="1" applyFont="1" applyAlignment="1">
      <alignment horizontal="right"/>
    </xf>
    <xf numFmtId="0" fontId="13" fillId="3" borderId="4" xfId="10" applyFont="1" applyFill="1" applyBorder="1" applyAlignment="1">
      <alignment horizontal="right"/>
    </xf>
    <xf numFmtId="0" fontId="13" fillId="0" borderId="0" xfId="0" applyFont="1" applyAlignment="1">
      <alignment horizontal="left"/>
    </xf>
    <xf numFmtId="3" fontId="0" fillId="0" borderId="0" xfId="7" applyNumberFormat="1" applyFont="1"/>
    <xf numFmtId="181" fontId="12" fillId="0" borderId="0" xfId="13" applyNumberFormat="1" applyFont="1" applyAlignment="1">
      <alignment horizontal="right"/>
    </xf>
    <xf numFmtId="181" fontId="13" fillId="0" borderId="0" xfId="13" applyNumberFormat="1" applyFont="1" applyAlignment="1">
      <alignment horizontal="right"/>
    </xf>
    <xf numFmtId="0" fontId="13" fillId="0" borderId="3" xfId="0" applyFont="1" applyBorder="1"/>
    <xf numFmtId="0" fontId="12" fillId="0" borderId="3" xfId="0" applyFont="1" applyBorder="1"/>
    <xf numFmtId="166" fontId="13" fillId="0" borderId="0" xfId="0" applyNumberFormat="1" applyFont="1"/>
    <xf numFmtId="0" fontId="21" fillId="0" borderId="3" xfId="0" applyFont="1" applyBorder="1" applyAlignment="1">
      <alignment wrapText="1"/>
    </xf>
    <xf numFmtId="0" fontId="21" fillId="0" borderId="3" xfId="0" applyFont="1" applyBorder="1" applyAlignment="1">
      <alignment horizontal="left" wrapText="1"/>
    </xf>
    <xf numFmtId="0" fontId="47" fillId="0" borderId="3" xfId="95" applyFont="1" applyBorder="1" applyAlignment="1">
      <alignment wrapText="1"/>
    </xf>
    <xf numFmtId="0" fontId="12" fillId="0" borderId="0" xfId="76" applyFont="1"/>
    <xf numFmtId="0" fontId="13" fillId="0" borderId="5" xfId="5" applyFont="1" applyBorder="1"/>
    <xf numFmtId="0" fontId="12" fillId="0" borderId="6" xfId="76" applyFont="1" applyBorder="1"/>
    <xf numFmtId="0" fontId="12" fillId="0" borderId="2" xfId="76" applyFont="1" applyBorder="1"/>
    <xf numFmtId="0" fontId="12" fillId="0" borderId="5" xfId="5" applyFont="1" applyBorder="1"/>
    <xf numFmtId="0" fontId="12" fillId="0" borderId="23" xfId="76" applyFont="1" applyBorder="1"/>
    <xf numFmtId="0" fontId="13" fillId="0" borderId="6" xfId="5" applyFont="1" applyBorder="1"/>
    <xf numFmtId="0" fontId="13" fillId="0" borderId="6" xfId="5" applyFont="1" applyBorder="1" applyAlignment="1">
      <alignment vertical="top" wrapText="1"/>
    </xf>
    <xf numFmtId="166" fontId="12" fillId="0" borderId="6" xfId="76" applyNumberFormat="1" applyFont="1" applyBorder="1" applyAlignment="1">
      <alignment horizontal="left" vertical="center"/>
    </xf>
    <xf numFmtId="166" fontId="12" fillId="0" borderId="0" xfId="76" applyNumberFormat="1" applyFont="1" applyAlignment="1">
      <alignment horizontal="left" vertical="center"/>
    </xf>
    <xf numFmtId="166" fontId="12" fillId="0" borderId="2" xfId="76" applyNumberFormat="1" applyFont="1" applyBorder="1" applyAlignment="1">
      <alignment horizontal="left" vertical="center"/>
    </xf>
    <xf numFmtId="1" fontId="13" fillId="0" borderId="5" xfId="76" applyNumberFormat="1" applyFont="1" applyBorder="1" applyAlignment="1">
      <alignment horizontal="left" vertical="center" wrapText="1"/>
    </xf>
    <xf numFmtId="1" fontId="12" fillId="0" borderId="22" xfId="76" applyNumberFormat="1" applyFont="1" applyBorder="1" applyAlignment="1">
      <alignment horizontal="left" vertical="center"/>
    </xf>
    <xf numFmtId="1" fontId="12" fillId="0" borderId="27" xfId="76" applyNumberFormat="1" applyFont="1" applyBorder="1" applyAlignment="1">
      <alignment horizontal="left" vertical="center"/>
    </xf>
    <xf numFmtId="1" fontId="12" fillId="0" borderId="28" xfId="76" applyNumberFormat="1" applyFont="1" applyBorder="1" applyAlignment="1">
      <alignment horizontal="left" vertical="center"/>
    </xf>
    <xf numFmtId="1" fontId="13" fillId="0" borderId="0" xfId="76" applyNumberFormat="1" applyFont="1" applyAlignment="1">
      <alignment horizontal="left" vertical="center"/>
    </xf>
    <xf numFmtId="166" fontId="12" fillId="0" borderId="19" xfId="76" applyNumberFormat="1" applyFont="1" applyBorder="1" applyAlignment="1">
      <alignment horizontal="left" vertical="center"/>
    </xf>
    <xf numFmtId="166" fontId="12" fillId="0" borderId="27" xfId="76" applyNumberFormat="1" applyFont="1" applyBorder="1"/>
    <xf numFmtId="166" fontId="13" fillId="0" borderId="23" xfId="5" applyNumberFormat="1" applyFont="1" applyBorder="1"/>
    <xf numFmtId="166" fontId="12" fillId="0" borderId="23" xfId="5" applyNumberFormat="1" applyFont="1" applyBorder="1"/>
    <xf numFmtId="166" fontId="12" fillId="0" borderId="23" xfId="76" applyNumberFormat="1" applyFont="1" applyBorder="1"/>
    <xf numFmtId="166" fontId="13" fillId="0" borderId="22" xfId="5" applyNumberFormat="1" applyFont="1" applyBorder="1"/>
    <xf numFmtId="166" fontId="13" fillId="0" borderId="23" xfId="5" applyNumberFormat="1" applyFont="1" applyBorder="1" applyAlignment="1">
      <alignment horizontal="left" vertical="top" wrapText="1"/>
    </xf>
    <xf numFmtId="166" fontId="13" fillId="0" borderId="23" xfId="5" applyNumberFormat="1" applyFont="1" applyBorder="1" applyAlignment="1">
      <alignment horizontal="left" vertical="top"/>
    </xf>
    <xf numFmtId="166" fontId="13" fillId="0" borderId="22" xfId="5" applyNumberFormat="1" applyFont="1" applyBorder="1" applyAlignment="1">
      <alignment horizontal="left" vertical="top"/>
    </xf>
    <xf numFmtId="0" fontId="13" fillId="0" borderId="0" xfId="5" applyFont="1" applyAlignment="1">
      <alignment horizontal="left" wrapText="1"/>
    </xf>
    <xf numFmtId="0" fontId="12" fillId="0" borderId="0" xfId="0" applyFont="1" applyAlignment="1">
      <alignment wrapText="1"/>
    </xf>
    <xf numFmtId="0" fontId="21" fillId="0" borderId="3" xfId="0" applyFont="1" applyBorder="1"/>
    <xf numFmtId="0" fontId="0" fillId="0" borderId="0" xfId="0" applyFont="1"/>
    <xf numFmtId="9" fontId="69" fillId="0" borderId="0" xfId="8" applyFont="1" applyBorder="1" applyAlignment="1"/>
    <xf numFmtId="0" fontId="0" fillId="0" borderId="0" xfId="13" applyFont="1"/>
    <xf numFmtId="0" fontId="0" fillId="0" borderId="0" xfId="96" applyFont="1" applyAlignment="1"/>
    <xf numFmtId="0" fontId="0" fillId="0" borderId="29" xfId="0" applyFont="1" applyBorder="1"/>
    <xf numFmtId="1" fontId="21" fillId="0" borderId="3" xfId="0" applyNumberFormat="1" applyFont="1" applyBorder="1"/>
    <xf numFmtId="166" fontId="0" fillId="0" borderId="0" xfId="0" applyNumberFormat="1" applyFont="1"/>
    <xf numFmtId="166" fontId="0" fillId="0" borderId="0" xfId="0" applyNumberFormat="1" applyFont="1" applyAlignment="1">
      <alignment horizontal="right"/>
    </xf>
    <xf numFmtId="0" fontId="70" fillId="0" borderId="0" xfId="0" applyFont="1"/>
    <xf numFmtId="0" fontId="54" fillId="0" borderId="0" xfId="0" applyFont="1"/>
    <xf numFmtId="166" fontId="21" fillId="0" borderId="0" xfId="0" applyNumberFormat="1" applyFont="1" applyAlignment="1">
      <alignment horizontal="right"/>
    </xf>
    <xf numFmtId="9" fontId="72" fillId="0" borderId="3" xfId="8" applyFont="1" applyBorder="1" applyAlignment="1"/>
    <xf numFmtId="2" fontId="0" fillId="0" borderId="0" xfId="0" applyNumberFormat="1" applyFont="1"/>
    <xf numFmtId="2" fontId="0" fillId="0" borderId="0" xfId="0" applyNumberFormat="1" applyFont="1" applyAlignment="1">
      <alignment horizontal="right"/>
    </xf>
    <xf numFmtId="2" fontId="21" fillId="0" borderId="0" xfId="0" applyNumberFormat="1" applyFont="1" applyAlignment="1">
      <alignment horizontal="right"/>
    </xf>
    <xf numFmtId="2" fontId="54" fillId="0" borderId="0" xfId="0" applyNumberFormat="1" applyFont="1" applyAlignment="1">
      <alignment horizontal="right"/>
    </xf>
    <xf numFmtId="9" fontId="72" fillId="0" borderId="0" xfId="8" applyFont="1" applyBorder="1" applyAlignment="1"/>
    <xf numFmtId="0" fontId="0" fillId="0" borderId="3" xfId="0" applyFont="1" applyBorder="1"/>
    <xf numFmtId="0" fontId="54" fillId="0" borderId="4" xfId="0" applyFont="1" applyBorder="1"/>
    <xf numFmtId="0" fontId="54" fillId="0" borderId="3" xfId="0" applyFont="1" applyBorder="1" applyAlignment="1">
      <alignment horizontal="right" wrapText="1"/>
    </xf>
    <xf numFmtId="0" fontId="54" fillId="0" borderId="4" xfId="0" applyFont="1" applyBorder="1" applyAlignment="1">
      <alignment horizontal="right" wrapText="1"/>
    </xf>
    <xf numFmtId="3" fontId="0" fillId="0" borderId="0" xfId="0" applyNumberFormat="1" applyFont="1"/>
    <xf numFmtId="164" fontId="0" fillId="0" borderId="0" xfId="0" applyNumberFormat="1" applyFont="1"/>
    <xf numFmtId="0" fontId="0" fillId="0" borderId="0" xfId="0" applyFont="1" applyAlignment="1">
      <alignment horizontal="right"/>
    </xf>
    <xf numFmtId="1" fontId="0" fillId="0" borderId="0" xfId="0" applyNumberFormat="1" applyFont="1"/>
    <xf numFmtId="173" fontId="0" fillId="0" borderId="0" xfId="0" applyNumberFormat="1" applyFont="1"/>
    <xf numFmtId="0" fontId="75" fillId="0" borderId="0" xfId="76" applyFont="1"/>
    <xf numFmtId="0" fontId="70" fillId="0" borderId="0" xfId="76" applyFont="1"/>
    <xf numFmtId="166" fontId="13" fillId="0" borderId="28" xfId="76" applyNumberFormat="1" applyFont="1" applyBorder="1"/>
    <xf numFmtId="1" fontId="13" fillId="0" borderId="26" xfId="76" applyNumberFormat="1" applyFont="1" applyBorder="1" applyAlignment="1">
      <alignment horizontal="right"/>
    </xf>
    <xf numFmtId="1" fontId="13" fillId="0" borderId="26" xfId="76" applyNumberFormat="1" applyFont="1" applyBorder="1" applyAlignment="1">
      <alignment horizontal="center"/>
    </xf>
    <xf numFmtId="1" fontId="13" fillId="0" borderId="25" xfId="76" applyNumberFormat="1" applyFont="1" applyBorder="1" applyAlignment="1">
      <alignment horizontal="right"/>
    </xf>
    <xf numFmtId="2" fontId="12" fillId="0" borderId="0" xfId="76" applyNumberFormat="1" applyFont="1" applyAlignment="1">
      <alignment horizontal="right"/>
    </xf>
    <xf numFmtId="2" fontId="12" fillId="0" borderId="19" xfId="76" applyNumberFormat="1" applyFont="1" applyBorder="1" applyAlignment="1">
      <alignment horizontal="right"/>
    </xf>
    <xf numFmtId="2" fontId="12" fillId="0" borderId="6" xfId="76" applyNumberFormat="1" applyFont="1" applyBorder="1" applyAlignment="1">
      <alignment horizontal="right"/>
    </xf>
    <xf numFmtId="2" fontId="12" fillId="0" borderId="20" xfId="76" applyNumberFormat="1" applyFont="1" applyBorder="1" applyAlignment="1">
      <alignment horizontal="right"/>
    </xf>
    <xf numFmtId="2" fontId="12" fillId="0" borderId="21" xfId="76" applyNumberFormat="1" applyFont="1" applyBorder="1" applyAlignment="1">
      <alignment horizontal="right"/>
    </xf>
    <xf numFmtId="166" fontId="70" fillId="0" borderId="0" xfId="76" applyNumberFormat="1" applyFont="1"/>
    <xf numFmtId="2" fontId="12" fillId="0" borderId="16" xfId="76" applyNumberFormat="1" applyFont="1" applyBorder="1" applyAlignment="1">
      <alignment horizontal="right"/>
    </xf>
    <xf numFmtId="2" fontId="12" fillId="0" borderId="17" xfId="76" applyNumberFormat="1" applyFont="1" applyBorder="1" applyAlignment="1">
      <alignment horizontal="right"/>
    </xf>
    <xf numFmtId="2" fontId="12" fillId="0" borderId="5" xfId="76" applyNumberFormat="1" applyFont="1" applyBorder="1" applyAlignment="1">
      <alignment horizontal="right"/>
    </xf>
    <xf numFmtId="2" fontId="12" fillId="0" borderId="19" xfId="77" applyNumberFormat="1" applyFont="1" applyFill="1" applyBorder="1" applyAlignment="1">
      <alignment horizontal="right"/>
    </xf>
    <xf numFmtId="2" fontId="12" fillId="0" borderId="20" xfId="77" applyNumberFormat="1" applyFont="1" applyFill="1" applyBorder="1" applyAlignment="1">
      <alignment horizontal="right"/>
    </xf>
    <xf numFmtId="2" fontId="12" fillId="0" borderId="20" xfId="77" applyNumberFormat="1" applyFont="1" applyFill="1" applyBorder="1" applyAlignment="1">
      <alignment horizontal="right" vertical="center"/>
    </xf>
    <xf numFmtId="2" fontId="12" fillId="0" borderId="6" xfId="77" applyNumberFormat="1" applyFont="1" applyFill="1" applyBorder="1" applyAlignment="1">
      <alignment horizontal="right" vertical="center"/>
    </xf>
    <xf numFmtId="2" fontId="12" fillId="0" borderId="24" xfId="77" applyNumberFormat="1" applyFont="1" applyFill="1" applyBorder="1" applyAlignment="1">
      <alignment horizontal="right" vertical="center"/>
    </xf>
    <xf numFmtId="2" fontId="12" fillId="0" borderId="16" xfId="77" applyNumberFormat="1" applyFont="1" applyFill="1" applyBorder="1" applyAlignment="1">
      <alignment horizontal="right" vertical="center"/>
    </xf>
    <xf numFmtId="2" fontId="12" fillId="0" borderId="17" xfId="77" applyNumberFormat="1" applyFont="1" applyFill="1" applyBorder="1" applyAlignment="1">
      <alignment horizontal="right" vertical="center"/>
    </xf>
    <xf numFmtId="2" fontId="12" fillId="0" borderId="19" xfId="76" applyNumberFormat="1" applyFont="1" applyBorder="1" applyAlignment="1">
      <alignment horizontal="right" vertical="center"/>
    </xf>
    <xf numFmtId="2" fontId="12" fillId="0" borderId="20" xfId="76" applyNumberFormat="1" applyFont="1" applyBorder="1" applyAlignment="1">
      <alignment horizontal="right" vertical="center"/>
    </xf>
    <xf numFmtId="0" fontId="29" fillId="0" borderId="0" xfId="76" applyFont="1"/>
    <xf numFmtId="0" fontId="77" fillId="0" borderId="0" xfId="9" applyFont="1" applyAlignment="1" applyProtection="1"/>
    <xf numFmtId="1" fontId="70" fillId="0" borderId="0" xfId="76" applyNumberFormat="1" applyFont="1"/>
    <xf numFmtId="0" fontId="60" fillId="0" borderId="0" xfId="76" applyFont="1"/>
    <xf numFmtId="0" fontId="60" fillId="0" borderId="0" xfId="76" applyFont="1" applyAlignment="1">
      <alignment horizontal="left" wrapText="1"/>
    </xf>
    <xf numFmtId="2" fontId="70" fillId="0" borderId="0" xfId="76" applyNumberFormat="1" applyFont="1"/>
    <xf numFmtId="0" fontId="60" fillId="0" borderId="0" xfId="76" applyFont="1" applyAlignment="1">
      <alignment wrapText="1"/>
    </xf>
    <xf numFmtId="0" fontId="78" fillId="0" borderId="0" xfId="76" applyFont="1" applyAlignment="1">
      <alignment wrapText="1"/>
    </xf>
    <xf numFmtId="0" fontId="79" fillId="0" borderId="0" xfId="76" applyFont="1" applyAlignment="1">
      <alignment wrapText="1"/>
    </xf>
    <xf numFmtId="0" fontId="60" fillId="0" borderId="0" xfId="76" applyFont="1" applyAlignment="1">
      <alignment vertical="center"/>
    </xf>
    <xf numFmtId="0" fontId="13" fillId="0" borderId="0" xfId="76" applyFont="1"/>
    <xf numFmtId="0" fontId="11" fillId="0" borderId="0" xfId="0" applyFont="1"/>
    <xf numFmtId="0" fontId="13" fillId="0" borderId="2" xfId="76" applyFont="1" applyBorder="1"/>
    <xf numFmtId="0" fontId="13" fillId="0" borderId="25" xfId="76" applyFont="1" applyBorder="1"/>
    <xf numFmtId="0" fontId="13" fillId="0" borderId="26" xfId="76" applyFont="1" applyBorder="1" applyAlignment="1">
      <alignment horizontal="right"/>
    </xf>
    <xf numFmtId="0" fontId="13" fillId="0" borderId="25" xfId="76" applyFont="1" applyBorder="1" applyAlignment="1">
      <alignment horizontal="right"/>
    </xf>
    <xf numFmtId="2" fontId="12" fillId="0" borderId="19" xfId="77" applyNumberFormat="1" applyFont="1" applyBorder="1" applyAlignment="1">
      <alignment horizontal="right"/>
    </xf>
    <xf numFmtId="2" fontId="12" fillId="0" borderId="26" xfId="76" applyNumberFormat="1" applyFont="1" applyBorder="1" applyAlignment="1">
      <alignment horizontal="right"/>
    </xf>
    <xf numFmtId="2" fontId="12" fillId="0" borderId="25" xfId="76" applyNumberFormat="1" applyFont="1" applyBorder="1" applyAlignment="1">
      <alignment horizontal="right"/>
    </xf>
    <xf numFmtId="179" fontId="13" fillId="0" borderId="26" xfId="77" applyNumberFormat="1" applyFont="1" applyFill="1" applyBorder="1" applyAlignment="1">
      <alignment horizontal="right" vertical="center" wrapText="1"/>
    </xf>
    <xf numFmtId="179" fontId="13" fillId="0" borderId="25" xfId="77" applyNumberFormat="1" applyFont="1" applyFill="1" applyBorder="1" applyAlignment="1">
      <alignment horizontal="right" vertical="center" wrapText="1"/>
    </xf>
    <xf numFmtId="179" fontId="13" fillId="0" borderId="16" xfId="77" applyNumberFormat="1" applyFont="1" applyFill="1" applyBorder="1" applyAlignment="1">
      <alignment horizontal="right" vertical="center" wrapText="1"/>
    </xf>
    <xf numFmtId="179" fontId="13" fillId="0" borderId="17" xfId="77" applyNumberFormat="1" applyFont="1" applyFill="1" applyBorder="1" applyAlignment="1">
      <alignment horizontal="right" vertical="center" wrapText="1"/>
    </xf>
    <xf numFmtId="179" fontId="13" fillId="0" borderId="18" xfId="77" applyNumberFormat="1" applyFont="1" applyFill="1" applyBorder="1" applyAlignment="1">
      <alignment horizontal="right" vertical="center" wrapText="1"/>
    </xf>
    <xf numFmtId="179" fontId="13" fillId="0" borderId="21" xfId="77" applyNumberFormat="1" applyFont="1" applyFill="1" applyBorder="1" applyAlignment="1">
      <alignment horizontal="right" vertical="center" wrapText="1"/>
    </xf>
    <xf numFmtId="0" fontId="13" fillId="0" borderId="28" xfId="76" applyFont="1" applyBorder="1"/>
    <xf numFmtId="0" fontId="68" fillId="0" borderId="26" xfId="76" applyFont="1" applyBorder="1" applyAlignment="1">
      <alignment horizontal="center" wrapText="1"/>
    </xf>
    <xf numFmtId="0" fontId="68" fillId="0" borderId="25" xfId="76" applyFont="1" applyBorder="1" applyAlignment="1">
      <alignment horizontal="center" wrapText="1"/>
    </xf>
    <xf numFmtId="2" fontId="80" fillId="0" borderId="19" xfId="76" applyNumberFormat="1" applyFont="1" applyBorder="1" applyAlignment="1">
      <alignment horizontal="center"/>
    </xf>
    <xf numFmtId="9" fontId="80" fillId="0" borderId="19" xfId="76" applyNumberFormat="1" applyFont="1" applyBorder="1" applyAlignment="1">
      <alignment horizontal="center"/>
    </xf>
    <xf numFmtId="9" fontId="80" fillId="0" borderId="19" xfId="79" applyFont="1" applyFill="1" applyBorder="1" applyAlignment="1">
      <alignment horizontal="center"/>
    </xf>
    <xf numFmtId="9" fontId="80" fillId="0" borderId="20" xfId="79" applyFont="1" applyFill="1" applyBorder="1" applyAlignment="1">
      <alignment horizontal="center"/>
    </xf>
    <xf numFmtId="2" fontId="80" fillId="0" borderId="18" xfId="76" applyNumberFormat="1" applyFont="1" applyBorder="1" applyAlignment="1">
      <alignment horizontal="center"/>
    </xf>
    <xf numFmtId="9" fontId="80" fillId="0" borderId="18" xfId="76" applyNumberFormat="1" applyFont="1" applyBorder="1" applyAlignment="1">
      <alignment horizontal="center"/>
    </xf>
    <xf numFmtId="9" fontId="80" fillId="0" borderId="18" xfId="79" applyFont="1" applyFill="1" applyBorder="1" applyAlignment="1">
      <alignment horizontal="center"/>
    </xf>
    <xf numFmtId="9" fontId="80" fillId="0" borderId="21" xfId="79" applyFont="1" applyFill="1" applyBorder="1" applyAlignment="1">
      <alignment horizontal="center"/>
    </xf>
    <xf numFmtId="2" fontId="80" fillId="0" borderId="0" xfId="76" applyNumberFormat="1" applyFont="1" applyAlignment="1">
      <alignment horizontal="center"/>
    </xf>
    <xf numFmtId="2" fontId="80" fillId="0" borderId="26" xfId="76" applyNumberFormat="1" applyFont="1" applyBorder="1" applyAlignment="1">
      <alignment horizontal="center"/>
    </xf>
    <xf numFmtId="9" fontId="80" fillId="0" borderId="26" xfId="76" applyNumberFormat="1" applyFont="1" applyBorder="1" applyAlignment="1">
      <alignment horizontal="center"/>
    </xf>
    <xf numFmtId="9" fontId="80" fillId="0" borderId="26" xfId="79" applyFont="1" applyFill="1" applyBorder="1" applyAlignment="1">
      <alignment horizontal="center"/>
    </xf>
    <xf numFmtId="9" fontId="80" fillId="0" borderId="25" xfId="79" applyFont="1" applyFill="1" applyBorder="1" applyAlignment="1">
      <alignment horizontal="center"/>
    </xf>
    <xf numFmtId="2" fontId="68" fillId="0" borderId="17" xfId="0" applyNumberFormat="1" applyFont="1" applyBorder="1" applyAlignment="1">
      <alignment horizontal="center"/>
    </xf>
    <xf numFmtId="9" fontId="68" fillId="0" borderId="19" xfId="76" applyNumberFormat="1" applyFont="1" applyBorder="1" applyAlignment="1">
      <alignment horizontal="center"/>
    </xf>
    <xf numFmtId="9" fontId="68" fillId="0" borderId="19" xfId="79" applyFont="1" applyFill="1" applyBorder="1" applyAlignment="1">
      <alignment horizontal="center"/>
    </xf>
    <xf numFmtId="9" fontId="68" fillId="0" borderId="16" xfId="79" applyFont="1" applyFill="1" applyBorder="1" applyAlignment="1">
      <alignment horizontal="center"/>
    </xf>
    <xf numFmtId="9" fontId="68" fillId="0" borderId="20" xfId="79" applyFont="1" applyFill="1" applyBorder="1" applyAlignment="1">
      <alignment horizontal="center"/>
    </xf>
    <xf numFmtId="9" fontId="80" fillId="0" borderId="19" xfId="8" applyFont="1" applyFill="1" applyBorder="1" applyAlignment="1">
      <alignment horizontal="center"/>
    </xf>
    <xf numFmtId="9" fontId="80" fillId="0" borderId="18" xfId="8" applyFont="1" applyFill="1" applyBorder="1" applyAlignment="1">
      <alignment horizontal="center"/>
    </xf>
    <xf numFmtId="9" fontId="80" fillId="0" borderId="26" xfId="8" applyFont="1" applyFill="1" applyBorder="1" applyAlignment="1">
      <alignment horizontal="center"/>
    </xf>
    <xf numFmtId="9" fontId="68" fillId="0" borderId="16" xfId="8" applyFont="1" applyFill="1" applyBorder="1" applyAlignment="1">
      <alignment horizontal="center"/>
    </xf>
    <xf numFmtId="2" fontId="80" fillId="0" borderId="21" xfId="0" applyNumberFormat="1" applyFont="1" applyBorder="1" applyAlignment="1">
      <alignment horizontal="center"/>
    </xf>
    <xf numFmtId="2" fontId="80" fillId="0" borderId="18" xfId="0" applyNumberFormat="1" applyFont="1" applyBorder="1" applyAlignment="1">
      <alignment horizontal="center"/>
    </xf>
    <xf numFmtId="2" fontId="80" fillId="0" borderId="17" xfId="0" applyNumberFormat="1" applyFont="1" applyBorder="1" applyAlignment="1">
      <alignment horizontal="center"/>
    </xf>
    <xf numFmtId="2" fontId="80" fillId="0" borderId="16" xfId="0" applyNumberFormat="1" applyFont="1" applyBorder="1" applyAlignment="1">
      <alignment horizontal="center"/>
    </xf>
    <xf numFmtId="2" fontId="80" fillId="0" borderId="16" xfId="76" applyNumberFormat="1" applyFont="1" applyBorder="1" applyAlignment="1">
      <alignment horizontal="center"/>
    </xf>
    <xf numFmtId="9" fontId="80" fillId="0" borderId="16" xfId="8" applyFont="1" applyFill="1" applyBorder="1" applyAlignment="1">
      <alignment horizontal="center"/>
    </xf>
    <xf numFmtId="9" fontId="80" fillId="0" borderId="16" xfId="79" applyFont="1" applyFill="1" applyBorder="1" applyAlignment="1">
      <alignment horizontal="center"/>
    </xf>
    <xf numFmtId="9" fontId="80" fillId="0" borderId="17" xfId="79" applyFont="1" applyFill="1" applyBorder="1" applyAlignment="1">
      <alignment horizontal="center"/>
    </xf>
    <xf numFmtId="2" fontId="68" fillId="0" borderId="21" xfId="0" applyNumberFormat="1" applyFont="1" applyBorder="1" applyAlignment="1">
      <alignment horizontal="center"/>
    </xf>
    <xf numFmtId="2" fontId="68" fillId="0" borderId="18" xfId="0" applyNumberFormat="1" applyFont="1" applyBorder="1" applyAlignment="1">
      <alignment horizontal="center"/>
    </xf>
    <xf numFmtId="2" fontId="68" fillId="0" borderId="18" xfId="76" applyNumberFormat="1" applyFont="1" applyBorder="1" applyAlignment="1">
      <alignment horizontal="center"/>
    </xf>
    <xf numFmtId="2" fontId="68" fillId="0" borderId="19" xfId="0" applyNumberFormat="1" applyFont="1" applyBorder="1" applyAlignment="1">
      <alignment horizontal="center"/>
    </xf>
    <xf numFmtId="9" fontId="68" fillId="0" borderId="19" xfId="8" applyFont="1" applyFill="1" applyBorder="1" applyAlignment="1">
      <alignment horizontal="center"/>
    </xf>
    <xf numFmtId="0" fontId="70" fillId="0" borderId="27" xfId="95" applyFont="1" applyBorder="1" applyAlignment="1">
      <alignment horizontal="left"/>
    </xf>
    <xf numFmtId="0" fontId="70" fillId="0" borderId="22" xfId="95" applyFont="1" applyBorder="1" applyAlignment="1">
      <alignment horizontal="center"/>
    </xf>
    <xf numFmtId="0" fontId="70" fillId="0" borderId="19" xfId="95" applyFont="1" applyBorder="1" applyAlignment="1">
      <alignment horizontal="center"/>
    </xf>
    <xf numFmtId="0" fontId="70" fillId="0" borderId="20" xfId="95" applyFont="1" applyBorder="1" applyAlignment="1">
      <alignment horizontal="center"/>
    </xf>
    <xf numFmtId="0" fontId="54" fillId="0" borderId="20" xfId="95" applyFont="1" applyBorder="1" applyAlignment="1">
      <alignment horizontal="left"/>
    </xf>
    <xf numFmtId="2" fontId="54" fillId="0" borderId="19" xfId="95" applyNumberFormat="1" applyFont="1" applyBorder="1" applyAlignment="1">
      <alignment horizontal="center"/>
    </xf>
    <xf numFmtId="2" fontId="54" fillId="0" borderId="22" xfId="95" applyNumberFormat="1" applyFont="1" applyBorder="1" applyAlignment="1">
      <alignment horizontal="center"/>
    </xf>
    <xf numFmtId="2" fontId="54" fillId="0" borderId="6" xfId="95" applyNumberFormat="1" applyFont="1" applyBorder="1" applyAlignment="1">
      <alignment horizontal="center"/>
    </xf>
    <xf numFmtId="0" fontId="54" fillId="0" borderId="21" xfId="95" applyFont="1" applyBorder="1" applyAlignment="1">
      <alignment horizontal="left"/>
    </xf>
    <xf numFmtId="2" fontId="54" fillId="0" borderId="18" xfId="95" applyNumberFormat="1" applyFont="1" applyBorder="1" applyAlignment="1">
      <alignment horizontal="center"/>
    </xf>
    <xf numFmtId="2" fontId="54" fillId="0" borderId="27" xfId="95" applyNumberFormat="1" applyFont="1" applyBorder="1" applyAlignment="1">
      <alignment horizontal="center"/>
    </xf>
    <xf numFmtId="2" fontId="54" fillId="0" borderId="0" xfId="95" applyNumberFormat="1" applyFont="1" applyAlignment="1">
      <alignment horizontal="center"/>
    </xf>
    <xf numFmtId="0" fontId="54" fillId="0" borderId="18" xfId="95" applyFont="1" applyBorder="1" applyAlignment="1">
      <alignment horizontal="left"/>
    </xf>
    <xf numFmtId="0" fontId="12" fillId="0" borderId="0" xfId="95" applyFont="1" applyAlignment="1">
      <alignment horizontal="left" indent="1"/>
    </xf>
    <xf numFmtId="2" fontId="70" fillId="0" borderId="0" xfId="95" applyNumberFormat="1" applyFont="1"/>
    <xf numFmtId="0" fontId="70" fillId="0" borderId="0" xfId="95" applyFont="1"/>
    <xf numFmtId="0" fontId="13" fillId="3" borderId="0" xfId="16" applyFont="1" applyFill="1" applyAlignment="1">
      <alignment vertical="top"/>
    </xf>
    <xf numFmtId="174" fontId="11" fillId="0" borderId="0" xfId="0" applyNumberFormat="1" applyFont="1"/>
    <xf numFmtId="43" fontId="11" fillId="0" borderId="0" xfId="0" applyNumberFormat="1" applyFont="1"/>
    <xf numFmtId="177" fontId="12" fillId="0" borderId="0" xfId="10" applyNumberFormat="1" applyFont="1"/>
    <xf numFmtId="167" fontId="11" fillId="0" borderId="0" xfId="8" applyNumberFormat="1" applyFont="1"/>
    <xf numFmtId="166" fontId="11" fillId="0" borderId="0" xfId="0" applyNumberFormat="1" applyFont="1"/>
    <xf numFmtId="0" fontId="81" fillId="3" borderId="0" xfId="12" applyFont="1" applyFill="1" applyAlignment="1" applyProtection="1">
      <alignment vertical="top"/>
    </xf>
    <xf numFmtId="0" fontId="81" fillId="3" borderId="0" xfId="12" applyFont="1" applyFill="1" applyAlignment="1" applyProtection="1"/>
    <xf numFmtId="0" fontId="11" fillId="3" borderId="0" xfId="10" applyFont="1" applyFill="1" applyAlignment="1">
      <alignment horizontal="right"/>
    </xf>
    <xf numFmtId="0" fontId="11" fillId="3" borderId="0" xfId="10" applyFont="1" applyFill="1"/>
    <xf numFmtId="0" fontId="12" fillId="3" borderId="0" xfId="14" applyFont="1" applyFill="1"/>
    <xf numFmtId="0" fontId="11" fillId="0" borderId="0" xfId="10" applyFont="1"/>
    <xf numFmtId="0" fontId="13" fillId="3" borderId="0" xfId="14" quotePrefix="1" applyFont="1" applyFill="1" applyAlignment="1" applyProtection="1">
      <alignment horizontal="left"/>
      <protection locked="0"/>
    </xf>
    <xf numFmtId="0" fontId="13" fillId="3" borderId="2" xfId="10" applyFont="1" applyFill="1" applyBorder="1"/>
    <xf numFmtId="0" fontId="13" fillId="3" borderId="2" xfId="10" applyFont="1" applyFill="1" applyBorder="1" applyAlignment="1">
      <alignment horizontal="right"/>
    </xf>
    <xf numFmtId="0" fontId="13" fillId="3" borderId="7" xfId="10" applyFont="1" applyFill="1" applyBorder="1" applyAlignment="1">
      <alignment horizontal="right"/>
    </xf>
    <xf numFmtId="0" fontId="13" fillId="3" borderId="7" xfId="10" applyFont="1" applyFill="1" applyBorder="1" applyAlignment="1">
      <alignment horizontal="right" wrapText="1"/>
    </xf>
    <xf numFmtId="0" fontId="13" fillId="3" borderId="0" xfId="10" applyFont="1" applyFill="1" applyAlignment="1">
      <alignment horizontal="left"/>
    </xf>
    <xf numFmtId="0" fontId="13" fillId="3" borderId="0" xfId="10" applyFont="1" applyFill="1" applyAlignment="1">
      <alignment horizontal="center" wrapText="1"/>
    </xf>
    <xf numFmtId="0" fontId="13" fillId="3" borderId="0" xfId="10" applyFont="1" applyFill="1" applyAlignment="1">
      <alignment horizontal="right" wrapText="1"/>
    </xf>
    <xf numFmtId="0" fontId="13" fillId="3" borderId="0" xfId="10" applyFont="1" applyFill="1" applyAlignment="1">
      <alignment horizontal="right"/>
    </xf>
    <xf numFmtId="171" fontId="12" fillId="3" borderId="0" xfId="15" applyNumberFormat="1" applyFont="1" applyFill="1" applyAlignment="1">
      <alignment horizontal="right"/>
    </xf>
    <xf numFmtId="171" fontId="12" fillId="3" borderId="0" xfId="10" applyNumberFormat="1" applyFont="1" applyFill="1" applyAlignment="1">
      <alignment horizontal="right"/>
    </xf>
    <xf numFmtId="166" fontId="12" fillId="3" borderId="0" xfId="10" applyNumberFormat="1" applyFont="1" applyFill="1" applyAlignment="1">
      <alignment horizontal="right" wrapText="1"/>
    </xf>
    <xf numFmtId="0" fontId="13" fillId="3" borderId="0" xfId="10" applyFont="1" applyFill="1"/>
    <xf numFmtId="171" fontId="12" fillId="3" borderId="0" xfId="10" applyNumberFormat="1" applyFont="1" applyFill="1"/>
    <xf numFmtId="172" fontId="12" fillId="3" borderId="0" xfId="10" applyNumberFormat="1" applyFont="1" applyFill="1"/>
    <xf numFmtId="172" fontId="12" fillId="3" borderId="0" xfId="15" applyNumberFormat="1" applyFont="1" applyFill="1" applyAlignment="1">
      <alignment horizontal="right"/>
    </xf>
    <xf numFmtId="0" fontId="13" fillId="3" borderId="0" xfId="10" applyFont="1" applyFill="1" applyAlignment="1">
      <alignment horizontal="right" vertical="center"/>
    </xf>
    <xf numFmtId="171" fontId="12" fillId="3" borderId="0" xfId="15" applyNumberFormat="1" applyFont="1" applyFill="1" applyAlignment="1">
      <alignment horizontal="right" vertical="center"/>
    </xf>
    <xf numFmtId="0" fontId="13" fillId="3" borderId="0" xfId="10" applyFont="1" applyFill="1" applyAlignment="1">
      <alignment horizontal="right" vertical="top"/>
    </xf>
    <xf numFmtId="171" fontId="12" fillId="3" borderId="0" xfId="15" applyNumberFormat="1" applyFont="1" applyFill="1" applyAlignment="1">
      <alignment horizontal="right" vertical="top"/>
    </xf>
    <xf numFmtId="172" fontId="12" fillId="3" borderId="0" xfId="15" applyNumberFormat="1" applyFont="1" applyFill="1" applyAlignment="1">
      <alignment horizontal="right" vertical="top"/>
    </xf>
    <xf numFmtId="0" fontId="11" fillId="3" borderId="0" xfId="10" applyFont="1" applyFill="1" applyAlignment="1">
      <alignment horizontal="right" vertical="top"/>
    </xf>
    <xf numFmtId="172" fontId="12" fillId="3" borderId="0" xfId="15" applyNumberFormat="1" applyFont="1" applyFill="1" applyAlignment="1">
      <alignment horizontal="right" vertical="center"/>
    </xf>
    <xf numFmtId="0" fontId="13" fillId="3" borderId="2" xfId="10" applyFont="1" applyFill="1" applyBorder="1" applyAlignment="1">
      <alignment horizontal="right" vertical="center"/>
    </xf>
    <xf numFmtId="171" fontId="12" fillId="3" borderId="2" xfId="15" applyNumberFormat="1" applyFont="1" applyFill="1" applyBorder="1" applyAlignment="1">
      <alignment horizontal="right" vertical="center"/>
    </xf>
    <xf numFmtId="172" fontId="12" fillId="3" borderId="2" xfId="15" applyNumberFormat="1" applyFont="1" applyFill="1" applyBorder="1" applyAlignment="1">
      <alignment horizontal="right" vertical="center"/>
    </xf>
    <xf numFmtId="0" fontId="12" fillId="3" borderId="0" xfId="10" applyFont="1" applyFill="1"/>
    <xf numFmtId="0" fontId="11" fillId="3" borderId="0" xfId="12" applyFont="1" applyFill="1" applyBorder="1" applyAlignment="1" applyProtection="1"/>
    <xf numFmtId="0" fontId="84" fillId="3" borderId="0" xfId="12" applyFont="1" applyFill="1" applyBorder="1" applyAlignment="1" applyProtection="1">
      <alignment horizontal="left"/>
    </xf>
    <xf numFmtId="0" fontId="83" fillId="3" borderId="0" xfId="12" applyFont="1" applyFill="1" applyBorder="1" applyAlignment="1" applyProtection="1"/>
    <xf numFmtId="0" fontId="84" fillId="3" borderId="0" xfId="12" applyFont="1" applyFill="1" applyAlignment="1" applyProtection="1"/>
    <xf numFmtId="171" fontId="29" fillId="0" borderId="0" xfId="0" applyNumberFormat="1" applyFont="1"/>
    <xf numFmtId="180" fontId="29" fillId="0" borderId="0" xfId="0" applyNumberFormat="1" applyFont="1"/>
    <xf numFmtId="0" fontId="12" fillId="3" borderId="0" xfId="16" applyFont="1" applyFill="1" applyAlignment="1">
      <alignment vertical="top"/>
    </xf>
    <xf numFmtId="171" fontId="12" fillId="0" borderId="0" xfId="10" applyNumberFormat="1" applyFont="1"/>
  </cellXfs>
  <cellStyles count="97">
    <cellStyle name="20% - Accent1 2" xfId="24" xr:uid="{00000000-0005-0000-0000-000000000000}"/>
    <cellStyle name="20% - Accent1 3" xfId="25" xr:uid="{00000000-0005-0000-0000-000001000000}"/>
    <cellStyle name="20% - Accent2 2" xfId="26" xr:uid="{00000000-0005-0000-0000-000002000000}"/>
    <cellStyle name="20% - Accent2 3" xfId="27" xr:uid="{00000000-0005-0000-0000-000003000000}"/>
    <cellStyle name="20% - Accent3 2" xfId="28" xr:uid="{00000000-0005-0000-0000-000004000000}"/>
    <cellStyle name="20% - Accent3 3" xfId="29" xr:uid="{00000000-0005-0000-0000-000005000000}"/>
    <cellStyle name="20% - Accent4 2" xfId="30" xr:uid="{00000000-0005-0000-0000-000006000000}"/>
    <cellStyle name="20% - Accent4 3" xfId="31" xr:uid="{00000000-0005-0000-0000-000007000000}"/>
    <cellStyle name="20% - Accent5 2" xfId="32" xr:uid="{00000000-0005-0000-0000-000008000000}"/>
    <cellStyle name="20% - Accent6 2" xfId="33" xr:uid="{00000000-0005-0000-0000-000009000000}"/>
    <cellStyle name="40% - Accent1 2" xfId="34" xr:uid="{00000000-0005-0000-0000-00000A000000}"/>
    <cellStyle name="40% - Accent2 2" xfId="35" xr:uid="{00000000-0005-0000-0000-00000B000000}"/>
    <cellStyle name="40% - Accent3 2" xfId="36" xr:uid="{00000000-0005-0000-0000-00000C000000}"/>
    <cellStyle name="40% - Accent3 3" xfId="37" xr:uid="{00000000-0005-0000-0000-00000D000000}"/>
    <cellStyle name="40% - Accent4 2" xfId="38" xr:uid="{00000000-0005-0000-0000-00000E000000}"/>
    <cellStyle name="40% - Accent5 2" xfId="39" xr:uid="{00000000-0005-0000-0000-00000F000000}"/>
    <cellStyle name="40% - Accent6 2" xfId="40" xr:uid="{00000000-0005-0000-0000-000010000000}"/>
    <cellStyle name="60% - Accent1 2" xfId="41" xr:uid="{00000000-0005-0000-0000-000011000000}"/>
    <cellStyle name="60% - Accent2 2" xfId="42" xr:uid="{00000000-0005-0000-0000-000012000000}"/>
    <cellStyle name="60% - Accent3 2" xfId="43" xr:uid="{00000000-0005-0000-0000-000013000000}"/>
    <cellStyle name="60% - Accent3 3" xfId="44" xr:uid="{00000000-0005-0000-0000-000014000000}"/>
    <cellStyle name="60% - Accent4 2" xfId="45" xr:uid="{00000000-0005-0000-0000-000015000000}"/>
    <cellStyle name="60% - Accent4 3" xfId="46" xr:uid="{00000000-0005-0000-0000-000016000000}"/>
    <cellStyle name="60% - Accent5 2" xfId="47" xr:uid="{00000000-0005-0000-0000-000017000000}"/>
    <cellStyle name="60% - Accent6 2" xfId="48" xr:uid="{00000000-0005-0000-0000-000018000000}"/>
    <cellStyle name="60% - Accent6 3" xfId="49" xr:uid="{00000000-0005-0000-0000-000019000000}"/>
    <cellStyle name="Accent1 2" xfId="50" xr:uid="{00000000-0005-0000-0000-00001A000000}"/>
    <cellStyle name="Accent2 2" xfId="51" xr:uid="{00000000-0005-0000-0000-00001B000000}"/>
    <cellStyle name="Accent3 2" xfId="52" xr:uid="{00000000-0005-0000-0000-00001C000000}"/>
    <cellStyle name="Accent4 2" xfId="53" xr:uid="{00000000-0005-0000-0000-00001D000000}"/>
    <cellStyle name="Accent5 2" xfId="54" xr:uid="{00000000-0005-0000-0000-00001E000000}"/>
    <cellStyle name="Accent6 2" xfId="55" xr:uid="{00000000-0005-0000-0000-00001F000000}"/>
    <cellStyle name="Bad 2" xfId="56" xr:uid="{00000000-0005-0000-0000-000020000000}"/>
    <cellStyle name="Calculation 2" xfId="57" xr:uid="{00000000-0005-0000-0000-000021000000}"/>
    <cellStyle name="Check Cell 2" xfId="58" xr:uid="{00000000-0005-0000-0000-000022000000}"/>
    <cellStyle name="Comma" xfId="7" builtinId="3"/>
    <cellStyle name="Comma 2" xfId="11" xr:uid="{00000000-0005-0000-0000-000024000000}"/>
    <cellStyle name="Comma 3" xfId="77" xr:uid="{00000000-0005-0000-0000-000025000000}"/>
    <cellStyle name="Comma 3 2" xfId="90" xr:uid="{E5930805-F454-43ED-84CC-155FAF7E948D}"/>
    <cellStyle name="Comma 4" xfId="81" xr:uid="{00000000-0005-0000-0000-000026000000}"/>
    <cellStyle name="Comma 5" xfId="87" xr:uid="{00000000-0005-0000-0000-000027000000}"/>
    <cellStyle name="Comma 6" xfId="94" xr:uid="{D0ACD87F-7B5F-43F8-B8D2-F7198C5278E4}"/>
    <cellStyle name="Explanatory Text 2" xfId="59" xr:uid="{00000000-0005-0000-0000-000028000000}"/>
    <cellStyle name="Followed Hyperlink 2" xfId="1" xr:uid="{00000000-0005-0000-0000-000029000000}"/>
    <cellStyle name="Good 2" xfId="60" xr:uid="{00000000-0005-0000-0000-00002A000000}"/>
    <cellStyle name="Heading 1 2" xfId="61" xr:uid="{00000000-0005-0000-0000-00002B000000}"/>
    <cellStyle name="Heading 1 3" xfId="83" xr:uid="{00000000-0005-0000-0000-00002C000000}"/>
    <cellStyle name="Heading 2 2" xfId="62" xr:uid="{00000000-0005-0000-0000-00002D000000}"/>
    <cellStyle name="Heading 3 2" xfId="63" xr:uid="{00000000-0005-0000-0000-00002E000000}"/>
    <cellStyle name="Heading 4 2" xfId="64" xr:uid="{00000000-0005-0000-0000-00002F000000}"/>
    <cellStyle name="Hyperlink" xfId="9" builtinId="8"/>
    <cellStyle name="Hyperlink 2" xfId="2" xr:uid="{00000000-0005-0000-0000-000031000000}"/>
    <cellStyle name="Hyperlink 3" xfId="12" xr:uid="{00000000-0005-0000-0000-000032000000}"/>
    <cellStyle name="Hyperlink 3 2" xfId="82" xr:uid="{00000000-0005-0000-0000-000033000000}"/>
    <cellStyle name="Hyperlink 4" xfId="78" xr:uid="{00000000-0005-0000-0000-000034000000}"/>
    <cellStyle name="Input 2" xfId="65" xr:uid="{00000000-0005-0000-0000-000035000000}"/>
    <cellStyle name="Linked Cell 2" xfId="66" xr:uid="{00000000-0005-0000-0000-000036000000}"/>
    <cellStyle name="Neutral 2" xfId="67" xr:uid="{00000000-0005-0000-0000-000037000000}"/>
    <cellStyle name="Normal" xfId="0" builtinId="0"/>
    <cellStyle name="Normal 10" xfId="85" xr:uid="{00000000-0005-0000-0000-000039000000}"/>
    <cellStyle name="Normal 17" xfId="22" xr:uid="{00000000-0005-0000-0000-00003A000000}"/>
    <cellStyle name="Normal 2" xfId="3" xr:uid="{00000000-0005-0000-0000-00003B000000}"/>
    <cellStyle name="Normal 2 2" xfId="13" xr:uid="{00000000-0005-0000-0000-00003C000000}"/>
    <cellStyle name="Normal 2 2 2" xfId="96" xr:uid="{343D3F69-AC0F-4172-90C8-2C200AC6DFFD}"/>
    <cellStyle name="Normal 2 3" xfId="68" xr:uid="{00000000-0005-0000-0000-00003D000000}"/>
    <cellStyle name="Normal 2_AQconcPM10_15-04-11_v2" xfId="69" xr:uid="{00000000-0005-0000-0000-00003E000000}"/>
    <cellStyle name="Normal 3" xfId="19" xr:uid="{00000000-0005-0000-0000-00003F000000}"/>
    <cellStyle name="Normal 3 2" xfId="84" xr:uid="{00000000-0005-0000-0000-000040000000}"/>
    <cellStyle name="Normal 4" xfId="4" xr:uid="{00000000-0005-0000-0000-000041000000}"/>
    <cellStyle name="Normal 5" xfId="10" xr:uid="{00000000-0005-0000-0000-000042000000}"/>
    <cellStyle name="Normal 6" xfId="20" xr:uid="{00000000-0005-0000-0000-000043000000}"/>
    <cellStyle name="Normal 7" xfId="70" xr:uid="{00000000-0005-0000-0000-000044000000}"/>
    <cellStyle name="Normal 8" xfId="76" xr:uid="{00000000-0005-0000-0000-000045000000}"/>
    <cellStyle name="Normal 8 2" xfId="89" xr:uid="{90D9B85A-E1B3-4E53-B51D-85BF4CF0CCFC}"/>
    <cellStyle name="Normal 9" xfId="80" xr:uid="{00000000-0005-0000-0000-000046000000}"/>
    <cellStyle name="Normal 9 2" xfId="86" xr:uid="{00000000-0005-0000-0000-000047000000}"/>
    <cellStyle name="Normal 9 2 2" xfId="88" xr:uid="{D9259BA6-2A23-4EBD-9EC6-CA0BF70B4866}"/>
    <cellStyle name="Normal 9 2 2 2" xfId="93" xr:uid="{82F3A310-4D31-4570-BF1A-530E1C19EF32}"/>
    <cellStyle name="Normal 9 2 2 3" xfId="95" xr:uid="{36AAC072-D34D-4EA8-A43A-51C90CCC561E}"/>
    <cellStyle name="Normal 9 2 3" xfId="92" xr:uid="{310A419A-8C7F-4487-A6AA-96B99008EBED}"/>
    <cellStyle name="Normal_11908a_new updated" xfId="14" xr:uid="{00000000-0005-0000-0000-000048000000}"/>
    <cellStyle name="Normal_SESDATA internal" xfId="5" xr:uid="{00000000-0005-0000-0000-000049000000}"/>
    <cellStyle name="Normal_T4" xfId="15" xr:uid="{00000000-0005-0000-0000-00004B000000}"/>
    <cellStyle name="Normal_TSR4 data request B 2" xfId="16" xr:uid="{00000000-0005-0000-0000-00004D000000}"/>
    <cellStyle name="Note 2" xfId="6" xr:uid="{00000000-0005-0000-0000-00004E000000}"/>
    <cellStyle name="Note 2 2" xfId="71" xr:uid="{00000000-0005-0000-0000-00004F000000}"/>
    <cellStyle name="Note 3" xfId="72" xr:uid="{00000000-0005-0000-0000-000050000000}"/>
    <cellStyle name="Output 2" xfId="73" xr:uid="{00000000-0005-0000-0000-000051000000}"/>
    <cellStyle name="Per cent" xfId="8" builtinId="5"/>
    <cellStyle name="Percent 11" xfId="23" xr:uid="{00000000-0005-0000-0000-000053000000}"/>
    <cellStyle name="Percent 2" xfId="18" xr:uid="{00000000-0005-0000-0000-000054000000}"/>
    <cellStyle name="Percent 3" xfId="17" xr:uid="{00000000-0005-0000-0000-000055000000}"/>
    <cellStyle name="Percent 4" xfId="21" xr:uid="{00000000-0005-0000-0000-000056000000}"/>
    <cellStyle name="Percent 5" xfId="79" xr:uid="{00000000-0005-0000-0000-000057000000}"/>
    <cellStyle name="Percent 5 2" xfId="91" xr:uid="{7B5A26F4-8760-405F-B498-E16DA3C7D1A2}"/>
    <cellStyle name="Total 2" xfId="74" xr:uid="{00000000-0005-0000-0000-000058000000}"/>
    <cellStyle name="Warning Text 2" xfId="75" xr:uid="{00000000-0005-0000-0000-000059000000}"/>
  </cellStyles>
  <dxfs count="338">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indexed="9"/>
        </patternFill>
      </fill>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1" formatCode="[&gt;=0.5]#,##0.0;[=0]0.0,;&quot;-&quo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indexed="9"/>
        </patternFill>
      </fill>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numFmt numFmtId="177" formatCode="#,##0.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outline="0">
        <left style="medium">
          <color indexed="64"/>
        </left>
        <right/>
        <top/>
        <bottom/>
      </border>
    </dxf>
    <dxf>
      <font>
        <strike val="0"/>
        <outline val="0"/>
        <shadow val="0"/>
        <u val="none"/>
        <color auto="1"/>
      </font>
    </dxf>
    <dxf>
      <font>
        <b/>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border diagonalUp="0" diagonalDown="0" outline="0">
        <left style="medium">
          <color indexed="64"/>
        </left>
        <right style="medium">
          <color indexed="64"/>
        </right>
        <top/>
        <bottom/>
      </border>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border diagonalUp="0" diagonalDown="0" outline="0">
        <left style="medium">
          <color indexed="64"/>
        </left>
        <right style="medium">
          <color indexed="64"/>
        </right>
        <top/>
        <bottom/>
      </border>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strike val="0"/>
        <outline val="0"/>
        <shadow val="0"/>
        <u val="none"/>
        <color auto="1"/>
        <name val="Arial"/>
        <family val="2"/>
        <scheme val="none"/>
      </font>
    </dxf>
    <dxf>
      <font>
        <b val="0"/>
        <i val="0"/>
        <strike val="0"/>
        <condense val="0"/>
        <extend val="0"/>
        <outline val="0"/>
        <shadow val="0"/>
        <u val="none"/>
        <vertAlign val="baseline"/>
        <sz val="12"/>
        <color auto="1"/>
        <name val="Arial"/>
        <family val="2"/>
        <scheme val="none"/>
      </font>
      <numFmt numFmtId="1" formatCode="0"/>
      <alignment horizontal="left"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color auto="1"/>
        <name val="Arial"/>
        <family val="2"/>
        <scheme val="none"/>
      </font>
    </dxf>
    <dxf>
      <font>
        <strike val="0"/>
        <outline val="0"/>
        <shadow val="0"/>
        <color auto="1"/>
      </font>
    </dxf>
    <dxf>
      <font>
        <b/>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border diagonalUp="0" diagonalDown="0" outline="0">
        <left style="medium">
          <color indexed="64"/>
        </left>
        <right style="medium">
          <color indexed="64"/>
        </right>
        <top/>
        <bottom/>
      </border>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b val="0"/>
        <i val="0"/>
        <strike val="0"/>
        <condense val="0"/>
        <extend val="0"/>
        <outline val="0"/>
        <shadow val="0"/>
        <u val="none"/>
        <vertAlign val="baseline"/>
        <sz val="10"/>
        <color auto="1"/>
        <name val="Arial"/>
        <family val="2"/>
        <scheme val="none"/>
      </font>
    </dxf>
    <dxf>
      <font>
        <strike val="0"/>
        <outline val="0"/>
        <shadow val="0"/>
        <u val="none"/>
        <vertAlign val="baseline"/>
        <color auto="1"/>
      </font>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1" formatCode="0"/>
    </dxf>
    <dxf>
      <font>
        <strike val="0"/>
        <outline val="0"/>
        <shadow val="0"/>
        <u val="none"/>
        <vertAlign val="baseline"/>
        <color auto="1"/>
      </font>
    </dxf>
    <dxf>
      <font>
        <strike val="0"/>
        <outline val="0"/>
        <shadow val="0"/>
        <u val="none"/>
        <vertAlign val="baseline"/>
        <color auto="1"/>
      </font>
      <numFmt numFmtId="1" formatCode="0"/>
    </dxf>
    <dxf>
      <font>
        <strike val="0"/>
        <outline val="0"/>
        <shadow val="0"/>
        <u val="none"/>
        <vertAlign val="baseline"/>
        <color auto="1"/>
      </font>
      <numFmt numFmtId="1" formatCode="0"/>
    </dxf>
    <dxf>
      <font>
        <strike val="0"/>
        <outline val="0"/>
        <shadow val="0"/>
        <u val="none"/>
        <vertAlign val="baseline"/>
        <color auto="1"/>
      </font>
      <numFmt numFmtId="1" formatCode="0"/>
    </dxf>
    <dxf>
      <font>
        <strike val="0"/>
        <outline val="0"/>
        <shadow val="0"/>
        <u val="none"/>
        <vertAlign val="baseline"/>
        <color auto="1"/>
      </font>
      <numFmt numFmtId="1" formatCode="0"/>
    </dxf>
    <dxf>
      <font>
        <strike val="0"/>
        <outline val="0"/>
        <shadow val="0"/>
        <u val="none"/>
        <vertAlign val="baseline"/>
        <color auto="1"/>
      </font>
      <numFmt numFmtId="1" formatCode="0"/>
    </dxf>
    <dxf>
      <font>
        <strike val="0"/>
        <outline val="0"/>
        <shadow val="0"/>
        <u val="none"/>
        <vertAlign val="baseline"/>
        <color auto="1"/>
      </font>
    </dxf>
    <dxf>
      <font>
        <strike val="0"/>
        <outline val="0"/>
        <shadow val="0"/>
        <u val="none"/>
        <color auto="1"/>
      </font>
    </dxf>
    <dxf>
      <font>
        <b/>
        <i val="0"/>
        <strike val="0"/>
        <condense val="0"/>
        <extend val="0"/>
        <outline val="0"/>
        <shadow val="0"/>
        <u val="none"/>
        <vertAlign val="baseline"/>
        <sz val="11"/>
        <color auto="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dxf>
    <dxf>
      <font>
        <strike val="0"/>
        <outline val="0"/>
        <shadow val="0"/>
        <u val="none"/>
        <color auto="1"/>
      </font>
      <numFmt numFmtId="3" formatCode="#,##0"/>
    </dxf>
    <dxf>
      <font>
        <strike val="0"/>
        <outline val="0"/>
        <shadow val="0"/>
        <u val="none"/>
        <color auto="1"/>
      </font>
      <numFmt numFmtId="3" formatCode="#,##0"/>
    </dxf>
    <dxf>
      <font>
        <strike val="0"/>
        <outline val="0"/>
        <shadow val="0"/>
        <u val="none"/>
        <color auto="1"/>
      </font>
      <numFmt numFmtId="3" formatCode="#,##0"/>
    </dxf>
    <dxf>
      <font>
        <strike val="0"/>
        <outline val="0"/>
        <shadow val="0"/>
        <u val="none"/>
        <color auto="1"/>
      </font>
      <numFmt numFmtId="3" formatCode="#,##0"/>
    </dxf>
    <dxf>
      <font>
        <b/>
        <i val="0"/>
        <strike val="0"/>
        <condense val="0"/>
        <extend val="0"/>
        <outline val="0"/>
        <shadow val="0"/>
        <u val="none"/>
        <vertAlign val="baseline"/>
        <sz val="11"/>
        <color auto="1"/>
        <name val="Calibri"/>
        <family val="2"/>
        <scheme val="minor"/>
      </font>
    </dxf>
    <dxf>
      <font>
        <strike val="0"/>
        <outline val="0"/>
        <shadow val="0"/>
        <u val="none"/>
        <color auto="1"/>
      </font>
    </dxf>
    <dxf>
      <font>
        <b/>
        <i val="0"/>
        <strike val="0"/>
        <condense val="0"/>
        <extend val="0"/>
        <outline val="0"/>
        <shadow val="0"/>
        <u val="none"/>
        <vertAlign val="baseline"/>
        <sz val="10"/>
        <color auto="1"/>
        <name val="Arial"/>
        <family val="2"/>
        <scheme val="none"/>
      </font>
      <numFmt numFmtId="1" formatCode="0"/>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b/>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78" formatCode="_(* #,##0_);_(* \(#,##0\);_(* &quot;-&quot;??_);_(@_)"/>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178" formatCode="_(* #,##0_);_(* \(#,##0\);_(* &quot;-&quot;??_);_(@_)"/>
      <fill>
        <patternFill patternType="none">
          <fgColor indexed="64"/>
          <bgColor indexed="65"/>
        </patternFill>
      </fill>
    </dxf>
    <dxf>
      <border outline="0">
        <top style="thin">
          <color indexed="64"/>
        </top>
      </border>
    </dxf>
    <dxf>
      <border outline="0">
        <bottom style="thin">
          <color indexed="64"/>
        </bottom>
      </border>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_ ;\-#,##0.0\ "/>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border outline="0">
        <top style="thin">
          <color indexed="64"/>
        </top>
      </border>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numFmt numFmtId="166" formatCode="0.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178" formatCode="_(* #,##0_);_(* \(#,##0\);_(* &quot;-&quot;??_);_(@_)"/>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border outline="0">
        <top style="thin">
          <color indexed="64"/>
        </top>
        <bottom style="thin">
          <color indexed="64"/>
        </bottom>
      </border>
    </dxf>
    <dxf>
      <border outline="0">
        <bottom style="thin">
          <color indexed="64"/>
        </bottom>
      </border>
    </dxf>
    <dxf>
      <border outline="0">
        <top style="thin">
          <color indexed="64"/>
        </top>
        <bottom style="thin">
          <color indexed="64"/>
        </bottom>
      </border>
    </dxf>
    <dxf>
      <border outline="0">
        <bottom style="thin">
          <color indexed="64"/>
        </bottom>
      </border>
    </dxf>
    <dxf>
      <border outline="0">
        <right style="medium">
          <color indexed="64"/>
        </right>
        <bottom style="medium">
          <color indexed="64"/>
        </bottom>
      </border>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border outline="0">
        <top style="thin">
          <color indexed="64"/>
        </top>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border outline="0">
        <left style="medium">
          <color indexed="64"/>
        </left>
        <right style="medium">
          <color indexed="64"/>
        </right>
        <top style="medium">
          <color indexed="64"/>
        </top>
        <bottom style="medium">
          <color indexed="64"/>
        </bottom>
      </border>
    </dxf>
    <dxf>
      <border outline="0">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border outline="0">
        <bottom style="thin">
          <color indexed="64"/>
        </bottom>
      </border>
    </dxf>
    <dxf>
      <border outline="0">
        <bottom style="thin">
          <color indexed="64"/>
        </bottom>
      </border>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s>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figure 13.1'!$H$4</c:f>
              <c:strCache>
                <c:ptCount val="1"/>
                <c:pt idx="0">
                  <c:v>NMVOC2</c:v>
                </c:pt>
              </c:strCache>
            </c:strRef>
          </c:tx>
          <c:cat>
            <c:numRef>
              <c:f>'Data for figure 13.1'!$G$5:$G$31</c:f>
              <c:numCache>
                <c:formatCode>General</c:formatCode>
                <c:ptCount val="27"/>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13.1'!$H$5:$H$31</c:f>
              <c:numCache>
                <c:formatCode>0</c:formatCode>
                <c:ptCount val="27"/>
                <c:pt idx="0">
                  <c:v>100</c:v>
                </c:pt>
                <c:pt idx="1">
                  <c:v>78.752104774224676</c:v>
                </c:pt>
                <c:pt idx="2">
                  <c:v>61.316872181452126</c:v>
                </c:pt>
                <c:pt idx="3">
                  <c:v>54.479099030998157</c:v>
                </c:pt>
                <c:pt idx="4">
                  <c:v>46.429594625024095</c:v>
                </c:pt>
                <c:pt idx="5">
                  <c:v>42.332709960553927</c:v>
                </c:pt>
                <c:pt idx="6">
                  <c:v>37.555296202538187</c:v>
                </c:pt>
                <c:pt idx="7">
                  <c:v>32.548946903059488</c:v>
                </c:pt>
                <c:pt idx="8">
                  <c:v>28.391532826669096</c:v>
                </c:pt>
                <c:pt idx="9">
                  <c:v>29.409107782658431</c:v>
                </c:pt>
                <c:pt idx="10">
                  <c:v>26.14954961390454</c:v>
                </c:pt>
                <c:pt idx="11">
                  <c:v>23.562366672785977</c:v>
                </c:pt>
                <c:pt idx="12">
                  <c:v>20.931333173343376</c:v>
                </c:pt>
                <c:pt idx="13">
                  <c:v>16.838614396432661</c:v>
                </c:pt>
                <c:pt idx="14">
                  <c:v>15.508480793936677</c:v>
                </c:pt>
                <c:pt idx="15">
                  <c:v>13.301336024959827</c:v>
                </c:pt>
                <c:pt idx="16">
                  <c:v>12.161221508534698</c:v>
                </c:pt>
                <c:pt idx="17">
                  <c:v>11.035723844884252</c:v>
                </c:pt>
                <c:pt idx="18">
                  <c:v>10.158712678403385</c:v>
                </c:pt>
                <c:pt idx="19">
                  <c:v>9.4717205979933716</c:v>
                </c:pt>
                <c:pt idx="20">
                  <c:v>8.8724296342314446</c:v>
                </c:pt>
                <c:pt idx="21">
                  <c:v>8.3023723760188801</c:v>
                </c:pt>
                <c:pt idx="22">
                  <c:v>7.9369510566518526</c:v>
                </c:pt>
                <c:pt idx="23">
                  <c:v>7.556912884510143</c:v>
                </c:pt>
                <c:pt idx="24">
                  <c:v>5.7736568459990458</c:v>
                </c:pt>
                <c:pt idx="25">
                  <c:v>6.1536950181407546</c:v>
                </c:pt>
                <c:pt idx="26">
                  <c:v>6.2998635458875656</c:v>
                </c:pt>
              </c:numCache>
            </c:numRef>
          </c:val>
          <c:smooth val="0"/>
          <c:extLst>
            <c:ext xmlns:c16="http://schemas.microsoft.com/office/drawing/2014/chart" uri="{C3380CC4-5D6E-409C-BE32-E72D297353CC}">
              <c16:uniqueId val="{00000000-CF9D-448F-8EFF-4C814260445F}"/>
            </c:ext>
          </c:extLst>
        </c:ser>
        <c:ser>
          <c:idx val="1"/>
          <c:order val="1"/>
          <c:tx>
            <c:strRef>
              <c:f>'Data for figure 13.1'!$I$4</c:f>
              <c:strCache>
                <c:ptCount val="1"/>
                <c:pt idx="0">
                  <c:v>NOx3</c:v>
                </c:pt>
              </c:strCache>
            </c:strRef>
          </c:tx>
          <c:cat>
            <c:numRef>
              <c:f>'Data for figure 13.1'!$G$5:$G$31</c:f>
              <c:numCache>
                <c:formatCode>General</c:formatCode>
                <c:ptCount val="27"/>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13.1'!$I$5:$I$31</c:f>
              <c:numCache>
                <c:formatCode>0</c:formatCode>
                <c:ptCount val="27"/>
                <c:pt idx="0">
                  <c:v>100</c:v>
                </c:pt>
                <c:pt idx="1">
                  <c:v>90.921811523633892</c:v>
                </c:pt>
                <c:pt idx="2">
                  <c:v>79.582100277808067</c:v>
                </c:pt>
                <c:pt idx="3">
                  <c:v>76.162444284579522</c:v>
                </c:pt>
                <c:pt idx="4">
                  <c:v>69.638953506530555</c:v>
                </c:pt>
                <c:pt idx="5">
                  <c:v>64.861621265175614</c:v>
                </c:pt>
                <c:pt idx="6">
                  <c:v>64.444007460311994</c:v>
                </c:pt>
                <c:pt idx="7">
                  <c:v>62.063696540665234</c:v>
                </c:pt>
                <c:pt idx="8">
                  <c:v>60.195425151573332</c:v>
                </c:pt>
                <c:pt idx="9">
                  <c:v>78.05632044409451</c:v>
                </c:pt>
                <c:pt idx="10">
                  <c:v>73.258783765739508</c:v>
                </c:pt>
                <c:pt idx="11">
                  <c:v>73.478061757963474</c:v>
                </c:pt>
                <c:pt idx="12">
                  <c:v>68.839999983044109</c:v>
                </c:pt>
                <c:pt idx="13">
                  <c:v>62.474293420905489</c:v>
                </c:pt>
                <c:pt idx="14">
                  <c:v>59.131965236400532</c:v>
                </c:pt>
                <c:pt idx="15">
                  <c:v>52.699810797830388</c:v>
                </c:pt>
                <c:pt idx="16">
                  <c:v>49.357482613325445</c:v>
                </c:pt>
                <c:pt idx="17">
                  <c:v>46.187918907542425</c:v>
                </c:pt>
                <c:pt idx="18">
                  <c:v>46.300880297475992</c:v>
                </c:pt>
                <c:pt idx="19">
                  <c:v>45.875613888314341</c:v>
                </c:pt>
                <c:pt idx="20">
                  <c:v>45.942061764745844</c:v>
                </c:pt>
                <c:pt idx="21">
                  <c:v>44.300799216887555</c:v>
                </c:pt>
                <c:pt idx="22">
                  <c:v>43.546611421866579</c:v>
                </c:pt>
                <c:pt idx="23">
                  <c:v>41.789069487776487</c:v>
                </c:pt>
                <c:pt idx="24">
                  <c:v>33.93493049357204</c:v>
                </c:pt>
                <c:pt idx="25">
                  <c:v>32.785382231306912</c:v>
                </c:pt>
                <c:pt idx="26">
                  <c:v>31.416555976817815</c:v>
                </c:pt>
              </c:numCache>
            </c:numRef>
          </c:val>
          <c:smooth val="0"/>
          <c:extLst>
            <c:ext xmlns:c16="http://schemas.microsoft.com/office/drawing/2014/chart" uri="{C3380CC4-5D6E-409C-BE32-E72D297353CC}">
              <c16:uniqueId val="{00000001-CF9D-448F-8EFF-4C814260445F}"/>
            </c:ext>
          </c:extLst>
        </c:ser>
        <c:ser>
          <c:idx val="2"/>
          <c:order val="2"/>
          <c:tx>
            <c:strRef>
              <c:f>'Data for figure 13.1'!$J$4</c:f>
              <c:strCache>
                <c:ptCount val="1"/>
                <c:pt idx="0">
                  <c:v>PM104</c:v>
                </c:pt>
              </c:strCache>
            </c:strRef>
          </c:tx>
          <c:cat>
            <c:numRef>
              <c:f>'Data for figure 13.1'!$G$5:$G$31</c:f>
              <c:numCache>
                <c:formatCode>General</c:formatCode>
                <c:ptCount val="27"/>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13.1'!$J$5:$J$31</c:f>
              <c:numCache>
                <c:formatCode>0</c:formatCode>
                <c:ptCount val="27"/>
                <c:pt idx="0">
                  <c:v>100</c:v>
                </c:pt>
                <c:pt idx="1">
                  <c:v>101.34440867969057</c:v>
                </c:pt>
                <c:pt idx="2">
                  <c:v>95.185159885089178</c:v>
                </c:pt>
                <c:pt idx="3">
                  <c:v>93.428913266044717</c:v>
                </c:pt>
                <c:pt idx="4">
                  <c:v>83.131350806873243</c:v>
                </c:pt>
                <c:pt idx="5">
                  <c:v>77.723731647475674</c:v>
                </c:pt>
                <c:pt idx="6">
                  <c:v>79.160155445002999</c:v>
                </c:pt>
                <c:pt idx="7">
                  <c:v>76.960428336529191</c:v>
                </c:pt>
                <c:pt idx="8">
                  <c:v>74.79375739368939</c:v>
                </c:pt>
                <c:pt idx="9">
                  <c:v>89.692178286985879</c:v>
                </c:pt>
                <c:pt idx="10">
                  <c:v>84.717176321780613</c:v>
                </c:pt>
                <c:pt idx="11">
                  <c:v>73.345743258454377</c:v>
                </c:pt>
                <c:pt idx="12">
                  <c:v>66.238597593875468</c:v>
                </c:pt>
                <c:pt idx="13">
                  <c:v>61.263595628670231</c:v>
                </c:pt>
                <c:pt idx="14">
                  <c:v>56.430736576756566</c:v>
                </c:pt>
                <c:pt idx="15">
                  <c:v>50.176448391927117</c:v>
                </c:pt>
                <c:pt idx="16">
                  <c:v>47.90216177926186</c:v>
                </c:pt>
                <c:pt idx="17">
                  <c:v>44.775017686847136</c:v>
                </c:pt>
                <c:pt idx="18">
                  <c:v>42.785016900765051</c:v>
                </c:pt>
                <c:pt idx="19">
                  <c:v>41.079301941266102</c:v>
                </c:pt>
                <c:pt idx="20">
                  <c:v>40.795016114682959</c:v>
                </c:pt>
                <c:pt idx="21">
                  <c:v>40.510730288099793</c:v>
                </c:pt>
                <c:pt idx="22">
                  <c:v>39.800015721641905</c:v>
                </c:pt>
                <c:pt idx="23">
                  <c:v>39.089301155184017</c:v>
                </c:pt>
                <c:pt idx="24">
                  <c:v>28.712868484898806</c:v>
                </c:pt>
                <c:pt idx="25">
                  <c:v>32.408584230479846</c:v>
                </c:pt>
                <c:pt idx="26">
                  <c:v>33.261441710229306</c:v>
                </c:pt>
              </c:numCache>
            </c:numRef>
          </c:val>
          <c:smooth val="0"/>
          <c:extLst>
            <c:ext xmlns:c16="http://schemas.microsoft.com/office/drawing/2014/chart" uri="{C3380CC4-5D6E-409C-BE32-E72D297353CC}">
              <c16:uniqueId val="{00000002-CF9D-448F-8EFF-4C814260445F}"/>
            </c:ext>
          </c:extLst>
        </c:ser>
        <c:ser>
          <c:idx val="3"/>
          <c:order val="3"/>
          <c:tx>
            <c:strRef>
              <c:f>'Data for figure 13.1'!$K$4</c:f>
              <c:strCache>
                <c:ptCount val="1"/>
                <c:pt idx="0">
                  <c:v>PM255</c:v>
                </c:pt>
              </c:strCache>
            </c:strRef>
          </c:tx>
          <c:cat>
            <c:numRef>
              <c:f>'Data for figure 13.1'!$G$5:$G$31</c:f>
              <c:numCache>
                <c:formatCode>General</c:formatCode>
                <c:ptCount val="27"/>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13.1'!$K$5:$K$31</c:f>
              <c:numCache>
                <c:formatCode>0</c:formatCode>
                <c:ptCount val="27"/>
                <c:pt idx="0">
                  <c:v>99.999999999999986</c:v>
                </c:pt>
                <c:pt idx="1">
                  <c:v>101.48872325241244</c:v>
                </c:pt>
                <c:pt idx="2">
                  <c:v>94.499274292230837</c:v>
                </c:pt>
                <c:pt idx="3">
                  <c:v>92.501832932809549</c:v>
                </c:pt>
                <c:pt idx="4">
                  <c:v>81.487127764929426</c:v>
                </c:pt>
                <c:pt idx="5">
                  <c:v>75.732800072519808</c:v>
                </c:pt>
                <c:pt idx="6">
                  <c:v>76.92588956207031</c:v>
                </c:pt>
                <c:pt idx="7">
                  <c:v>74.448883795122754</c:v>
                </c:pt>
                <c:pt idx="8">
                  <c:v>72.009789672243002</c:v>
                </c:pt>
                <c:pt idx="9">
                  <c:v>85.89185932630879</c:v>
                </c:pt>
                <c:pt idx="10">
                  <c:v>80.092591452087206</c:v>
                </c:pt>
                <c:pt idx="11">
                  <c:v>68.023844794923377</c:v>
                </c:pt>
                <c:pt idx="12">
                  <c:v>60.343733285819127</c:v>
                </c:pt>
                <c:pt idx="13">
                  <c:v>55.328150259465332</c:v>
                </c:pt>
                <c:pt idx="14">
                  <c:v>49.999093293964428</c:v>
                </c:pt>
                <c:pt idx="15">
                  <c:v>43.416140571875061</c:v>
                </c:pt>
                <c:pt idx="16">
                  <c:v>40.751612089124606</c:v>
                </c:pt>
                <c:pt idx="17">
                  <c:v>37.460135728079926</c:v>
                </c:pt>
                <c:pt idx="18">
                  <c:v>35.422555123623695</c:v>
                </c:pt>
                <c:pt idx="19">
                  <c:v>33.384974519167464</c:v>
                </c:pt>
                <c:pt idx="20">
                  <c:v>32.601289671299689</c:v>
                </c:pt>
                <c:pt idx="21">
                  <c:v>32.287815732152566</c:v>
                </c:pt>
                <c:pt idx="22">
                  <c:v>31.347393914711237</c:v>
                </c:pt>
                <c:pt idx="23">
                  <c:v>30.250235127696346</c:v>
                </c:pt>
                <c:pt idx="24">
                  <c:v>21.943175740297864</c:v>
                </c:pt>
                <c:pt idx="25">
                  <c:v>23.824019375180541</c:v>
                </c:pt>
                <c:pt idx="26">
                  <c:v>24.607704223048319</c:v>
                </c:pt>
              </c:numCache>
            </c:numRef>
          </c:val>
          <c:smooth val="0"/>
          <c:extLst>
            <c:ext xmlns:c16="http://schemas.microsoft.com/office/drawing/2014/chart" uri="{C3380CC4-5D6E-409C-BE32-E72D297353CC}">
              <c16:uniqueId val="{00000003-CF9D-448F-8EFF-4C814260445F}"/>
            </c:ext>
          </c:extLst>
        </c:ser>
        <c:ser>
          <c:idx val="4"/>
          <c:order val="4"/>
          <c:tx>
            <c:strRef>
              <c:f>'Data for figure 13.1'!$L$4</c:f>
              <c:strCache>
                <c:ptCount val="1"/>
                <c:pt idx="0">
                  <c:v>Pb6</c:v>
                </c:pt>
              </c:strCache>
            </c:strRef>
          </c:tx>
          <c:cat>
            <c:numRef>
              <c:f>'Data for figure 13.1'!$G$5:$G$31</c:f>
              <c:numCache>
                <c:formatCode>General</c:formatCode>
                <c:ptCount val="27"/>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13.1'!$L$5:$L$31</c:f>
              <c:numCache>
                <c:formatCode>0</c:formatCode>
                <c:ptCount val="27"/>
                <c:pt idx="0">
                  <c:v>100</c:v>
                </c:pt>
                <c:pt idx="1">
                  <c:v>48.803036091944165</c:v>
                </c:pt>
                <c:pt idx="2">
                  <c:v>27.266602885080022</c:v>
                </c:pt>
                <c:pt idx="3">
                  <c:v>14.993263454975933</c:v>
                </c:pt>
                <c:pt idx="4">
                  <c:v>1.5516192122442767</c:v>
                </c:pt>
                <c:pt idx="5">
                  <c:v>1.5430631285779806</c:v>
                </c:pt>
                <c:pt idx="6">
                  <c:v>1.5897201717303444</c:v>
                </c:pt>
                <c:pt idx="7">
                  <c:v>1.6097737050806435</c:v>
                </c:pt>
                <c:pt idx="8">
                  <c:v>1.6267958078053264</c:v>
                </c:pt>
                <c:pt idx="9">
                  <c:v>4.8055822733219173</c:v>
                </c:pt>
                <c:pt idx="10">
                  <c:v>4.6205297670086791</c:v>
                </c:pt>
                <c:pt idx="11">
                  <c:v>4.001760449023787</c:v>
                </c:pt>
                <c:pt idx="12">
                  <c:v>3.8687539601111465</c:v>
                </c:pt>
                <c:pt idx="13">
                  <c:v>3.4928660566623808</c:v>
                </c:pt>
                <c:pt idx="14">
                  <c:v>3.608523873108155</c:v>
                </c:pt>
                <c:pt idx="15">
                  <c:v>3.6200896547527321</c:v>
                </c:pt>
                <c:pt idx="16">
                  <c:v>3.5622607465298453</c:v>
                </c:pt>
                <c:pt idx="17">
                  <c:v>3.4003398035057613</c:v>
                </c:pt>
                <c:pt idx="18">
                  <c:v>3.649004108864176</c:v>
                </c:pt>
                <c:pt idx="19">
                  <c:v>3.2615504237708328</c:v>
                </c:pt>
                <c:pt idx="20">
                  <c:v>3.365642458572029</c:v>
                </c:pt>
                <c:pt idx="21">
                  <c:v>3.5796094189967111</c:v>
                </c:pt>
                <c:pt idx="22">
                  <c:v>3.5738265281744228</c:v>
                </c:pt>
                <c:pt idx="23">
                  <c:v>3.6027409822858663</c:v>
                </c:pt>
                <c:pt idx="24">
                  <c:v>2.6023008700299193</c:v>
                </c:pt>
                <c:pt idx="25">
                  <c:v>3.4061226943280505</c:v>
                </c:pt>
                <c:pt idx="26">
                  <c:v>3.3887740218611837</c:v>
                </c:pt>
              </c:numCache>
            </c:numRef>
          </c:val>
          <c:smooth val="0"/>
          <c:extLst>
            <c:ext xmlns:c16="http://schemas.microsoft.com/office/drawing/2014/chart" uri="{C3380CC4-5D6E-409C-BE32-E72D297353CC}">
              <c16:uniqueId val="{00000004-CF9D-448F-8EFF-4C814260445F}"/>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legend>
      <c:legendPos val="r"/>
      <c:layout>
        <c:manualLayout>
          <c:xMode val="edge"/>
          <c:yMode val="edge"/>
          <c:x val="0.85522542244462474"/>
          <c:y val="0.18727670094922511"/>
          <c:w val="0.10973296080691738"/>
          <c:h val="0.20607312400082983"/>
        </c:manualLayout>
      </c:layout>
      <c:overlay val="0"/>
    </c:legend>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2022 </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'Data for figure 13.2'!$A$6</c:f>
              <c:strCache>
                <c:ptCount val="1"/>
                <c:pt idx="0">
                  <c:v>Buses and Coaches</c:v>
                </c:pt>
              </c:strCache>
            </c:strRef>
          </c:tx>
          <c:spPr>
            <a:ln w="28575" cap="rnd">
              <a:solidFill>
                <a:schemeClr val="accent1"/>
              </a:solidFill>
              <a:round/>
            </a:ln>
            <a:effectLst/>
          </c:spPr>
          <c:marker>
            <c:symbol val="none"/>
          </c:marker>
          <c:cat>
            <c:strRef>
              <c:f>'Data for figure 13.2'!$B$5:$AB$5</c:f>
              <c:strCache>
                <c:ptCount val="27"/>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strCache>
            </c:strRef>
          </c:cat>
          <c:val>
            <c:numRef>
              <c:f>'Data for figure 13.2'!$B$6:$AB$6</c:f>
              <c:numCache>
                <c:formatCode>0.00</c:formatCode>
                <c:ptCount val="27"/>
                <c:pt idx="0">
                  <c:v>0.59246625963328925</c:v>
                </c:pt>
                <c:pt idx="1">
                  <c:v>0.60389936911385711</c:v>
                </c:pt>
                <c:pt idx="2">
                  <c:v>0.60241710419116401</c:v>
                </c:pt>
                <c:pt idx="3">
                  <c:v>0.5864868691538091</c:v>
                </c:pt>
                <c:pt idx="4">
                  <c:v>0.55447201809174107</c:v>
                </c:pt>
                <c:pt idx="5">
                  <c:v>0.55486733752093764</c:v>
                </c:pt>
                <c:pt idx="6">
                  <c:v>0.57208137141683379</c:v>
                </c:pt>
                <c:pt idx="7">
                  <c:v>0.58336893124038114</c:v>
                </c:pt>
                <c:pt idx="8">
                  <c:v>0.53300668342886715</c:v>
                </c:pt>
                <c:pt idx="9">
                  <c:v>0.53319459313333817</c:v>
                </c:pt>
                <c:pt idx="10">
                  <c:v>0.542161284527922</c:v>
                </c:pt>
                <c:pt idx="11">
                  <c:v>0.57018882505145274</c:v>
                </c:pt>
                <c:pt idx="12">
                  <c:v>0.52197433679382377</c:v>
                </c:pt>
                <c:pt idx="13">
                  <c:v>0.52670147551380064</c:v>
                </c:pt>
                <c:pt idx="14">
                  <c:v>0.54225478929590665</c:v>
                </c:pt>
                <c:pt idx="15">
                  <c:v>0.49838713256523709</c:v>
                </c:pt>
                <c:pt idx="16">
                  <c:v>0.47928843303569257</c:v>
                </c:pt>
                <c:pt idx="17">
                  <c:v>0.48581999404261828</c:v>
                </c:pt>
                <c:pt idx="18">
                  <c:v>0.47909866834068171</c:v>
                </c:pt>
                <c:pt idx="19">
                  <c:v>0.46383298591683275</c:v>
                </c:pt>
                <c:pt idx="20">
                  <c:v>0.44550400233184212</c:v>
                </c:pt>
                <c:pt idx="21">
                  <c:v>0.46056029841807034</c:v>
                </c:pt>
                <c:pt idx="22">
                  <c:v>0.39208155019017848</c:v>
                </c:pt>
                <c:pt idx="23">
                  <c:v>0.43159508003922586</c:v>
                </c:pt>
                <c:pt idx="24">
                  <c:v>0.33274408775192732</c:v>
                </c:pt>
                <c:pt idx="25">
                  <c:v>0.32790870665172422</c:v>
                </c:pt>
                <c:pt idx="26">
                  <c:v>0.33385656359119875</c:v>
                </c:pt>
              </c:numCache>
            </c:numRef>
          </c:val>
          <c:smooth val="0"/>
          <c:extLst>
            <c:ext xmlns:c16="http://schemas.microsoft.com/office/drawing/2014/chart" uri="{C3380CC4-5D6E-409C-BE32-E72D297353CC}">
              <c16:uniqueId val="{00000000-E239-40EA-A158-9495AE54017A}"/>
            </c:ext>
          </c:extLst>
        </c:ser>
        <c:ser>
          <c:idx val="1"/>
          <c:order val="1"/>
          <c:tx>
            <c:strRef>
              <c:f>'Data for figure 13.2'!$A$7</c:f>
              <c:strCache>
                <c:ptCount val="1"/>
                <c:pt idx="0">
                  <c:v>Passenger Cars</c:v>
                </c:pt>
              </c:strCache>
            </c:strRef>
          </c:tx>
          <c:spPr>
            <a:ln w="28575" cap="rnd">
              <a:solidFill>
                <a:schemeClr val="accent2"/>
              </a:solidFill>
              <a:round/>
            </a:ln>
            <a:effectLst/>
          </c:spPr>
          <c:marker>
            <c:symbol val="none"/>
          </c:marker>
          <c:cat>
            <c:strRef>
              <c:f>'Data for figure 13.2'!$B$5:$AB$5</c:f>
              <c:strCache>
                <c:ptCount val="27"/>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strCache>
            </c:strRef>
          </c:cat>
          <c:val>
            <c:numRef>
              <c:f>'Data for figure 13.2'!$B$7:$AB$7</c:f>
              <c:numCache>
                <c:formatCode>0.00</c:formatCode>
                <c:ptCount val="27"/>
                <c:pt idx="0">
                  <c:v>5.748497657829331</c:v>
                </c:pt>
                <c:pt idx="1">
                  <c:v>5.7899861317253549</c:v>
                </c:pt>
                <c:pt idx="2">
                  <c:v>5.9886273313105463</c:v>
                </c:pt>
                <c:pt idx="3">
                  <c:v>6.0658327674502264</c:v>
                </c:pt>
                <c:pt idx="4">
                  <c:v>6.0403911298868422</c:v>
                </c:pt>
                <c:pt idx="5">
                  <c:v>6.0281178640451953</c:v>
                </c:pt>
                <c:pt idx="6">
                  <c:v>6.2360173649462345</c:v>
                </c:pt>
                <c:pt idx="7">
                  <c:v>6.1608855896216603</c:v>
                </c:pt>
                <c:pt idx="8">
                  <c:v>6.2056396740645496</c:v>
                </c:pt>
                <c:pt idx="9">
                  <c:v>6.2004650196017224</c:v>
                </c:pt>
                <c:pt idx="10">
                  <c:v>6.2631915392573552</c:v>
                </c:pt>
                <c:pt idx="11">
                  <c:v>6.2860478341010761</c:v>
                </c:pt>
                <c:pt idx="12">
                  <c:v>6.1232991478224612</c:v>
                </c:pt>
                <c:pt idx="13">
                  <c:v>5.9531136669806921</c:v>
                </c:pt>
                <c:pt idx="14">
                  <c:v>5.7078313765349389</c:v>
                </c:pt>
                <c:pt idx="15">
                  <c:v>5.6000931615538008</c:v>
                </c:pt>
                <c:pt idx="16">
                  <c:v>5.5921695806244083</c:v>
                </c:pt>
                <c:pt idx="17">
                  <c:v>5.4822257320528003</c:v>
                </c:pt>
                <c:pt idx="18">
                  <c:v>5.4744152477178663</c:v>
                </c:pt>
                <c:pt idx="19">
                  <c:v>5.4796914772365763</c:v>
                </c:pt>
                <c:pt idx="20">
                  <c:v>5.5549689896778602</c:v>
                </c:pt>
                <c:pt idx="21">
                  <c:v>5.6432319360779628</c:v>
                </c:pt>
                <c:pt idx="22">
                  <c:v>5.5201480957016038</c:v>
                </c:pt>
                <c:pt idx="23">
                  <c:v>5.3691451843544744</c:v>
                </c:pt>
                <c:pt idx="24">
                  <c:v>3.9432836112362937</c:v>
                </c:pt>
                <c:pt idx="25">
                  <c:v>4.7401286590995948</c:v>
                </c:pt>
                <c:pt idx="26">
                  <c:v>5.0199974197479014</c:v>
                </c:pt>
              </c:numCache>
            </c:numRef>
          </c:val>
          <c:smooth val="0"/>
          <c:extLst>
            <c:ext xmlns:c16="http://schemas.microsoft.com/office/drawing/2014/chart" uri="{C3380CC4-5D6E-409C-BE32-E72D297353CC}">
              <c16:uniqueId val="{00000001-E239-40EA-A158-9495AE54017A}"/>
            </c:ext>
          </c:extLst>
        </c:ser>
        <c:ser>
          <c:idx val="2"/>
          <c:order val="2"/>
          <c:tx>
            <c:strRef>
              <c:f>'Data for figure 13.2'!$A$8</c:f>
              <c:strCache>
                <c:ptCount val="1"/>
                <c:pt idx="0">
                  <c:v>HGVs</c:v>
                </c:pt>
              </c:strCache>
            </c:strRef>
          </c:tx>
          <c:spPr>
            <a:ln w="28575" cap="rnd">
              <a:solidFill>
                <a:schemeClr val="accent3"/>
              </a:solidFill>
              <a:round/>
            </a:ln>
            <a:effectLst/>
          </c:spPr>
          <c:marker>
            <c:symbol val="none"/>
          </c:marker>
          <c:cat>
            <c:strRef>
              <c:f>'Data for figure 13.2'!$B$5:$AB$5</c:f>
              <c:strCache>
                <c:ptCount val="27"/>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strCache>
            </c:strRef>
          </c:cat>
          <c:val>
            <c:numRef>
              <c:f>'Data for figure 13.2'!$B$8:$AB$8</c:f>
              <c:numCache>
                <c:formatCode>0.00</c:formatCode>
                <c:ptCount val="27"/>
                <c:pt idx="0">
                  <c:v>1.8561162381743972</c:v>
                </c:pt>
                <c:pt idx="1">
                  <c:v>1.8118808305040532</c:v>
                </c:pt>
                <c:pt idx="2">
                  <c:v>1.8300333420149861</c:v>
                </c:pt>
                <c:pt idx="3">
                  <c:v>1.7860225964727154</c:v>
                </c:pt>
                <c:pt idx="4">
                  <c:v>1.7415791024233962</c:v>
                </c:pt>
                <c:pt idx="5">
                  <c:v>1.7181304807975315</c:v>
                </c:pt>
                <c:pt idx="6">
                  <c:v>1.7335638871769752</c:v>
                </c:pt>
                <c:pt idx="7">
                  <c:v>1.8004647433692138</c:v>
                </c:pt>
                <c:pt idx="8">
                  <c:v>1.8536606845130674</c:v>
                </c:pt>
                <c:pt idx="9">
                  <c:v>1.9127147134721727</c:v>
                </c:pt>
                <c:pt idx="10">
                  <c:v>1.9646260909547413</c:v>
                </c:pt>
                <c:pt idx="11">
                  <c:v>2.0098052243523488</c:v>
                </c:pt>
                <c:pt idx="12">
                  <c:v>1.8939082264778393</c:v>
                </c:pt>
                <c:pt idx="13">
                  <c:v>1.7564028450384894</c:v>
                </c:pt>
                <c:pt idx="14">
                  <c:v>1.7861755224356888</c:v>
                </c:pt>
                <c:pt idx="15">
                  <c:v>1.7246787845271994</c:v>
                </c:pt>
                <c:pt idx="16">
                  <c:v>1.7416178968022118</c:v>
                </c:pt>
                <c:pt idx="17">
                  <c:v>1.7328166758635524</c:v>
                </c:pt>
                <c:pt idx="18">
                  <c:v>1.7098138303150554</c:v>
                </c:pt>
                <c:pt idx="19">
                  <c:v>1.7444745756920135</c:v>
                </c:pt>
                <c:pt idx="20">
                  <c:v>1.8058687220100942</c:v>
                </c:pt>
                <c:pt idx="21">
                  <c:v>1.8557726326308308</c:v>
                </c:pt>
                <c:pt idx="22">
                  <c:v>1.8179664295414022</c:v>
                </c:pt>
                <c:pt idx="23">
                  <c:v>1.7393314993495421</c:v>
                </c:pt>
                <c:pt idx="24">
                  <c:v>1.5217597746566707</c:v>
                </c:pt>
                <c:pt idx="25">
                  <c:v>1.8266686122609594</c:v>
                </c:pt>
                <c:pt idx="26">
                  <c:v>1.6497647044454962</c:v>
                </c:pt>
              </c:numCache>
            </c:numRef>
          </c:val>
          <c:smooth val="0"/>
          <c:extLst>
            <c:ext xmlns:c16="http://schemas.microsoft.com/office/drawing/2014/chart" uri="{C3380CC4-5D6E-409C-BE32-E72D297353CC}">
              <c16:uniqueId val="{00000002-E239-40EA-A158-9495AE54017A}"/>
            </c:ext>
          </c:extLst>
        </c:ser>
        <c:ser>
          <c:idx val="3"/>
          <c:order val="3"/>
          <c:tx>
            <c:strRef>
              <c:f>'Data for figure 13.2'!$A$9</c:f>
              <c:strCache>
                <c:ptCount val="1"/>
                <c:pt idx="0">
                  <c:v>LGVs</c:v>
                </c:pt>
              </c:strCache>
            </c:strRef>
          </c:tx>
          <c:spPr>
            <a:ln w="28575" cap="rnd">
              <a:solidFill>
                <a:schemeClr val="accent4"/>
              </a:solidFill>
              <a:round/>
            </a:ln>
            <a:effectLst/>
          </c:spPr>
          <c:marker>
            <c:symbol val="none"/>
          </c:marker>
          <c:cat>
            <c:strRef>
              <c:f>'Data for figure 13.2'!$B$5:$AB$5</c:f>
              <c:strCache>
                <c:ptCount val="27"/>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strCache>
            </c:strRef>
          </c:cat>
          <c:val>
            <c:numRef>
              <c:f>'Data for figure 13.2'!$B$9:$AB$9</c:f>
              <c:numCache>
                <c:formatCode>0.00</c:formatCode>
                <c:ptCount val="27"/>
                <c:pt idx="0">
                  <c:v>0.93072484935600452</c:v>
                </c:pt>
                <c:pt idx="1">
                  <c:v>0.99974825762108677</c:v>
                </c:pt>
                <c:pt idx="2">
                  <c:v>1.1407133977152817</c:v>
                </c:pt>
                <c:pt idx="3">
                  <c:v>1.1374970490736545</c:v>
                </c:pt>
                <c:pt idx="4">
                  <c:v>1.1041634275728893</c:v>
                </c:pt>
                <c:pt idx="5">
                  <c:v>1.0908332034232213</c:v>
                </c:pt>
                <c:pt idx="6">
                  <c:v>1.1154193986980045</c:v>
                </c:pt>
                <c:pt idx="7">
                  <c:v>1.1512216778293001</c:v>
                </c:pt>
                <c:pt idx="8">
                  <c:v>1.1808956308300667</c:v>
                </c:pt>
                <c:pt idx="9">
                  <c:v>1.2238163121733001</c:v>
                </c:pt>
                <c:pt idx="10">
                  <c:v>1.2674249149110588</c:v>
                </c:pt>
                <c:pt idx="11">
                  <c:v>1.3311326746179402</c:v>
                </c:pt>
                <c:pt idx="12">
                  <c:v>1.2725959249992078</c:v>
                </c:pt>
                <c:pt idx="13">
                  <c:v>1.255104000705487</c:v>
                </c:pt>
                <c:pt idx="14">
                  <c:v>1.2830860114280338</c:v>
                </c:pt>
                <c:pt idx="15">
                  <c:v>1.2793526004683906</c:v>
                </c:pt>
                <c:pt idx="16">
                  <c:v>1.2945753344817601</c:v>
                </c:pt>
                <c:pt idx="17">
                  <c:v>1.3121910694225893</c:v>
                </c:pt>
                <c:pt idx="18">
                  <c:v>1.3704693688006762</c:v>
                </c:pt>
                <c:pt idx="19">
                  <c:v>1.440637912886896</c:v>
                </c:pt>
                <c:pt idx="20">
                  <c:v>1.5600216868684982</c:v>
                </c:pt>
                <c:pt idx="21">
                  <c:v>1.6716382938164893</c:v>
                </c:pt>
                <c:pt idx="22">
                  <c:v>1.6351732114279782</c:v>
                </c:pt>
                <c:pt idx="23">
                  <c:v>1.5705489637249086</c:v>
                </c:pt>
                <c:pt idx="24">
                  <c:v>1.3928291046809451</c:v>
                </c:pt>
                <c:pt idx="25">
                  <c:v>1.7940378554844298</c:v>
                </c:pt>
                <c:pt idx="26">
                  <c:v>1.865346018837404</c:v>
                </c:pt>
              </c:numCache>
            </c:numRef>
          </c:val>
          <c:smooth val="0"/>
          <c:extLst>
            <c:ext xmlns:c16="http://schemas.microsoft.com/office/drawing/2014/chart" uri="{C3380CC4-5D6E-409C-BE32-E72D297353CC}">
              <c16:uniqueId val="{00000003-E239-40EA-A158-9495AE54017A}"/>
            </c:ext>
          </c:extLst>
        </c:ser>
        <c:ser>
          <c:idx val="4"/>
          <c:order val="4"/>
          <c:tx>
            <c:strRef>
              <c:f>'Data for figure 13.2'!$A$10</c:f>
              <c:strCache>
                <c:ptCount val="1"/>
                <c:pt idx="0">
                  <c:v>Railways</c:v>
                </c:pt>
              </c:strCache>
            </c:strRef>
          </c:tx>
          <c:spPr>
            <a:ln w="28575" cap="rnd">
              <a:solidFill>
                <a:schemeClr val="accent5"/>
              </a:solidFill>
              <a:round/>
            </a:ln>
            <a:effectLst/>
          </c:spPr>
          <c:marker>
            <c:symbol val="none"/>
          </c:marker>
          <c:cat>
            <c:strRef>
              <c:f>'Data for figure 13.2'!$B$5:$AB$5</c:f>
              <c:strCache>
                <c:ptCount val="27"/>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strCache>
            </c:strRef>
          </c:cat>
          <c:val>
            <c:numRef>
              <c:f>'Data for figure 13.2'!$B$10:$AB$10</c:f>
              <c:numCache>
                <c:formatCode>0.00</c:formatCode>
                <c:ptCount val="27"/>
                <c:pt idx="0">
                  <c:v>0.1189511168665629</c:v>
                </c:pt>
                <c:pt idx="1">
                  <c:v>0.12121528590037725</c:v>
                </c:pt>
                <c:pt idx="2">
                  <c:v>0.13954946409238217</c:v>
                </c:pt>
                <c:pt idx="3">
                  <c:v>0.13772913548229321</c:v>
                </c:pt>
                <c:pt idx="4">
                  <c:v>0.13962537717713738</c:v>
                </c:pt>
                <c:pt idx="5">
                  <c:v>0.14397192846401985</c:v>
                </c:pt>
                <c:pt idx="6">
                  <c:v>0.14290610611731935</c:v>
                </c:pt>
                <c:pt idx="7">
                  <c:v>0.14441035854770967</c:v>
                </c:pt>
                <c:pt idx="8">
                  <c:v>0.14987550012935072</c:v>
                </c:pt>
                <c:pt idx="9">
                  <c:v>0.15370912373305279</c:v>
                </c:pt>
                <c:pt idx="10">
                  <c:v>0.15828013565791538</c:v>
                </c:pt>
                <c:pt idx="11">
                  <c:v>0.16942553049723874</c:v>
                </c:pt>
                <c:pt idx="12">
                  <c:v>0.17006350199665041</c:v>
                </c:pt>
                <c:pt idx="13">
                  <c:v>0.16996724769050858</c:v>
                </c:pt>
                <c:pt idx="14">
                  <c:v>0.17059350410268931</c:v>
                </c:pt>
                <c:pt idx="15">
                  <c:v>0.16430117901349001</c:v>
                </c:pt>
                <c:pt idx="16">
                  <c:v>0.16769768677647312</c:v>
                </c:pt>
                <c:pt idx="17">
                  <c:v>0.16790592404856691</c:v>
                </c:pt>
                <c:pt idx="18">
                  <c:v>0.17133178810599334</c:v>
                </c:pt>
                <c:pt idx="19">
                  <c:v>0.16794545806342231</c:v>
                </c:pt>
                <c:pt idx="20">
                  <c:v>0.1673126355860739</c:v>
                </c:pt>
                <c:pt idx="21">
                  <c:v>0.16545485119598208</c:v>
                </c:pt>
                <c:pt idx="22">
                  <c:v>0.15686625662715675</c:v>
                </c:pt>
                <c:pt idx="23">
                  <c:v>0.16137556070930045</c:v>
                </c:pt>
                <c:pt idx="24">
                  <c:v>0.12363732309273909</c:v>
                </c:pt>
                <c:pt idx="25">
                  <c:v>0.13074031940185615</c:v>
                </c:pt>
                <c:pt idx="26">
                  <c:v>0.12597942287691849</c:v>
                </c:pt>
              </c:numCache>
            </c:numRef>
          </c:val>
          <c:smooth val="0"/>
          <c:extLst>
            <c:ext xmlns:c16="http://schemas.microsoft.com/office/drawing/2014/chart" uri="{C3380CC4-5D6E-409C-BE32-E72D297353CC}">
              <c16:uniqueId val="{00000004-E239-40EA-A158-9495AE54017A}"/>
            </c:ext>
          </c:extLst>
        </c:ser>
        <c:ser>
          <c:idx val="5"/>
          <c:order val="5"/>
          <c:tx>
            <c:strRef>
              <c:f>'Data for figure 13.2'!$A$11</c:f>
              <c:strCache>
                <c:ptCount val="1"/>
                <c:pt idx="0">
                  <c:v>International Aviation and Shipping</c:v>
                </c:pt>
              </c:strCache>
            </c:strRef>
          </c:tx>
          <c:spPr>
            <a:ln w="28575" cap="rnd">
              <a:solidFill>
                <a:schemeClr val="accent6"/>
              </a:solidFill>
              <a:round/>
            </a:ln>
            <a:effectLst/>
          </c:spPr>
          <c:marker>
            <c:symbol val="none"/>
          </c:marker>
          <c:cat>
            <c:strRef>
              <c:f>'Data for figure 13.2'!$B$5:$AB$5</c:f>
              <c:strCache>
                <c:ptCount val="27"/>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strCache>
            </c:strRef>
          </c:cat>
          <c:val>
            <c:numRef>
              <c:f>'Data for figure 13.2'!$B$11:$AB$11</c:f>
              <c:numCache>
                <c:formatCode>0.00</c:formatCode>
                <c:ptCount val="27"/>
                <c:pt idx="0">
                  <c:v>1.3152789612383025</c:v>
                </c:pt>
                <c:pt idx="1">
                  <c:v>1.4639451975216753</c:v>
                </c:pt>
                <c:pt idx="2">
                  <c:v>1.7651701988257438</c:v>
                </c:pt>
                <c:pt idx="3">
                  <c:v>1.5969689893521626</c:v>
                </c:pt>
                <c:pt idx="4">
                  <c:v>1.4439789423236484</c:v>
                </c:pt>
                <c:pt idx="5">
                  <c:v>1.5650152413364535</c:v>
                </c:pt>
                <c:pt idx="6">
                  <c:v>1.4035431997572447</c:v>
                </c:pt>
                <c:pt idx="7">
                  <c:v>1.3413504573872235</c:v>
                </c:pt>
                <c:pt idx="8">
                  <c:v>1.5168722215446169</c:v>
                </c:pt>
                <c:pt idx="9">
                  <c:v>1.6247214113691106</c:v>
                </c:pt>
                <c:pt idx="10">
                  <c:v>1.703643530553413</c:v>
                </c:pt>
                <c:pt idx="11">
                  <c:v>1.7542304448643813</c:v>
                </c:pt>
                <c:pt idx="12">
                  <c:v>1.7895963600248006</c:v>
                </c:pt>
                <c:pt idx="13">
                  <c:v>1.6428628781135453</c:v>
                </c:pt>
                <c:pt idx="14">
                  <c:v>1.4443714661468532</c:v>
                </c:pt>
                <c:pt idx="15">
                  <c:v>1.5665583694841372</c:v>
                </c:pt>
                <c:pt idx="16">
                  <c:v>1.4740391273186066</c:v>
                </c:pt>
                <c:pt idx="17">
                  <c:v>1.5440814676649237</c:v>
                </c:pt>
                <c:pt idx="18">
                  <c:v>1.6601310283326447</c:v>
                </c:pt>
                <c:pt idx="19">
                  <c:v>1.726661616803584</c:v>
                </c:pt>
                <c:pt idx="20">
                  <c:v>1.8172514861284657</c:v>
                </c:pt>
                <c:pt idx="21">
                  <c:v>1.9301456763869056</c:v>
                </c:pt>
                <c:pt idx="22">
                  <c:v>1.9032801858527155</c:v>
                </c:pt>
                <c:pt idx="23">
                  <c:v>1.9080307498884814</c:v>
                </c:pt>
                <c:pt idx="24">
                  <c:v>0.80645739130054628</c:v>
                </c:pt>
                <c:pt idx="25">
                  <c:v>0.69620466458526087</c:v>
                </c:pt>
                <c:pt idx="26">
                  <c:v>1.4986515479882303</c:v>
                </c:pt>
              </c:numCache>
            </c:numRef>
          </c:val>
          <c:smooth val="0"/>
          <c:extLst>
            <c:ext xmlns:c16="http://schemas.microsoft.com/office/drawing/2014/chart" uri="{C3380CC4-5D6E-409C-BE32-E72D297353CC}">
              <c16:uniqueId val="{00000005-E239-40EA-A158-9495AE54017A}"/>
            </c:ext>
          </c:extLst>
        </c:ser>
        <c:ser>
          <c:idx val="6"/>
          <c:order val="6"/>
          <c:tx>
            <c:strRef>
              <c:f>'Data for figure 13.2'!$A$12</c:f>
              <c:strCache>
                <c:ptCount val="1"/>
                <c:pt idx="0">
                  <c:v>Domestic Aviation and Shipping</c:v>
                </c:pt>
              </c:strCache>
            </c:strRef>
          </c:tx>
          <c:spPr>
            <a:ln w="28575" cap="rnd">
              <a:solidFill>
                <a:schemeClr val="accent1">
                  <a:lumMod val="60000"/>
                </a:schemeClr>
              </a:solidFill>
              <a:round/>
            </a:ln>
            <a:effectLst/>
          </c:spPr>
          <c:marker>
            <c:symbol val="none"/>
          </c:marker>
          <c:cat>
            <c:strRef>
              <c:f>'Data for figure 13.2'!$B$5:$AB$5</c:f>
              <c:strCache>
                <c:ptCount val="27"/>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strCache>
            </c:strRef>
          </c:cat>
          <c:val>
            <c:numRef>
              <c:f>'Data for figure 13.2'!$B$12:$AB$12</c:f>
              <c:numCache>
                <c:formatCode>0.00</c:formatCode>
                <c:ptCount val="27"/>
                <c:pt idx="0">
                  <c:v>3.7614147472788773</c:v>
                </c:pt>
                <c:pt idx="1">
                  <c:v>4.5958827531854922</c:v>
                </c:pt>
                <c:pt idx="2">
                  <c:v>4.7002196923954473</c:v>
                </c:pt>
                <c:pt idx="3">
                  <c:v>4.7957220080265595</c:v>
                </c:pt>
                <c:pt idx="4">
                  <c:v>4.399862374137216</c:v>
                </c:pt>
                <c:pt idx="5">
                  <c:v>4.1257386743328839</c:v>
                </c:pt>
                <c:pt idx="6">
                  <c:v>4.3502383559526248</c:v>
                </c:pt>
                <c:pt idx="7">
                  <c:v>4.110559644443172</c:v>
                </c:pt>
                <c:pt idx="8">
                  <c:v>3.9425473539903302</c:v>
                </c:pt>
                <c:pt idx="9">
                  <c:v>3.9376961257075562</c:v>
                </c:pt>
                <c:pt idx="10">
                  <c:v>3.5870425232574377</c:v>
                </c:pt>
                <c:pt idx="11">
                  <c:v>3.6599658635034169</c:v>
                </c:pt>
                <c:pt idx="12">
                  <c:v>3.4259833678295797</c:v>
                </c:pt>
                <c:pt idx="13">
                  <c:v>3.2231827627761653</c:v>
                </c:pt>
                <c:pt idx="14">
                  <c:v>3.01477788513975</c:v>
                </c:pt>
                <c:pt idx="15">
                  <c:v>2.6316656691310265</c:v>
                </c:pt>
                <c:pt idx="16">
                  <c:v>2.4028787998687422</c:v>
                </c:pt>
                <c:pt idx="17">
                  <c:v>2.2739290936400982</c:v>
                </c:pt>
                <c:pt idx="18">
                  <c:v>2.3327636178680127</c:v>
                </c:pt>
                <c:pt idx="19">
                  <c:v>2.4648767370603122</c:v>
                </c:pt>
                <c:pt idx="20">
                  <c:v>2.5004124878607419</c:v>
                </c:pt>
                <c:pt idx="21">
                  <c:v>2.437585760577214</c:v>
                </c:pt>
                <c:pt idx="22">
                  <c:v>2.4953604632222213</c:v>
                </c:pt>
                <c:pt idx="23">
                  <c:v>2.4429162322129434</c:v>
                </c:pt>
                <c:pt idx="24">
                  <c:v>1.91428014683299</c:v>
                </c:pt>
                <c:pt idx="25">
                  <c:v>2.0240378689732816</c:v>
                </c:pt>
                <c:pt idx="26">
                  <c:v>2.0156769700109525</c:v>
                </c:pt>
              </c:numCache>
            </c:numRef>
          </c:val>
          <c:smooth val="0"/>
          <c:extLst>
            <c:ext xmlns:c16="http://schemas.microsoft.com/office/drawing/2014/chart" uri="{C3380CC4-5D6E-409C-BE32-E72D297353CC}">
              <c16:uniqueId val="{00000006-E239-40EA-A158-9495AE54017A}"/>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2013-2023</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'T13.6a'!$R$203</c:f>
              <c:strCache>
                <c:ptCount val="1"/>
                <c:pt idx="0">
                  <c:v>Up to 130 g/km</c:v>
                </c:pt>
              </c:strCache>
            </c:strRef>
          </c:tx>
          <c:spPr>
            <a:solidFill>
              <a:schemeClr val="tx2">
                <a:lumMod val="75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'T13.6a'!$AE$203:$AO$203</c:f>
              <c:numCache>
                <c:formatCode>[&gt;=0.5]#,##0.0;[=0]0.0,;"-"</c:formatCode>
                <c:ptCount val="11"/>
                <c:pt idx="0">
                  <c:v>64.278752436647181</c:v>
                </c:pt>
                <c:pt idx="1">
                  <c:v>70.008992805755398</c:v>
                </c:pt>
                <c:pt idx="2">
                  <c:v>72.36248872858431</c:v>
                </c:pt>
                <c:pt idx="3">
                  <c:v>76.271949572264759</c:v>
                </c:pt>
                <c:pt idx="4">
                  <c:v>75.049019607843135</c:v>
                </c:pt>
                <c:pt idx="5">
                  <c:v>69.01333333333335</c:v>
                </c:pt>
                <c:pt idx="6">
                  <c:v>63.646595385481149</c:v>
                </c:pt>
                <c:pt idx="7">
                  <c:v>49.296875</c:v>
                </c:pt>
                <c:pt idx="8">
                  <c:v>51.517341040462426</c:v>
                </c:pt>
                <c:pt idx="9">
                  <c:v>55.3835327234342</c:v>
                </c:pt>
                <c:pt idx="10">
                  <c:v>56.265206812652067</c:v>
                </c:pt>
              </c:numCache>
            </c:numRef>
          </c:val>
          <c:extLst>
            <c:ext xmlns:c16="http://schemas.microsoft.com/office/drawing/2014/chart" uri="{C3380CC4-5D6E-409C-BE32-E72D297353CC}">
              <c16:uniqueId val="{00000000-BD04-4179-B0A7-264D5C0EFA31}"/>
            </c:ext>
          </c:extLst>
        </c:ser>
        <c:ser>
          <c:idx val="1"/>
          <c:order val="1"/>
          <c:tx>
            <c:strRef>
              <c:f>'T13.6a'!$R$204</c:f>
              <c:strCache>
                <c:ptCount val="1"/>
                <c:pt idx="0">
                  <c:v>131 - 190 g/km</c:v>
                </c:pt>
              </c:strCache>
            </c:strRef>
          </c:tx>
          <c:spPr>
            <a:solidFill>
              <a:schemeClr val="tx2">
                <a:lumMod val="60000"/>
                <a:lumOff val="4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'T13.6a'!$AE$204:$AO$204</c:f>
              <c:numCache>
                <c:formatCode>[&gt;=0.5]#,##0.0;[=0]0.0,;"-"</c:formatCode>
                <c:ptCount val="11"/>
                <c:pt idx="0">
                  <c:v>32.894736842105267</c:v>
                </c:pt>
                <c:pt idx="1">
                  <c:v>27.338129496402878</c:v>
                </c:pt>
                <c:pt idx="2">
                  <c:v>25.698827772768254</c:v>
                </c:pt>
                <c:pt idx="3">
                  <c:v>21.882035119315624</c:v>
                </c:pt>
                <c:pt idx="4">
                  <c:v>23.43137254901961</c:v>
                </c:pt>
                <c:pt idx="5">
                  <c:v>28.693333333333332</c:v>
                </c:pt>
                <c:pt idx="6">
                  <c:v>33.089476646032644</c:v>
                </c:pt>
                <c:pt idx="7">
                  <c:v>44.140625</c:v>
                </c:pt>
                <c:pt idx="8">
                  <c:v>42.413294797687861</c:v>
                </c:pt>
                <c:pt idx="9">
                  <c:v>39.057002111189313</c:v>
                </c:pt>
                <c:pt idx="10">
                  <c:v>38.503649635036489</c:v>
                </c:pt>
              </c:numCache>
            </c:numRef>
          </c:val>
          <c:extLst>
            <c:ext xmlns:c16="http://schemas.microsoft.com/office/drawing/2014/chart" uri="{C3380CC4-5D6E-409C-BE32-E72D297353CC}">
              <c16:uniqueId val="{00000001-BD04-4179-B0A7-264D5C0EFA31}"/>
            </c:ext>
          </c:extLst>
        </c:ser>
        <c:ser>
          <c:idx val="2"/>
          <c:order val="2"/>
          <c:tx>
            <c:strRef>
              <c:f>'T13.6a'!$R$205</c:f>
              <c:strCache>
                <c:ptCount val="1"/>
                <c:pt idx="0">
                  <c:v>191 - 255 g/km</c:v>
                </c:pt>
              </c:strCache>
            </c:strRef>
          </c:tx>
          <c:spPr>
            <a:solidFill>
              <a:schemeClr val="tx2">
                <a:lumMod val="40000"/>
                <a:lumOff val="6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'T13.6a'!$AE$206:$AO$206</c:f>
              <c:numCache>
                <c:formatCode>[&gt;=0.5]#,##0.0;[=0]0.0,;"-"</c:formatCode>
                <c:ptCount val="11"/>
                <c:pt idx="0">
                  <c:v>0.24366471734892789</c:v>
                </c:pt>
                <c:pt idx="1">
                  <c:v>0.22482014388489208</c:v>
                </c:pt>
                <c:pt idx="2">
                  <c:v>0.18034265103697023</c:v>
                </c:pt>
                <c:pt idx="3">
                  <c:v>0.27014858171994599</c:v>
                </c:pt>
                <c:pt idx="4">
                  <c:v>0.24509803921568626</c:v>
                </c:pt>
                <c:pt idx="5">
                  <c:v>0.32</c:v>
                </c:pt>
                <c:pt idx="6">
                  <c:v>0.3939223410241981</c:v>
                </c:pt>
                <c:pt idx="7">
                  <c:v>0.78125</c:v>
                </c:pt>
                <c:pt idx="8">
                  <c:v>0.7947976878612717</c:v>
                </c:pt>
                <c:pt idx="9">
                  <c:v>0.70372976776917662</c:v>
                </c:pt>
                <c:pt idx="10">
                  <c:v>0.66909975669099764</c:v>
                </c:pt>
              </c:numCache>
            </c:numRef>
          </c:val>
          <c:extLst>
            <c:ext xmlns:c16="http://schemas.microsoft.com/office/drawing/2014/chart" uri="{C3380CC4-5D6E-409C-BE32-E72D297353CC}">
              <c16:uniqueId val="{00000002-BD04-4179-B0A7-264D5C0EFA31}"/>
            </c:ext>
          </c:extLst>
        </c:ser>
        <c:ser>
          <c:idx val="3"/>
          <c:order val="3"/>
          <c:tx>
            <c:strRef>
              <c:f>'T13.6a'!$R$206</c:f>
              <c:strCache>
                <c:ptCount val="1"/>
                <c:pt idx="0">
                  <c:v>Over 255 g/km</c:v>
                </c:pt>
              </c:strCache>
            </c:strRef>
          </c:tx>
          <c:spPr>
            <a:solidFill>
              <a:schemeClr val="tx2">
                <a:lumMod val="20000"/>
                <a:lumOff val="8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'T13.6a'!$AE$206:$AO$206</c:f>
              <c:numCache>
                <c:formatCode>[&gt;=0.5]#,##0.0;[=0]0.0,;"-"</c:formatCode>
                <c:ptCount val="11"/>
                <c:pt idx="0">
                  <c:v>0.24366471734892789</c:v>
                </c:pt>
                <c:pt idx="1">
                  <c:v>0.22482014388489208</c:v>
                </c:pt>
                <c:pt idx="2">
                  <c:v>0.18034265103697023</c:v>
                </c:pt>
                <c:pt idx="3">
                  <c:v>0.27014858171994599</c:v>
                </c:pt>
                <c:pt idx="4">
                  <c:v>0.24509803921568626</c:v>
                </c:pt>
                <c:pt idx="5">
                  <c:v>0.32</c:v>
                </c:pt>
                <c:pt idx="6">
                  <c:v>0.3939223410241981</c:v>
                </c:pt>
                <c:pt idx="7">
                  <c:v>0.78125</c:v>
                </c:pt>
                <c:pt idx="8">
                  <c:v>0.7947976878612717</c:v>
                </c:pt>
                <c:pt idx="9">
                  <c:v>0.70372976776917662</c:v>
                </c:pt>
                <c:pt idx="10">
                  <c:v>0.66909975669099764</c:v>
                </c:pt>
              </c:numCache>
            </c:numRef>
          </c:val>
          <c:extLst>
            <c:ext xmlns:c16="http://schemas.microsoft.com/office/drawing/2014/chart" uri="{C3380CC4-5D6E-409C-BE32-E72D297353CC}">
              <c16:uniqueId val="{00000003-BD04-4179-B0A7-264D5C0EFA31}"/>
            </c:ext>
          </c:extLst>
        </c:ser>
        <c:ser>
          <c:idx val="4"/>
          <c:order val="4"/>
          <c:tx>
            <c:strRef>
              <c:f>'T13.6a'!$R$207</c:f>
              <c:strCache>
                <c:ptCount val="1"/>
                <c:pt idx="0">
                  <c:v>Not known</c:v>
                </c:pt>
              </c:strCache>
            </c:strRef>
          </c:tx>
          <c:spPr>
            <a:solidFill>
              <a:schemeClr val="bg1"/>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'T13.6a'!$AE$207:$AO$207</c:f>
              <c:numCache>
                <c:formatCode>[&gt;=0.5]#,##0.00;[=0]0.00,;"-"</c:formatCode>
                <c:ptCount val="11"/>
                <c:pt idx="0">
                  <c:v>0.34113060428849906</c:v>
                </c:pt>
                <c:pt idx="1">
                  <c:v>0.26978417266187049</c:v>
                </c:pt>
                <c:pt idx="2">
                  <c:v>0.31559963931469792</c:v>
                </c:pt>
                <c:pt idx="3">
                  <c:v>0.36019810895992799</c:v>
                </c:pt>
                <c:pt idx="4">
                  <c:v>0.34313725490196079</c:v>
                </c:pt>
                <c:pt idx="5">
                  <c:v>0.42666666666666669</c:v>
                </c:pt>
                <c:pt idx="6">
                  <c:v>0.45019696117051211</c:v>
                </c:pt>
                <c:pt idx="7" formatCode="[&gt;=0.5]#,##0.0;[=0]0.0,;&quot;-&quot;">
                  <c:v>0.625</c:v>
                </c:pt>
                <c:pt idx="8" formatCode="[&gt;=0.5]#,##0.0;[=0]0.0,;&quot;-&quot;">
                  <c:v>1.0115606936416184</c:v>
                </c:pt>
                <c:pt idx="9" formatCode="[&gt;=0.5]#,##0.0;[=0]0.0,;&quot;-&quot;">
                  <c:v>0.7741027445460944</c:v>
                </c:pt>
                <c:pt idx="10" formatCode="[&gt;=0.5]#,##0.0;[=0]0.0,;&quot;-&quot;">
                  <c:v>0.66909975669099764</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2013-2023</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'T13.6a'!$A$17</c:f>
              <c:strCache>
                <c:ptCount val="1"/>
                <c:pt idx="0">
                  <c:v>Avg CO2</c:v>
                </c:pt>
              </c:strCache>
            </c:strRef>
          </c:tx>
          <c:cat>
            <c:strRef>
              <c:f>'T13.6a'!$O$5:$Y$5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'T13.6a'!$O$17:$Y$17</c:f>
              <c:numCache>
                <c:formatCode>_-* #,##0.0_-;\-* #,##0.0_-;_-* "-"?_-;_-@_-</c:formatCode>
                <c:ptCount val="11"/>
                <c:pt idx="0">
                  <c:v>128.4</c:v>
                </c:pt>
                <c:pt idx="1">
                  <c:v>124.4</c:v>
                </c:pt>
                <c:pt idx="2">
                  <c:v>121.4</c:v>
                </c:pt>
                <c:pt idx="3">
                  <c:v>120</c:v>
                </c:pt>
                <c:pt idx="4">
                  <c:v>120.2</c:v>
                </c:pt>
                <c:pt idx="5">
                  <c:v>123.6</c:v>
                </c:pt>
                <c:pt idx="6">
                  <c:v>126.5</c:v>
                </c:pt>
                <c:pt idx="7">
                  <c:v>128.9</c:v>
                </c:pt>
                <c:pt idx="8">
                  <c:v>124.7</c:v>
                </c:pt>
                <c:pt idx="9">
                  <c:v>119.2</c:v>
                </c:pt>
                <c:pt idx="10">
                  <c:v>118.1</c:v>
                </c:pt>
              </c:numCache>
            </c:numRef>
          </c:val>
          <c:smooth val="0"/>
          <c:extLst>
            <c:ext xmlns:c16="http://schemas.microsoft.com/office/drawing/2014/chart" uri="{C3380CC4-5D6E-409C-BE32-E72D297353CC}">
              <c16:uniqueId val="{00000000-FDE9-43B4-89E0-6CADD546317D}"/>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txPr>
          <a:bodyPr/>
          <a:lstStyle/>
          <a:p>
            <a:pPr>
              <a:defRPr sz="900" baseline="0"/>
            </a:pPr>
            <a:endParaRPr lang="en-US"/>
          </a:p>
        </c:txPr>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2013-2023</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'T13.6b'!$K$206</c:f>
              <c:strCache>
                <c:ptCount val="1"/>
                <c:pt idx="0">
                  <c:v>Up to 130 g/km</c:v>
                </c:pt>
              </c:strCache>
            </c:strRef>
          </c:tx>
          <c:spPr>
            <a:solidFill>
              <a:schemeClr val="tx2">
                <a:lumMod val="75000"/>
              </a:schemeClr>
            </a:solidFill>
            <a:ln>
              <a:solidFill>
                <a:schemeClr val="tx1"/>
              </a:solidFill>
            </a:ln>
          </c:spPr>
          <c:invertIfNegative val="0"/>
          <c:cat>
            <c:numRef>
              <c:f>'T13.6b'!$R$205:$AB$205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'T13.6b'!$R$206:$AB$206</c:f>
              <c:numCache>
                <c:formatCode>[&gt;=0.5]#,##0.0;[=0]0.0,;"-"</c:formatCode>
                <c:ptCount val="11"/>
                <c:pt idx="0">
                  <c:v>23.831493618489134</c:v>
                </c:pt>
                <c:pt idx="1">
                  <c:v>29.835816485881903</c:v>
                </c:pt>
                <c:pt idx="2">
                  <c:v>35.782307242502711</c:v>
                </c:pt>
                <c:pt idx="3">
                  <c:v>41.564259586535698</c:v>
                </c:pt>
                <c:pt idx="4">
                  <c:v>46.686159844054579</c:v>
                </c:pt>
                <c:pt idx="5">
                  <c:v>50.772325020112632</c:v>
                </c:pt>
                <c:pt idx="6">
                  <c:v>53.84036442859972</c:v>
                </c:pt>
                <c:pt idx="7">
                  <c:v>55.012302563695528</c:v>
                </c:pt>
                <c:pt idx="8">
                  <c:v>55.996346596775474</c:v>
                </c:pt>
                <c:pt idx="9">
                  <c:v>56.690057557360248</c:v>
                </c:pt>
                <c:pt idx="10">
                  <c:v>57.37775180206507</c:v>
                </c:pt>
              </c:numCache>
            </c:numRef>
          </c:val>
          <c:extLst>
            <c:ext xmlns:c16="http://schemas.microsoft.com/office/drawing/2014/chart" uri="{C3380CC4-5D6E-409C-BE32-E72D297353CC}">
              <c16:uniqueId val="{00000000-188F-4E06-81DD-0F1382C8C830}"/>
            </c:ext>
          </c:extLst>
        </c:ser>
        <c:ser>
          <c:idx val="1"/>
          <c:order val="1"/>
          <c:tx>
            <c:strRef>
              <c:f>'T13.6b'!$K$207</c:f>
              <c:strCache>
                <c:ptCount val="1"/>
                <c:pt idx="0">
                  <c:v>131 - 190 g/km</c:v>
                </c:pt>
              </c:strCache>
            </c:strRef>
          </c:tx>
          <c:spPr>
            <a:solidFill>
              <a:schemeClr val="tx2">
                <a:lumMod val="60000"/>
                <a:lumOff val="40000"/>
              </a:schemeClr>
            </a:solidFill>
            <a:ln>
              <a:solidFill>
                <a:schemeClr val="tx1"/>
              </a:solidFill>
            </a:ln>
          </c:spPr>
          <c:invertIfNegative val="0"/>
          <c:cat>
            <c:numRef>
              <c:f>'T13.6b'!$R$205:$AB$205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'T13.6b'!$R$207:$AB$207</c:f>
              <c:numCache>
                <c:formatCode>[&gt;=0.5]#,##0.0;[=0]0.0,;"-"</c:formatCode>
                <c:ptCount val="11"/>
                <c:pt idx="0">
                  <c:v>57.567264573991039</c:v>
                </c:pt>
                <c:pt idx="1">
                  <c:v>54.340944582788154</c:v>
                </c:pt>
                <c:pt idx="2">
                  <c:v>50.718402806783068</c:v>
                </c:pt>
                <c:pt idx="3">
                  <c:v>46.907237680325515</c:v>
                </c:pt>
                <c:pt idx="4">
                  <c:v>43.392625081221567</c:v>
                </c:pt>
                <c:pt idx="5">
                  <c:v>40.539018503620269</c:v>
                </c:pt>
                <c:pt idx="6">
                  <c:v>38.431372549019613</c:v>
                </c:pt>
                <c:pt idx="7">
                  <c:v>37.741090562743075</c:v>
                </c:pt>
                <c:pt idx="8">
                  <c:v>37.05424509570328</c:v>
                </c:pt>
                <c:pt idx="9">
                  <c:v>36.686903729401564</c:v>
                </c:pt>
                <c:pt idx="10">
                  <c:v>36.278979154490557</c:v>
                </c:pt>
              </c:numCache>
            </c:numRef>
          </c:val>
          <c:extLst>
            <c:ext xmlns:c16="http://schemas.microsoft.com/office/drawing/2014/chart" uri="{C3380CC4-5D6E-409C-BE32-E72D297353CC}">
              <c16:uniqueId val="{00000001-188F-4E06-81DD-0F1382C8C830}"/>
            </c:ext>
          </c:extLst>
        </c:ser>
        <c:ser>
          <c:idx val="2"/>
          <c:order val="2"/>
          <c:tx>
            <c:strRef>
              <c:f>'T13.6b'!$K$208</c:f>
              <c:strCache>
                <c:ptCount val="1"/>
                <c:pt idx="0">
                  <c:v>191 - 255 g/km</c:v>
                </c:pt>
              </c:strCache>
            </c:strRef>
          </c:tx>
          <c:spPr>
            <a:solidFill>
              <a:schemeClr val="tx2">
                <a:lumMod val="40000"/>
                <a:lumOff val="60000"/>
              </a:schemeClr>
            </a:solidFill>
            <a:ln>
              <a:solidFill>
                <a:schemeClr val="tx1"/>
              </a:solidFill>
            </a:ln>
          </c:spPr>
          <c:invertIfNegative val="0"/>
          <c:cat>
            <c:numRef>
              <c:f>'T13.6b'!$R$205:$AB$205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'T13.6b'!$R$208:$AB$208</c:f>
              <c:numCache>
                <c:formatCode>[&gt;=0.5]#,##0.0;[=0]0.0,;"-"</c:formatCode>
                <c:ptCount val="11"/>
                <c:pt idx="0">
                  <c:v>9.3696102104173864</c:v>
                </c:pt>
                <c:pt idx="1">
                  <c:v>8.5890347359979735</c:v>
                </c:pt>
                <c:pt idx="2">
                  <c:v>7.7019463703951212</c:v>
                </c:pt>
                <c:pt idx="3">
                  <c:v>6.8431219432000328</c:v>
                </c:pt>
                <c:pt idx="4">
                  <c:v>6.0469460688758936</c:v>
                </c:pt>
                <c:pt idx="5">
                  <c:v>5.3539823008849563</c:v>
                </c:pt>
                <c:pt idx="6">
                  <c:v>4.7969895028718561</c:v>
                </c:pt>
                <c:pt idx="7">
                  <c:v>4.5400428605444878</c:v>
                </c:pt>
                <c:pt idx="8">
                  <c:v>4.328488602970376</c:v>
                </c:pt>
                <c:pt idx="9">
                  <c:v>4.1315146258771582</c:v>
                </c:pt>
                <c:pt idx="10">
                  <c:v>3.9703876875121757</c:v>
                </c:pt>
              </c:numCache>
            </c:numRef>
          </c:val>
          <c:extLst>
            <c:ext xmlns:c16="http://schemas.microsoft.com/office/drawing/2014/chart" uri="{C3380CC4-5D6E-409C-BE32-E72D297353CC}">
              <c16:uniqueId val="{00000002-188F-4E06-81DD-0F1382C8C830}"/>
            </c:ext>
          </c:extLst>
        </c:ser>
        <c:ser>
          <c:idx val="3"/>
          <c:order val="3"/>
          <c:tx>
            <c:strRef>
              <c:f>'T13.6b'!$K$209</c:f>
              <c:strCache>
                <c:ptCount val="1"/>
                <c:pt idx="0">
                  <c:v>Over 255 g/km</c:v>
                </c:pt>
              </c:strCache>
            </c:strRef>
          </c:tx>
          <c:spPr>
            <a:solidFill>
              <a:schemeClr val="tx2">
                <a:lumMod val="20000"/>
                <a:lumOff val="80000"/>
              </a:schemeClr>
            </a:solidFill>
            <a:ln>
              <a:solidFill>
                <a:schemeClr val="tx1"/>
              </a:solidFill>
            </a:ln>
          </c:spPr>
          <c:invertIfNegative val="0"/>
          <c:cat>
            <c:numRef>
              <c:f>'T13.6b'!$R$205:$AB$205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'T13.6b'!$R$209:$AB$209</c:f>
              <c:numCache>
                <c:formatCode>[&gt;=0.5]#,##0.0;[=0]0.0,;"-"</c:formatCode>
                <c:ptCount val="11"/>
                <c:pt idx="0">
                  <c:v>1.9058295964125562</c:v>
                </c:pt>
                <c:pt idx="1">
                  <c:v>1.751572194318997</c:v>
                </c:pt>
                <c:pt idx="2">
                  <c:v>1.5829922312254616</c:v>
                </c:pt>
                <c:pt idx="3">
                  <c:v>1.4302741358760427</c:v>
                </c:pt>
                <c:pt idx="4">
                  <c:v>1.2914230019493176</c:v>
                </c:pt>
                <c:pt idx="5">
                  <c:v>1.174577634754626</c:v>
                </c:pt>
                <c:pt idx="6">
                  <c:v>1.0615963557140027</c:v>
                </c:pt>
                <c:pt idx="7">
                  <c:v>0.99611080244463834</c:v>
                </c:pt>
                <c:pt idx="8">
                  <c:v>0.94511952982288938</c:v>
                </c:pt>
                <c:pt idx="9">
                  <c:v>0.879129543483403</c:v>
                </c:pt>
                <c:pt idx="10">
                  <c:v>0.82213130722774208</c:v>
                </c:pt>
              </c:numCache>
            </c:numRef>
          </c:val>
          <c:extLst>
            <c:ext xmlns:c16="http://schemas.microsoft.com/office/drawing/2014/chart" uri="{C3380CC4-5D6E-409C-BE32-E72D297353CC}">
              <c16:uniqueId val="{00000003-188F-4E06-81DD-0F1382C8C830}"/>
            </c:ext>
          </c:extLst>
        </c:ser>
        <c:ser>
          <c:idx val="4"/>
          <c:order val="4"/>
          <c:tx>
            <c:strRef>
              <c:f>'T13.6b'!$K$210</c:f>
              <c:strCache>
                <c:ptCount val="1"/>
                <c:pt idx="0">
                  <c:v>Not known</c:v>
                </c:pt>
              </c:strCache>
            </c:strRef>
          </c:tx>
          <c:spPr>
            <a:solidFill>
              <a:schemeClr val="bg1"/>
            </a:solidFill>
            <a:ln>
              <a:solidFill>
                <a:schemeClr val="tx1"/>
              </a:solidFill>
            </a:ln>
          </c:spPr>
          <c:invertIfNegative val="0"/>
          <c:cat>
            <c:numRef>
              <c:f>'T13.6b'!$R$205:$AB$205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'T13.6b'!$R$210:$AB$210</c:f>
              <c:numCache>
                <c:formatCode>[&gt;=0.5]#,##0.0;[=0]0.0,;"-"</c:formatCode>
                <c:ptCount val="11"/>
                <c:pt idx="0">
                  <c:v>7.3258020006898938</c:v>
                </c:pt>
                <c:pt idx="1">
                  <c:v>5.4910733127928077</c:v>
                </c:pt>
                <c:pt idx="2">
                  <c:v>4.2143513490936435</c:v>
                </c:pt>
                <c:pt idx="3">
                  <c:v>3.2551066540627183</c:v>
                </c:pt>
                <c:pt idx="4">
                  <c:v>2.5828460038986352</c:v>
                </c:pt>
                <c:pt idx="5">
                  <c:v>2.1560740144810939</c:v>
                </c:pt>
                <c:pt idx="6">
                  <c:v>1.8696771637948109</c:v>
                </c:pt>
                <c:pt idx="7">
                  <c:v>1.7144217795063099</c:v>
                </c:pt>
                <c:pt idx="8">
                  <c:v>1.6718290842665398</c:v>
                </c:pt>
                <c:pt idx="9">
                  <c:v>1.6163368288259876</c:v>
                </c:pt>
                <c:pt idx="10">
                  <c:v>1.5546464056107538</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13.4 Licensed cars average CO2 emissions, Scotland 2013-2023</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'T13.6b'!$A$17</c:f>
              <c:strCache>
                <c:ptCount val="1"/>
                <c:pt idx="0">
                  <c:v>Avg CO2</c:v>
                </c:pt>
              </c:strCache>
            </c:strRef>
          </c:tx>
          <c:cat>
            <c:strRef>
              <c:f>'T13.6b'!$I$5:$S$5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'T13.6b'!$I$17:$S$17</c:f>
              <c:numCache>
                <c:formatCode>0.0</c:formatCode>
                <c:ptCount val="11"/>
                <c:pt idx="0">
                  <c:v>153.9</c:v>
                </c:pt>
                <c:pt idx="1">
                  <c:v>150.1</c:v>
                </c:pt>
                <c:pt idx="2">
                  <c:v>146.19999999999999</c:v>
                </c:pt>
                <c:pt idx="3">
                  <c:v>142.4</c:v>
                </c:pt>
                <c:pt idx="4">
                  <c:v>139.1</c:v>
                </c:pt>
                <c:pt idx="5">
                  <c:v>136.5</c:v>
                </c:pt>
                <c:pt idx="6">
                  <c:v>134.5</c:v>
                </c:pt>
                <c:pt idx="7">
                  <c:v>133.30000000000001</c:v>
                </c:pt>
                <c:pt idx="8">
                  <c:v>132.1</c:v>
                </c:pt>
                <c:pt idx="9">
                  <c:v>130.80000000000001</c:v>
                </c:pt>
                <c:pt idx="10">
                  <c:v>129.4</c:v>
                </c:pt>
              </c:numCache>
            </c:numRef>
          </c:val>
          <c:smooth val="0"/>
          <c:extLst>
            <c:ext xmlns:c16="http://schemas.microsoft.com/office/drawing/2014/chart" uri="{C3380CC4-5D6E-409C-BE32-E72D297353CC}">
              <c16:uniqueId val="{00000000-0EEB-4D54-B7AF-4C6BF6FE0063}"/>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2019</a:t>
            </a:r>
            <a:r>
              <a:rPr lang="en-GB" sz="1400" baseline="0">
                <a:latin typeface="Arial" pitchFamily="34" charset="0"/>
                <a:cs typeface="Arial" pitchFamily="34" charset="0"/>
              </a:rPr>
              <a:t> Q1 to 2023 Q4</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'T13.8'!$A$42:$A$61</c:f>
              <c:strCache>
                <c:ptCount val="20"/>
                <c:pt idx="0">
                  <c:v>2019 Q1</c:v>
                </c:pt>
                <c:pt idx="1">
                  <c:v>2019 Q2</c:v>
                </c:pt>
                <c:pt idx="2">
                  <c:v>2019 Q3</c:v>
                </c:pt>
                <c:pt idx="3">
                  <c:v>2019 Q4</c:v>
                </c:pt>
                <c:pt idx="4">
                  <c:v>2020 Q1</c:v>
                </c:pt>
                <c:pt idx="5">
                  <c:v>2020 Q2</c:v>
                </c:pt>
                <c:pt idx="6">
                  <c:v>2020 Q3</c:v>
                </c:pt>
                <c:pt idx="7">
                  <c:v>2020 Q4</c:v>
                </c:pt>
                <c:pt idx="8">
                  <c:v>2021 Q1</c:v>
                </c:pt>
                <c:pt idx="9">
                  <c:v>2021 Q2</c:v>
                </c:pt>
                <c:pt idx="10">
                  <c:v>2021 Q3</c:v>
                </c:pt>
                <c:pt idx="11">
                  <c:v>2021 Q4</c:v>
                </c:pt>
                <c:pt idx="12">
                  <c:v>2022 Q1</c:v>
                </c:pt>
                <c:pt idx="13">
                  <c:v>2022 Q2</c:v>
                </c:pt>
                <c:pt idx="14">
                  <c:v>2022 Q3</c:v>
                </c:pt>
                <c:pt idx="15">
                  <c:v>2022 Q4</c:v>
                </c:pt>
                <c:pt idx="16">
                  <c:v>2023 Q1</c:v>
                </c:pt>
                <c:pt idx="17">
                  <c:v>2023 Q2</c:v>
                </c:pt>
                <c:pt idx="18">
                  <c:v>2023 Q3</c:v>
                </c:pt>
                <c:pt idx="19">
                  <c:v>2023 Q4</c:v>
                </c:pt>
              </c:strCache>
            </c:strRef>
          </c:cat>
          <c:val>
            <c:numRef>
              <c:f>'T13.8'!$J$42:$J$61</c:f>
              <c:numCache>
                <c:formatCode>#,##0</c:formatCode>
                <c:ptCount val="20"/>
                <c:pt idx="0">
                  <c:v>12321</c:v>
                </c:pt>
                <c:pt idx="1">
                  <c:v>13296</c:v>
                </c:pt>
                <c:pt idx="2">
                  <c:v>14794</c:v>
                </c:pt>
                <c:pt idx="3">
                  <c:v>16269</c:v>
                </c:pt>
                <c:pt idx="4">
                  <c:v>18072</c:v>
                </c:pt>
                <c:pt idx="5">
                  <c:v>18539</c:v>
                </c:pt>
                <c:pt idx="6">
                  <c:v>22418</c:v>
                </c:pt>
                <c:pt idx="7">
                  <c:v>26776</c:v>
                </c:pt>
                <c:pt idx="8">
                  <c:v>30713</c:v>
                </c:pt>
                <c:pt idx="9">
                  <c:v>34779</c:v>
                </c:pt>
                <c:pt idx="10">
                  <c:v>39271</c:v>
                </c:pt>
                <c:pt idx="11">
                  <c:v>44203</c:v>
                </c:pt>
                <c:pt idx="12">
                  <c:v>49942</c:v>
                </c:pt>
                <c:pt idx="13">
                  <c:v>54457</c:v>
                </c:pt>
                <c:pt idx="14">
                  <c:v>59326</c:v>
                </c:pt>
                <c:pt idx="15">
                  <c:v>65256</c:v>
                </c:pt>
                <c:pt idx="16">
                  <c:v>72079</c:v>
                </c:pt>
                <c:pt idx="17">
                  <c:v>79185</c:v>
                </c:pt>
                <c:pt idx="18">
                  <c:v>86112</c:v>
                </c:pt>
                <c:pt idx="19">
                  <c:v>91258</c:v>
                </c:pt>
              </c:numCache>
            </c:numRef>
          </c:val>
          <c:smooth val="0"/>
          <c:extLst>
            <c:ext xmlns:c16="http://schemas.microsoft.com/office/drawing/2014/chart" uri="{C3380CC4-5D6E-409C-BE32-E72D297353CC}">
              <c16:uniqueId val="{00000000-3719-4C21-831D-5F1B6BD81300}"/>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05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609600" y="323850"/>
    <xdr:ext cx="7248524" cy="5572124"/>
    <xdr:graphicFrame macro="">
      <xdr:nvGraphicFramePr>
        <xdr:cNvPr id="2" name="Chart 1">
          <a:extLst>
            <a:ext uri="{FF2B5EF4-FFF2-40B4-BE49-F238E27FC236}">
              <a16:creationId xmlns:a16="http://schemas.microsoft.com/office/drawing/2014/main" id="{39EE7A94-69E2-4496-9A77-4386CCFF87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0.33377</cdr:x>
      <cdr:y>0.61368</cdr:y>
    </cdr:from>
    <cdr:to>
      <cdr:x>0.53745</cdr:x>
      <cdr:y>0.69402</cdr:y>
    </cdr:to>
    <cdr:sp macro="" textlink="">
      <cdr:nvSpPr>
        <cdr:cNvPr id="3" name="TextBox 2"/>
        <cdr:cNvSpPr txBox="1"/>
      </cdr:nvSpPr>
      <cdr:spPr>
        <a:xfrm xmlns:a="http://schemas.openxmlformats.org/drawingml/2006/main">
          <a:off x="2419355" y="3419498"/>
          <a:ext cx="1476380" cy="4476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0.32919</cdr:x>
      <cdr:y>0.50369</cdr:y>
    </cdr:from>
    <cdr:to>
      <cdr:x>0.46649</cdr:x>
      <cdr:y>0.59659</cdr:y>
    </cdr:to>
    <cdr:sp macro="" textlink="">
      <cdr:nvSpPr>
        <cdr:cNvPr id="4" name="TextBox 3"/>
        <cdr:cNvSpPr txBox="1"/>
      </cdr:nvSpPr>
      <cdr:spPr>
        <a:xfrm xmlns:a="http://schemas.openxmlformats.org/drawingml/2006/main">
          <a:off x="2386118" y="2806610"/>
          <a:ext cx="995223"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0.74704</cdr:x>
      <cdr:y>0.72028</cdr:y>
    </cdr:from>
    <cdr:to>
      <cdr:x>0.82183</cdr:x>
      <cdr:y>0.76925</cdr:y>
    </cdr:to>
    <cdr:sp macro="" textlink="">
      <cdr:nvSpPr>
        <cdr:cNvPr id="5" name="TextBox 4"/>
        <cdr:cNvSpPr txBox="1"/>
      </cdr:nvSpPr>
      <cdr:spPr>
        <a:xfrm xmlns:a="http://schemas.openxmlformats.org/drawingml/2006/main">
          <a:off x="5414909" y="4013513"/>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1990-2022 (1990=100) </a:t>
          </a:r>
          <a:endParaRPr lang="en-GB" sz="1400" b="1"/>
        </a:p>
      </cdr:txBody>
    </cdr:sp>
  </cdr:relSizeAnchor>
  <cdr:relSizeAnchor xmlns:cdr="http://schemas.openxmlformats.org/drawingml/2006/chartDrawing">
    <cdr:from>
      <cdr:x>0.21564</cdr:x>
      <cdr:y>0.79334</cdr:y>
    </cdr:from>
    <cdr:to>
      <cdr:x>0.28384</cdr:x>
      <cdr:y>0.8444</cdr:y>
    </cdr:to>
    <cdr:sp macro="" textlink="">
      <cdr:nvSpPr>
        <cdr:cNvPr id="6" name="TextBox 5"/>
        <cdr:cNvSpPr txBox="1"/>
      </cdr:nvSpPr>
      <cdr:spPr>
        <a:xfrm xmlns:a="http://schemas.openxmlformats.org/drawingml/2006/main">
          <a:off x="1563057" y="4420575"/>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0.41655</cdr:x>
      <cdr:y>0.28205</cdr:y>
    </cdr:from>
    <cdr:to>
      <cdr:x>0.48619</cdr:x>
      <cdr:y>0.33504</cdr:y>
    </cdr:to>
    <cdr:cxnSp macro="">
      <cdr:nvCxnSpPr>
        <cdr:cNvPr id="10" name="Straight Arrow Connector 9">
          <a:extLst xmlns:a="http://schemas.openxmlformats.org/drawingml/2006/main">
            <a:ext uri="{FF2B5EF4-FFF2-40B4-BE49-F238E27FC236}">
              <a16:creationId xmlns:a16="http://schemas.microsoft.com/office/drawing/2014/main" id="{A008360E-7B80-8B25-769C-C761B25EEF2D}"/>
            </a:ext>
          </a:extLst>
        </cdr:cNvPr>
        <cdr:cNvCxnSpPr/>
      </cdr:nvCxnSpPr>
      <cdr:spPr>
        <a:xfrm xmlns:a="http://schemas.openxmlformats.org/drawingml/2006/main" flipH="1">
          <a:off x="3019405" y="1571626"/>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0.49145</cdr:x>
      <cdr:y>0.25812</cdr:y>
    </cdr:from>
    <cdr:to>
      <cdr:x>0.55369</cdr:x>
      <cdr:y>0.3172</cdr:y>
    </cdr:to>
    <cdr:pic>
      <cdr:nvPicPr>
        <cdr:cNvPr id="12" name="chart">
          <a:extLst xmlns:a="http://schemas.openxmlformats.org/drawingml/2006/main">
            <a:ext uri="{FF2B5EF4-FFF2-40B4-BE49-F238E27FC236}">
              <a16:creationId xmlns:a16="http://schemas.microsoft.com/office/drawing/2014/main" id="{AFAD3C57-48FD-4DAA-2ADF-EE916046912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62310" y="1438259"/>
          <a:ext cx="451148" cy="329201"/>
        </a:xfrm>
        <a:prstGeom xmlns:a="http://schemas.openxmlformats.org/drawingml/2006/main" prst="rect">
          <a:avLst/>
        </a:prstGeom>
      </cdr:spPr>
    </cdr:pic>
  </cdr:relSizeAnchor>
  <cdr:relSizeAnchor xmlns:cdr="http://schemas.openxmlformats.org/drawingml/2006/chartDrawing">
    <cdr:from>
      <cdr:x>0.78443</cdr:x>
      <cdr:y>0.68889</cdr:y>
    </cdr:from>
    <cdr:to>
      <cdr:x>0.79764</cdr:x>
      <cdr:y>0.72028</cdr:y>
    </cdr:to>
    <cdr:cxnSp macro="">
      <cdr:nvCxnSpPr>
        <cdr:cNvPr id="14" name="Straight Arrow Connector 13">
          <a:extLst xmlns:a="http://schemas.openxmlformats.org/drawingml/2006/main">
            <a:ext uri="{FF2B5EF4-FFF2-40B4-BE49-F238E27FC236}">
              <a16:creationId xmlns:a16="http://schemas.microsoft.com/office/drawing/2014/main" id="{DF035F8C-24A9-03DD-9611-B495E667901C}"/>
            </a:ext>
          </a:extLst>
        </cdr:cNvPr>
        <cdr:cNvCxnSpPr>
          <a:stCxn xmlns:a="http://schemas.openxmlformats.org/drawingml/2006/main" id="5" idx="0"/>
        </cdr:cNvCxnSpPr>
      </cdr:nvCxnSpPr>
      <cdr:spPr>
        <a:xfrm xmlns:a="http://schemas.openxmlformats.org/drawingml/2006/main" flipV="1">
          <a:off x="5685932" y="3838604"/>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125186</xdr:rowOff>
    </xdr:from>
    <xdr:to>
      <xdr:col>9</xdr:col>
      <xdr:colOff>133349</xdr:colOff>
      <xdr:row>24</xdr:row>
      <xdr:rowOff>156028</xdr:rowOff>
    </xdr:to>
    <xdr:graphicFrame macro="">
      <xdr:nvGraphicFramePr>
        <xdr:cNvPr id="2" name="Chart 1">
          <a:extLst>
            <a:ext uri="{FF2B5EF4-FFF2-40B4-BE49-F238E27FC236}">
              <a16:creationId xmlns:a16="http://schemas.microsoft.com/office/drawing/2014/main" id="{BCF1AF99-D8D0-4F2A-AF21-3DF098400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66675</xdr:colOff>
      <xdr:row>173</xdr:row>
      <xdr:rowOff>159327</xdr:rowOff>
    </xdr:from>
    <xdr:to>
      <xdr:col>22</xdr:col>
      <xdr:colOff>190500</xdr:colOff>
      <xdr:row>197</xdr:row>
      <xdr:rowOff>57150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275173</xdr:colOff>
      <xdr:row>21</xdr:row>
      <xdr:rowOff>102907</xdr:rowOff>
    </xdr:to>
    <xdr:graphicFrame macro="">
      <xdr:nvGraphicFramePr>
        <xdr:cNvPr id="3" name="Chart 2">
          <a:extLst>
            <a:ext uri="{FF2B5EF4-FFF2-40B4-BE49-F238E27FC236}">
              <a16:creationId xmlns:a16="http://schemas.microsoft.com/office/drawing/2014/main" id="{B871D5F2-725D-4394-AC9B-351D75251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112059</xdr:colOff>
      <xdr:row>174</xdr:row>
      <xdr:rowOff>17572</xdr:rowOff>
    </xdr:from>
    <xdr:to>
      <xdr:col>14</xdr:col>
      <xdr:colOff>257737</xdr:colOff>
      <xdr:row>197</xdr:row>
      <xdr:rowOff>38354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335686</xdr:colOff>
      <xdr:row>21</xdr:row>
      <xdr:rowOff>75452</xdr:rowOff>
    </xdr:to>
    <xdr:graphicFrame macro="">
      <xdr:nvGraphicFramePr>
        <xdr:cNvPr id="3" name="Chart 2">
          <a:extLst>
            <a:ext uri="{FF2B5EF4-FFF2-40B4-BE49-F238E27FC236}">
              <a16:creationId xmlns:a16="http://schemas.microsoft.com/office/drawing/2014/main" id="{92E5E859-8912-4ACA-905B-596377563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21</xdr:col>
      <xdr:colOff>571499</xdr:colOff>
      <xdr:row>30</xdr:row>
      <xdr:rowOff>158298</xdr:rowOff>
    </xdr:to>
    <xdr:graphicFrame macro="">
      <xdr:nvGraphicFramePr>
        <xdr:cNvPr id="2" name="Chart 1">
          <a:extLst>
            <a:ext uri="{FF2B5EF4-FFF2-40B4-BE49-F238E27FC236}">
              <a16:creationId xmlns:a16="http://schemas.microsoft.com/office/drawing/2014/main" id="{1F6EF03E-9E18-4DF6-B731-42FC92D61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16789/Objective/Objects/A422627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3.1a"/>
      <sheetName val="Table 13.1b"/>
      <sheetName val="Site Data and Capture Rate"/>
      <sheetName val="Data for chart"/>
      <sheetName val="Table 13.1c and Chart 13.1"/>
      <sheetName val="Figures for Commentary"/>
      <sheetName val="NO2 - Annual Mean"/>
      <sheetName val="PM10 - Annual Mean"/>
      <sheetName val="PM2.5 - Annual Mean"/>
      <sheetName val="O3 - annual mean"/>
      <sheetName val="O3 - Exceedances"/>
    </sheetNames>
    <sheetDataSet>
      <sheetData sheetId="0">
        <row r="8">
          <cell r="F8">
            <v>0.89817926372905577</v>
          </cell>
          <cell r="AD8">
            <v>6.597495653116523</v>
          </cell>
        </row>
        <row r="12">
          <cell r="F12">
            <v>1.7343253189269383</v>
          </cell>
          <cell r="AD12">
            <v>5.6334779391045977</v>
          </cell>
        </row>
        <row r="20">
          <cell r="F20">
            <v>150.50831031276721</v>
          </cell>
          <cell r="O20">
            <v>116.82831114132534</v>
          </cell>
          <cell r="P20">
            <v>108.78565144878237</v>
          </cell>
          <cell r="Q20">
            <v>109.06660186902836</v>
          </cell>
          <cell r="R20">
            <v>102.16997752355381</v>
          </cell>
          <cell r="S20">
            <v>91.485535320858389</v>
          </cell>
          <cell r="T20">
            <v>86.460841634396218</v>
          </cell>
          <cell r="U20">
            <v>76.995541488715048</v>
          </cell>
          <cell r="V20">
            <v>72.1235619398484</v>
          </cell>
          <cell r="W20">
            <v>67.703775854273601</v>
          </cell>
          <cell r="X20">
            <v>67.743162287411167</v>
          </cell>
          <cell r="Y20">
            <v>66.714813710304384</v>
          </cell>
          <cell r="Z20">
            <v>65.983822717043296</v>
          </cell>
          <cell r="AA20">
            <v>64.185579196732036</v>
          </cell>
          <cell r="AB20">
            <v>62.634355571822269</v>
          </cell>
          <cell r="AC20">
            <v>59.329680911983282</v>
          </cell>
          <cell r="AD20">
            <v>47.930267687412851</v>
          </cell>
        </row>
        <row r="24">
          <cell r="F24">
            <v>0.44588659016059345</v>
          </cell>
          <cell r="AD24">
            <v>0.58435853542365856</v>
          </cell>
        </row>
        <row r="28">
          <cell r="F28">
            <v>0.28655909006923158</v>
          </cell>
          <cell r="AD28">
            <v>1.2951689299981278E-2</v>
          </cell>
        </row>
        <row r="29">
          <cell r="F29">
            <v>0.48925663084203697</v>
          </cell>
          <cell r="AD29">
            <v>0.12372460773466684</v>
          </cell>
        </row>
        <row r="30">
          <cell r="F30">
            <v>0.74522440364737785</v>
          </cell>
          <cell r="AD30">
            <v>3.4325469931990919E-2</v>
          </cell>
        </row>
        <row r="31">
          <cell r="F31">
            <v>0.48815077401934492</v>
          </cell>
          <cell r="AD31">
            <v>5.1091674093332359E-2</v>
          </cell>
        </row>
        <row r="32">
          <cell r="F32">
            <v>9.2141473115142456E-3</v>
          </cell>
          <cell r="AD32">
            <v>1.74378905374839E-3</v>
          </cell>
        </row>
        <row r="33">
          <cell r="AD33">
            <v>4.3655737868600003E-5</v>
          </cell>
        </row>
        <row r="34">
          <cell r="F34">
            <v>0.34557412123634729</v>
          </cell>
          <cell r="AD34">
            <v>0.36067292613796681</v>
          </cell>
        </row>
        <row r="35">
          <cell r="F35">
            <v>0.64300553079310385</v>
          </cell>
          <cell r="AD35">
            <v>0.7935160174233018</v>
          </cell>
        </row>
        <row r="38">
          <cell r="F38">
            <v>3.7586714620554025</v>
          </cell>
          <cell r="AD38">
            <v>0.47968795623556792</v>
          </cell>
        </row>
        <row r="40">
          <cell r="F40">
            <v>7.0365701564936547</v>
          </cell>
          <cell r="O40">
            <v>6.0925745391552164</v>
          </cell>
          <cell r="P40">
            <v>5.7020818336670036</v>
          </cell>
          <cell r="Q40">
            <v>4.8970014970836298</v>
          </cell>
          <cell r="R40">
            <v>4.4316674273657721</v>
          </cell>
          <cell r="S40">
            <v>4.0383816366602865</v>
          </cell>
          <cell r="T40">
            <v>3.7108142456847335</v>
          </cell>
          <cell r="U40">
            <v>3.2932917669630197</v>
          </cell>
          <cell r="V40">
            <v>3.1281122801016443</v>
          </cell>
          <cell r="W40">
            <v>2.9272581572864187</v>
          </cell>
          <cell r="X40">
            <v>2.8218097427800872</v>
          </cell>
          <cell r="Y40">
            <v>2.6882487945153875</v>
          </cell>
          <cell r="Z40">
            <v>2.6582577472679922</v>
          </cell>
          <cell r="AA40">
            <v>2.6466447503377282</v>
          </cell>
          <cell r="AB40">
            <v>2.5867746360719228</v>
          </cell>
          <cell r="AC40">
            <v>2.5290367147220105</v>
          </cell>
          <cell r="AD40">
            <v>1.9157660618377057</v>
          </cell>
        </row>
        <row r="43">
          <cell r="F43">
            <v>0.16734782048989622</v>
          </cell>
          <cell r="AD43">
            <v>0.168922316335644</v>
          </cell>
        </row>
        <row r="47">
          <cell r="F47">
            <v>0.28655909006923169</v>
          </cell>
          <cell r="AD47">
            <v>1.2951689299981271E-2</v>
          </cell>
        </row>
        <row r="48">
          <cell r="F48">
            <v>0.4892566308420373</v>
          </cell>
          <cell r="AD48">
            <v>0.12372460773466704</v>
          </cell>
        </row>
        <row r="49">
          <cell r="F49">
            <v>0.74522440364737863</v>
          </cell>
          <cell r="AD49">
            <v>3.4325469931990801E-2</v>
          </cell>
        </row>
        <row r="50">
          <cell r="F50">
            <v>0.48815077401934492</v>
          </cell>
          <cell r="AD50">
            <v>5.109167409333245E-2</v>
          </cell>
        </row>
        <row r="51">
          <cell r="F51">
            <v>9.2141473115142387E-3</v>
          </cell>
          <cell r="AD51">
            <v>1.7437890537484E-3</v>
          </cell>
        </row>
        <row r="52">
          <cell r="AD52">
            <v>4.3655737868600003E-5</v>
          </cell>
        </row>
        <row r="53">
          <cell r="F53">
            <v>0.18661002546762742</v>
          </cell>
          <cell r="AD53">
            <v>0.1947633801145022</v>
          </cell>
        </row>
        <row r="54">
          <cell r="F54">
            <v>0.35204819305185459</v>
          </cell>
          <cell r="AD54">
            <v>0.43078259498616533</v>
          </cell>
        </row>
        <row r="57">
          <cell r="F57">
            <v>3.5621646323558092</v>
          </cell>
          <cell r="AD57">
            <v>0.45709154973995858</v>
          </cell>
        </row>
        <row r="59">
          <cell r="F59">
            <v>6.3815127538917285</v>
          </cell>
          <cell r="O59">
            <v>5.321330073314595</v>
          </cell>
          <cell r="P59">
            <v>4.929578600138254</v>
          </cell>
          <cell r="Q59">
            <v>4.1540976109778462</v>
          </cell>
          <cell r="R59">
            <v>3.7120983544784893</v>
          </cell>
          <cell r="S59">
            <v>3.3431337268747838</v>
          </cell>
          <cell r="T59">
            <v>3.0367427967898566</v>
          </cell>
          <cell r="U59">
            <v>2.6401822435596531</v>
          </cell>
          <cell r="V59">
            <v>2.4820854569695556</v>
          </cell>
          <cell r="W59">
            <v>2.2839643121199718</v>
          </cell>
          <cell r="X59">
            <v>2.1684574430564729</v>
          </cell>
          <cell r="Y59">
            <v>2.0311760823025837</v>
          </cell>
          <cell r="Z59">
            <v>1.9866559597626468</v>
          </cell>
          <cell r="AA59">
            <v>1.9454124405387849</v>
          </cell>
          <cell r="AB59">
            <v>1.8888435491030495</v>
          </cell>
          <cell r="AC59">
            <v>1.825328852544212</v>
          </cell>
          <cell r="AD59">
            <v>1.3588089887854968</v>
          </cell>
        </row>
        <row r="62">
          <cell r="F62">
            <v>0.23238222310460449</v>
          </cell>
          <cell r="AD62">
            <v>0.21225566122801492</v>
          </cell>
        </row>
      </sheetData>
      <sheetData sheetId="1"/>
      <sheetData sheetId="2">
        <row r="12">
          <cell r="AC12">
            <v>3.5</v>
          </cell>
        </row>
        <row r="30">
          <cell r="AC30">
            <v>4.8</v>
          </cell>
        </row>
        <row r="46">
          <cell r="AC46">
            <v>5.5</v>
          </cell>
        </row>
        <row r="49">
          <cell r="AC49">
            <v>5.2</v>
          </cell>
        </row>
        <row r="51">
          <cell r="AC51">
            <v>5.4</v>
          </cell>
        </row>
      </sheetData>
      <sheetData sheetId="3"/>
      <sheetData sheetId="4">
        <row r="19">
          <cell r="F19">
            <v>38</v>
          </cell>
        </row>
      </sheetData>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0C015-37C4-402B-A84F-1B7B200BC895}" name="Table1" displayName="Table1" ref="A3:B39" totalsRowShown="0">
  <autoFilter ref="A3:B39" xr:uid="{83D0C015-37C4-402B-A84F-1B7B200BC895}">
    <filterColumn colId="0" hiddenButton="1"/>
    <filterColumn colId="1" hiddenButton="1"/>
  </autoFilter>
  <tableColumns count="2">
    <tableColumn id="1" xr3:uid="{4921F121-0B9B-466E-A70C-C1C0E32AEB63}" name="Note number " dataCellStyle="Normal 3 2"/>
    <tableColumn id="2" xr3:uid="{81BF63A1-B146-474E-8B99-8937CCCA5A25}" name="Note text " dataDxfId="33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027AF21-9506-4DEF-A046-E23945A68BB7}" name="Table19" displayName="Table19" ref="A5:AB12" totalsRowShown="0" headerRowDxfId="49" dataDxfId="48" tableBorderDxfId="293" headerRowCellStyle="Normal 9 2 2 3" dataCellStyle="Normal 9 2 2 3">
  <autoFilter ref="A5:AB12" xr:uid="{B027AF21-9506-4DEF-A046-E23945A68B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C874DF4-3B07-460C-ADFE-6187904116DD}" name="Type of transport" dataDxfId="77" dataCellStyle="Normal 9 2 2 3"/>
    <tableColumn id="2" xr3:uid="{E1DAEA0F-E208-4CB3-B1A3-4A3316719812}" name="1990" dataDxfId="76" dataCellStyle="Normal 9 2 2 3"/>
    <tableColumn id="3" xr3:uid="{19BE2CA7-B0A6-4C49-9F08-0C27CDF5E305}" name="1995" dataDxfId="75" dataCellStyle="Normal 9 2 2 3"/>
    <tableColumn id="4" xr3:uid="{B6A5D34F-1EE3-4A41-BF32-ED15C6E91D17}" name="1998" dataDxfId="74" dataCellStyle="Normal 9 2 2 3"/>
    <tableColumn id="5" xr3:uid="{CA7037A3-08E7-419E-B762-BD8B9950FB7B}" name="1999" dataDxfId="73" dataCellStyle="Normal 9 2 2 3"/>
    <tableColumn id="6" xr3:uid="{7D038B88-C5EE-4406-882C-77D6D815A227}" name="2000" dataDxfId="72" dataCellStyle="Normal 9 2 2 3"/>
    <tableColumn id="7" xr3:uid="{10E8FE16-5EE6-49EC-9FEA-2983A49DF5E1}" name="2001" dataDxfId="71" dataCellStyle="Normal 9 2 2 3"/>
    <tableColumn id="8" xr3:uid="{6FF6C10A-25B8-4140-A704-857AAE43652B}" name="2002" dataDxfId="70" dataCellStyle="Normal 9 2 2 3"/>
    <tableColumn id="9" xr3:uid="{BB1864BE-168C-445E-9E65-00F1553CFF96}" name="2003" dataDxfId="69" dataCellStyle="Normal 9 2 2 3"/>
    <tableColumn id="10" xr3:uid="{1412F6BE-E7E7-455F-9891-D2CD0BB3B337}" name="2004" dataDxfId="68" dataCellStyle="Normal 9 2 2 3"/>
    <tableColumn id="11" xr3:uid="{7F59D76A-5FB3-4DDF-910C-AAC36ECE78B5}" name="2005" dataDxfId="67" dataCellStyle="Normal 9 2 2 3"/>
    <tableColumn id="12" xr3:uid="{C3229222-2EE4-45C3-ABCC-8130124A4EA9}" name="2006" dataDxfId="66" dataCellStyle="Normal 9 2 2 3"/>
    <tableColumn id="13" xr3:uid="{21587CD1-8F10-4F12-8AC6-D969011A318A}" name="2007" dataDxfId="65" dataCellStyle="Normal 9 2 2 3"/>
    <tableColumn id="14" xr3:uid="{56E43334-116B-4BD0-B086-3827C94B1418}" name="2008" dataDxfId="64" dataCellStyle="Normal 9 2 2 3"/>
    <tableColumn id="15" xr3:uid="{B35A1F97-4079-42EF-ACDC-96F96117B805}" name="2009" dataDxfId="63" dataCellStyle="Normal 9 2 2 3"/>
    <tableColumn id="16" xr3:uid="{450B50CB-CED7-43A8-BFCF-806FA1A02A03}" name="2010" dataDxfId="62" dataCellStyle="Normal 9 2 2 3"/>
    <tableColumn id="17" xr3:uid="{FF75D75D-ADDF-4F6E-BD83-393E84EDB4E2}" name="2011" dataDxfId="61" dataCellStyle="Normal 9 2 2 3"/>
    <tableColumn id="18" xr3:uid="{E7D87E25-1281-4D27-B88D-A8B1B1C85CA2}" name="2012" dataDxfId="60" dataCellStyle="Normal 9 2 2 3"/>
    <tableColumn id="19" xr3:uid="{3AB591C4-7702-493A-A01E-24407D6C2DB5}" name="2013" dataDxfId="59" dataCellStyle="Normal 9 2 2 3"/>
    <tableColumn id="20" xr3:uid="{C26B6166-B704-4D45-BD02-FDE7823E8334}" name="2014" dataDxfId="58" dataCellStyle="Normal 9 2 2 3"/>
    <tableColumn id="21" xr3:uid="{5BFA6222-76E7-4426-BA74-F3A823E10E8F}" name="2015" dataDxfId="57" dataCellStyle="Normal 9 2 2 3"/>
    <tableColumn id="22" xr3:uid="{83DDE084-0950-44CC-A5E5-1B92EFEE1F2A}" name="2016" dataDxfId="56" dataCellStyle="Normal 9 2 2 3"/>
    <tableColumn id="23" xr3:uid="{435384E5-C932-46C5-A6F3-C135701D957F}" name="2017" dataDxfId="55" dataCellStyle="Normal 9 2 2 3"/>
    <tableColumn id="24" xr3:uid="{B5B6F270-4949-40C6-A249-141AA49E9BD3}" name="2018" dataDxfId="54" dataCellStyle="Normal 9 2 2 3"/>
    <tableColumn id="25" xr3:uid="{4BD378BE-1950-49E0-94E7-1376C35305E4}" name="2019" dataDxfId="53" dataCellStyle="Normal 9 2 2 3"/>
    <tableColumn id="26" xr3:uid="{15933164-BF50-442C-BEAC-05D14F10B0DC}" name="2020" dataDxfId="52" dataCellStyle="Normal 9 2 2 3"/>
    <tableColumn id="27" xr3:uid="{0D7234DC-CC2C-4703-97E8-BD514966BAEE}" name="2021" dataDxfId="51" dataCellStyle="Normal 9 2 2 3"/>
    <tableColumn id="28" xr3:uid="{E0CD914E-BFC9-4425-BAD2-B582F143AB3C}" name="2022" dataDxfId="50" dataCellStyle="Normal 9 2 2 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25C4A0-642F-4C95-9C6D-E10397E866D6}" name="Table2" displayName="Table2" ref="A5:Y28" totalsRowShown="0" headerRowDxfId="22" dataDxfId="21" headerRowBorderDxfId="292" tableBorderDxfId="291" headerRowCellStyle="Normal 5" dataCellStyle="Normal 5">
  <autoFilter ref="A5:Y28" xr:uid="{DD25C4A0-642F-4C95-9C6D-E10397E866D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B22FF6C7-23B4-431F-9203-9E6D5A586D1C}" name="Emissions" dataDxfId="47"/>
    <tableColumn id="2" xr3:uid="{DF38C1B7-AEB8-410D-8C3E-EF1AE076FD81}" name="Numbers/percent" dataDxfId="46"/>
    <tableColumn id="3" xr3:uid="{93777734-FFC2-4CDF-A5C2-0068E35E7E9E}" name="2001" dataDxfId="45" dataCellStyle="Normal 5"/>
    <tableColumn id="4" xr3:uid="{A3A3C222-3CDA-489C-96F6-B6ED30274A63}" name="2002" dataDxfId="44" dataCellStyle="Normal 5"/>
    <tableColumn id="5" xr3:uid="{F875E8E7-190F-49DC-A794-2C25C4D268E8}" name="2003" dataDxfId="43" dataCellStyle="Normal 5"/>
    <tableColumn id="6" xr3:uid="{F764A3EB-0EA2-43CA-A328-410CD0485EA1}" name="2004" dataDxfId="42" dataCellStyle="Normal 5"/>
    <tableColumn id="7" xr3:uid="{3311C329-BFF7-4DCF-B6A3-8CEC44F690A9}" name="2005" dataDxfId="41" dataCellStyle="Normal 5"/>
    <tableColumn id="8" xr3:uid="{37AE5AA0-2E43-4230-9927-1AC96CDFD091}" name="2006" dataDxfId="40" dataCellStyle="Normal 5"/>
    <tableColumn id="9" xr3:uid="{C4D8CAF3-3F25-405A-A727-96D77AB899B6}" name="2007" dataDxfId="39" dataCellStyle="Normal 5"/>
    <tableColumn id="10" xr3:uid="{A24C6783-A340-43AF-9C67-3779E3B445C4}" name="2008" dataDxfId="38" dataCellStyle="Normal 5"/>
    <tableColumn id="11" xr3:uid="{FDA97895-B4D3-4075-A0A7-EB65B4F231B2}" name="2009" dataDxfId="37" dataCellStyle="Normal 5"/>
    <tableColumn id="12" xr3:uid="{949871C0-2B03-4C13-9623-C10C3E9E3A08}" name="2010" dataDxfId="36" dataCellStyle="Normal 5"/>
    <tableColumn id="13" xr3:uid="{AA56C1B8-C9EC-4D76-80F9-84F3C8970FC5}" name="2011" dataDxfId="35" dataCellStyle="Normal 5"/>
    <tableColumn id="14" xr3:uid="{21BF267D-8AD4-43A2-9223-C4906072D573}" name="2012" dataDxfId="34" dataCellStyle="Normal 5"/>
    <tableColumn id="15" xr3:uid="{6627A294-6908-4164-812A-879EB7E2B5D9}" name="2013" dataDxfId="33" dataCellStyle="Normal 5"/>
    <tableColumn id="16" xr3:uid="{214F7F8C-BAAA-46D2-8670-5B2ACD7B76F5}" name="2014" dataDxfId="32" dataCellStyle="Normal 5"/>
    <tableColumn id="17" xr3:uid="{99EEE73D-509E-4931-8708-C8E5C1A67CC2}" name="2015" dataDxfId="31" dataCellStyle="Normal 5"/>
    <tableColumn id="18" xr3:uid="{CDCF68EC-5CAC-4BF6-B0AA-A39F99C66F2D}" name="2016" dataDxfId="30" dataCellStyle="Normal 5"/>
    <tableColumn id="19" xr3:uid="{29C6D7A0-025B-4A08-AFFB-6C6F24D18C5E}" name="2017" dataDxfId="29" dataCellStyle="Normal 5"/>
    <tableColumn id="20" xr3:uid="{5DE795F5-1C4F-4866-BFC7-DE0F1645CBD2}" name="2018" dataDxfId="28" dataCellStyle="Normal 5"/>
    <tableColumn id="21" xr3:uid="{DAD2B1F6-0993-4438-B871-5EA9F646CE9F}" name="2019" dataDxfId="27" dataCellStyle="Normal 5"/>
    <tableColumn id="22" xr3:uid="{1564A593-11D2-40C7-A5A6-6CC82D0CDF89}" name="2020" dataDxfId="26" dataCellStyle="Normal 5"/>
    <tableColumn id="23" xr3:uid="{78F73D3D-61FA-48AF-971E-3D182E8E1F55}" name="2021" dataDxfId="25" dataCellStyle="Normal 5"/>
    <tableColumn id="24" xr3:uid="{677436C0-5464-458A-A945-6E98DAD76AD2}" name="2022" dataDxfId="24" dataCellStyle="Normal 5"/>
    <tableColumn id="25" xr3:uid="{2E610DB5-936E-4764-9C52-A4D1EEAD6D47}" name="2023" dataDxfId="23" dataCellStyle="Normal 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E1E1F1-C038-42DC-AF0E-7AC1F24E7544}" name="Table3" displayName="Table3" ref="A5:S28" totalsRowShown="0" headerRowDxfId="1" dataDxfId="0" headerRowBorderDxfId="290" tableBorderDxfId="289" headerRowCellStyle="Normal 5" dataCellStyle="Normal 5">
  <autoFilter ref="A5:S28" xr:uid="{36E1E1F1-C038-42DC-AF0E-7AC1F24E75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58A8752-730C-40C7-9BBF-0E61D69CC0C1}" name="Emissions" dataDxfId="20"/>
    <tableColumn id="2" xr3:uid="{C55A6A89-E91E-4C64-BDCE-44ED9A7D5815}" name="Numbers/percent" dataDxfId="19"/>
    <tableColumn id="3" xr3:uid="{C7DE1448-022C-4C5E-A2DD-B345AC3F9667}" name="2007" dataDxfId="18" dataCellStyle="Normal 5"/>
    <tableColumn id="4" xr3:uid="{26A68AD2-4851-4183-AA07-A30F7F56B371}" name="2008" dataDxfId="17" dataCellStyle="Normal 5"/>
    <tableColumn id="5" xr3:uid="{F99CF429-204A-483A-8A2D-4D71144B2317}" name="2009" dataDxfId="16" dataCellStyle="Normal 5"/>
    <tableColumn id="6" xr3:uid="{22BC60B0-4897-4465-BF95-9C134B55C8E0}" name="2010" dataDxfId="15" dataCellStyle="Normal 5"/>
    <tableColumn id="7" xr3:uid="{E9B13A97-0EF1-4766-9955-450D0875C77F}" name="2011" dataDxfId="14" dataCellStyle="Normal 5"/>
    <tableColumn id="8" xr3:uid="{49236EE7-CA01-4E0D-B4DD-93ECE87C7BD1}" name="2012" dataDxfId="13" dataCellStyle="Normal 5"/>
    <tableColumn id="9" xr3:uid="{08551BF3-350E-4093-AE3F-742D6FC4309C}" name="2013" dataDxfId="12" dataCellStyle="Normal 5"/>
    <tableColumn id="10" xr3:uid="{50C6B3C2-F4A6-4EBA-846A-609F02BF252B}" name="2014" dataDxfId="11" dataCellStyle="Normal 5"/>
    <tableColumn id="11" xr3:uid="{B6C7F808-B3A1-4A48-BE85-4FABBBEA9606}" name="2015" dataDxfId="10" dataCellStyle="Normal 5"/>
    <tableColumn id="12" xr3:uid="{C7EB9AD1-7133-4C62-9BBD-97B3A00AF472}" name="2016" dataDxfId="9" dataCellStyle="Normal 5"/>
    <tableColumn id="13" xr3:uid="{6EC4FD80-3D3A-4943-97D2-78F9002728A3}" name="2017" dataDxfId="8" dataCellStyle="Normal 5"/>
    <tableColumn id="14" xr3:uid="{E034E542-A26F-47F7-AD77-A99AA75B1632}" name="2018" dataDxfId="7" dataCellStyle="Normal 5"/>
    <tableColumn id="15" xr3:uid="{5B5419B5-5BFC-4C6B-A8CA-BC0AE98C8173}" name="2019" dataDxfId="6" dataCellStyle="Normal 5"/>
    <tableColumn id="16" xr3:uid="{42E7F62B-573B-4FCF-BF5C-67CDEFC52709}" name="2020" dataDxfId="5" dataCellStyle="Normal 5"/>
    <tableColumn id="17" xr3:uid="{EEE755A0-7751-4EAC-9F6A-F37133C4128E}" name="2021" dataDxfId="4" dataCellStyle="Normal 5"/>
    <tableColumn id="18" xr3:uid="{E3C33E6B-E1D8-4FA6-BE44-0D6447AA8D54}" name="2022" dataDxfId="3" dataCellStyle="Normal 5"/>
    <tableColumn id="19" xr3:uid="{4BC24F67-5E15-40DD-92DE-F3AEEB0523D5}" name="2023" dataDxfId="2" dataCellStyle="Normal 5"/>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DC6128-8BD9-45E6-A08E-B117674A53C2}" name="Table4" displayName="Table4" ref="A4:J60" totalsRowShown="0" headerRowDxfId="288" dataDxfId="287" dataCellStyle="Comma">
  <autoFilter ref="A4:J60" xr:uid="{AFDC6128-8BD9-45E6-A08E-B117674A53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97ED300-FC36-428F-9077-E7616F557709}" name="Year/quarter"/>
    <tableColumn id="2" xr3:uid="{855420AE-9701-435A-B0AD-B60C76E5D2E7}" name="Battery electric" dataDxfId="286" dataCellStyle="Comma"/>
    <tableColumn id="3" xr3:uid="{93A9C537-D46A-4D02-917D-33C1B330E591}" name="Fuel cell electric" dataDxfId="285" dataCellStyle="Comma"/>
    <tableColumn id="4" xr3:uid="{BE5F0CC9-FE41-46A4-B79F-436576CE74EA}" name="Hybrid electric petrol" dataDxfId="284" dataCellStyle="Comma"/>
    <tableColumn id="5" xr3:uid="{E9D6ED36-EA83-41F0-BB5E-2D17C49A972A}" name="Hybrid electric diesel" dataDxfId="283" dataCellStyle="Comma"/>
    <tableColumn id="6" xr3:uid="{947B8A15-99D2-43C5-A5C2-2823951DB30C}" name="Plug-in hybrid electric petrol" dataDxfId="282" dataCellStyle="Comma"/>
    <tableColumn id="7" xr3:uid="{53AD3374-D62D-4845-A181-19FB8EECD140}" name="Plug-in hybrid electric diesel" dataDxfId="281" dataCellStyle="Comma"/>
    <tableColumn id="8" xr3:uid="{619E86B9-FD19-4576-8986-BA1AF14A6BDD}" name="Range extended electric" dataDxfId="280" dataCellStyle="Comma"/>
    <tableColumn id="10" xr3:uid="{478B4F75-CC99-4682-B6BB-B7415A93E7E9}" name="Other fuels" dataDxfId="279" dataCellStyle="Comma"/>
    <tableColumn id="11" xr3:uid="{EB88333A-E952-465E-9ECD-153EE37BD2CB}" name="Total" dataDxfId="278"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0C871B-8815-41B4-B70C-205304954875}" name="Table5" displayName="Table5" ref="A4:J18" totalsRowShown="0" headerRowDxfId="277" dataDxfId="276" dataCellStyle="Comma">
  <autoFilter ref="A4:J18" xr:uid="{950C871B-8815-41B4-B70C-2053049548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143DB5E-14F2-4829-A32F-4373E3BB617F}" name="Year" dataDxfId="275"/>
    <tableColumn id="2" xr3:uid="{5B0E9D54-A668-418D-A10B-18F4978EBDDD}" name="Battery electric" dataDxfId="274" dataCellStyle="Comma"/>
    <tableColumn id="3" xr3:uid="{CFBB64B8-A83E-4819-AD7D-C5303AA435EF}" name="Fuel cell electric" dataDxfId="273" dataCellStyle="Comma"/>
    <tableColumn id="4" xr3:uid="{09E828D1-B939-45C1-B98E-31B34437FE43}" name="Hybrid electric petrol" dataDxfId="272" dataCellStyle="Comma"/>
    <tableColumn id="5" xr3:uid="{9B97F7E9-7634-4CF4-A209-3A2359A77D22}" name="Hybrid electric diesel" dataDxfId="271" dataCellStyle="Comma"/>
    <tableColumn id="6" xr3:uid="{AFB5FE19-F4CB-4F48-AAD7-57455374C749}" name="Plug-in hybrid electric petrol" dataDxfId="270" dataCellStyle="Comma"/>
    <tableColumn id="7" xr3:uid="{B70FA605-D9B1-459A-A008-5D78946A636F}" name="Plug-in hybrid electric diesel" dataDxfId="269" dataCellStyle="Comma"/>
    <tableColumn id="8" xr3:uid="{A62B0EC7-374C-44B9-9876-4118BF213053}" name="Range extended electric" dataDxfId="268" dataCellStyle="Comma"/>
    <tableColumn id="9" xr3:uid="{CBE6CF38-821E-4711-BEF0-F82FFF3D41B6}" name="Other fuels" dataDxfId="267" dataCellStyle="Comma"/>
    <tableColumn id="10" xr3:uid="{0085EEB9-2230-4560-A17A-C8F0A1525850}" name="Total" dataDxfId="266"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62C80F-322F-421A-9A26-B542ACDA392A}" name="Table6" displayName="Table6" ref="A5:J61" totalsRowShown="0" headerRowDxfId="265" dataDxfId="264" dataCellStyle="Comma">
  <autoFilter ref="A5:J61" xr:uid="{EE62C80F-322F-421A-9A26-B542ACDA39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A5D763C-8328-4AFE-B73D-43089F02F8D1}" name="Year/Quarter"/>
    <tableColumn id="2" xr3:uid="{01AD2993-324B-48D2-AEE0-B382E01CB485}" name="Battery electric" dataDxfId="263" dataCellStyle="Comma"/>
    <tableColumn id="3" xr3:uid="{86EF4EC3-1423-485D-BC54-DA2E09D76B51}" name="Fuel cell electric" dataDxfId="262" dataCellStyle="Comma"/>
    <tableColumn id="4" xr3:uid="{87DFEC25-E5F5-4F51-8DB4-9E8FBF131D16}" name="Hybrid electric petrol" dataDxfId="261" dataCellStyle="Comma"/>
    <tableColumn id="5" xr3:uid="{519C44DF-4D87-4E10-9741-2EA0E803C636}" name="Hybrid electric diesel" dataDxfId="260" dataCellStyle="Comma"/>
    <tableColumn id="6" xr3:uid="{EFD7247D-4E86-4587-99C1-414772009922}" name="Plug-in hybrid electric petrol" dataDxfId="259" dataCellStyle="Comma"/>
    <tableColumn id="7" xr3:uid="{3FEF8C1B-76FA-4019-BB53-93FACDA9197F}" name="Plug-in hybrid electric diesel" dataDxfId="258" dataCellStyle="Comma"/>
    <tableColumn id="8" xr3:uid="{9FF00C4F-C427-43A4-8A33-BAF66DFBFABE}" name="Range extended electric" dataDxfId="257" dataCellStyle="Comma"/>
    <tableColumn id="9" xr3:uid="{D857028D-4F5A-4D00-8640-7A666D4A696C}" name="Other fuels" dataDxfId="256" dataCellStyle="Comma"/>
    <tableColumn id="10" xr3:uid="{A1DAE63B-8496-4806-BB05-8681FEB1A218}" name="Total" dataDxfId="255"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42B8B1-358A-443E-97C9-B3BB8154228B}" name="Table7" displayName="Table7" ref="A4:J18" totalsRowShown="0" headerRowDxfId="254" dataDxfId="253" dataCellStyle="Comma">
  <autoFilter ref="A4:J18" xr:uid="{8F42B8B1-358A-443E-97C9-B3BB8154228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444F0B7-2150-497B-9077-02F633BA24B1}" name="Year" dataDxfId="252"/>
    <tableColumn id="2" xr3:uid="{EB2635A2-77D5-4DA4-B0D9-B3B0A3941CDD}" name="Battery electric" dataDxfId="251" dataCellStyle="Comma"/>
    <tableColumn id="3" xr3:uid="{B3E38023-E9A0-495D-B9DE-BDBF05E072CB}" name="Fuel cell electric" dataDxfId="250" dataCellStyle="Comma"/>
    <tableColumn id="4" xr3:uid="{86C13B50-F49A-47BB-8F2C-010496EF5F9D}" name="Hybrid electric petrol" dataDxfId="249" dataCellStyle="Comma"/>
    <tableColumn id="5" xr3:uid="{E22A041B-F39B-48B1-9AC4-0B36D52AB94A}" name="Hybrid electric diesel" dataDxfId="248" dataCellStyle="Comma"/>
    <tableColumn id="6" xr3:uid="{7CBE4AB7-A1E7-4288-A0AF-AE31BCBF3792}" name="Plug-in hybrid electric petrol" dataDxfId="247" dataCellStyle="Comma"/>
    <tableColumn id="7" xr3:uid="{0D8A2D16-309F-4BB5-B8AF-3AD2FF0FBC73}" name="Plug-in hybrid electric diesel" dataDxfId="246" dataCellStyle="Comma"/>
    <tableColumn id="8" xr3:uid="{10D65338-1CE4-4A9C-AB4F-C2F6A09D79B4}" name="Range extended electric" dataDxfId="245" dataCellStyle="Comma"/>
    <tableColumn id="9" xr3:uid="{08B810B8-5E05-4DB7-8940-1D4A46E5215A}" name="Other fuels" dataDxfId="244" dataCellStyle="Comma"/>
    <tableColumn id="10" xr3:uid="{A3E0E266-6D70-49CD-AAC3-C2DEF681EF34}" name="Total" dataDxfId="243"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9C5EA3A-61D5-48F0-B9A3-CD35927F90AF}" name="Table9" displayName="Table9" ref="A4:M11" totalsRowShown="0" headerRowDxfId="242" dataDxfId="240" headerRowBorderDxfId="241" headerRowCellStyle="Normal 2 2">
  <autoFilter ref="A4:M11" xr:uid="{D9C5EA3A-61D5-48F0-B9A3-CD35927F90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8617EB7-3F81-4EAF-BA8A-2CD2AD9BC80A}" name="Body type" dataDxfId="239" dataCellStyle="Normal 2 2"/>
    <tableColumn id="2" xr3:uid="{D23E3A49-FAD0-42E6-BF25-8D747FD00ACC}" name="Petrol" dataDxfId="238"/>
    <tableColumn id="3" xr3:uid="{4FDB490A-B4E9-42D3-BEAD-0051D26E2AF1}" name="Diesel" dataDxfId="237"/>
    <tableColumn id="4" xr3:uid="{BA5A43ED-1DD9-49C2-AE6C-B65C0DB56941}" name="Battery Electric" dataDxfId="236"/>
    <tableColumn id="5" xr3:uid="{AEE7DC26-08E4-4805-B7AC-F881421861C4}" name="Fuel cell electric" dataDxfId="235"/>
    <tableColumn id="6" xr3:uid="{0373BE78-1D31-41DE-8B7B-7B68101734D0}" name="Plug-in hybrid electric diesel" dataDxfId="234"/>
    <tableColumn id="7" xr3:uid="{7A764EA6-262B-4839-A8D3-4AA7AA14BDD6}" name="Plug-in hybrid electric petrol" dataDxfId="233"/>
    <tableColumn id="8" xr3:uid="{B34D9DA6-D051-41B6-A5DB-B9265DA2DC1E}" name="Hybrid electric diesel" dataDxfId="232"/>
    <tableColumn id="9" xr3:uid="{75510FCC-388B-4366-BACC-18C23DD1D240}" name="Range extended electric" dataDxfId="231"/>
    <tableColumn id="10" xr3:uid="{78FC75F1-B0E0-4CF6-A943-BFD7EC99B538}" name="Hybrid electric petrol" dataDxfId="230"/>
    <tableColumn id="11" xr3:uid="{BD55C7C0-AE0D-4623-951D-246522264ACD}" name="Gas" dataDxfId="229"/>
    <tableColumn id="12" xr3:uid="{002F0CB8-B3D1-421D-9C3A-23F797901EE8}" name="Other fuel types" dataDxfId="228"/>
    <tableColumn id="13" xr3:uid="{012C502D-DED8-4912-AA29-B6F4221C3A3B}" name="Total" dataDxfId="22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AB544D5-168E-48B2-A409-A1E63CD5DBFC}" name="Table8" displayName="Table8" ref="A4:M11" totalsRowShown="0" headerRowDxfId="226" dataDxfId="224" headerRowBorderDxfId="225" tableBorderDxfId="223" dataCellStyle="Normal 2 2">
  <autoFilter ref="A4:M11" xr:uid="{6AB544D5-168E-48B2-A409-A1E63CD5DB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4770D42-7BE2-4052-AB4E-16D33750E969}" name="Body type" dataDxfId="222" dataCellStyle="Normal 2 2"/>
    <tableColumn id="2" xr3:uid="{67B3C66F-6C37-4DD6-A924-AFDFF6AD8A6E}" name="Petrol" dataDxfId="221" dataCellStyle="Normal 2 2"/>
    <tableColumn id="3" xr3:uid="{257C7A90-5EC3-445A-9DC2-7C072DFE174F}" name="Diesel" dataDxfId="220" dataCellStyle="Normal 2 2"/>
    <tableColumn id="4" xr3:uid="{6606455B-E85C-40F1-90E2-B7C2161EBB7C}" name="Hybrid electric petrol" dataDxfId="219" dataCellStyle="Normal 2 2"/>
    <tableColumn id="5" xr3:uid="{BDF304C5-51C4-4393-A0FE-3A8967CCC3D6}" name="Hybrid electric diesel" dataDxfId="218" dataCellStyle="Normal 2 2"/>
    <tableColumn id="6" xr3:uid="{8A125E96-9F13-424B-97BD-46CC22723227}" name="Plug-in hybrid electric petrol" dataDxfId="217" dataCellStyle="Normal 2 2"/>
    <tableColumn id="7" xr3:uid="{D8CD210C-B30B-49C0-8262-C8B6F282E0B2}" name="Plug-in hybrid electric diesel" dataDxfId="216" dataCellStyle="Normal 2 2"/>
    <tableColumn id="8" xr3:uid="{129D7EA7-97A3-43DD-A24A-47B5C4242EC7}" name="Battery electric" dataDxfId="215" dataCellStyle="Normal 2 2"/>
    <tableColumn id="9" xr3:uid="{CCF0FE09-838D-48E9-92EE-BBA5E20F2E04}" name="Range extended electric" dataDxfId="214" dataCellStyle="Normal 2 2"/>
    <tableColumn id="10" xr3:uid="{A5E9B51D-EFB9-46D4-AC4B-1FA11000A01A}" name="Fuel cell electric" dataDxfId="213" dataCellStyle="Normal 2 2"/>
    <tableColumn id="11" xr3:uid="{BF735A54-3E38-4391-8F38-2F0447D57FCE}" name="Gas" dataDxfId="212" dataCellStyle="Normal 2 2"/>
    <tableColumn id="12" xr3:uid="{C884D688-5512-43D9-AFAA-2E076DBBF4A1}" name="Other fuel types" dataDxfId="211" dataCellStyle="Normal 2 2"/>
    <tableColumn id="13" xr3:uid="{40087311-E7DF-4BA0-93DE-27BA8801143A}" name="Total" dataDxfId="210" dataCellStyle="Normal 2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CD7F612-6D5E-43CA-AC54-749A92ADB13C}" name="Table10" displayName="Table10" ref="A5:D38" totalsRowShown="0" headerRowBorderDxfId="209" tableBorderDxfId="208">
  <autoFilter ref="A5:D38" xr:uid="{CCD7F612-6D5E-43CA-AC54-749A92ADB13C}">
    <filterColumn colId="0" hiddenButton="1"/>
    <filterColumn colId="1" hiddenButton="1"/>
    <filterColumn colId="2" hiddenButton="1"/>
    <filterColumn colId="3" hiddenButton="1"/>
  </autoFilter>
  <tableColumns count="4">
    <tableColumn id="1" xr3:uid="{B8320B43-7DAC-4AF8-AF22-593DE1920F87}" name="Local Authority"/>
    <tableColumn id="2" xr3:uid="{7DAEDDD7-5F08-416A-B9C4-20A925E11711}" name="Charging Sessions 2024" dataDxfId="207" dataCellStyle="Comma"/>
    <tableColumn id="3" xr3:uid="{6542FD45-DA3F-4148-A5B9-8F1D0D9FFA5C}" name="Total kWh 2024" dataDxfId="206" dataCellStyle="Comma"/>
    <tableColumn id="4" xr3:uid="{295A877E-1AAD-4C94-8CBE-B2A3A7B95712}" name="Total CP Units as at Dec 2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ABC8F1C-99FB-4079-B781-BCC5E5BE7E37}" name="Table17" displayName="Table17" ref="A5:AC58" totalsRowShown="0" headerRowDxfId="176" dataDxfId="175" headerRowBorderDxfId="336" tableBorderDxfId="335">
  <autoFilter ref="A5:AC58" xr:uid="{7ABC8F1C-99FB-4079-B781-BCC5E5BE7E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6914F6F3-986E-457C-AEC2-7EBA4D3D62D6}" name="Pollutant" dataDxfId="205"/>
    <tableColumn id="2" xr3:uid="{2FF56A65-2F33-448B-9078-B89492D2F4F0}" name="Type of transport" dataDxfId="204"/>
    <tableColumn id="3" xr3:uid="{EC3A8CC9-4BCD-4EB4-AAFE-BB244C1E54ED}" name="1990" dataDxfId="203"/>
    <tableColumn id="4" xr3:uid="{48D1EFFB-759A-47F6-ADDE-99A0A3C2DED7}" name="1995" dataDxfId="202"/>
    <tableColumn id="5" xr3:uid="{476D5319-3DBF-4F7D-8D32-B6498443886D}" name="1998" dataDxfId="201"/>
    <tableColumn id="6" xr3:uid="{2A5E41D4-073B-40C9-970C-30FD3E34F03D}" name="1999" dataDxfId="200"/>
    <tableColumn id="7" xr3:uid="{446F245A-B1BF-4BF2-9F26-1E1E38738A18}" name="2000" dataDxfId="199"/>
    <tableColumn id="8" xr3:uid="{AA470C83-D432-4789-AA7D-D92E71EBB581}" name="2001" dataDxfId="198"/>
    <tableColumn id="9" xr3:uid="{BD6C2412-5BC8-4BC3-B337-04CA5EF07D62}" name="2002" dataDxfId="197"/>
    <tableColumn id="10" xr3:uid="{1A4EAEBD-61CC-4E10-AF01-90B557D04FB3}" name="2003" dataDxfId="196"/>
    <tableColumn id="11" xr3:uid="{BC731B11-AB93-4A82-8323-DA0E8A0A3289}" name="2004" dataDxfId="195"/>
    <tableColumn id="12" xr3:uid="{76AF00D4-165C-4A90-BF5C-D96E16072A97}" name="2005" dataDxfId="194"/>
    <tableColumn id="13" xr3:uid="{B9CD5E28-1431-4E10-AB3A-9666B11920C4}" name="2006" dataDxfId="193"/>
    <tableColumn id="14" xr3:uid="{BEF761D7-4FA2-440C-A74C-77BD76193B7E}" name="2007" dataDxfId="192"/>
    <tableColumn id="15" xr3:uid="{B6C29A5A-81EA-4FF4-ABA0-3EB411A9DBCD}" name="2008" dataDxfId="191"/>
    <tableColumn id="16" xr3:uid="{58AA07CA-3637-44C9-A8CB-35789A60D5ED}" name="2009" dataDxfId="190"/>
    <tableColumn id="17" xr3:uid="{00CFA66E-1AA3-4758-9C2D-7A928C8F3182}" name="2010" dataDxfId="189"/>
    <tableColumn id="18" xr3:uid="{B1DEF516-5752-4FF9-84D0-1328B749ED01}" name="2011" dataDxfId="188"/>
    <tableColumn id="19" xr3:uid="{C5361EC7-4696-4FBC-A6BF-D7A3A2AEC462}" name="2012" dataDxfId="187"/>
    <tableColumn id="20" xr3:uid="{AC76167A-76DC-4F61-8B94-9B31013A5BDB}" name="2013" dataDxfId="186"/>
    <tableColumn id="21" xr3:uid="{87EDFC94-45F9-475D-A8F4-1490B194749E}" name="2014" dataDxfId="185"/>
    <tableColumn id="22" xr3:uid="{D26F330C-13E7-4E9D-96EF-F677D68C8467}" name="2015" dataDxfId="184"/>
    <tableColumn id="23" xr3:uid="{52C96A06-C04C-4AC0-8FE2-9792F3A93D5B}" name="2016" dataDxfId="183"/>
    <tableColumn id="24" xr3:uid="{6546A559-1DB0-43BC-9786-189E26C2B125}" name="2017" dataDxfId="182"/>
    <tableColumn id="25" xr3:uid="{EBB6B86A-1181-48EE-9D21-ED7379B5CB7C}" name="2018" dataDxfId="181"/>
    <tableColumn id="26" xr3:uid="{B45B2B0B-CAFB-4BBD-AF9E-7CD75F0E1FF0}" name="2019" dataDxfId="180"/>
    <tableColumn id="27" xr3:uid="{E725E4CC-BC6B-4497-9F08-7BAE91A2F6D9}" name="2020" dataDxfId="179"/>
    <tableColumn id="28" xr3:uid="{723F188C-C2A6-476A-AE2D-A8630F6A8B9A}" name="2021" dataDxfId="178"/>
    <tableColumn id="29" xr3:uid="{3A3068BD-9AA2-443A-8E72-DB78ED866820}" name="2022" dataDxfId="17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3CA8E0C-1E5C-4C64-B9E8-E06755474CC5}" name="Table16" displayName="Table16" ref="A5:Y48" totalsRowShown="0" headerRowDxfId="334" dataDxfId="332" headerRowBorderDxfId="333" tableBorderDxfId="331">
  <autoFilter ref="A5:Y48" xr:uid="{A3CA8E0C-1E5C-4C64-B9E8-E06755474C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5FDD0323-9FD5-49C3-88A9-CA2626730902}" name="Type of pollutant" dataDxfId="330"/>
    <tableColumn id="2" xr3:uid="{E83F2C01-31CA-48BF-B2BE-14188270DF23}" name="Air Quality monitoring station [Note 8]" dataDxfId="329"/>
    <tableColumn id="3" xr3:uid="{3FCE3DD9-D050-4E4D-AAA5-BE3700E91A01}" name="Type of monitoring station" dataDxfId="328"/>
    <tableColumn id="4" xr3:uid="{DF30388B-AACE-4FB1-847F-8AB3B148BAFF}" name="Measurement" dataDxfId="327"/>
    <tableColumn id="5" xr3:uid="{36630FE6-4B6E-4520-A0BE-E5A428AD3059}" name="2003"/>
    <tableColumn id="6" xr3:uid="{40EA3ABB-E126-415B-BADC-AD478CD89B66}" name="2004" dataDxfId="326"/>
    <tableColumn id="7" xr3:uid="{20C315A6-8EF6-4025-B1F3-CFD7C45C154D}" name="2005" dataDxfId="325"/>
    <tableColumn id="8" xr3:uid="{D1DDC713-CFD0-4560-A30A-8CCDBC0EC1BC}" name="2006" dataDxfId="324"/>
    <tableColumn id="9" xr3:uid="{B38A14BA-540F-412A-8944-5FCD67C247FE}" name="2007" dataDxfId="323"/>
    <tableColumn id="10" xr3:uid="{292C7830-E34E-470B-8DBF-095F59680E50}" name="2008" dataDxfId="322"/>
    <tableColumn id="11" xr3:uid="{0D93E214-0411-4CC2-8FC9-7E551F28B746}" name="2009" dataDxfId="321"/>
    <tableColumn id="12" xr3:uid="{FD21EB3F-4EDD-433F-8AAD-B4CB007C48F6}" name="2010" dataDxfId="320"/>
    <tableColumn id="13" xr3:uid="{5A98AD66-A6CA-4F06-98F1-781D32B2A7B4}" name="2011" dataDxfId="319"/>
    <tableColumn id="14" xr3:uid="{378927D4-B66D-4C87-8E8E-B46BE6DEB52D}" name="2012" dataDxfId="318"/>
    <tableColumn id="15" xr3:uid="{75252256-E02D-432F-9CB3-4F022347C0A6}" name="2013" dataDxfId="317"/>
    <tableColumn id="16" xr3:uid="{00D696A2-A22B-45DD-85CF-76085C4ABA7A}" name="2014" dataDxfId="316"/>
    <tableColumn id="17" xr3:uid="{7C830C2C-AB44-4147-88A8-FDDD4CB36C9F}" name="2015" dataDxfId="315"/>
    <tableColumn id="18" xr3:uid="{DED91CD6-755F-4330-9D7F-AADBC4C11340}" name="2016" dataDxfId="314"/>
    <tableColumn id="19" xr3:uid="{B7EE75AB-B0CC-4963-8751-3B84AADB5526}" name="2017" dataDxfId="313"/>
    <tableColumn id="20" xr3:uid="{9838E7E7-6D00-4599-897B-B438F4F4FF5D}" name="2018" dataDxfId="312"/>
    <tableColumn id="21" xr3:uid="{316C01C2-3783-4AC4-838E-870FA38248D0}" name="2019" dataDxfId="311"/>
    <tableColumn id="22" xr3:uid="{DB1FC7F2-2B8B-4E92-9787-AB9B0DA15ED2}" name="2020" dataDxfId="310"/>
    <tableColumn id="23" xr3:uid="{1B06DFF8-8BF0-4659-BB2F-696A556324E4}" name="2021" dataDxfId="309"/>
    <tableColumn id="24" xr3:uid="{BFD01FD0-AFC3-4A44-92C3-E5C464C31AD2}" name="2022" dataDxfId="308"/>
    <tableColumn id="25" xr3:uid="{9985ADED-ACD4-4235-AE94-30525B9AE0A5}" name="2023" dataDxfId="30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8C70B2B-7645-4BBA-8CF1-ADD6606022F7}" name="Table15" displayName="Table15" ref="A5:F20" totalsRowShown="0" headerRowDxfId="168" dataDxfId="167" headerRowBorderDxfId="306" tableBorderDxfId="305">
  <autoFilter ref="A5:F20" xr:uid="{08C70B2B-7645-4BBA-8CF1-ADD6606022F7}">
    <filterColumn colId="0" hiddenButton="1"/>
    <filterColumn colId="1" hiddenButton="1"/>
    <filterColumn colId="2" hiddenButton="1"/>
    <filterColumn colId="3" hiddenButton="1"/>
    <filterColumn colId="4" hiddenButton="1"/>
    <filterColumn colId="5" hiddenButton="1"/>
  </autoFilter>
  <tableColumns count="6">
    <tableColumn id="1" xr3:uid="{8395F8CE-2A63-4936-B49C-81E763869D7E}" name="Local authority" dataDxfId="174"/>
    <tableColumn id="2" xr3:uid="{C882115D-D457-496C-93A3-B570120E8C7D}" name="Nitrogen dioxide (NO2) only" dataDxfId="173"/>
    <tableColumn id="3" xr3:uid="{3187FA34-A524-4DBB-85D0-15305ACD5406}" name="Particulate Matter (PM10) only" dataDxfId="172"/>
    <tableColumn id="4" xr3:uid="{DA42AD16-353C-421B-A8C2-5720D53B08D3}" name="Both NO2 and PM10" dataDxfId="171"/>
    <tableColumn id="5" xr3:uid="{2621A313-08BB-4E2F-9017-4FED727643AD}" name="Sulphur dioxide" dataDxfId="170"/>
    <tableColumn id="6" xr3:uid="{38750584-4946-432D-BE77-41DBBB9134AE}" name="All pollutants" dataDxfId="16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13079C6-4ADD-4E1B-90A3-896A87415D7B}" name="Table18" displayName="Table18" ref="A4:L31" totalsRowShown="0" headerRowDxfId="154" dataDxfId="153">
  <autoFilter ref="A4:L31" xr:uid="{513079C6-4ADD-4E1B-90A3-896A87415D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15DA398-6E32-4CAA-B0B7-BF73702CEF5D}" name="Year" dataDxfId="166"/>
    <tableColumn id="2" xr3:uid="{25BC3F8A-3253-4089-9A24-8C3651ECB78C}" name="NMVOC" dataDxfId="165"/>
    <tableColumn id="3" xr3:uid="{8165E40C-9BB9-4B8B-9682-99E21A429AD9}" name="NOx" dataDxfId="164"/>
    <tableColumn id="4" xr3:uid="{FFC851DA-D246-4F67-AB5F-57B5309F89CD}" name="PM10" dataDxfId="163"/>
    <tableColumn id="5" xr3:uid="{BA5900CC-9555-4829-BD18-8A1890904723}" name="PM25" dataDxfId="162"/>
    <tableColumn id="6" xr3:uid="{DD447197-C4B7-455E-A09C-0040C752E505}" name="Pb" dataDxfId="161"/>
    <tableColumn id="7" xr3:uid="{64A5F65D-B15E-4E2F-B9E1-E71138794EF7}" name="Index" dataDxfId="160"/>
    <tableColumn id="8" xr3:uid="{5329B638-8BBF-4DC9-BEBF-BE4A7AEFA8EE}" name="NMVOC2" dataDxfId="159"/>
    <tableColumn id="9" xr3:uid="{80008F46-7105-4ACE-807B-C84AA3E7498C}" name="NOx3" dataDxfId="158"/>
    <tableColumn id="10" xr3:uid="{F8E270C4-8996-4218-9A82-0224C8F299D0}" name="PM104" dataDxfId="157"/>
    <tableColumn id="11" xr3:uid="{F72FBAC5-EDE9-4B9B-904B-91B4FD69D2C5}" name="PM255" dataDxfId="156"/>
    <tableColumn id="12" xr3:uid="{2FDBE73E-F7E7-4A7E-9B29-859277591698}" name="Pb6" dataDxfId="15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7E22F3B-0CC7-4AD4-A57F-B451A4C8EDE8}" name="Table14" displayName="Table14" ref="A5:AB21" totalsRowShown="0" headerRowDxfId="124" dataDxfId="123" headerRowBorderDxfId="304" tableBorderDxfId="303" headerRowCellStyle="Normal 8">
  <autoFilter ref="A5:AB21" xr:uid="{47E22F3B-0CC7-4AD4-A57F-B451A4C8ED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838FE213-A59F-4778-B158-EC72C93DD33D}" name="Type of transport" dataDxfId="152"/>
    <tableColumn id="2" xr3:uid="{D8E78067-9F70-40A4-8CE6-A3478E1A3FC8}" name="1990" dataDxfId="151"/>
    <tableColumn id="3" xr3:uid="{C00937E0-9B9D-497F-93DC-4715892A8098}" name="1995" dataDxfId="150"/>
    <tableColumn id="4" xr3:uid="{4E00E764-A384-4ABE-B9D7-04EE09CDB40D}" name="1998" dataDxfId="149"/>
    <tableColumn id="5" xr3:uid="{8E536569-096E-4F82-AE03-488BF5DB2957}" name="1999" dataDxfId="148"/>
    <tableColumn id="6" xr3:uid="{D22CDC4A-204D-472C-B312-F9567815498E}" name="2000" dataDxfId="147"/>
    <tableColumn id="7" xr3:uid="{DA62FA58-E06F-40D0-9709-6A0F7217258B}" name="2001" dataDxfId="146"/>
    <tableColumn id="8" xr3:uid="{E41B0B4E-41F9-45EC-8C39-9CCEB8C4605D}" name="2002" dataDxfId="145"/>
    <tableColumn id="9" xr3:uid="{ABE84B77-E2F1-4BAA-B0AE-8E1F2A4F5B71}" name="2003" dataDxfId="144"/>
    <tableColumn id="10" xr3:uid="{1BC0897E-4DED-4210-AA5C-4955607A362B}" name="2004" dataDxfId="143"/>
    <tableColumn id="11" xr3:uid="{7CD330FF-9071-49EF-BB50-50932C3D399A}" name="2005" dataDxfId="142"/>
    <tableColumn id="12" xr3:uid="{CCFE07FC-B4A1-4BBE-9D1A-201684973460}" name="2006" dataDxfId="141"/>
    <tableColumn id="13" xr3:uid="{0E2251AB-DD72-4041-9693-E79C7619CBC0}" name="2007" dataDxfId="140"/>
    <tableColumn id="14" xr3:uid="{3F8A7C8C-F9DA-4ABD-BBB7-5B026EC3B19D}" name="2008" dataDxfId="139"/>
    <tableColumn id="15" xr3:uid="{583DA2AC-3474-45D8-B6B0-175A5EBED1F6}" name="2009" dataDxfId="138"/>
    <tableColumn id="16" xr3:uid="{6096087D-FB85-413E-A54A-48946A045CD6}" name="2010" dataDxfId="137"/>
    <tableColumn id="17" xr3:uid="{EE2A4DD6-496C-470E-A736-244ED638A75A}" name="2011" dataDxfId="136"/>
    <tableColumn id="18" xr3:uid="{6CFFF325-BD60-4D79-80A6-01194D90D4ED}" name="2012" dataDxfId="135"/>
    <tableColumn id="19" xr3:uid="{E1386F47-82B0-4121-BB6D-75CEF5377872}" name="2013" dataDxfId="134"/>
    <tableColumn id="20" xr3:uid="{F915530C-011A-4B63-8EE5-0DE62F1BA8A5}" name="2014" dataDxfId="133"/>
    <tableColumn id="21" xr3:uid="{C5EC08A9-2D57-4374-9931-083370936B67}" name="2015" dataDxfId="132"/>
    <tableColumn id="22" xr3:uid="{8C790311-4A62-4E48-8841-E4335ABFB1FB}" name="2016" dataDxfId="131"/>
    <tableColumn id="23" xr3:uid="{2389484D-F62C-4403-884A-AAF105D73387}" name="2017" dataDxfId="130"/>
    <tableColumn id="24" xr3:uid="{36792289-0723-4B4A-A9BE-C5253C42EF59}" name="2018" dataDxfId="129"/>
    <tableColumn id="25" xr3:uid="{69F6DD7A-1B9C-463E-A529-0C9DD83EB21A}" name="2019" dataDxfId="128"/>
    <tableColumn id="26" xr3:uid="{592EC1E3-59B1-473E-9DA4-764F35588A84}" name="2020" dataDxfId="127"/>
    <tableColumn id="27" xr3:uid="{9222AFB0-D659-456B-B05F-972DAC5A01E4}" name="2021" dataDxfId="126"/>
    <tableColumn id="28" xr3:uid="{07E96E2A-5B4E-4456-9463-B09C6CB8211D}" name="2022" dataDxfId="1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86DFF0E-E84F-4663-B4AD-206AE6237F57}" name="Table13" displayName="Table13" ref="A3:AC12" totalsRowShown="0" headerRowDxfId="93" dataDxfId="92" headerRowBorderDxfId="302" tableBorderDxfId="301" headerRowCellStyle="Normal 8">
  <autoFilter ref="A3:AC12" xr:uid="{A86DFF0E-E84F-4663-B4AD-206AE6237F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876FEBE6-A663-49F5-A50A-B11B5055BB39}" name="Year" dataDxfId="122"/>
    <tableColumn id="2" xr3:uid="{3C503A74-CBCE-433E-B859-D67E86ED3E73}" name="Type of emissions" dataDxfId="121" dataCellStyle="Normal 8"/>
    <tableColumn id="3" xr3:uid="{B5DADF86-94F0-43CF-B4A9-586BE9360361}" name="1990" dataDxfId="120"/>
    <tableColumn id="4" xr3:uid="{9C2E8EBE-894A-4C1B-AB9E-8366F6716E97}" name="1995" dataDxfId="119"/>
    <tableColumn id="5" xr3:uid="{09DB38FC-888D-4113-B1CD-B849CC7CFF81}" name="1998" dataDxfId="118"/>
    <tableColumn id="6" xr3:uid="{2AF6A389-4D9B-4583-B889-4CF792A2B763}" name="1999" dataDxfId="117"/>
    <tableColumn id="7" xr3:uid="{11A9B7B9-2FA6-41D8-B7C6-B4DDF60B933B}" name="2000" dataDxfId="116"/>
    <tableColumn id="8" xr3:uid="{FA38C653-FA84-45B3-A105-3660F07AA5A6}" name="2001" dataDxfId="115"/>
    <tableColumn id="9" xr3:uid="{681B65FB-E71D-41BC-96CD-483E1FF96D13}" name="2002" dataDxfId="114"/>
    <tableColumn id="10" xr3:uid="{3BEC0050-58F3-4E5F-93A8-B7D1896CFD68}" name="2003" dataDxfId="113"/>
    <tableColumn id="11" xr3:uid="{19D5E5C9-D330-4C5F-BC51-7945ADAC44A3}" name="2004" dataDxfId="112"/>
    <tableColumn id="12" xr3:uid="{EDEBBC63-03F7-41E2-8AFE-B93029510A19}" name="2005" dataDxfId="111"/>
    <tableColumn id="13" xr3:uid="{D5D5F502-1066-42D4-8965-10857357A783}" name="2006" dataDxfId="110"/>
    <tableColumn id="14" xr3:uid="{4D2AD904-5663-496C-A487-BA76998CE871}" name="2007" dataDxfId="109"/>
    <tableColumn id="15" xr3:uid="{1598FF72-C5E8-4B74-88A0-BD49DF6A6E78}" name="2008" dataDxfId="108"/>
    <tableColumn id="16" xr3:uid="{3C491300-44E8-4AB8-A35F-B12DD96C62AE}" name="2009" dataDxfId="107"/>
    <tableColumn id="17" xr3:uid="{8CDCF7DF-05B3-4EE2-A415-991CA4572953}" name="2010" dataDxfId="106"/>
    <tableColumn id="18" xr3:uid="{B5E0B948-A08A-47B4-B8E7-140F62F29312}" name="2011" dataDxfId="105"/>
    <tableColumn id="19" xr3:uid="{813035F5-C0A2-418F-BC0B-ECDE2F4DA67F}" name="2012" dataDxfId="104"/>
    <tableColumn id="20" xr3:uid="{45C9BB3A-580D-4624-AAB6-D445C26B3782}" name="2013" dataDxfId="103"/>
    <tableColumn id="21" xr3:uid="{803D6C74-A4BB-45ED-BBE7-818011430525}" name="2014" dataDxfId="102"/>
    <tableColumn id="22" xr3:uid="{E27BB2FD-93B4-45AB-99E3-1262D9016617}" name="2015" dataDxfId="101"/>
    <tableColumn id="23" xr3:uid="{B6FBFBF3-D6FD-4C9C-AEEC-D36444331B2E}" name="2016" dataDxfId="100"/>
    <tableColumn id="24" xr3:uid="{355AE615-AAF3-461B-B118-3A494E517777}" name="2017" dataDxfId="99"/>
    <tableColumn id="25" xr3:uid="{942126DD-477E-4A26-9926-0FD1A8D60974}" name="2018" dataDxfId="98"/>
    <tableColumn id="26" xr3:uid="{9D263617-ECE3-441A-9D40-F97BF109D7E0}" name="2019" dataDxfId="97"/>
    <tableColumn id="27" xr3:uid="{16FE33AE-9D84-490B-87CD-10297BDA8ACD}" name="2020" dataDxfId="96"/>
    <tableColumn id="28" xr3:uid="{F3034EE8-C00A-4653-80EE-EC160019223F}" name="2021" dataDxfId="95"/>
    <tableColumn id="29" xr3:uid="{4A62F5A8-9083-4975-B11F-C6A84EF79EBC}" name="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1CA7561-0B6F-42BA-9A2B-C2BD7917002F}" name="Table12" displayName="Table12" ref="A4:L21" totalsRowShown="0" headerRowDxfId="79" dataDxfId="78" headerRowBorderDxfId="300" tableBorderDxfId="299" headerRowCellStyle="Normal 8">
  <autoFilter ref="A4:L21" xr:uid="{91CA7561-0B6F-42BA-9A2B-C2BD791700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81CCCB3-5CAE-4234-A034-7EEF4F97E36F}" name="Type of transport" dataDxfId="91"/>
    <tableColumn id="2" xr3:uid="{854195F6-ED7B-4D72-A2ED-032EE7FE3551}" name="Scottish Baseline      (1990)" dataDxfId="90"/>
    <tableColumn id="3" xr3:uid="{2D7EF60F-FF9D-4007-B6C4-29E50CEB807C}" name="UK Baseline (1990)" dataDxfId="89"/>
    <tableColumn id="4" xr3:uid="{26E57FD4-5C7D-46B1-9FF9-0FF57EBDF610}" name="Scottish Emissions (2021)" dataDxfId="88"/>
    <tableColumn id="5" xr3:uid="{7D18AEC7-D38A-4908-B4BA-3FAF5720A5F8}" name="UK Emissions (2021)" dataDxfId="87"/>
    <tableColumn id="6" xr3:uid="{3480B931-F7E0-4E93-8E6A-BA9D1CA7F8C7}" name="Scottish Emissions (2022)" dataDxfId="86"/>
    <tableColumn id="7" xr3:uid="{0475CB8A-7C04-407D-84B5-D59F4B063C97}" name="UK Emissions (2022)" dataDxfId="85"/>
    <tableColumn id="8" xr3:uid="{912AA40A-1A99-4368-A475-1F15D5AA98D4}" name="Scottish Emissions as % of UK Emissions (2022)" dataDxfId="84"/>
    <tableColumn id="9" xr3:uid="{4B5258B8-3336-4540-9B4D-7D600158422A}" name="Change in Scottish Emissions (2021-2022)" dataDxfId="83"/>
    <tableColumn id="10" xr3:uid="{17C4BFE3-5600-4C1A-AA28-DA6DC39AD628}" name="Change in UK Emissions (2021-2022)" dataDxfId="82"/>
    <tableColumn id="11" xr3:uid="{17A085F5-9ED7-4BAB-91EC-656C4ACFBFEC}" name="Change in Scottish Emissions (1990-2022)" dataDxfId="81"/>
    <tableColumn id="12" xr3:uid="{2D999BC1-BE7D-4C89-9809-4E9270ABF702}" name="Change in UK Emissions   (1990-2022)" dataDxfId="8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AC69ACC-125D-4E33-91B3-17C783B9188D}" name="Table11" displayName="Table11" ref="A5:B17" totalsRowShown="0" headerRowDxfId="298" headerRowBorderDxfId="297" tableBorderDxfId="296" headerRowCellStyle="Normal 9 2 2 3">
  <autoFilter ref="A5:B17" xr:uid="{9AC69ACC-125D-4E33-91B3-17C783B9188D}">
    <filterColumn colId="0" hiddenButton="1"/>
    <filterColumn colId="1" hiddenButton="1"/>
  </autoFilter>
  <tableColumns count="2">
    <tableColumn id="1" xr3:uid="{AA050D77-0BB3-4D97-99C3-C84DD42FA9B6}" name="Mode of Transport" dataDxfId="295" dataCellStyle="Normal 9 2 2 3"/>
    <tableColumn id="2" xr3:uid="{0DA66D1F-4945-4605-96FD-07E355B304B5}" name="Grams CO2 eqivalent per passenger kilometre" dataDxfId="294" dataCellStyle="Normal 9 2 2 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5" Type="http://schemas.openxmlformats.org/officeDocument/2006/relationships/table" Target="../tables/table11.xml"/><Relationship Id="rId4"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5" Type="http://schemas.openxmlformats.org/officeDocument/2006/relationships/table" Target="../tables/table12.xml"/><Relationship Id="rId4"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RowHeight="12.75" x14ac:dyDescent="0.2"/>
  <cols>
    <col min="1" max="1" width="15.140625" customWidth="1"/>
  </cols>
  <sheetData>
    <row r="1" spans="1:2" ht="20.25" x14ac:dyDescent="0.3">
      <c r="A1" s="30" t="s">
        <v>163</v>
      </c>
    </row>
    <row r="2" spans="1:2" ht="15" x14ac:dyDescent="0.2">
      <c r="A2" s="31" t="s">
        <v>172</v>
      </c>
      <c r="B2" s="8" t="s">
        <v>174</v>
      </c>
    </row>
    <row r="3" spans="1:2" ht="15" x14ac:dyDescent="0.2">
      <c r="A3" s="31" t="s">
        <v>173</v>
      </c>
      <c r="B3" s="8" t="s">
        <v>175</v>
      </c>
    </row>
    <row r="4" spans="1:2" ht="15" x14ac:dyDescent="0.2">
      <c r="A4" s="31" t="s">
        <v>176</v>
      </c>
      <c r="B4" s="8" t="s">
        <v>177</v>
      </c>
    </row>
    <row r="5" spans="1:2" ht="15" x14ac:dyDescent="0.2">
      <c r="A5" s="31" t="s">
        <v>164</v>
      </c>
      <c r="B5" s="8" t="s">
        <v>178</v>
      </c>
    </row>
    <row r="6" spans="1:2" ht="15" x14ac:dyDescent="0.2">
      <c r="A6" s="31" t="s">
        <v>165</v>
      </c>
      <c r="B6" s="8" t="s">
        <v>179</v>
      </c>
    </row>
    <row r="7" spans="1:2" ht="15" x14ac:dyDescent="0.2">
      <c r="A7" s="31" t="s">
        <v>166</v>
      </c>
      <c r="B7" s="8" t="s">
        <v>180</v>
      </c>
    </row>
    <row r="8" spans="1:2" ht="15" x14ac:dyDescent="0.2">
      <c r="A8" s="31" t="s">
        <v>167</v>
      </c>
      <c r="B8" s="8" t="s">
        <v>333</v>
      </c>
    </row>
    <row r="9" spans="1:2" ht="15" x14ac:dyDescent="0.2">
      <c r="A9" s="31" t="s">
        <v>187</v>
      </c>
      <c r="B9" s="8" t="s">
        <v>181</v>
      </c>
    </row>
    <row r="10" spans="1:2" ht="15" x14ac:dyDescent="0.2">
      <c r="A10" s="31" t="s">
        <v>188</v>
      </c>
      <c r="B10" s="8" t="s">
        <v>181</v>
      </c>
    </row>
    <row r="11" spans="1:2" ht="15" x14ac:dyDescent="0.2">
      <c r="A11" s="31" t="s">
        <v>168</v>
      </c>
      <c r="B11" s="8" t="s">
        <v>350</v>
      </c>
    </row>
    <row r="12" spans="1:2" ht="15" x14ac:dyDescent="0.2">
      <c r="A12" s="31" t="s">
        <v>527</v>
      </c>
      <c r="B12" s="8" t="s">
        <v>525</v>
      </c>
    </row>
    <row r="13" spans="1:2" ht="15" x14ac:dyDescent="0.2">
      <c r="A13" s="31" t="s">
        <v>169</v>
      </c>
      <c r="B13" s="8" t="s">
        <v>351</v>
      </c>
    </row>
    <row r="14" spans="1:2" ht="15" x14ac:dyDescent="0.2">
      <c r="A14" s="31" t="s">
        <v>528</v>
      </c>
      <c r="B14" s="8" t="s">
        <v>526</v>
      </c>
    </row>
    <row r="15" spans="1:2" ht="15" x14ac:dyDescent="0.2">
      <c r="A15" s="31" t="s">
        <v>170</v>
      </c>
      <c r="B15" s="8" t="s">
        <v>331</v>
      </c>
    </row>
    <row r="16" spans="1:2" ht="15" x14ac:dyDescent="0.2">
      <c r="A16" s="31" t="s">
        <v>171</v>
      </c>
      <c r="B16" s="8" t="s">
        <v>332</v>
      </c>
    </row>
    <row r="17" spans="1:2" ht="15" x14ac:dyDescent="0.2">
      <c r="A17" s="31" t="s">
        <v>228</v>
      </c>
      <c r="B17" s="8" t="s">
        <v>349</v>
      </c>
    </row>
  </sheetData>
  <phoneticPr fontId="29" type="noConversion"/>
  <hyperlinks>
    <hyperlink ref="A2" location="'Table 13.1a'!A1" display="Table 13.1a" xr:uid="{00000000-0004-0000-0000-000000000000}"/>
    <hyperlink ref="A3" location="'Table 13.1b'!A1" display="Table 13.1b" xr:uid="{00000000-0004-0000-0000-000001000000}"/>
    <hyperlink ref="A4" location="'Table 13.1c'!A1" display="Table 13.1c" xr:uid="{00000000-0004-0000-0000-000002000000}"/>
    <hyperlink ref="A5" location="T13.2!A1" display="Table 13.2" xr:uid="{00000000-0004-0000-0000-000003000000}"/>
    <hyperlink ref="A6" location="T13.3!A1" display="Table 13.3" xr:uid="{00000000-0004-0000-0000-000004000000}"/>
    <hyperlink ref="A7" location="T13.4!A1" display="Table 13.4" xr:uid="{00000000-0004-0000-0000-000005000000}"/>
    <hyperlink ref="A8" location="T13.5!A1" display="Table 13.5" xr:uid="{00000000-0004-0000-0000-000006000000}"/>
    <hyperlink ref="A11" location="T13.7!A1" display="Table 13.7" xr:uid="{00000000-0004-0000-0000-000007000000}"/>
    <hyperlink ref="A13" location="T13.8!A1" display="Table 13.8" xr:uid="{00000000-0004-0000-0000-000008000000}"/>
    <hyperlink ref="A15" location="T13.9!A1" display="Table 13.9" xr:uid="{00000000-0004-0000-0000-000009000000}"/>
    <hyperlink ref="A16" location="T13.10!A1" display="Table 13.10" xr:uid="{00000000-0004-0000-0000-00000A000000}"/>
    <hyperlink ref="A9" location="T13.6a!A1" display="Table 13.6a" xr:uid="{00000000-0004-0000-0000-00000B000000}"/>
    <hyperlink ref="A10" location="T13.6b!A1" display="Table 13.6b" xr:uid="{00000000-0004-0000-0000-00000C000000}"/>
    <hyperlink ref="A17" location="'T13.9-13.10'!A1" display="Table 13.10" xr:uid="{00000000-0004-0000-0000-00000D000000}"/>
    <hyperlink ref="A17" location="T13.11!A1" display="Table 13.11" xr:uid="{00000000-0004-0000-0000-00000E000000}"/>
    <hyperlink ref="A12" location="T13.7a!A1" display="Table 13.7a" xr:uid="{BFCF3229-AF32-4024-ADE3-6BEDEF64537D}"/>
    <hyperlink ref="A14" location="T13.8a!A1" display="Table 13.8a" xr:uid="{B4974665-2C65-4084-8054-61F28030BB0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ACC8-8629-4CEB-B064-B57C71DB034C}">
  <dimension ref="A1:AC12"/>
  <sheetViews>
    <sheetView zoomScale="78" zoomScaleNormal="78" workbookViewId="0"/>
  </sheetViews>
  <sheetFormatPr defaultRowHeight="12.75" x14ac:dyDescent="0.2"/>
  <cols>
    <col min="1" max="1" width="43" style="203" customWidth="1"/>
    <col min="2" max="2" width="23.140625" style="203" customWidth="1"/>
    <col min="3" max="16384" width="9.140625" style="203"/>
  </cols>
  <sheetData>
    <row r="1" spans="1:29" ht="15.75" x14ac:dyDescent="0.25">
      <c r="A1" s="202" t="s">
        <v>416</v>
      </c>
      <c r="B1" s="202"/>
    </row>
    <row r="2" spans="1:29" ht="15" x14ac:dyDescent="0.2">
      <c r="A2" s="8" t="s">
        <v>429</v>
      </c>
      <c r="B2" s="8"/>
    </row>
    <row r="3" spans="1:29" ht="16.5" thickBot="1" x14ac:dyDescent="0.3">
      <c r="A3" s="204" t="s">
        <v>24</v>
      </c>
      <c r="B3" s="205" t="s">
        <v>499</v>
      </c>
      <c r="C3" s="206" t="s">
        <v>500</v>
      </c>
      <c r="D3" s="206" t="s">
        <v>501</v>
      </c>
      <c r="E3" s="206" t="s">
        <v>502</v>
      </c>
      <c r="F3" s="206" t="s">
        <v>503</v>
      </c>
      <c r="G3" s="206" t="s">
        <v>504</v>
      </c>
      <c r="H3" s="206" t="s">
        <v>461</v>
      </c>
      <c r="I3" s="206" t="s">
        <v>462</v>
      </c>
      <c r="J3" s="206" t="s">
        <v>463</v>
      </c>
      <c r="K3" s="206" t="s">
        <v>464</v>
      </c>
      <c r="L3" s="206" t="s">
        <v>465</v>
      </c>
      <c r="M3" s="206" t="s">
        <v>466</v>
      </c>
      <c r="N3" s="206" t="s">
        <v>467</v>
      </c>
      <c r="O3" s="206" t="s">
        <v>468</v>
      </c>
      <c r="P3" s="206" t="s">
        <v>469</v>
      </c>
      <c r="Q3" s="206" t="s">
        <v>470</v>
      </c>
      <c r="R3" s="206" t="s">
        <v>471</v>
      </c>
      <c r="S3" s="206" t="s">
        <v>472</v>
      </c>
      <c r="T3" s="206" t="s">
        <v>473</v>
      </c>
      <c r="U3" s="206" t="s">
        <v>474</v>
      </c>
      <c r="V3" s="206" t="s">
        <v>475</v>
      </c>
      <c r="W3" s="206" t="s">
        <v>476</v>
      </c>
      <c r="X3" s="206" t="s">
        <v>477</v>
      </c>
      <c r="Y3" s="206" t="s">
        <v>478</v>
      </c>
      <c r="Z3" s="206" t="s">
        <v>479</v>
      </c>
      <c r="AA3" s="206" t="s">
        <v>480</v>
      </c>
      <c r="AB3" s="206" t="s">
        <v>481</v>
      </c>
      <c r="AC3" s="207" t="s">
        <v>482</v>
      </c>
    </row>
    <row r="4" spans="1:29" ht="20.25" thickBot="1" x14ac:dyDescent="0.25">
      <c r="A4" s="122" t="s">
        <v>417</v>
      </c>
      <c r="B4" s="91" t="s">
        <v>212</v>
      </c>
      <c r="C4" s="208">
        <v>13.271182037868613</v>
      </c>
      <c r="D4" s="208">
        <v>14.082285603740782</v>
      </c>
      <c r="E4" s="208">
        <v>14.434968919326085</v>
      </c>
      <c r="F4" s="208">
        <v>14.535258082921473</v>
      </c>
      <c r="G4" s="208">
        <v>13.994903269205938</v>
      </c>
      <c r="H4" s="208">
        <v>13.725689770006426</v>
      </c>
      <c r="I4" s="208">
        <v>14.270812034591529</v>
      </c>
      <c r="J4" s="208">
        <v>14.097319781600646</v>
      </c>
      <c r="K4" s="208">
        <v>13.886630240550447</v>
      </c>
      <c r="L4" s="208">
        <v>13.931728326058</v>
      </c>
      <c r="M4" s="208">
        <v>13.815339484951949</v>
      </c>
      <c r="N4" s="208">
        <v>14.036801885015745</v>
      </c>
      <c r="O4" s="208">
        <v>13.48409509990217</v>
      </c>
      <c r="P4" s="208">
        <v>12.972451064778573</v>
      </c>
      <c r="Q4" s="208">
        <v>12.66312633673998</v>
      </c>
      <c r="R4" s="208">
        <v>12.126252112886508</v>
      </c>
      <c r="S4" s="208">
        <v>11.93727442138352</v>
      </c>
      <c r="T4" s="208">
        <v>11.706810848843949</v>
      </c>
      <c r="U4" s="208">
        <v>11.840614494919253</v>
      </c>
      <c r="V4" s="208">
        <v>12.071235014955141</v>
      </c>
      <c r="W4" s="208">
        <v>12.398618938529014</v>
      </c>
      <c r="X4" s="208">
        <v>12.715649340075329</v>
      </c>
      <c r="Y4" s="208">
        <v>12.606861553304194</v>
      </c>
      <c r="Z4" s="183">
        <v>12.445711931144483</v>
      </c>
      <c r="AA4" s="183">
        <v>9.8116727368966874</v>
      </c>
      <c r="AB4" s="183">
        <v>10.921471501244907</v>
      </c>
      <c r="AC4" s="184">
        <v>11.253138595128968</v>
      </c>
    </row>
    <row r="5" spans="1:29" ht="20.25" thickBot="1" x14ac:dyDescent="0.25">
      <c r="A5" s="123" t="s">
        <v>418</v>
      </c>
      <c r="B5" s="91" t="s">
        <v>212</v>
      </c>
      <c r="C5" s="46">
        <v>0.10165552714071761</v>
      </c>
      <c r="D5" s="46">
        <v>8.0591378674495173E-2</v>
      </c>
      <c r="E5" s="46">
        <v>6.4781293601058207E-2</v>
      </c>
      <c r="F5" s="46">
        <v>6.0194167891566723E-2</v>
      </c>
      <c r="G5" s="46">
        <v>5.4210068872457447E-2</v>
      </c>
      <c r="H5" s="46">
        <v>4.8133915977877376E-2</v>
      </c>
      <c r="I5" s="46">
        <v>4.440691193207609E-2</v>
      </c>
      <c r="J5" s="46">
        <v>3.9548375117642663E-2</v>
      </c>
      <c r="K5" s="46">
        <v>3.5053180618002708E-2</v>
      </c>
      <c r="L5" s="46">
        <v>3.2004964082337502E-2</v>
      </c>
      <c r="M5" s="46">
        <v>2.9401534628006622E-2</v>
      </c>
      <c r="N5" s="46">
        <v>2.6959961043544093E-2</v>
      </c>
      <c r="O5" s="46">
        <v>2.4005235233479111E-2</v>
      </c>
      <c r="P5" s="46">
        <v>1.7790092044941995E-2</v>
      </c>
      <c r="Q5" s="46">
        <v>1.5724819560651207E-2</v>
      </c>
      <c r="R5" s="46">
        <v>1.3826788885552476E-2</v>
      </c>
      <c r="S5" s="46">
        <v>1.2213129568065081E-2</v>
      </c>
      <c r="T5" s="46">
        <v>1.0825326488259452E-2</v>
      </c>
      <c r="U5" s="46">
        <v>1.0046164719733887E-2</v>
      </c>
      <c r="V5" s="46">
        <v>9.193474416765976E-3</v>
      </c>
      <c r="W5" s="46">
        <v>8.6038726283965503E-3</v>
      </c>
      <c r="X5" s="46">
        <v>8.8726653385225816E-3</v>
      </c>
      <c r="Y5" s="46">
        <v>8.5251352391160912E-3</v>
      </c>
      <c r="Z5" s="46">
        <v>8.5023808746558082E-3</v>
      </c>
      <c r="AA5" s="46">
        <v>6.7728402079513588E-3</v>
      </c>
      <c r="AB5" s="46">
        <v>7.8563437020376901E-3</v>
      </c>
      <c r="AC5" s="178">
        <v>8.3657291784092203E-3</v>
      </c>
    </row>
    <row r="6" spans="1:29" ht="20.25" thickBot="1" x14ac:dyDescent="0.25">
      <c r="A6" s="124" t="s">
        <v>419</v>
      </c>
      <c r="B6" s="91" t="s">
        <v>212</v>
      </c>
      <c r="C6" s="209">
        <v>0.13690884082982663</v>
      </c>
      <c r="D6" s="209">
        <v>0.16852710159141984</v>
      </c>
      <c r="E6" s="209">
        <v>0.15943039421588467</v>
      </c>
      <c r="F6" s="209">
        <v>0.16034894100557259</v>
      </c>
      <c r="G6" s="209">
        <v>0.15348987167637324</v>
      </c>
      <c r="H6" s="209">
        <v>0.14526572342586214</v>
      </c>
      <c r="I6" s="209">
        <v>0.14698171856754974</v>
      </c>
      <c r="J6" s="209">
        <v>0.1389655364494802</v>
      </c>
      <c r="K6" s="209">
        <v>0.13145951761649197</v>
      </c>
      <c r="L6" s="209">
        <v>0.12619466627341536</v>
      </c>
      <c r="M6" s="209">
        <v>0.1186954907717972</v>
      </c>
      <c r="N6" s="209">
        <v>0.11680734545503658</v>
      </c>
      <c r="O6" s="209">
        <v>0.10220659295268292</v>
      </c>
      <c r="P6" s="209">
        <v>9.7141914191593112E-2</v>
      </c>
      <c r="Q6" s="209">
        <v>9.5437935593163409E-2</v>
      </c>
      <c r="R6" s="209">
        <v>9.2761702641950813E-2</v>
      </c>
      <c r="S6" s="209">
        <v>9.2462096933279322E-2</v>
      </c>
      <c r="T6" s="209">
        <v>9.3263421958928824E-2</v>
      </c>
      <c r="U6" s="209">
        <v>9.6761729789259926E-2</v>
      </c>
      <c r="V6" s="209">
        <v>9.9970925741539748E-2</v>
      </c>
      <c r="W6" s="209">
        <v>0.10438101220371351</v>
      </c>
      <c r="X6" s="209">
        <v>0.10945879069689449</v>
      </c>
      <c r="Y6" s="209">
        <v>0.11068739051577391</v>
      </c>
      <c r="Z6" s="209">
        <v>0.1101667943334407</v>
      </c>
      <c r="AA6" s="209">
        <v>9.039713061609389E-2</v>
      </c>
      <c r="AB6" s="209">
        <v>9.8503672970554901E-2</v>
      </c>
      <c r="AC6" s="210">
        <v>0.10053343090481423</v>
      </c>
    </row>
    <row r="7" spans="1:29" ht="42" customHeight="1" thickBot="1" x14ac:dyDescent="0.25">
      <c r="A7" s="125" t="s">
        <v>222</v>
      </c>
      <c r="B7" s="91" t="s">
        <v>212</v>
      </c>
      <c r="C7" s="211">
        <v>13.509746405839158</v>
      </c>
      <c r="D7" s="211">
        <v>14.331404084006698</v>
      </c>
      <c r="E7" s="211">
        <v>14.659180607143028</v>
      </c>
      <c r="F7" s="211">
        <v>14.755801191818612</v>
      </c>
      <c r="G7" s="211">
        <v>14.202603209754768</v>
      </c>
      <c r="H7" s="211">
        <v>13.919089409410164</v>
      </c>
      <c r="I7" s="211">
        <v>14.462200665091157</v>
      </c>
      <c r="J7" s="211">
        <v>14.275833693167771</v>
      </c>
      <c r="K7" s="211">
        <v>14.053142938784941</v>
      </c>
      <c r="L7" s="211">
        <v>14.089927956413753</v>
      </c>
      <c r="M7" s="211">
        <v>13.963436510351752</v>
      </c>
      <c r="N7" s="211">
        <v>14.180569191514326</v>
      </c>
      <c r="O7" s="211">
        <v>13.610306928088333</v>
      </c>
      <c r="P7" s="211">
        <v>13.087383071015108</v>
      </c>
      <c r="Q7" s="211">
        <v>12.774289091893795</v>
      </c>
      <c r="R7" s="211">
        <v>12.232840604414012</v>
      </c>
      <c r="S7" s="211">
        <v>12.041949647884865</v>
      </c>
      <c r="T7" s="211">
        <v>11.810899597291137</v>
      </c>
      <c r="U7" s="211">
        <v>11.947422389428246</v>
      </c>
      <c r="V7" s="211">
        <v>12.180399415113445</v>
      </c>
      <c r="W7" s="211">
        <v>12.511603823361124</v>
      </c>
      <c r="X7" s="211">
        <v>12.833980796110746</v>
      </c>
      <c r="Y7" s="211">
        <v>12.726074079059083</v>
      </c>
      <c r="Z7" s="211">
        <v>12.564381106352581</v>
      </c>
      <c r="AA7" s="211">
        <v>9.9088427077207317</v>
      </c>
      <c r="AB7" s="211">
        <v>11.0278315179175</v>
      </c>
      <c r="AC7" s="212">
        <v>11.362037755212192</v>
      </c>
    </row>
    <row r="8" spans="1:29" ht="20.25" thickBot="1" x14ac:dyDescent="0.25">
      <c r="A8" s="126" t="s">
        <v>417</v>
      </c>
      <c r="B8" s="92" t="s">
        <v>213</v>
      </c>
      <c r="C8" s="208">
        <v>1.307107445139212</v>
      </c>
      <c r="D8" s="208">
        <v>1.4571984891261136</v>
      </c>
      <c r="E8" s="208">
        <v>1.7454134742583443</v>
      </c>
      <c r="F8" s="208">
        <v>1.5738641552834274</v>
      </c>
      <c r="G8" s="208">
        <v>1.4230354246829819</v>
      </c>
      <c r="H8" s="208">
        <v>1.5432347338157533</v>
      </c>
      <c r="I8" s="208">
        <v>1.3865544403231416</v>
      </c>
      <c r="J8" s="208">
        <v>1.3255094899526503</v>
      </c>
      <c r="K8" s="208">
        <v>1.4996546747479538</v>
      </c>
      <c r="L8" s="208">
        <v>1.6086287868379887</v>
      </c>
      <c r="M8" s="208">
        <v>1.6866221257707275</v>
      </c>
      <c r="N8" s="208">
        <v>1.7365507093778894</v>
      </c>
      <c r="O8" s="208">
        <v>1.7703786907519727</v>
      </c>
      <c r="P8" s="208">
        <v>1.6254476555711825</v>
      </c>
      <c r="Q8" s="208">
        <v>1.4295490242640994</v>
      </c>
      <c r="R8" s="208">
        <v>1.5511974208502453</v>
      </c>
      <c r="S8" s="208">
        <v>1.460321245114903</v>
      </c>
      <c r="T8" s="208">
        <v>1.528816152198474</v>
      </c>
      <c r="U8" s="208">
        <v>1.6439693150721004</v>
      </c>
      <c r="V8" s="208">
        <v>1.7096757413617638</v>
      </c>
      <c r="W8" s="208">
        <v>1.7989371471095215</v>
      </c>
      <c r="X8" s="208">
        <v>1.9123412630654621</v>
      </c>
      <c r="Y8" s="208">
        <v>1.8858640272018548</v>
      </c>
      <c r="Z8" s="183">
        <v>1.8909368989787363</v>
      </c>
      <c r="AA8" s="183">
        <v>0.81350223267128741</v>
      </c>
      <c r="AB8" s="183">
        <v>0.74796004713472708</v>
      </c>
      <c r="AC8" s="184">
        <v>1.4848782864208041</v>
      </c>
    </row>
    <row r="9" spans="1:29" ht="20.25" thickBot="1" x14ac:dyDescent="0.25">
      <c r="A9" s="127" t="s">
        <v>418</v>
      </c>
      <c r="B9" s="92" t="s">
        <v>213</v>
      </c>
      <c r="C9" s="46">
        <v>7.8454199062898632E-4</v>
      </c>
      <c r="D9" s="46">
        <v>5.9533966210554559E-4</v>
      </c>
      <c r="E9" s="46">
        <v>6.4174441441999482E-4</v>
      </c>
      <c r="F9" s="46">
        <v>5.1700485899367789E-4</v>
      </c>
      <c r="G9" s="46">
        <v>4.0450367521757268E-4</v>
      </c>
      <c r="H9" s="46">
        <v>4.1713317335414032E-4</v>
      </c>
      <c r="I9" s="46">
        <v>3.7085577550583464E-4</v>
      </c>
      <c r="J9" s="46">
        <v>3.3454615078265092E-4</v>
      </c>
      <c r="K9" s="46">
        <v>3.3929581080368107E-4</v>
      </c>
      <c r="L9" s="46">
        <v>3.3287923729988955E-4</v>
      </c>
      <c r="M9" s="46">
        <v>3.433017414432981E-4</v>
      </c>
      <c r="N9" s="46">
        <v>3.5434867144184889E-4</v>
      </c>
      <c r="O9" s="46">
        <v>4.2562869884731845E-4</v>
      </c>
      <c r="P9" s="46">
        <v>3.8231860263927418E-4</v>
      </c>
      <c r="Q9" s="46">
        <v>3.0455255936117818E-4</v>
      </c>
      <c r="R9" s="46">
        <v>3.3059225843834445E-4</v>
      </c>
      <c r="S9" s="46">
        <v>2.8440175722425708E-4</v>
      </c>
      <c r="T9" s="46">
        <v>2.9801228963617941E-4</v>
      </c>
      <c r="U9" s="46">
        <v>3.1751239514730831E-4</v>
      </c>
      <c r="V9" s="46">
        <v>3.0463950290050081E-4</v>
      </c>
      <c r="W9" s="46">
        <v>3.2371998958638027E-4</v>
      </c>
      <c r="X9" s="46">
        <v>3.1095564067657111E-4</v>
      </c>
      <c r="Y9" s="46">
        <v>3.0170031503455727E-4</v>
      </c>
      <c r="Z9" s="46">
        <v>3.0406316450956285E-4</v>
      </c>
      <c r="AA9" s="46">
        <v>1.6221928808761592E-4</v>
      </c>
      <c r="AB9" s="46">
        <v>1.5192117585350392E-4</v>
      </c>
      <c r="AC9" s="178">
        <v>2.2172137406286269E-4</v>
      </c>
    </row>
    <row r="10" spans="1:29" ht="20.25" thickBot="1" x14ac:dyDescent="0.25">
      <c r="A10" s="128" t="s">
        <v>419</v>
      </c>
      <c r="B10" s="92" t="s">
        <v>213</v>
      </c>
      <c r="C10" s="209">
        <v>1.4054109582286974E-2</v>
      </c>
      <c r="D10" s="209">
        <v>1.5248801767663035E-2</v>
      </c>
      <c r="E10" s="209">
        <v>1.8116922458148443E-2</v>
      </c>
      <c r="F10" s="209">
        <v>1.5821219382079022E-2</v>
      </c>
      <c r="G10" s="209">
        <v>1.4219373599136992E-2</v>
      </c>
      <c r="H10" s="209">
        <v>1.5640265548190719E-2</v>
      </c>
      <c r="I10" s="209">
        <v>1.3889538652751139E-2</v>
      </c>
      <c r="J10" s="209">
        <v>1.2859633066083865E-2</v>
      </c>
      <c r="K10" s="209">
        <v>1.4495891994388112E-2</v>
      </c>
      <c r="L10" s="209">
        <v>1.5260347336321612E-2</v>
      </c>
      <c r="M10" s="209">
        <v>1.6011193991091102E-2</v>
      </c>
      <c r="N10" s="209">
        <v>1.6449430029024683E-2</v>
      </c>
      <c r="O10" s="209">
        <v>1.7424157508365512E-2</v>
      </c>
      <c r="P10" s="209">
        <v>1.595189208347466E-2</v>
      </c>
      <c r="Q10" s="209">
        <v>1.3698011425415092E-2</v>
      </c>
      <c r="R10" s="209">
        <v>1.4863960604762645E-2</v>
      </c>
      <c r="S10" s="209">
        <v>1.3737491952837804E-2</v>
      </c>
      <c r="T10" s="209">
        <v>1.435571224306955E-2</v>
      </c>
      <c r="U10" s="209">
        <v>1.5492778715846967E-2</v>
      </c>
      <c r="V10" s="209">
        <v>1.5742004117152972E-2</v>
      </c>
      <c r="W10" s="209">
        <v>1.6550230982896121E-2</v>
      </c>
      <c r="X10" s="209">
        <v>1.7351633163245797E-2</v>
      </c>
      <c r="Y10" s="209">
        <v>1.7069509689427477E-2</v>
      </c>
      <c r="Z10" s="209">
        <v>1.7218839839426837E-2</v>
      </c>
      <c r="AA10" s="209">
        <v>7.9492396033028559E-3</v>
      </c>
      <c r="AB10" s="209">
        <v>7.3751359013170476E-3</v>
      </c>
      <c r="AC10" s="210">
        <v>1.3551540193362997E-2</v>
      </c>
    </row>
    <row r="11" spans="1:29" ht="32.25" thickBot="1" x14ac:dyDescent="0.25">
      <c r="A11" s="125" t="s">
        <v>223</v>
      </c>
      <c r="B11" s="92" t="s">
        <v>213</v>
      </c>
      <c r="C11" s="211">
        <v>1.3219460967121279</v>
      </c>
      <c r="D11" s="211">
        <v>1.4730426305558821</v>
      </c>
      <c r="E11" s="211">
        <v>1.7641721411309126</v>
      </c>
      <c r="F11" s="211">
        <v>1.5902023795245002</v>
      </c>
      <c r="G11" s="211">
        <v>1.4376593019573365</v>
      </c>
      <c r="H11" s="211">
        <v>1.5592921325372981</v>
      </c>
      <c r="I11" s="211">
        <v>1.4008148347513985</v>
      </c>
      <c r="J11" s="211">
        <v>1.3387036691695169</v>
      </c>
      <c r="K11" s="211">
        <v>1.5144898625531455</v>
      </c>
      <c r="L11" s="211">
        <v>1.6242220134116101</v>
      </c>
      <c r="M11" s="211">
        <v>1.702976621503262</v>
      </c>
      <c r="N11" s="211">
        <v>1.753354488078356</v>
      </c>
      <c r="O11" s="211">
        <v>1.7882284769591856</v>
      </c>
      <c r="P11" s="211">
        <v>1.6417818662572965</v>
      </c>
      <c r="Q11" s="211">
        <v>1.4435515882488756</v>
      </c>
      <c r="R11" s="211">
        <v>1.5663919737134462</v>
      </c>
      <c r="S11" s="211">
        <v>1.4743431388249653</v>
      </c>
      <c r="T11" s="211">
        <v>1.5434698767311796</v>
      </c>
      <c r="U11" s="211">
        <v>1.6597796061830947</v>
      </c>
      <c r="V11" s="211">
        <v>1.7257223849818173</v>
      </c>
      <c r="W11" s="211">
        <v>1.8158110980820041</v>
      </c>
      <c r="X11" s="213">
        <v>1.9300038518693845</v>
      </c>
      <c r="Y11" s="213">
        <v>1.9032352372063168</v>
      </c>
      <c r="Z11" s="213">
        <v>1.9084598019826726</v>
      </c>
      <c r="AA11" s="213">
        <v>0.82161369156267783</v>
      </c>
      <c r="AB11" s="213">
        <v>0.75548710421189758</v>
      </c>
      <c r="AC11" s="214">
        <v>1.4986515479882301</v>
      </c>
    </row>
    <row r="12" spans="1:29" ht="15.75" x14ac:dyDescent="0.2">
      <c r="A12" s="129" t="s">
        <v>9</v>
      </c>
      <c r="B12" s="130" t="s">
        <v>212</v>
      </c>
      <c r="C12" s="215">
        <v>14.831692502551286</v>
      </c>
      <c r="D12" s="215">
        <v>15.80444671456258</v>
      </c>
      <c r="E12" s="215">
        <v>16.423352748273942</v>
      </c>
      <c r="F12" s="215">
        <v>16.346003571343111</v>
      </c>
      <c r="G12" s="215">
        <v>15.640262511712105</v>
      </c>
      <c r="H12" s="215">
        <v>15.478381541947462</v>
      </c>
      <c r="I12" s="215">
        <v>15.863015499842556</v>
      </c>
      <c r="J12" s="215">
        <v>15.614537362337288</v>
      </c>
      <c r="K12" s="215">
        <v>15.567632801338085</v>
      </c>
      <c r="L12" s="215">
        <v>15.714149969825364</v>
      </c>
      <c r="M12" s="215">
        <v>15.666413131855014</v>
      </c>
      <c r="N12" s="215">
        <v>15.933923679592683</v>
      </c>
      <c r="O12" s="215">
        <v>15.398535405047518</v>
      </c>
      <c r="P12" s="215">
        <v>14.729164937272405</v>
      </c>
      <c r="Q12" s="215">
        <v>14.217840680142672</v>
      </c>
      <c r="R12" s="215">
        <v>13.799232578127459</v>
      </c>
      <c r="S12" s="215">
        <v>13.51629278670983</v>
      </c>
      <c r="T12" s="215">
        <v>13.354369474022317</v>
      </c>
      <c r="U12" s="215">
        <v>13.607201995611341</v>
      </c>
      <c r="V12" s="215">
        <v>13.906121800095264</v>
      </c>
      <c r="W12" s="215">
        <v>14.327414921443129</v>
      </c>
      <c r="X12" s="215">
        <v>14.763984647980131</v>
      </c>
      <c r="Y12" s="215">
        <v>14.629309316265401</v>
      </c>
      <c r="Z12" s="215">
        <v>14.472840908335254</v>
      </c>
      <c r="AA12" s="215">
        <v>10.73045639928341</v>
      </c>
      <c r="AB12" s="215">
        <v>11.783318622129398</v>
      </c>
      <c r="AC12" s="216">
        <v>12.860689303200422</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73C1-61FA-4828-89B8-35D5B3D2C206}">
  <dimension ref="A1:L21"/>
  <sheetViews>
    <sheetView zoomScale="80" zoomScaleNormal="80" workbookViewId="0"/>
  </sheetViews>
  <sheetFormatPr defaultRowHeight="12.75" x14ac:dyDescent="0.2"/>
  <cols>
    <col min="1" max="1" width="73.28515625" style="203" customWidth="1"/>
    <col min="2" max="12" width="15.7109375" style="203" customWidth="1"/>
    <col min="13" max="16384" width="9.140625" style="203"/>
  </cols>
  <sheetData>
    <row r="1" spans="1:12" ht="18.75" x14ac:dyDescent="0.2">
      <c r="A1" s="93" t="s">
        <v>420</v>
      </c>
    </row>
    <row r="2" spans="1:12" ht="15" x14ac:dyDescent="0.2">
      <c r="A2" s="8" t="s">
        <v>400</v>
      </c>
    </row>
    <row r="3" spans="1:12" ht="15" x14ac:dyDescent="0.2">
      <c r="A3" s="90" t="s">
        <v>430</v>
      </c>
    </row>
    <row r="4" spans="1:12" ht="84" customHeight="1" thickBot="1" x14ac:dyDescent="0.3">
      <c r="A4" s="217" t="s">
        <v>495</v>
      </c>
      <c r="B4" s="218" t="s">
        <v>214</v>
      </c>
      <c r="C4" s="218" t="s">
        <v>215</v>
      </c>
      <c r="D4" s="218" t="s">
        <v>329</v>
      </c>
      <c r="E4" s="218" t="s">
        <v>330</v>
      </c>
      <c r="F4" s="218" t="s">
        <v>342</v>
      </c>
      <c r="G4" s="218" t="s">
        <v>343</v>
      </c>
      <c r="H4" s="218" t="s">
        <v>344</v>
      </c>
      <c r="I4" s="218" t="s">
        <v>345</v>
      </c>
      <c r="J4" s="219" t="s">
        <v>346</v>
      </c>
      <c r="K4" s="218" t="s">
        <v>347</v>
      </c>
      <c r="L4" s="219" t="s">
        <v>348</v>
      </c>
    </row>
    <row r="5" spans="1:12" ht="15.75" x14ac:dyDescent="0.25">
      <c r="A5" s="114" t="s">
        <v>421</v>
      </c>
      <c r="B5" s="94">
        <v>0.59649144660900821</v>
      </c>
      <c r="C5" s="95">
        <v>5.292107544251115</v>
      </c>
      <c r="D5" s="220">
        <v>0.31253804596300933</v>
      </c>
      <c r="E5" s="220">
        <v>2.2233713403446922</v>
      </c>
      <c r="F5" s="220">
        <v>0.33385656359119875</v>
      </c>
      <c r="G5" s="220">
        <v>2.3986033770761317</v>
      </c>
      <c r="H5" s="221">
        <v>0.1391878985837858</v>
      </c>
      <c r="I5" s="222">
        <v>6.8210951925873994E-2</v>
      </c>
      <c r="J5" s="222">
        <v>7.88136617359982E-2</v>
      </c>
      <c r="K5" s="222">
        <v>-0.44029949550972008</v>
      </c>
      <c r="L5" s="223">
        <v>-0.54675838368368657</v>
      </c>
    </row>
    <row r="6" spans="1:12" ht="15.75" x14ac:dyDescent="0.25">
      <c r="A6" s="114" t="s">
        <v>96</v>
      </c>
      <c r="B6" s="96">
        <v>5.6168085507949908</v>
      </c>
      <c r="C6" s="97">
        <v>72.036274738645119</v>
      </c>
      <c r="D6" s="224">
        <v>4.8164617208253153</v>
      </c>
      <c r="E6" s="224">
        <v>57.44011364028303</v>
      </c>
      <c r="F6" s="224">
        <v>5.0199974197479014</v>
      </c>
      <c r="G6" s="224">
        <v>59.559188178406245</v>
      </c>
      <c r="H6" s="225">
        <v>8.4285860390017023E-2</v>
      </c>
      <c r="I6" s="226">
        <v>4.2258344552504733E-2</v>
      </c>
      <c r="J6" s="226">
        <v>3.6891893205397451E-2</v>
      </c>
      <c r="K6" s="226">
        <v>-0.10625449054385484</v>
      </c>
      <c r="L6" s="227">
        <v>-0.17320560516915962</v>
      </c>
    </row>
    <row r="7" spans="1:12" ht="15.75" x14ac:dyDescent="0.25">
      <c r="A7" s="114" t="s">
        <v>106</v>
      </c>
      <c r="B7" s="96">
        <v>1.8587839104348907</v>
      </c>
      <c r="C7" s="97">
        <v>21.286174988440727</v>
      </c>
      <c r="D7" s="224">
        <v>1.7249763150108346</v>
      </c>
      <c r="E7" s="224">
        <v>20.238668538914645</v>
      </c>
      <c r="F7" s="224">
        <v>1.6497647044454962</v>
      </c>
      <c r="G7" s="224">
        <v>19.126753308275813</v>
      </c>
      <c r="H7" s="225">
        <v>8.6254299297710488E-2</v>
      </c>
      <c r="I7" s="226">
        <v>-4.3601532328787961E-2</v>
      </c>
      <c r="J7" s="226">
        <v>-5.4940137415702833E-2</v>
      </c>
      <c r="K7" s="226">
        <v>-0.11244943794488262</v>
      </c>
      <c r="L7" s="227">
        <v>-0.10144714498201625</v>
      </c>
    </row>
    <row r="8" spans="1:12" ht="15.75" x14ac:dyDescent="0.25">
      <c r="A8" s="114" t="s">
        <v>422</v>
      </c>
      <c r="B8" s="96">
        <v>0.92612500182546842</v>
      </c>
      <c r="C8" s="97">
        <v>11.48497522905099</v>
      </c>
      <c r="D8" s="224">
        <v>1.8469619399754591</v>
      </c>
      <c r="E8" s="224">
        <v>18.625980736198049</v>
      </c>
      <c r="F8" s="228">
        <v>1.865346018837404</v>
      </c>
      <c r="G8" s="224">
        <v>18.627586275357643</v>
      </c>
      <c r="H8" s="225">
        <v>0.1001389010504846</v>
      </c>
      <c r="I8" s="226">
        <v>9.9536858145486216E-3</v>
      </c>
      <c r="J8" s="226">
        <v>8.6198905836651826E-5</v>
      </c>
      <c r="K8" s="226">
        <v>1.0141406561324378</v>
      </c>
      <c r="L8" s="227">
        <v>0.62190913814420579</v>
      </c>
    </row>
    <row r="9" spans="1:12" ht="15.75" x14ac:dyDescent="0.25">
      <c r="A9" s="114" t="s">
        <v>423</v>
      </c>
      <c r="B9" s="96">
        <v>3.3254409700025522E-2</v>
      </c>
      <c r="C9" s="97">
        <v>0.68412964951851085</v>
      </c>
      <c r="D9" s="224">
        <v>2.2715017053986274E-2</v>
      </c>
      <c r="E9" s="224">
        <v>0.42322332781718719</v>
      </c>
      <c r="F9" s="224">
        <v>2.4888469767402614E-2</v>
      </c>
      <c r="G9" s="224">
        <v>0.47054247597362064</v>
      </c>
      <c r="H9" s="225">
        <v>5.2893141508436103E-2</v>
      </c>
      <c r="I9" s="226">
        <v>9.5683516690775211E-2</v>
      </c>
      <c r="J9" s="226">
        <v>0.11180656888760425</v>
      </c>
      <c r="K9" s="226">
        <v>-0.25157385165121388</v>
      </c>
      <c r="L9" s="227">
        <v>-0.31220277281537562</v>
      </c>
    </row>
    <row r="10" spans="1:12" ht="16.5" thickBot="1" x14ac:dyDescent="0.3">
      <c r="A10" s="114" t="s">
        <v>424</v>
      </c>
      <c r="B10" s="96">
        <v>1.57008132272419E-2</v>
      </c>
      <c r="C10" s="224">
        <v>0.17297787524016461</v>
      </c>
      <c r="D10" s="224">
        <v>7.9403968135793909E-2</v>
      </c>
      <c r="E10" s="224">
        <v>0.78431622623223396</v>
      </c>
      <c r="F10" s="229">
        <v>8.3903172490013306E-2</v>
      </c>
      <c r="G10" s="229">
        <v>0.82685492622676093</v>
      </c>
      <c r="H10" s="230">
        <v>0.1014726644647253</v>
      </c>
      <c r="I10" s="231">
        <v>5.6662210464406684E-2</v>
      </c>
      <c r="J10" s="231">
        <v>5.4236669562324438E-2</v>
      </c>
      <c r="K10" s="226">
        <v>4.3438743124742114</v>
      </c>
      <c r="L10" s="232">
        <v>3.7801195677698396</v>
      </c>
    </row>
    <row r="11" spans="1:12" ht="16.5" thickBot="1" x14ac:dyDescent="0.3">
      <c r="A11" s="115" t="s">
        <v>246</v>
      </c>
      <c r="B11" s="233">
        <v>9.047164132591627</v>
      </c>
      <c r="C11" s="98">
        <v>110.95664002514663</v>
      </c>
      <c r="D11" s="99">
        <v>8.8030570069643996</v>
      </c>
      <c r="E11" s="99">
        <v>99.73567380978983</v>
      </c>
      <c r="F11" s="99">
        <v>8.9777563488794154</v>
      </c>
      <c r="G11" s="99">
        <v>101.0095285413162</v>
      </c>
      <c r="H11" s="234">
        <v>8.8880291577712087E-2</v>
      </c>
      <c r="I11" s="235">
        <v>1.984530394121101E-2</v>
      </c>
      <c r="J11" s="235">
        <v>1.2772307870058541E-2</v>
      </c>
      <c r="K11" s="236">
        <v>-7.6717723581664699E-3</v>
      </c>
      <c r="L11" s="237">
        <v>-8.9648636454529126E-2</v>
      </c>
    </row>
    <row r="12" spans="1:12" ht="15.75" x14ac:dyDescent="0.25">
      <c r="A12" s="116" t="s">
        <v>496</v>
      </c>
      <c r="B12" s="96">
        <v>3.162656597998192</v>
      </c>
      <c r="C12" s="97">
        <v>45.843489159641045</v>
      </c>
      <c r="D12" s="224">
        <v>3.0229858233804818</v>
      </c>
      <c r="E12" s="224">
        <v>32.357915787874923</v>
      </c>
      <c r="F12" s="220">
        <v>3.1068130992478271</v>
      </c>
      <c r="G12" s="220">
        <v>32.587613194992485</v>
      </c>
      <c r="H12" s="238">
        <v>9.5337239970837442E-2</v>
      </c>
      <c r="I12" s="222">
        <v>2.7729959968388028E-2</v>
      </c>
      <c r="J12" s="222">
        <v>7.0986465452028353E-3</v>
      </c>
      <c r="K12" s="222">
        <v>-1.7657148988515253E-2</v>
      </c>
      <c r="L12" s="223">
        <v>-0.28915504050068153</v>
      </c>
    </row>
    <row r="13" spans="1:12" ht="15.75" x14ac:dyDescent="0.25">
      <c r="A13" s="114" t="s">
        <v>497</v>
      </c>
      <c r="B13" s="96">
        <v>4.2435759646859896</v>
      </c>
      <c r="C13" s="97">
        <v>38.477417801871724</v>
      </c>
      <c r="D13" s="224">
        <v>3.4403192465826491</v>
      </c>
      <c r="E13" s="224">
        <v>37.90057273794303</v>
      </c>
      <c r="F13" s="224">
        <v>3.4922068372619059</v>
      </c>
      <c r="G13" s="224">
        <v>38.355916349102394</v>
      </c>
      <c r="H13" s="239">
        <v>9.1047409882664188E-2</v>
      </c>
      <c r="I13" s="226">
        <v>1.5082202249340097E-2</v>
      </c>
      <c r="J13" s="226">
        <v>1.2014161746519212E-2</v>
      </c>
      <c r="K13" s="226">
        <v>-0.17706036929155869</v>
      </c>
      <c r="L13" s="227">
        <v>-3.1577340609228585E-3</v>
      </c>
    </row>
    <row r="14" spans="1:12" ht="16.5" thickBot="1" x14ac:dyDescent="0.3">
      <c r="A14" s="117" t="s">
        <v>498</v>
      </c>
      <c r="B14" s="96">
        <v>0.98721186194143584</v>
      </c>
      <c r="C14" s="97">
        <v>17.031284266266425</v>
      </c>
      <c r="D14" s="224">
        <v>1.5847596626315199</v>
      </c>
      <c r="E14" s="224">
        <v>21.308318740722981</v>
      </c>
      <c r="F14" s="229">
        <v>1.6208994407758746</v>
      </c>
      <c r="G14" s="229">
        <v>21.84453143887982</v>
      </c>
      <c r="H14" s="240">
        <v>7.4201611754003083E-2</v>
      </c>
      <c r="I14" s="231">
        <v>2.280457977100701E-2</v>
      </c>
      <c r="J14" s="231">
        <v>2.5164477060879771E-2</v>
      </c>
      <c r="K14" s="231">
        <v>0.64189623652641126</v>
      </c>
      <c r="L14" s="232">
        <v>0.28261210941954101</v>
      </c>
    </row>
    <row r="15" spans="1:12" ht="16.5" thickBot="1" x14ac:dyDescent="0.3">
      <c r="A15" s="118" t="s">
        <v>12</v>
      </c>
      <c r="B15" s="233">
        <v>0.12342322159502873</v>
      </c>
      <c r="C15" s="98">
        <v>1.9579746134508642</v>
      </c>
      <c r="D15" s="99">
        <v>0.13066559326519336</v>
      </c>
      <c r="E15" s="99">
        <v>1.5709224876421406</v>
      </c>
      <c r="F15" s="99">
        <v>0.12597942287691849</v>
      </c>
      <c r="G15" s="99">
        <v>1.5060604911472595</v>
      </c>
      <c r="H15" s="241">
        <v>8.3648315334898776E-2</v>
      </c>
      <c r="I15" s="235">
        <v>-3.586384350441834E-2</v>
      </c>
      <c r="J15" s="235">
        <v>-4.1289113247232861E-2</v>
      </c>
      <c r="K15" s="235">
        <v>2.0710861771839496E-2</v>
      </c>
      <c r="L15" s="237">
        <v>-0.23080693651442258</v>
      </c>
    </row>
    <row r="16" spans="1:12" ht="15.75" x14ac:dyDescent="0.25">
      <c r="A16" s="114" t="s">
        <v>437</v>
      </c>
      <c r="B16" s="242">
        <v>1.3219460967121277</v>
      </c>
      <c r="C16" s="243">
        <v>23.647335578030287</v>
      </c>
      <c r="D16" s="224">
        <v>0.7554871042118978</v>
      </c>
      <c r="E16" s="224">
        <v>20.238059537942085</v>
      </c>
      <c r="F16" s="224">
        <v>1.4986515479882303</v>
      </c>
      <c r="G16" s="224">
        <v>34.765863571032043</v>
      </c>
      <c r="H16" s="239">
        <v>4.3106984669782564E-2</v>
      </c>
      <c r="I16" s="222">
        <v>0.98368911875945264</v>
      </c>
      <c r="J16" s="222">
        <v>0.71784570086145827</v>
      </c>
      <c r="K16" s="222">
        <v>0.13367069331767367</v>
      </c>
      <c r="L16" s="223">
        <v>0.47018100438053145</v>
      </c>
    </row>
    <row r="17" spans="1:12" ht="15.75" x14ac:dyDescent="0.25">
      <c r="A17" s="114" t="s">
        <v>438</v>
      </c>
      <c r="B17" s="242">
        <v>0.48039055681253595</v>
      </c>
      <c r="C17" s="243">
        <v>1.4938079493874166</v>
      </c>
      <c r="D17" s="224">
        <v>0.21539049450094178</v>
      </c>
      <c r="E17" s="224">
        <v>0.73452894255181433</v>
      </c>
      <c r="F17" s="224">
        <v>0.33717006196327065</v>
      </c>
      <c r="G17" s="224">
        <v>1.1095306772609248</v>
      </c>
      <c r="H17" s="239">
        <v>0.30388529931919983</v>
      </c>
      <c r="I17" s="226">
        <v>0.56538970182733117</v>
      </c>
      <c r="J17" s="226">
        <v>0.51053363997655887</v>
      </c>
      <c r="K17" s="226">
        <v>-0.29813345166390232</v>
      </c>
      <c r="L17" s="227">
        <v>-0.25724677143676794</v>
      </c>
    </row>
    <row r="18" spans="1:12" ht="16.5" thickBot="1" x14ac:dyDescent="0.3">
      <c r="A18" s="114" t="s">
        <v>439</v>
      </c>
      <c r="B18" s="242">
        <v>3.2936677770593414</v>
      </c>
      <c r="C18" s="243">
        <v>8.4569780122328773</v>
      </c>
      <c r="D18" s="224">
        <v>1.6718978542471283</v>
      </c>
      <c r="E18" s="224">
        <v>5.2587160583447528</v>
      </c>
      <c r="F18" s="224">
        <v>1.678506908047682</v>
      </c>
      <c r="G18" s="224">
        <v>5.3421785904200147</v>
      </c>
      <c r="H18" s="239">
        <v>0.31419895079091953</v>
      </c>
      <c r="I18" s="231">
        <v>3.9530248715641631E-3</v>
      </c>
      <c r="J18" s="231">
        <v>1.5871275640147963E-2</v>
      </c>
      <c r="K18" s="231">
        <v>-0.49038366293691904</v>
      </c>
      <c r="L18" s="232">
        <v>-0.36831116473370951</v>
      </c>
    </row>
    <row r="19" spans="1:12" ht="16.5" thickBot="1" x14ac:dyDescent="0.3">
      <c r="A19" s="119" t="s">
        <v>440</v>
      </c>
      <c r="B19" s="244">
        <v>0.56510071778062787</v>
      </c>
      <c r="C19" s="245">
        <v>6.3961954110599226</v>
      </c>
      <c r="D19" s="246">
        <v>0.20682056893983464</v>
      </c>
      <c r="E19" s="246">
        <v>2.4541334133980763</v>
      </c>
      <c r="F19" s="246">
        <v>0.24262501344490139</v>
      </c>
      <c r="G19" s="246">
        <v>2.6792422912485048</v>
      </c>
      <c r="H19" s="247">
        <v>9.0557324448562709E-2</v>
      </c>
      <c r="I19" s="248">
        <v>0.17311839285908981</v>
      </c>
      <c r="J19" s="248">
        <v>9.172642229695871E-2</v>
      </c>
      <c r="K19" s="248">
        <v>-0.57065173373379352</v>
      </c>
      <c r="L19" s="249">
        <v>-0.5811193812784835</v>
      </c>
    </row>
    <row r="20" spans="1:12" ht="16.5" thickBot="1" x14ac:dyDescent="0.3">
      <c r="A20" s="120" t="s">
        <v>224</v>
      </c>
      <c r="B20" s="233">
        <v>13.509746405839159</v>
      </c>
      <c r="C20" s="98">
        <v>129.2615960112777</v>
      </c>
      <c r="D20" s="98">
        <v>11.027831517917498</v>
      </c>
      <c r="E20" s="99">
        <v>109.75397471172663</v>
      </c>
      <c r="F20" s="98">
        <v>11.362037755212187</v>
      </c>
      <c r="G20" s="99">
        <v>111.64654059139289</v>
      </c>
      <c r="H20" s="241">
        <v>0.10176793382963192</v>
      </c>
      <c r="I20" s="235">
        <v>3.0305707586453901E-2</v>
      </c>
      <c r="J20" s="235">
        <v>1.7243711534248973E-2</v>
      </c>
      <c r="K20" s="235">
        <v>-0.1589747568983747</v>
      </c>
      <c r="L20" s="237">
        <v>-0.13627446947466093</v>
      </c>
    </row>
    <row r="21" spans="1:12" ht="21" customHeight="1" x14ac:dyDescent="0.25">
      <c r="A21" s="121" t="s">
        <v>225</v>
      </c>
      <c r="B21" s="250">
        <v>14.831692502551288</v>
      </c>
      <c r="C21" s="251">
        <v>152.908931589308</v>
      </c>
      <c r="D21" s="251">
        <v>11.783318622129396</v>
      </c>
      <c r="E21" s="252">
        <v>129.99203424966871</v>
      </c>
      <c r="F21" s="253">
        <v>12.860689303200417</v>
      </c>
      <c r="G21" s="253">
        <v>146.41240416242493</v>
      </c>
      <c r="H21" s="254">
        <v>8.7838796014395107E-2</v>
      </c>
      <c r="I21" s="235">
        <v>9.1431855118276145E-2</v>
      </c>
      <c r="J21" s="235">
        <v>0.12631827794323541</v>
      </c>
      <c r="K21" s="235">
        <v>-0.13289132032718634</v>
      </c>
      <c r="L21" s="237">
        <v>-4.2486252172187211E-2</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6E9D-C92D-4DE0-A406-3F88078A1BC4}">
  <dimension ref="A1:B17"/>
  <sheetViews>
    <sheetView zoomScale="80" zoomScaleNormal="80" workbookViewId="0"/>
  </sheetViews>
  <sheetFormatPr defaultRowHeight="12.75" x14ac:dyDescent="0.2"/>
  <cols>
    <col min="1" max="1" width="46.28515625" customWidth="1"/>
    <col min="2" max="2" width="13.7109375" customWidth="1"/>
  </cols>
  <sheetData>
    <row r="1" spans="1:2" ht="15" x14ac:dyDescent="0.25">
      <c r="A1" s="67" t="s">
        <v>450</v>
      </c>
    </row>
    <row r="2" spans="1:2" ht="15" x14ac:dyDescent="0.2">
      <c r="A2" s="8" t="s">
        <v>400</v>
      </c>
    </row>
    <row r="3" spans="1:2" ht="15" x14ac:dyDescent="0.2">
      <c r="A3" s="90" t="s">
        <v>401</v>
      </c>
    </row>
    <row r="4" spans="1:2" ht="15" x14ac:dyDescent="0.2">
      <c r="A4" s="90" t="s">
        <v>449</v>
      </c>
    </row>
    <row r="5" spans="1:2" ht="75" customHeight="1" x14ac:dyDescent="0.25">
      <c r="A5" s="113" t="s">
        <v>221</v>
      </c>
      <c r="B5" s="113" t="s">
        <v>494</v>
      </c>
    </row>
    <row r="6" spans="1:2" ht="15.75" x14ac:dyDescent="0.25">
      <c r="A6" s="78" t="s">
        <v>451</v>
      </c>
      <c r="B6" s="79">
        <v>164.5</v>
      </c>
    </row>
    <row r="7" spans="1:2" ht="15.75" x14ac:dyDescent="0.25">
      <c r="A7" s="78" t="s">
        <v>452</v>
      </c>
      <c r="B7" s="79">
        <v>169.84</v>
      </c>
    </row>
    <row r="8" spans="1:2" ht="15.75" x14ac:dyDescent="0.25">
      <c r="A8" s="78" t="s">
        <v>453</v>
      </c>
      <c r="B8" s="79">
        <v>126.07</v>
      </c>
    </row>
    <row r="9" spans="1:2" ht="15" x14ac:dyDescent="0.2">
      <c r="A9" s="78" t="s">
        <v>19</v>
      </c>
      <c r="B9" s="81">
        <v>113.67</v>
      </c>
    </row>
    <row r="10" spans="1:2" ht="15.75" x14ac:dyDescent="0.25">
      <c r="A10" s="78" t="s">
        <v>18</v>
      </c>
      <c r="B10" s="79">
        <v>108.46000000000001</v>
      </c>
    </row>
    <row r="11" spans="1:2" ht="15.75" x14ac:dyDescent="0.25">
      <c r="A11" s="78" t="s">
        <v>17</v>
      </c>
      <c r="B11" s="79">
        <v>27.169999999999998</v>
      </c>
    </row>
    <row r="12" spans="1:2" ht="15.75" x14ac:dyDescent="0.25">
      <c r="A12" s="82" t="s">
        <v>16</v>
      </c>
      <c r="B12" s="79">
        <v>35.46</v>
      </c>
    </row>
    <row r="13" spans="1:2" ht="15.75" x14ac:dyDescent="0.25">
      <c r="A13" s="82" t="s">
        <v>15</v>
      </c>
      <c r="B13" s="79">
        <v>28.6</v>
      </c>
    </row>
    <row r="14" spans="1:2" ht="15.75" x14ac:dyDescent="0.25">
      <c r="A14" s="82" t="s">
        <v>14</v>
      </c>
      <c r="B14" s="79">
        <v>112.69999999999999</v>
      </c>
    </row>
    <row r="15" spans="1:2" ht="15.75" x14ac:dyDescent="0.25">
      <c r="A15" s="78" t="s">
        <v>456</v>
      </c>
      <c r="B15" s="79">
        <v>160.98000000000002</v>
      </c>
    </row>
    <row r="16" spans="1:2" ht="15.75" x14ac:dyDescent="0.25">
      <c r="A16" s="78" t="s">
        <v>457</v>
      </c>
      <c r="B16" s="79">
        <v>109.74000000000001</v>
      </c>
    </row>
    <row r="17" spans="1:2" ht="15.75" x14ac:dyDescent="0.25">
      <c r="A17" s="78" t="s">
        <v>458</v>
      </c>
      <c r="B17" s="79">
        <v>154.23000000000002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72F9-3087-41C0-B72B-8BF9F469CF78}">
  <dimension ref="A4:AP63"/>
  <sheetViews>
    <sheetView zoomScale="80" zoomScaleNormal="80" workbookViewId="0"/>
  </sheetViews>
  <sheetFormatPr defaultColWidth="9.140625" defaultRowHeight="15" x14ac:dyDescent="0.25"/>
  <cols>
    <col min="1" max="1" width="28.7109375" style="63" customWidth="1"/>
    <col min="2" max="2" width="27.85546875" style="63" customWidth="1"/>
    <col min="3" max="3" width="26.5703125" style="63" customWidth="1"/>
    <col min="4" max="10" width="9.140625" style="63"/>
    <col min="11" max="11" width="5.28515625" style="63" customWidth="1"/>
    <col min="12" max="12" width="42.140625" style="63" customWidth="1"/>
    <col min="13" max="37" width="8.85546875" style="63" customWidth="1"/>
    <col min="38" max="38" width="7.42578125" style="63" customWidth="1"/>
    <col min="39" max="16384" width="9.140625" style="63"/>
  </cols>
  <sheetData>
    <row r="4" spans="12:42" x14ac:dyDescent="0.25">
      <c r="AO4" s="64"/>
      <c r="AP4" s="64"/>
    </row>
    <row r="5" spans="12:42" x14ac:dyDescent="0.25">
      <c r="AO5" s="64"/>
      <c r="AP5" s="64"/>
    </row>
    <row r="6" spans="12:42" x14ac:dyDescent="0.25">
      <c r="AO6" s="64"/>
      <c r="AP6" s="64"/>
    </row>
    <row r="7" spans="12:42" x14ac:dyDescent="0.25">
      <c r="AO7" s="64"/>
      <c r="AP7" s="64"/>
    </row>
    <row r="8" spans="12:42" x14ac:dyDescent="0.25">
      <c r="AO8" s="64"/>
      <c r="AP8" s="64"/>
    </row>
    <row r="9" spans="12:42" x14ac:dyDescent="0.25">
      <c r="AO9" s="64"/>
      <c r="AP9" s="64"/>
    </row>
    <row r="10" spans="12:42" x14ac:dyDescent="0.25">
      <c r="AO10" s="64"/>
      <c r="AP10" s="64"/>
    </row>
    <row r="11" spans="12:42" ht="15.75" x14ac:dyDescent="0.25">
      <c r="L11" s="65"/>
      <c r="M11" s="64"/>
      <c r="N11" s="64"/>
      <c r="O11" s="64"/>
      <c r="P11" s="64"/>
      <c r="Q11" s="64"/>
      <c r="R11" s="64"/>
      <c r="S11" s="64"/>
      <c r="T11" s="64"/>
      <c r="U11" s="64"/>
      <c r="V11" s="64"/>
      <c r="W11" s="64"/>
      <c r="X11" s="64"/>
      <c r="Y11" s="64"/>
      <c r="Z11" s="64"/>
      <c r="AA11" s="64"/>
      <c r="AB11" s="64"/>
      <c r="AC11" s="64"/>
      <c r="AD11" s="64"/>
      <c r="AE11" s="64"/>
      <c r="AF11" s="64"/>
      <c r="AG11" s="64"/>
      <c r="AH11" s="64"/>
      <c r="AI11" s="64"/>
      <c r="AJ11" s="64"/>
      <c r="AO11" s="64"/>
      <c r="AP11" s="64"/>
    </row>
    <row r="12" spans="12:42" x14ac:dyDescent="0.25">
      <c r="L12" s="66"/>
      <c r="M12" s="64"/>
      <c r="N12" s="64"/>
      <c r="O12" s="64"/>
      <c r="P12" s="64"/>
      <c r="Q12" s="64"/>
      <c r="R12" s="64"/>
      <c r="S12" s="64"/>
      <c r="T12" s="64"/>
      <c r="U12" s="64"/>
      <c r="V12" s="64"/>
      <c r="W12" s="64"/>
      <c r="X12" s="64"/>
      <c r="Y12" s="64"/>
      <c r="Z12" s="64"/>
      <c r="AA12" s="64"/>
      <c r="AB12" s="64"/>
      <c r="AC12" s="64"/>
      <c r="AD12" s="64"/>
      <c r="AE12" s="64"/>
      <c r="AF12" s="64"/>
      <c r="AG12" s="64"/>
      <c r="AH12" s="64"/>
      <c r="AI12" s="64"/>
      <c r="AJ12" s="64"/>
      <c r="AO12" s="64"/>
      <c r="AP12" s="64"/>
    </row>
    <row r="13" spans="12:42" x14ac:dyDescent="0.25">
      <c r="L13" s="66"/>
      <c r="M13" s="64"/>
      <c r="N13" s="64"/>
      <c r="O13" s="64"/>
      <c r="P13" s="64"/>
      <c r="Q13" s="64"/>
      <c r="R13" s="64"/>
      <c r="S13" s="64"/>
      <c r="T13" s="64"/>
      <c r="U13" s="64"/>
      <c r="V13" s="64"/>
      <c r="W13" s="64"/>
      <c r="X13" s="64"/>
      <c r="Y13" s="64"/>
      <c r="Z13" s="64"/>
      <c r="AA13" s="64"/>
      <c r="AB13" s="64"/>
      <c r="AC13" s="64"/>
      <c r="AD13" s="64"/>
      <c r="AE13" s="64"/>
      <c r="AF13" s="64"/>
      <c r="AG13" s="64"/>
      <c r="AH13" s="64"/>
      <c r="AI13" s="64"/>
      <c r="AJ13" s="64"/>
      <c r="AO13" s="64"/>
      <c r="AP13" s="64"/>
    </row>
    <row r="14" spans="12:42" x14ac:dyDescent="0.25">
      <c r="AO14" s="64"/>
      <c r="AP14" s="64"/>
    </row>
    <row r="15" spans="12:42" x14ac:dyDescent="0.25">
      <c r="AO15" s="64"/>
      <c r="AP15" s="64"/>
    </row>
    <row r="16" spans="12:42" x14ac:dyDescent="0.25">
      <c r="AO16" s="64"/>
      <c r="AP16" s="64"/>
    </row>
    <row r="17" spans="3:42" x14ac:dyDescent="0.25">
      <c r="M17" s="64"/>
      <c r="N17" s="64"/>
      <c r="O17" s="64"/>
      <c r="P17" s="64"/>
      <c r="Q17" s="64"/>
      <c r="R17" s="64"/>
      <c r="S17" s="64"/>
      <c r="T17" s="64"/>
      <c r="U17" s="64"/>
      <c r="V17" s="64"/>
      <c r="W17" s="64"/>
      <c r="X17" s="64"/>
      <c r="Y17" s="64"/>
      <c r="Z17" s="64"/>
      <c r="AA17" s="64"/>
      <c r="AB17" s="64"/>
      <c r="AC17" s="64"/>
      <c r="AD17" s="64"/>
      <c r="AE17" s="64"/>
      <c r="AF17" s="64"/>
      <c r="AG17" s="64"/>
      <c r="AH17" s="64"/>
      <c r="AO17" s="64"/>
      <c r="AP17" s="64"/>
    </row>
    <row r="19" spans="3:42" x14ac:dyDescent="0.25">
      <c r="M19" s="64"/>
      <c r="N19" s="64"/>
      <c r="O19" s="64"/>
      <c r="P19" s="64"/>
      <c r="Q19" s="64"/>
      <c r="R19" s="64"/>
      <c r="S19" s="64"/>
      <c r="T19" s="64"/>
      <c r="U19" s="64"/>
      <c r="V19" s="64"/>
      <c r="W19" s="64"/>
      <c r="X19" s="64"/>
      <c r="Y19" s="64"/>
      <c r="Z19" s="64"/>
      <c r="AA19" s="64"/>
      <c r="AB19" s="64"/>
      <c r="AC19" s="64"/>
      <c r="AD19" s="64"/>
      <c r="AE19" s="64"/>
      <c r="AF19" s="64"/>
      <c r="AG19" s="64"/>
      <c r="AH19" s="64"/>
      <c r="AI19" s="64"/>
      <c r="AJ19" s="64"/>
    </row>
    <row r="20" spans="3:42" x14ac:dyDescent="0.25">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3:42" x14ac:dyDescent="0.25">
      <c r="M21" s="64"/>
      <c r="N21" s="64"/>
      <c r="O21" s="64"/>
      <c r="P21" s="64"/>
      <c r="Q21" s="64"/>
      <c r="R21" s="64"/>
      <c r="S21" s="64"/>
      <c r="T21" s="64"/>
      <c r="U21" s="64"/>
      <c r="V21" s="64"/>
      <c r="W21" s="64"/>
      <c r="X21" s="64"/>
      <c r="Y21" s="64"/>
      <c r="Z21" s="64"/>
      <c r="AA21" s="64"/>
      <c r="AB21" s="64"/>
      <c r="AC21" s="64"/>
      <c r="AD21" s="64"/>
      <c r="AE21" s="64"/>
      <c r="AF21" s="64"/>
      <c r="AG21" s="64"/>
      <c r="AH21" s="64"/>
      <c r="AI21" s="64"/>
      <c r="AJ21" s="64"/>
    </row>
    <row r="22" spans="3:42" x14ac:dyDescent="0.25">
      <c r="M22" s="64"/>
      <c r="N22" s="64"/>
      <c r="O22" s="64"/>
      <c r="P22" s="64"/>
      <c r="Q22" s="64"/>
      <c r="R22" s="64"/>
      <c r="S22" s="64"/>
      <c r="T22" s="64"/>
      <c r="U22" s="64"/>
      <c r="V22" s="64"/>
      <c r="W22" s="64"/>
      <c r="X22" s="64"/>
      <c r="Y22" s="64"/>
      <c r="Z22" s="64"/>
      <c r="AA22" s="64"/>
      <c r="AB22" s="64"/>
      <c r="AC22" s="64"/>
      <c r="AD22" s="64"/>
      <c r="AE22" s="64"/>
      <c r="AF22" s="64"/>
      <c r="AG22" s="64"/>
      <c r="AH22" s="64"/>
      <c r="AI22" s="64"/>
      <c r="AJ22" s="64"/>
    </row>
    <row r="23" spans="3:42" x14ac:dyDescent="0.25">
      <c r="M23" s="64"/>
      <c r="N23" s="64"/>
      <c r="O23" s="64"/>
      <c r="P23" s="64"/>
      <c r="Q23" s="64"/>
      <c r="R23" s="64"/>
      <c r="S23" s="64"/>
      <c r="T23" s="64"/>
      <c r="U23" s="64"/>
      <c r="V23" s="64"/>
      <c r="W23" s="64"/>
      <c r="X23" s="64"/>
      <c r="Y23" s="64"/>
      <c r="Z23" s="64"/>
      <c r="AA23" s="64"/>
      <c r="AB23" s="64"/>
      <c r="AC23" s="64"/>
      <c r="AD23" s="64"/>
      <c r="AE23" s="64"/>
      <c r="AF23" s="64"/>
      <c r="AG23" s="64"/>
      <c r="AH23" s="64"/>
      <c r="AI23" s="64"/>
      <c r="AJ23" s="64"/>
    </row>
    <row r="24" spans="3:42" x14ac:dyDescent="0.25">
      <c r="M24" s="64"/>
      <c r="N24" s="64"/>
      <c r="O24" s="64"/>
      <c r="P24" s="64"/>
      <c r="Q24" s="64"/>
      <c r="R24" s="64"/>
      <c r="S24" s="64"/>
      <c r="T24" s="64"/>
      <c r="U24" s="64"/>
      <c r="V24" s="64"/>
      <c r="W24" s="64"/>
      <c r="X24" s="64"/>
      <c r="Y24" s="64"/>
      <c r="Z24" s="64"/>
      <c r="AA24" s="64"/>
      <c r="AB24" s="64"/>
      <c r="AC24" s="64"/>
      <c r="AD24" s="64"/>
      <c r="AE24" s="64"/>
      <c r="AF24" s="64"/>
      <c r="AG24" s="64"/>
      <c r="AH24" s="64"/>
      <c r="AI24" s="64"/>
      <c r="AJ24" s="64"/>
    </row>
    <row r="25" spans="3:42" x14ac:dyDescent="0.25">
      <c r="Y25" s="64"/>
      <c r="Z25" s="64"/>
      <c r="AA25" s="64"/>
      <c r="AB25" s="64"/>
      <c r="AC25" s="64"/>
      <c r="AD25" s="64"/>
      <c r="AE25" s="64"/>
      <c r="AF25" s="64"/>
      <c r="AG25" s="64"/>
      <c r="AH25" s="64"/>
      <c r="AI25" s="64"/>
    </row>
    <row r="26" spans="3:42" x14ac:dyDescent="0.25">
      <c r="Y26" s="64"/>
      <c r="Z26" s="64"/>
      <c r="AA26" s="64"/>
      <c r="AB26" s="64"/>
      <c r="AC26" s="64"/>
      <c r="AD26" s="64"/>
      <c r="AE26" s="64"/>
      <c r="AF26" s="64"/>
      <c r="AG26" s="64"/>
      <c r="AH26" s="64"/>
      <c r="AI26" s="64"/>
    </row>
    <row r="27" spans="3:42" x14ac:dyDescent="0.25">
      <c r="Y27" s="64"/>
      <c r="Z27" s="64"/>
      <c r="AA27" s="64"/>
      <c r="AB27" s="64"/>
      <c r="AC27" s="64"/>
      <c r="AD27" s="64"/>
      <c r="AE27" s="64"/>
      <c r="AF27" s="64"/>
      <c r="AG27" s="64"/>
      <c r="AH27" s="64"/>
      <c r="AI27" s="64"/>
    </row>
    <row r="30" spans="3:42" x14ac:dyDescent="0.25">
      <c r="I30" s="67"/>
    </row>
    <row r="32" spans="3:42" ht="15.75" x14ac:dyDescent="0.25">
      <c r="C32" s="68"/>
      <c r="D32" s="68"/>
      <c r="E32" s="69"/>
      <c r="I32" s="78"/>
      <c r="J32" s="79"/>
      <c r="K32" s="80"/>
    </row>
    <row r="33" spans="3:11" ht="15.75" x14ac:dyDescent="0.25">
      <c r="C33" s="68"/>
      <c r="D33" s="68"/>
      <c r="E33" s="69"/>
      <c r="I33" s="78"/>
      <c r="J33" s="79"/>
      <c r="K33" s="80"/>
    </row>
    <row r="34" spans="3:11" ht="15.75" x14ac:dyDescent="0.25">
      <c r="C34" s="68"/>
      <c r="D34" s="68"/>
      <c r="E34" s="69"/>
      <c r="I34" s="78"/>
      <c r="J34" s="79"/>
      <c r="K34" s="80"/>
    </row>
    <row r="35" spans="3:11" ht="15.75" x14ac:dyDescent="0.25">
      <c r="E35" s="69"/>
      <c r="I35" s="78"/>
      <c r="J35" s="81"/>
      <c r="K35" s="80"/>
    </row>
    <row r="36" spans="3:11" ht="15.75" x14ac:dyDescent="0.25">
      <c r="E36" s="69"/>
      <c r="I36" s="78"/>
      <c r="J36" s="81"/>
      <c r="K36" s="80"/>
    </row>
    <row r="37" spans="3:11" ht="15.75" x14ac:dyDescent="0.25">
      <c r="E37" s="69"/>
      <c r="I37" s="78"/>
      <c r="J37" s="79"/>
      <c r="K37" s="80"/>
    </row>
    <row r="38" spans="3:11" ht="15.75" x14ac:dyDescent="0.25">
      <c r="E38" s="69"/>
      <c r="I38" s="78"/>
      <c r="J38" s="79"/>
      <c r="K38" s="80"/>
    </row>
    <row r="39" spans="3:11" ht="15.75" x14ac:dyDescent="0.25">
      <c r="E39" s="69"/>
      <c r="I39" s="82"/>
      <c r="J39" s="79"/>
      <c r="K39" s="80"/>
    </row>
    <row r="40" spans="3:11" ht="15.75" x14ac:dyDescent="0.25">
      <c r="E40" s="69"/>
      <c r="I40" s="82"/>
      <c r="J40" s="79"/>
      <c r="K40" s="80"/>
    </row>
    <row r="41" spans="3:11" ht="15.75" x14ac:dyDescent="0.25">
      <c r="E41" s="69"/>
      <c r="I41" s="82"/>
      <c r="J41" s="79"/>
      <c r="K41" s="80"/>
    </row>
    <row r="42" spans="3:11" ht="15.75" x14ac:dyDescent="0.25">
      <c r="E42" s="69"/>
      <c r="I42" s="78"/>
      <c r="J42" s="79"/>
      <c r="K42" s="80"/>
    </row>
    <row r="43" spans="3:11" ht="15.75" x14ac:dyDescent="0.25">
      <c r="E43" s="69"/>
      <c r="I43" s="78"/>
      <c r="J43" s="79"/>
      <c r="K43" s="80"/>
    </row>
    <row r="44" spans="3:11" ht="15.75" x14ac:dyDescent="0.25">
      <c r="E44" s="69"/>
      <c r="I44" s="78"/>
      <c r="J44" s="79"/>
      <c r="K44" s="80"/>
    </row>
    <row r="46" spans="3:11" x14ac:dyDescent="0.25">
      <c r="I46" s="70"/>
    </row>
    <row r="47" spans="3:11" x14ac:dyDescent="0.25">
      <c r="I47" s="48"/>
    </row>
    <row r="48" spans="3:11" x14ac:dyDescent="0.25">
      <c r="I48" s="48"/>
    </row>
    <row r="49" spans="1:9" x14ac:dyDescent="0.25">
      <c r="I49" s="70"/>
    </row>
    <row r="50" spans="1:9" x14ac:dyDescent="0.25">
      <c r="I50" s="70"/>
    </row>
    <row r="51" spans="1:9" x14ac:dyDescent="0.25">
      <c r="I51" s="70"/>
    </row>
    <row r="52" spans="1:9" x14ac:dyDescent="0.25">
      <c r="A52" s="71"/>
    </row>
    <row r="54" spans="1:9" x14ac:dyDescent="0.25">
      <c r="A54" s="71"/>
    </row>
    <row r="56" spans="1:9" x14ac:dyDescent="0.25">
      <c r="A56" s="47"/>
    </row>
    <row r="57" spans="1:9" x14ac:dyDescent="0.25">
      <c r="A57" s="45"/>
    </row>
    <row r="58" spans="1:9" x14ac:dyDescent="0.25">
      <c r="A58" s="45"/>
    </row>
    <row r="59" spans="1:9" x14ac:dyDescent="0.25">
      <c r="A59" s="47"/>
    </row>
    <row r="60" spans="1:9" x14ac:dyDescent="0.25">
      <c r="A60" s="47"/>
    </row>
    <row r="61" spans="1:9" x14ac:dyDescent="0.25">
      <c r="A61" s="47"/>
    </row>
    <row r="62" spans="1:9" x14ac:dyDescent="0.25">
      <c r="A62" s="47"/>
    </row>
    <row r="63" spans="1:9" x14ac:dyDescent="0.25">
      <c r="A63" s="47"/>
    </row>
  </sheetData>
  <pageMargins left="0.70866141732283472" right="0.70866141732283472" top="0.74803149606299213" bottom="0.74803149606299213" header="0.31496062992125984" footer="0.31496062992125984"/>
  <pageSetup paperSize="9" scale="59" orientation="portrait" r:id="rId1"/>
  <headerFooter>
    <oddHeader>&amp;R&amp;12ENVIRONMENT AND  EMISSIONS</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924D-7707-4644-A393-ED6D36C38CA8}">
  <dimension ref="A1:AB13"/>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2.75" x14ac:dyDescent="0.2"/>
  <cols>
    <col min="1" max="1" width="32" style="142" customWidth="1"/>
    <col min="2" max="16384" width="9.140625" style="142"/>
  </cols>
  <sheetData>
    <row r="1" spans="1:28" x14ac:dyDescent="0.2">
      <c r="A1" s="52" t="s">
        <v>534</v>
      </c>
    </row>
    <row r="2" spans="1:28" x14ac:dyDescent="0.2">
      <c r="A2" s="142" t="s">
        <v>400</v>
      </c>
    </row>
    <row r="3" spans="1:28" x14ac:dyDescent="0.2">
      <c r="A3" s="142" t="s">
        <v>401</v>
      </c>
    </row>
    <row r="4" spans="1:28" ht="13.5" thickBot="1" x14ac:dyDescent="0.25">
      <c r="A4" s="142" t="s">
        <v>449</v>
      </c>
    </row>
    <row r="5" spans="1:28" ht="15.75" thickBot="1" x14ac:dyDescent="0.3">
      <c r="A5" s="255" t="s">
        <v>495</v>
      </c>
      <c r="B5" s="256" t="s">
        <v>500</v>
      </c>
      <c r="C5" s="257" t="s">
        <v>501</v>
      </c>
      <c r="D5" s="257" t="s">
        <v>502</v>
      </c>
      <c r="E5" s="257" t="s">
        <v>503</v>
      </c>
      <c r="F5" s="257" t="s">
        <v>504</v>
      </c>
      <c r="G5" s="257" t="s">
        <v>461</v>
      </c>
      <c r="H5" s="257" t="s">
        <v>462</v>
      </c>
      <c r="I5" s="257" t="s">
        <v>463</v>
      </c>
      <c r="J5" s="257" t="s">
        <v>464</v>
      </c>
      <c r="K5" s="257" t="s">
        <v>465</v>
      </c>
      <c r="L5" s="257" t="s">
        <v>466</v>
      </c>
      <c r="M5" s="257" t="s">
        <v>467</v>
      </c>
      <c r="N5" s="257" t="s">
        <v>468</v>
      </c>
      <c r="O5" s="257" t="s">
        <v>469</v>
      </c>
      <c r="P5" s="257" t="s">
        <v>470</v>
      </c>
      <c r="Q5" s="257" t="s">
        <v>471</v>
      </c>
      <c r="R5" s="257" t="s">
        <v>472</v>
      </c>
      <c r="S5" s="257" t="s">
        <v>473</v>
      </c>
      <c r="T5" s="257" t="s">
        <v>474</v>
      </c>
      <c r="U5" s="257" t="s">
        <v>475</v>
      </c>
      <c r="V5" s="257" t="s">
        <v>476</v>
      </c>
      <c r="W5" s="256" t="s">
        <v>477</v>
      </c>
      <c r="X5" s="257" t="s">
        <v>478</v>
      </c>
      <c r="Y5" s="257" t="s">
        <v>479</v>
      </c>
      <c r="Z5" s="257" t="s">
        <v>480</v>
      </c>
      <c r="AA5" s="257" t="s">
        <v>481</v>
      </c>
      <c r="AB5" s="258" t="s">
        <v>482</v>
      </c>
    </row>
    <row r="6" spans="1:28" ht="15" x14ac:dyDescent="0.25">
      <c r="A6" s="259" t="s">
        <v>216</v>
      </c>
      <c r="B6" s="260">
        <v>0.59246625963328925</v>
      </c>
      <c r="C6" s="260">
        <v>0.60389936911385711</v>
      </c>
      <c r="D6" s="260">
        <v>0.60241710419116401</v>
      </c>
      <c r="E6" s="260">
        <v>0.5864868691538091</v>
      </c>
      <c r="F6" s="260">
        <v>0.55447201809174107</v>
      </c>
      <c r="G6" s="260">
        <v>0.55486733752093764</v>
      </c>
      <c r="H6" s="260">
        <v>0.57208137141683379</v>
      </c>
      <c r="I6" s="260">
        <v>0.58336893124038114</v>
      </c>
      <c r="J6" s="260">
        <v>0.53300668342886715</v>
      </c>
      <c r="K6" s="260">
        <v>0.53319459313333817</v>
      </c>
      <c r="L6" s="260">
        <v>0.542161284527922</v>
      </c>
      <c r="M6" s="260">
        <v>0.57018882505145274</v>
      </c>
      <c r="N6" s="260">
        <v>0.52197433679382377</v>
      </c>
      <c r="O6" s="260">
        <v>0.52670147551380064</v>
      </c>
      <c r="P6" s="260">
        <v>0.54225478929590665</v>
      </c>
      <c r="Q6" s="260">
        <v>0.49838713256523709</v>
      </c>
      <c r="R6" s="260">
        <v>0.47928843303569257</v>
      </c>
      <c r="S6" s="260">
        <v>0.48581999404261828</v>
      </c>
      <c r="T6" s="260">
        <v>0.47909866834068171</v>
      </c>
      <c r="U6" s="260">
        <v>0.46383298591683275</v>
      </c>
      <c r="V6" s="260">
        <v>0.44550400233184212</v>
      </c>
      <c r="W6" s="261">
        <v>0.46056029841807034</v>
      </c>
      <c r="X6" s="261">
        <v>0.39208155019017848</v>
      </c>
      <c r="Y6" s="261">
        <v>0.43159508003922586</v>
      </c>
      <c r="Z6" s="261">
        <v>0.33274408775192732</v>
      </c>
      <c r="AA6" s="261">
        <v>0.32790870665172422</v>
      </c>
      <c r="AB6" s="262">
        <v>0.33385656359119875</v>
      </c>
    </row>
    <row r="7" spans="1:28" ht="15" x14ac:dyDescent="0.25">
      <c r="A7" s="263" t="s">
        <v>217</v>
      </c>
      <c r="B7" s="264">
        <v>5.748497657829331</v>
      </c>
      <c r="C7" s="264">
        <v>5.7899861317253549</v>
      </c>
      <c r="D7" s="264">
        <v>5.9886273313105463</v>
      </c>
      <c r="E7" s="264">
        <v>6.0658327674502264</v>
      </c>
      <c r="F7" s="264">
        <v>6.0403911298868422</v>
      </c>
      <c r="G7" s="264">
        <v>6.0281178640451953</v>
      </c>
      <c r="H7" s="264">
        <v>6.2360173649462345</v>
      </c>
      <c r="I7" s="264">
        <v>6.1608855896216603</v>
      </c>
      <c r="J7" s="264">
        <v>6.2056396740645496</v>
      </c>
      <c r="K7" s="264">
        <v>6.2004650196017224</v>
      </c>
      <c r="L7" s="264">
        <v>6.2631915392573552</v>
      </c>
      <c r="M7" s="264">
        <v>6.2860478341010761</v>
      </c>
      <c r="N7" s="264">
        <v>6.1232991478224612</v>
      </c>
      <c r="O7" s="264">
        <v>5.9531136669806921</v>
      </c>
      <c r="P7" s="264">
        <v>5.7078313765349389</v>
      </c>
      <c r="Q7" s="264">
        <v>5.6000931615538008</v>
      </c>
      <c r="R7" s="264">
        <v>5.5921695806244083</v>
      </c>
      <c r="S7" s="264">
        <v>5.4822257320528003</v>
      </c>
      <c r="T7" s="264">
        <v>5.4744152477178663</v>
      </c>
      <c r="U7" s="264">
        <v>5.4796914772365763</v>
      </c>
      <c r="V7" s="264">
        <v>5.5549689896778602</v>
      </c>
      <c r="W7" s="265">
        <v>5.6432319360779628</v>
      </c>
      <c r="X7" s="265">
        <v>5.5201480957016038</v>
      </c>
      <c r="Y7" s="265">
        <v>5.3691451843544744</v>
      </c>
      <c r="Z7" s="265">
        <v>3.9432836112362937</v>
      </c>
      <c r="AA7" s="265">
        <v>4.7401286590995948</v>
      </c>
      <c r="AB7" s="266">
        <v>5.0199974197479014</v>
      </c>
    </row>
    <row r="8" spans="1:28" ht="15" x14ac:dyDescent="0.25">
      <c r="A8" s="263" t="s">
        <v>21</v>
      </c>
      <c r="B8" s="264">
        <v>1.8561162381743972</v>
      </c>
      <c r="C8" s="264">
        <v>1.8118808305040532</v>
      </c>
      <c r="D8" s="264">
        <v>1.8300333420149861</v>
      </c>
      <c r="E8" s="264">
        <v>1.7860225964727154</v>
      </c>
      <c r="F8" s="264">
        <v>1.7415791024233962</v>
      </c>
      <c r="G8" s="264">
        <v>1.7181304807975315</v>
      </c>
      <c r="H8" s="264">
        <v>1.7335638871769752</v>
      </c>
      <c r="I8" s="264">
        <v>1.8004647433692138</v>
      </c>
      <c r="J8" s="264">
        <v>1.8536606845130674</v>
      </c>
      <c r="K8" s="264">
        <v>1.9127147134721727</v>
      </c>
      <c r="L8" s="264">
        <v>1.9646260909547413</v>
      </c>
      <c r="M8" s="264">
        <v>2.0098052243523488</v>
      </c>
      <c r="N8" s="264">
        <v>1.8939082264778393</v>
      </c>
      <c r="O8" s="264">
        <v>1.7564028450384894</v>
      </c>
      <c r="P8" s="264">
        <v>1.7861755224356888</v>
      </c>
      <c r="Q8" s="264">
        <v>1.7246787845271994</v>
      </c>
      <c r="R8" s="264">
        <v>1.7416178968022118</v>
      </c>
      <c r="S8" s="264">
        <v>1.7328166758635524</v>
      </c>
      <c r="T8" s="264">
        <v>1.7098138303150554</v>
      </c>
      <c r="U8" s="264">
        <v>1.7444745756920135</v>
      </c>
      <c r="V8" s="264">
        <v>1.8058687220100942</v>
      </c>
      <c r="W8" s="265">
        <v>1.8557726326308308</v>
      </c>
      <c r="X8" s="265">
        <v>1.8179664295414022</v>
      </c>
      <c r="Y8" s="265">
        <v>1.7393314993495421</v>
      </c>
      <c r="Z8" s="265">
        <v>1.5217597746566707</v>
      </c>
      <c r="AA8" s="265">
        <v>1.8266686122609594</v>
      </c>
      <c r="AB8" s="266">
        <v>1.6497647044454962</v>
      </c>
    </row>
    <row r="9" spans="1:28" ht="15" x14ac:dyDescent="0.25">
      <c r="A9" s="263" t="s">
        <v>218</v>
      </c>
      <c r="B9" s="264">
        <v>0.93072484935600452</v>
      </c>
      <c r="C9" s="264">
        <v>0.99974825762108677</v>
      </c>
      <c r="D9" s="264">
        <v>1.1407133977152817</v>
      </c>
      <c r="E9" s="264">
        <v>1.1374970490736545</v>
      </c>
      <c r="F9" s="264">
        <v>1.1041634275728893</v>
      </c>
      <c r="G9" s="264">
        <v>1.0908332034232213</v>
      </c>
      <c r="H9" s="264">
        <v>1.1154193986980045</v>
      </c>
      <c r="I9" s="264">
        <v>1.1512216778293001</v>
      </c>
      <c r="J9" s="264">
        <v>1.1808956308300667</v>
      </c>
      <c r="K9" s="264">
        <v>1.2238163121733001</v>
      </c>
      <c r="L9" s="264">
        <v>1.2674249149110588</v>
      </c>
      <c r="M9" s="264">
        <v>1.3311326746179402</v>
      </c>
      <c r="N9" s="264">
        <v>1.2725959249992078</v>
      </c>
      <c r="O9" s="264">
        <v>1.255104000705487</v>
      </c>
      <c r="P9" s="264">
        <v>1.2830860114280338</v>
      </c>
      <c r="Q9" s="264">
        <v>1.2793526004683906</v>
      </c>
      <c r="R9" s="264">
        <v>1.2945753344817601</v>
      </c>
      <c r="S9" s="264">
        <v>1.3121910694225893</v>
      </c>
      <c r="T9" s="264">
        <v>1.3704693688006762</v>
      </c>
      <c r="U9" s="264">
        <v>1.440637912886896</v>
      </c>
      <c r="V9" s="264">
        <v>1.5600216868684982</v>
      </c>
      <c r="W9" s="265">
        <v>1.6716382938164893</v>
      </c>
      <c r="X9" s="265">
        <v>1.6351732114279782</v>
      </c>
      <c r="Y9" s="265">
        <v>1.5705489637249086</v>
      </c>
      <c r="Z9" s="265">
        <v>1.3928291046809451</v>
      </c>
      <c r="AA9" s="265">
        <v>1.7940378554844298</v>
      </c>
      <c r="AB9" s="266">
        <v>1.865346018837404</v>
      </c>
    </row>
    <row r="10" spans="1:28" ht="15" x14ac:dyDescent="0.25">
      <c r="A10" s="263" t="s">
        <v>12</v>
      </c>
      <c r="B10" s="264">
        <v>0.1189511168665629</v>
      </c>
      <c r="C10" s="264">
        <v>0.12121528590037725</v>
      </c>
      <c r="D10" s="264">
        <v>0.13954946409238217</v>
      </c>
      <c r="E10" s="264">
        <v>0.13772913548229321</v>
      </c>
      <c r="F10" s="264">
        <v>0.13962537717713738</v>
      </c>
      <c r="G10" s="264">
        <v>0.14397192846401985</v>
      </c>
      <c r="H10" s="264">
        <v>0.14290610611731935</v>
      </c>
      <c r="I10" s="264">
        <v>0.14441035854770967</v>
      </c>
      <c r="J10" s="264">
        <v>0.14987550012935072</v>
      </c>
      <c r="K10" s="264">
        <v>0.15370912373305279</v>
      </c>
      <c r="L10" s="264">
        <v>0.15828013565791538</v>
      </c>
      <c r="M10" s="264">
        <v>0.16942553049723874</v>
      </c>
      <c r="N10" s="264">
        <v>0.17006350199665041</v>
      </c>
      <c r="O10" s="264">
        <v>0.16996724769050858</v>
      </c>
      <c r="P10" s="264">
        <v>0.17059350410268931</v>
      </c>
      <c r="Q10" s="264">
        <v>0.16430117901349001</v>
      </c>
      <c r="R10" s="264">
        <v>0.16769768677647312</v>
      </c>
      <c r="S10" s="264">
        <v>0.16790592404856691</v>
      </c>
      <c r="T10" s="264">
        <v>0.17133178810599334</v>
      </c>
      <c r="U10" s="264">
        <v>0.16794545806342231</v>
      </c>
      <c r="V10" s="264">
        <v>0.1673126355860739</v>
      </c>
      <c r="W10" s="265">
        <v>0.16545485119598208</v>
      </c>
      <c r="X10" s="265">
        <v>0.15686625662715675</v>
      </c>
      <c r="Y10" s="265">
        <v>0.16137556070930045</v>
      </c>
      <c r="Z10" s="265">
        <v>0.12363732309273909</v>
      </c>
      <c r="AA10" s="265">
        <v>0.13074031940185615</v>
      </c>
      <c r="AB10" s="266">
        <v>0.12597942287691849</v>
      </c>
    </row>
    <row r="11" spans="1:28" ht="15" x14ac:dyDescent="0.25">
      <c r="A11" s="263" t="s">
        <v>219</v>
      </c>
      <c r="B11" s="264">
        <v>1.3152789612383025</v>
      </c>
      <c r="C11" s="264">
        <v>1.4639451975216753</v>
      </c>
      <c r="D11" s="264">
        <v>1.7651701988257438</v>
      </c>
      <c r="E11" s="265">
        <v>1.5969689893521626</v>
      </c>
      <c r="F11" s="264">
        <v>1.4439789423236484</v>
      </c>
      <c r="G11" s="264">
        <v>1.5650152413364535</v>
      </c>
      <c r="H11" s="264">
        <v>1.4035431997572447</v>
      </c>
      <c r="I11" s="264">
        <v>1.3413504573872235</v>
      </c>
      <c r="J11" s="264">
        <v>1.5168722215446169</v>
      </c>
      <c r="K11" s="264">
        <v>1.6247214113691106</v>
      </c>
      <c r="L11" s="264">
        <v>1.703643530553413</v>
      </c>
      <c r="M11" s="264">
        <v>1.7542304448643813</v>
      </c>
      <c r="N11" s="264">
        <v>1.7895963600248006</v>
      </c>
      <c r="O11" s="264">
        <v>1.6428628781135453</v>
      </c>
      <c r="P11" s="264">
        <v>1.4443714661468532</v>
      </c>
      <c r="Q11" s="264">
        <v>1.5665583694841372</v>
      </c>
      <c r="R11" s="264">
        <v>1.4740391273186066</v>
      </c>
      <c r="S11" s="264">
        <v>1.5440814676649237</v>
      </c>
      <c r="T11" s="264">
        <v>1.6601310283326447</v>
      </c>
      <c r="U11" s="264">
        <v>1.726661616803584</v>
      </c>
      <c r="V11" s="264">
        <v>1.8172514861284657</v>
      </c>
      <c r="W11" s="265">
        <v>1.9301456763869056</v>
      </c>
      <c r="X11" s="265">
        <v>1.9032801858527155</v>
      </c>
      <c r="Y11" s="265">
        <v>1.9080307498884814</v>
      </c>
      <c r="Z11" s="265">
        <v>0.80645739130054628</v>
      </c>
      <c r="AA11" s="265">
        <v>0.69620466458526087</v>
      </c>
      <c r="AB11" s="266">
        <v>1.4986515479882303</v>
      </c>
    </row>
    <row r="12" spans="1:28" ht="15" x14ac:dyDescent="0.25">
      <c r="A12" s="267" t="s">
        <v>220</v>
      </c>
      <c r="B12" s="264">
        <v>3.7614147472788773</v>
      </c>
      <c r="C12" s="265">
        <v>4.5958827531854922</v>
      </c>
      <c r="D12" s="264">
        <v>4.7002196923954473</v>
      </c>
      <c r="E12" s="264">
        <v>4.7957220080265595</v>
      </c>
      <c r="F12" s="265">
        <v>4.399862374137216</v>
      </c>
      <c r="G12" s="264">
        <v>4.1257386743328839</v>
      </c>
      <c r="H12" s="264">
        <v>4.3502383559526248</v>
      </c>
      <c r="I12" s="264">
        <v>4.110559644443172</v>
      </c>
      <c r="J12" s="264">
        <v>3.9425473539903302</v>
      </c>
      <c r="K12" s="264">
        <v>3.9376961257075562</v>
      </c>
      <c r="L12" s="264">
        <v>3.5870425232574377</v>
      </c>
      <c r="M12" s="264">
        <v>3.6599658635034169</v>
      </c>
      <c r="N12" s="264">
        <v>3.4259833678295797</v>
      </c>
      <c r="O12" s="264">
        <v>3.2231827627761653</v>
      </c>
      <c r="P12" s="264">
        <v>3.01477788513975</v>
      </c>
      <c r="Q12" s="264">
        <v>2.6316656691310265</v>
      </c>
      <c r="R12" s="264">
        <v>2.4028787998687422</v>
      </c>
      <c r="S12" s="264">
        <v>2.2739290936400982</v>
      </c>
      <c r="T12" s="264">
        <v>2.3327636178680127</v>
      </c>
      <c r="U12" s="264">
        <v>2.4648767370603122</v>
      </c>
      <c r="V12" s="264">
        <v>2.5004124878607419</v>
      </c>
      <c r="W12" s="265">
        <v>2.437585760577214</v>
      </c>
      <c r="X12" s="265">
        <v>2.4953604632222213</v>
      </c>
      <c r="Y12" s="265">
        <v>2.4429162322129434</v>
      </c>
      <c r="Z12" s="265">
        <v>1.91428014683299</v>
      </c>
      <c r="AA12" s="265">
        <v>2.0240378689732816</v>
      </c>
      <c r="AB12" s="266">
        <v>2.0156769700109525</v>
      </c>
    </row>
    <row r="13" spans="1:28" ht="15.75" x14ac:dyDescent="0.25">
      <c r="A13" s="26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70"/>
      <c r="AA13" s="270"/>
      <c r="AB13" s="270">
        <v>0.24262501344490139</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O207"/>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2.75" x14ac:dyDescent="0.2"/>
  <cols>
    <col min="1" max="2" width="22.5703125" style="203" customWidth="1"/>
    <col min="3" max="12" width="9.140625" style="203" customWidth="1"/>
    <col min="13" max="16" width="9.140625" style="203"/>
    <col min="17" max="17" width="9" style="203" customWidth="1"/>
    <col min="18" max="16384" width="9.140625" style="203"/>
  </cols>
  <sheetData>
    <row r="1" spans="1:35" ht="15.75" x14ac:dyDescent="0.2">
      <c r="A1" s="271" t="s">
        <v>189</v>
      </c>
      <c r="B1" s="271"/>
    </row>
    <row r="2" spans="1:35" ht="15.75" x14ac:dyDescent="0.2">
      <c r="A2" s="8" t="s">
        <v>400</v>
      </c>
      <c r="B2" s="271"/>
    </row>
    <row r="3" spans="1:35" ht="15.75" x14ac:dyDescent="0.2">
      <c r="A3" s="90" t="s">
        <v>401</v>
      </c>
      <c r="B3" s="271"/>
    </row>
    <row r="4" spans="1:35" ht="15.75" x14ac:dyDescent="0.2">
      <c r="A4" s="25" t="s">
        <v>95</v>
      </c>
      <c r="B4" s="271"/>
    </row>
    <row r="5" spans="1:35" ht="15.75" x14ac:dyDescent="0.25">
      <c r="A5" s="18" t="s">
        <v>459</v>
      </c>
      <c r="B5" s="18" t="s">
        <v>460</v>
      </c>
      <c r="C5" s="18" t="s">
        <v>461</v>
      </c>
      <c r="D5" s="18" t="s">
        <v>462</v>
      </c>
      <c r="E5" s="18" t="s">
        <v>463</v>
      </c>
      <c r="F5" s="18" t="s">
        <v>464</v>
      </c>
      <c r="G5" s="18" t="s">
        <v>465</v>
      </c>
      <c r="H5" s="19" t="s">
        <v>466</v>
      </c>
      <c r="I5" s="19" t="s">
        <v>467</v>
      </c>
      <c r="J5" s="19" t="s">
        <v>468</v>
      </c>
      <c r="K5" s="19" t="s">
        <v>469</v>
      </c>
      <c r="L5" s="19" t="s">
        <v>470</v>
      </c>
      <c r="M5" s="19" t="s">
        <v>471</v>
      </c>
      <c r="N5" s="19" t="s">
        <v>472</v>
      </c>
      <c r="O5" s="19" t="s">
        <v>473</v>
      </c>
      <c r="P5" s="19" t="s">
        <v>474</v>
      </c>
      <c r="Q5" s="19" t="s">
        <v>475</v>
      </c>
      <c r="R5" s="19" t="s">
        <v>476</v>
      </c>
      <c r="S5" s="19" t="s">
        <v>477</v>
      </c>
      <c r="T5" s="19" t="s">
        <v>478</v>
      </c>
      <c r="U5" s="19" t="s">
        <v>479</v>
      </c>
      <c r="V5" s="19" t="s">
        <v>480</v>
      </c>
      <c r="W5" s="19" t="s">
        <v>481</v>
      </c>
      <c r="X5" s="19" t="s">
        <v>482</v>
      </c>
      <c r="Y5" s="19" t="s">
        <v>483</v>
      </c>
    </row>
    <row r="6" spans="1:35" ht="15.75" x14ac:dyDescent="0.25">
      <c r="A6" s="104" t="s">
        <v>315</v>
      </c>
      <c r="B6" s="101" t="s">
        <v>59</v>
      </c>
      <c r="C6" s="102">
        <v>0</v>
      </c>
      <c r="D6" s="102">
        <v>0</v>
      </c>
      <c r="E6" s="102">
        <v>0</v>
      </c>
      <c r="F6" s="102">
        <v>0</v>
      </c>
      <c r="G6" s="102">
        <v>0</v>
      </c>
      <c r="H6" s="102">
        <v>0</v>
      </c>
      <c r="I6" s="102">
        <v>0</v>
      </c>
      <c r="J6" s="36">
        <v>0.3</v>
      </c>
      <c r="K6" s="36">
        <v>1.3</v>
      </c>
      <c r="L6" s="36">
        <v>2.2999999999999998</v>
      </c>
      <c r="M6" s="36">
        <v>4.5999999999999996</v>
      </c>
      <c r="N6" s="36">
        <v>13</v>
      </c>
      <c r="O6" s="36">
        <v>25.6</v>
      </c>
      <c r="P6" s="36">
        <v>36.200000000000003</v>
      </c>
      <c r="Q6" s="36">
        <v>39.1</v>
      </c>
      <c r="R6" s="36">
        <v>36.4</v>
      </c>
      <c r="S6" s="36">
        <v>32.299999999999997</v>
      </c>
      <c r="T6" s="36">
        <v>22.9</v>
      </c>
      <c r="U6" s="36">
        <v>17.399999999999999</v>
      </c>
      <c r="V6" s="36">
        <v>17</v>
      </c>
      <c r="W6" s="36">
        <v>19.3</v>
      </c>
      <c r="X6" s="36">
        <v>24</v>
      </c>
      <c r="Y6" s="36">
        <v>28.3</v>
      </c>
    </row>
    <row r="7" spans="1:35" ht="15.75" x14ac:dyDescent="0.25">
      <c r="A7" s="104" t="s">
        <v>316</v>
      </c>
      <c r="B7" s="101" t="s">
        <v>59</v>
      </c>
      <c r="C7" s="102">
        <v>0</v>
      </c>
      <c r="D7" s="20">
        <v>0.5</v>
      </c>
      <c r="E7" s="20">
        <v>0.7</v>
      </c>
      <c r="F7" s="36">
        <v>0.7</v>
      </c>
      <c r="G7" s="36">
        <v>1.2</v>
      </c>
      <c r="H7" s="36">
        <v>3.4</v>
      </c>
      <c r="I7" s="36">
        <v>4</v>
      </c>
      <c r="J7" s="36">
        <v>4.8</v>
      </c>
      <c r="K7" s="36">
        <v>8.1</v>
      </c>
      <c r="L7" s="36">
        <v>9.1999999999999993</v>
      </c>
      <c r="M7" s="36">
        <v>15.3</v>
      </c>
      <c r="N7" s="36">
        <v>17.3</v>
      </c>
      <c r="O7" s="36">
        <v>23.5</v>
      </c>
      <c r="P7" s="36">
        <v>34.799999999999997</v>
      </c>
      <c r="Q7" s="36">
        <v>46.9</v>
      </c>
      <c r="R7" s="36">
        <v>52.6</v>
      </c>
      <c r="S7" s="36">
        <v>43.6</v>
      </c>
      <c r="T7" s="36">
        <v>32.6</v>
      </c>
      <c r="U7" s="36">
        <v>24.1</v>
      </c>
      <c r="V7" s="36">
        <v>8.1999999999999993</v>
      </c>
      <c r="W7" s="36">
        <v>6.8</v>
      </c>
      <c r="X7" s="36">
        <v>7.4</v>
      </c>
      <c r="Y7" s="36">
        <v>9.1</v>
      </c>
    </row>
    <row r="8" spans="1:35" ht="15.75" x14ac:dyDescent="0.25">
      <c r="A8" s="104" t="s">
        <v>317</v>
      </c>
      <c r="B8" s="101" t="s">
        <v>59</v>
      </c>
      <c r="C8" s="20">
        <v>3.3</v>
      </c>
      <c r="D8" s="20">
        <v>6.5</v>
      </c>
      <c r="E8" s="20">
        <v>10.8</v>
      </c>
      <c r="F8" s="36">
        <v>15</v>
      </c>
      <c r="G8" s="36">
        <v>15</v>
      </c>
      <c r="H8" s="36">
        <v>15.7</v>
      </c>
      <c r="I8" s="36">
        <v>15.8</v>
      </c>
      <c r="J8" s="36">
        <v>23.1</v>
      </c>
      <c r="K8" s="36">
        <v>40.200000000000003</v>
      </c>
      <c r="L8" s="36">
        <v>57.3</v>
      </c>
      <c r="M8" s="36">
        <v>56.6</v>
      </c>
      <c r="N8" s="36">
        <v>71</v>
      </c>
      <c r="O8" s="36">
        <v>82.8</v>
      </c>
      <c r="P8" s="36">
        <v>84.7</v>
      </c>
      <c r="Q8" s="36">
        <v>74.5</v>
      </c>
      <c r="R8" s="36">
        <v>80.400000000000006</v>
      </c>
      <c r="S8" s="36">
        <v>77.2</v>
      </c>
      <c r="T8" s="36">
        <v>73.900000000000006</v>
      </c>
      <c r="U8" s="36">
        <v>71.599999999999994</v>
      </c>
      <c r="V8" s="36">
        <v>37.9</v>
      </c>
      <c r="W8" s="36">
        <v>45.2</v>
      </c>
      <c r="X8" s="36">
        <v>47.3</v>
      </c>
      <c r="Y8" s="36">
        <v>55.1</v>
      </c>
    </row>
    <row r="9" spans="1:35" ht="15.75" x14ac:dyDescent="0.25">
      <c r="A9" s="104" t="s">
        <v>318</v>
      </c>
      <c r="B9" s="101" t="s">
        <v>59</v>
      </c>
      <c r="C9" s="20">
        <v>40.9</v>
      </c>
      <c r="D9" s="20">
        <v>55.1</v>
      </c>
      <c r="E9" s="20">
        <v>67.099999999999994</v>
      </c>
      <c r="F9" s="36">
        <v>67.7</v>
      </c>
      <c r="G9" s="36">
        <v>59.2</v>
      </c>
      <c r="H9" s="36">
        <v>56.7</v>
      </c>
      <c r="I9" s="36">
        <v>65.7</v>
      </c>
      <c r="J9" s="36">
        <v>61</v>
      </c>
      <c r="K9" s="36">
        <v>66.2</v>
      </c>
      <c r="L9" s="36">
        <v>54.4</v>
      </c>
      <c r="M9" s="36">
        <v>51.7</v>
      </c>
      <c r="N9" s="36">
        <v>49.4</v>
      </c>
      <c r="O9" s="36">
        <v>43.3</v>
      </c>
      <c r="P9" s="36">
        <v>37.6</v>
      </c>
      <c r="Q9" s="36">
        <v>36.4</v>
      </c>
      <c r="R9" s="36">
        <v>32.6</v>
      </c>
      <c r="S9" s="36">
        <v>32.5</v>
      </c>
      <c r="T9" s="36">
        <v>33.299999999999997</v>
      </c>
      <c r="U9" s="36">
        <v>34.6</v>
      </c>
      <c r="V9" s="36">
        <v>32.700000000000003</v>
      </c>
      <c r="W9" s="36">
        <v>33.6</v>
      </c>
      <c r="X9" s="36">
        <v>35.200000000000003</v>
      </c>
      <c r="Y9" s="36">
        <v>41.6</v>
      </c>
    </row>
    <row r="10" spans="1:35" ht="15.75" x14ac:dyDescent="0.25">
      <c r="A10" s="104" t="s">
        <v>319</v>
      </c>
      <c r="B10" s="101" t="s">
        <v>59</v>
      </c>
      <c r="C10" s="20">
        <v>45</v>
      </c>
      <c r="D10" s="20">
        <v>60.5</v>
      </c>
      <c r="E10" s="20">
        <v>56.7</v>
      </c>
      <c r="F10" s="36">
        <v>58.2</v>
      </c>
      <c r="G10" s="36">
        <v>59.3</v>
      </c>
      <c r="H10" s="36">
        <v>56.4</v>
      </c>
      <c r="I10" s="36">
        <v>53.9</v>
      </c>
      <c r="J10" s="36">
        <v>39.799999999999997</v>
      </c>
      <c r="K10" s="36">
        <v>37.4</v>
      </c>
      <c r="L10" s="36">
        <v>28.8</v>
      </c>
      <c r="M10" s="36">
        <v>21.3</v>
      </c>
      <c r="N10" s="36">
        <v>17</v>
      </c>
      <c r="O10" s="36">
        <v>18.3</v>
      </c>
      <c r="P10" s="36">
        <v>18.3</v>
      </c>
      <c r="Q10" s="36">
        <v>15.7</v>
      </c>
      <c r="R10" s="36">
        <v>11.5</v>
      </c>
      <c r="S10" s="36">
        <v>10.6</v>
      </c>
      <c r="T10" s="36">
        <v>14.8</v>
      </c>
      <c r="U10" s="36">
        <v>19.100000000000001</v>
      </c>
      <c r="V10" s="36">
        <v>15.8</v>
      </c>
      <c r="W10" s="36">
        <v>17.100000000000001</v>
      </c>
      <c r="X10" s="36">
        <v>14.5</v>
      </c>
      <c r="Y10" s="36">
        <v>15.9</v>
      </c>
      <c r="Z10" s="272"/>
      <c r="AA10" s="272"/>
      <c r="AB10" s="272"/>
      <c r="AC10" s="272"/>
      <c r="AD10" s="272"/>
      <c r="AE10" s="272"/>
      <c r="AF10" s="272"/>
      <c r="AG10" s="272"/>
      <c r="AH10" s="272"/>
      <c r="AI10" s="273"/>
    </row>
    <row r="11" spans="1:35" ht="15.75" x14ac:dyDescent="0.25">
      <c r="A11" s="104" t="s">
        <v>320</v>
      </c>
      <c r="B11" s="101" t="s">
        <v>59</v>
      </c>
      <c r="C11" s="20">
        <v>27.9</v>
      </c>
      <c r="D11" s="20">
        <v>37.299999999999997</v>
      </c>
      <c r="E11" s="20">
        <v>38.200000000000003</v>
      </c>
      <c r="F11" s="36">
        <v>34.299999999999997</v>
      </c>
      <c r="G11" s="36">
        <v>32.299999999999997</v>
      </c>
      <c r="H11" s="36">
        <v>31.3</v>
      </c>
      <c r="I11" s="36">
        <v>32.6</v>
      </c>
      <c r="J11" s="36">
        <v>23.9</v>
      </c>
      <c r="K11" s="36">
        <v>18.2</v>
      </c>
      <c r="L11" s="36">
        <v>12.7</v>
      </c>
      <c r="M11" s="36">
        <v>9.8000000000000007</v>
      </c>
      <c r="N11" s="36">
        <v>7.9</v>
      </c>
      <c r="O11" s="36">
        <v>5.9</v>
      </c>
      <c r="P11" s="36">
        <v>4.9000000000000004</v>
      </c>
      <c r="Q11" s="36">
        <v>4.9000000000000004</v>
      </c>
      <c r="R11" s="36">
        <v>4.5</v>
      </c>
      <c r="S11" s="36">
        <v>4.7</v>
      </c>
      <c r="T11" s="36">
        <v>5.7</v>
      </c>
      <c r="U11" s="36">
        <v>5.0999999999999996</v>
      </c>
      <c r="V11" s="36">
        <v>8</v>
      </c>
      <c r="W11" s="36">
        <v>8</v>
      </c>
      <c r="X11" s="36">
        <v>5.8</v>
      </c>
      <c r="Y11" s="36">
        <v>5.8</v>
      </c>
      <c r="AH11" s="273"/>
    </row>
    <row r="12" spans="1:35" ht="15.75" x14ac:dyDescent="0.25">
      <c r="A12" s="104" t="s">
        <v>321</v>
      </c>
      <c r="B12" s="101" t="s">
        <v>59</v>
      </c>
      <c r="C12" s="20">
        <v>19.5</v>
      </c>
      <c r="D12" s="20">
        <v>25.3</v>
      </c>
      <c r="E12" s="20">
        <v>25.3</v>
      </c>
      <c r="F12" s="36">
        <v>23</v>
      </c>
      <c r="G12" s="36">
        <v>21.8</v>
      </c>
      <c r="H12" s="36">
        <v>20.5</v>
      </c>
      <c r="I12" s="36">
        <v>19.7</v>
      </c>
      <c r="J12" s="36">
        <v>13</v>
      </c>
      <c r="K12" s="36">
        <v>9.6999999999999993</v>
      </c>
      <c r="L12" s="36">
        <v>8.1999999999999993</v>
      </c>
      <c r="M12" s="36">
        <v>4.9000000000000004</v>
      </c>
      <c r="N12" s="36">
        <v>3.9</v>
      </c>
      <c r="O12" s="36">
        <v>3.1</v>
      </c>
      <c r="P12" s="36">
        <v>3.9</v>
      </c>
      <c r="Q12" s="36">
        <v>2.6</v>
      </c>
      <c r="R12" s="36">
        <v>2.2000000000000002</v>
      </c>
      <c r="S12" s="36">
        <v>1.6</v>
      </c>
      <c r="T12" s="36">
        <v>2.5</v>
      </c>
      <c r="U12" s="36">
        <v>3.8</v>
      </c>
      <c r="V12" s="36">
        <v>4.5999999999999996</v>
      </c>
      <c r="W12" s="36">
        <v>4</v>
      </c>
      <c r="X12" s="36">
        <v>3.6</v>
      </c>
      <c r="Y12" s="36">
        <v>4.4000000000000004</v>
      </c>
    </row>
    <row r="13" spans="1:35" ht="15.75" x14ac:dyDescent="0.25">
      <c r="A13" s="104" t="s">
        <v>322</v>
      </c>
      <c r="B13" s="101" t="s">
        <v>59</v>
      </c>
      <c r="C13" s="20">
        <v>10.199999999999999</v>
      </c>
      <c r="D13" s="20">
        <v>12</v>
      </c>
      <c r="E13" s="20">
        <v>9.5</v>
      </c>
      <c r="F13" s="36">
        <v>8.3000000000000007</v>
      </c>
      <c r="G13" s="36">
        <v>6.9</v>
      </c>
      <c r="H13" s="36">
        <v>5.7</v>
      </c>
      <c r="I13" s="36">
        <v>4.2</v>
      </c>
      <c r="J13" s="36">
        <v>2.4</v>
      </c>
      <c r="K13" s="36">
        <v>2.2999999999999998</v>
      </c>
      <c r="L13" s="36">
        <v>2.6</v>
      </c>
      <c r="M13" s="36">
        <v>2.2999999999999998</v>
      </c>
      <c r="N13" s="36">
        <v>1.8</v>
      </c>
      <c r="O13" s="36">
        <v>1.4</v>
      </c>
      <c r="P13" s="36">
        <v>1</v>
      </c>
      <c r="Q13" s="36">
        <v>0.6</v>
      </c>
      <c r="R13" s="36">
        <v>0.4</v>
      </c>
      <c r="S13" s="36">
        <v>0.3</v>
      </c>
      <c r="T13" s="36">
        <v>0.4</v>
      </c>
      <c r="U13" s="36">
        <v>0.7</v>
      </c>
      <c r="V13" s="36">
        <v>2</v>
      </c>
      <c r="W13" s="36">
        <v>2.1</v>
      </c>
      <c r="X13" s="36">
        <v>2.2000000000000002</v>
      </c>
      <c r="Y13" s="36">
        <v>1.9</v>
      </c>
    </row>
    <row r="14" spans="1:35" ht="15.75" x14ac:dyDescent="0.25">
      <c r="A14" s="104" t="s">
        <v>323</v>
      </c>
      <c r="B14" s="101" t="s">
        <v>59</v>
      </c>
      <c r="C14" s="20">
        <v>6.6</v>
      </c>
      <c r="D14" s="20">
        <v>6.6</v>
      </c>
      <c r="E14" s="20">
        <v>6.9</v>
      </c>
      <c r="F14" s="36">
        <v>7.5</v>
      </c>
      <c r="G14" s="36">
        <v>5.6</v>
      </c>
      <c r="H14" s="36">
        <v>5.8</v>
      </c>
      <c r="I14" s="36">
        <v>5.3</v>
      </c>
      <c r="J14" s="36">
        <v>3.4</v>
      </c>
      <c r="K14" s="36">
        <v>2.2000000000000002</v>
      </c>
      <c r="L14" s="36">
        <v>1.2</v>
      </c>
      <c r="M14" s="36">
        <v>0.6</v>
      </c>
      <c r="N14" s="36">
        <v>0.5</v>
      </c>
      <c r="O14" s="36">
        <v>0.5</v>
      </c>
      <c r="P14" s="36">
        <v>0.5</v>
      </c>
      <c r="Q14" s="36">
        <v>0.4</v>
      </c>
      <c r="R14" s="36">
        <v>0.6</v>
      </c>
      <c r="S14" s="36">
        <v>0.5</v>
      </c>
      <c r="T14" s="36">
        <v>0.6</v>
      </c>
      <c r="U14" s="36">
        <v>0.7</v>
      </c>
      <c r="V14" s="36">
        <v>1</v>
      </c>
      <c r="W14" s="36">
        <v>1.1000000000000001</v>
      </c>
      <c r="X14" s="36">
        <v>1</v>
      </c>
      <c r="Y14" s="36">
        <v>1.1000000000000001</v>
      </c>
    </row>
    <row r="15" spans="1:35" ht="15.75" x14ac:dyDescent="0.25">
      <c r="A15" s="104" t="s">
        <v>324</v>
      </c>
      <c r="B15" s="101" t="s">
        <v>59</v>
      </c>
      <c r="C15" s="20">
        <v>52.8</v>
      </c>
      <c r="D15" s="20">
        <v>17</v>
      </c>
      <c r="E15" s="20">
        <v>4.4000000000000004</v>
      </c>
      <c r="F15" s="36">
        <v>3.6</v>
      </c>
      <c r="G15" s="36">
        <v>2.1</v>
      </c>
      <c r="H15" s="36">
        <v>1.4</v>
      </c>
      <c r="I15" s="36">
        <v>1.5</v>
      </c>
      <c r="J15" s="36">
        <v>1</v>
      </c>
      <c r="K15" s="36">
        <v>0.8</v>
      </c>
      <c r="L15" s="36">
        <v>0.6</v>
      </c>
      <c r="M15" s="36">
        <v>0.5</v>
      </c>
      <c r="N15" s="36">
        <v>0.7</v>
      </c>
      <c r="O15" s="36">
        <v>0.7</v>
      </c>
      <c r="P15" s="36">
        <v>0.6</v>
      </c>
      <c r="Q15" s="36">
        <v>0.7</v>
      </c>
      <c r="R15" s="36">
        <v>0.8</v>
      </c>
      <c r="S15" s="36">
        <v>0.7</v>
      </c>
      <c r="T15" s="36">
        <v>0.8</v>
      </c>
      <c r="U15" s="36">
        <v>0.8</v>
      </c>
      <c r="V15" s="36">
        <v>0.8</v>
      </c>
      <c r="W15" s="36">
        <v>1.4</v>
      </c>
      <c r="X15" s="36">
        <v>1.1000000000000001</v>
      </c>
      <c r="Y15" s="36">
        <v>1.1000000000000001</v>
      </c>
    </row>
    <row r="16" spans="1:35" ht="15.75" x14ac:dyDescent="0.25">
      <c r="A16" s="104" t="s">
        <v>23</v>
      </c>
      <c r="B16" s="101" t="s">
        <v>59</v>
      </c>
      <c r="C16" s="20">
        <v>206.2</v>
      </c>
      <c r="D16" s="20">
        <v>220.8</v>
      </c>
      <c r="E16" s="20">
        <v>219.5</v>
      </c>
      <c r="F16" s="36">
        <v>218.2</v>
      </c>
      <c r="G16" s="36">
        <v>203.4</v>
      </c>
      <c r="H16" s="36">
        <v>197</v>
      </c>
      <c r="I16" s="36">
        <v>202.7</v>
      </c>
      <c r="J16" s="36">
        <v>172.7</v>
      </c>
      <c r="K16" s="36">
        <v>186.2</v>
      </c>
      <c r="L16" s="36">
        <v>177.3</v>
      </c>
      <c r="M16" s="36">
        <v>167.8</v>
      </c>
      <c r="N16" s="36">
        <v>182.5</v>
      </c>
      <c r="O16" s="36">
        <v>205.2</v>
      </c>
      <c r="P16" s="36">
        <v>222.4</v>
      </c>
      <c r="Q16" s="36">
        <v>221.8</v>
      </c>
      <c r="R16" s="36">
        <v>222.1</v>
      </c>
      <c r="S16" s="36">
        <v>204</v>
      </c>
      <c r="T16" s="36">
        <v>187.5</v>
      </c>
      <c r="U16" s="36">
        <v>177.7</v>
      </c>
      <c r="V16" s="36">
        <v>128</v>
      </c>
      <c r="W16" s="36">
        <v>138.4</v>
      </c>
      <c r="X16" s="36">
        <v>142.1</v>
      </c>
      <c r="Y16" s="36">
        <v>164.4</v>
      </c>
      <c r="AH16" s="273"/>
    </row>
    <row r="17" spans="1:29" ht="20.25" customHeight="1" x14ac:dyDescent="0.35">
      <c r="A17" s="104" t="s">
        <v>58</v>
      </c>
      <c r="B17" s="101" t="s">
        <v>59</v>
      </c>
      <c r="C17" s="20">
        <v>174.7</v>
      </c>
      <c r="D17" s="20">
        <v>171.8</v>
      </c>
      <c r="E17" s="20">
        <v>168.7</v>
      </c>
      <c r="F17" s="36">
        <v>166.9</v>
      </c>
      <c r="G17" s="36">
        <v>165.6</v>
      </c>
      <c r="H17" s="36">
        <v>164.4</v>
      </c>
      <c r="I17" s="36">
        <v>162.19999999999999</v>
      </c>
      <c r="J17" s="36">
        <v>156.30000000000001</v>
      </c>
      <c r="K17" s="36">
        <v>148.6</v>
      </c>
      <c r="L17" s="36">
        <v>143.4</v>
      </c>
      <c r="M17" s="36">
        <v>138.19999999999999</v>
      </c>
      <c r="N17" s="36">
        <v>133.19999999999999</v>
      </c>
      <c r="O17" s="36">
        <v>128.4</v>
      </c>
      <c r="P17" s="36">
        <v>124.4</v>
      </c>
      <c r="Q17" s="36">
        <v>121.4</v>
      </c>
      <c r="R17" s="36">
        <v>120</v>
      </c>
      <c r="S17" s="36">
        <v>120.2</v>
      </c>
      <c r="T17" s="36">
        <v>123.6</v>
      </c>
      <c r="U17" s="36">
        <v>126.5</v>
      </c>
      <c r="V17" s="36">
        <v>128.9</v>
      </c>
      <c r="W17" s="36">
        <v>124.7</v>
      </c>
      <c r="X17" s="36">
        <v>119.2</v>
      </c>
      <c r="Y17" s="36">
        <v>118.1</v>
      </c>
    </row>
    <row r="18" spans="1:29" ht="24" customHeight="1" x14ac:dyDescent="0.25">
      <c r="A18" s="104" t="s">
        <v>315</v>
      </c>
      <c r="B18" s="7" t="s">
        <v>101</v>
      </c>
      <c r="C18" s="274">
        <v>0</v>
      </c>
      <c r="D18" s="274">
        <v>0</v>
      </c>
      <c r="E18" s="274">
        <v>0</v>
      </c>
      <c r="F18" s="274">
        <v>0</v>
      </c>
      <c r="G18" s="274">
        <v>0</v>
      </c>
      <c r="H18" s="274">
        <v>0</v>
      </c>
      <c r="I18" s="274">
        <v>0</v>
      </c>
      <c r="J18" s="274">
        <v>0.17371163867979156</v>
      </c>
      <c r="K18" s="274">
        <v>0.69817400644468319</v>
      </c>
      <c r="L18" s="274">
        <v>1.2972363226170331</v>
      </c>
      <c r="M18" s="274">
        <v>2.7413587604290819</v>
      </c>
      <c r="N18" s="274">
        <v>7.1232876712328768</v>
      </c>
      <c r="O18" s="274">
        <v>12.475633528265108</v>
      </c>
      <c r="P18" s="274">
        <v>16.276978417266189</v>
      </c>
      <c r="Q18" s="274">
        <v>17.628494138863839</v>
      </c>
      <c r="R18" s="274">
        <v>16.389013957676724</v>
      </c>
      <c r="S18" s="274">
        <v>15.83333333333333</v>
      </c>
      <c r="T18" s="274">
        <v>12.213333333333333</v>
      </c>
      <c r="U18" s="274">
        <v>9.7917839054586366</v>
      </c>
      <c r="V18" s="274">
        <v>13.28125</v>
      </c>
      <c r="W18" s="274">
        <v>13.945086705202312</v>
      </c>
      <c r="X18" s="274">
        <v>16.889514426460241</v>
      </c>
      <c r="Y18" s="274">
        <v>17.214111922141118</v>
      </c>
      <c r="AB18" s="275"/>
    </row>
    <row r="19" spans="1:29" ht="15.75" x14ac:dyDescent="0.25">
      <c r="A19" s="104" t="s">
        <v>316</v>
      </c>
      <c r="B19" s="7" t="s">
        <v>101</v>
      </c>
      <c r="C19" s="274">
        <v>0</v>
      </c>
      <c r="D19" s="274">
        <v>0.22644927536231882</v>
      </c>
      <c r="E19" s="274">
        <v>0.31890660592255127</v>
      </c>
      <c r="F19" s="274">
        <v>0.32080659945004586</v>
      </c>
      <c r="G19" s="274">
        <v>0.58997050147492625</v>
      </c>
      <c r="H19" s="274">
        <v>1.7258883248730965</v>
      </c>
      <c r="I19" s="274">
        <v>1.9733596447952642</v>
      </c>
      <c r="J19" s="274">
        <v>2.7793862188766649</v>
      </c>
      <c r="K19" s="274">
        <v>4.3501611170784109</v>
      </c>
      <c r="L19" s="274">
        <v>5.1889452904681326</v>
      </c>
      <c r="M19" s="274">
        <v>9.1179976162097738</v>
      </c>
      <c r="N19" s="274">
        <v>9.4794520547945211</v>
      </c>
      <c r="O19" s="274">
        <v>11.452241715399611</v>
      </c>
      <c r="P19" s="274">
        <v>15.647482014388487</v>
      </c>
      <c r="Q19" s="274">
        <v>21.14517583408476</v>
      </c>
      <c r="R19" s="274">
        <v>23.683025664115263</v>
      </c>
      <c r="S19" s="274">
        <v>21.372549019607842</v>
      </c>
      <c r="T19" s="274">
        <v>17.386666666666667</v>
      </c>
      <c r="U19" s="274">
        <v>13.562183455261678</v>
      </c>
      <c r="V19" s="274">
        <v>6.4062499999999991</v>
      </c>
      <c r="W19" s="274">
        <v>4.9132947976878611</v>
      </c>
      <c r="X19" s="274">
        <v>5.2076002814919073</v>
      </c>
      <c r="Y19" s="274">
        <v>5.5352798053527978</v>
      </c>
      <c r="AB19" s="275"/>
    </row>
    <row r="20" spans="1:29" ht="15.75" x14ac:dyDescent="0.25">
      <c r="A20" s="104" t="s">
        <v>317</v>
      </c>
      <c r="B20" s="7" t="s">
        <v>101</v>
      </c>
      <c r="C20" s="274">
        <v>1.6003879728419013</v>
      </c>
      <c r="D20" s="274">
        <v>2.9438405797101446</v>
      </c>
      <c r="E20" s="274">
        <v>4.9202733485193626</v>
      </c>
      <c r="F20" s="274">
        <v>6.8744271310724114</v>
      </c>
      <c r="G20" s="274">
        <v>7.3746312684365778</v>
      </c>
      <c r="H20" s="274">
        <v>7.969543147208122</v>
      </c>
      <c r="I20" s="274">
        <v>7.7947705969412926</v>
      </c>
      <c r="J20" s="274">
        <v>13.375796178343951</v>
      </c>
      <c r="K20" s="274">
        <v>21.589688506981744</v>
      </c>
      <c r="L20" s="274">
        <v>32.318104906937393</v>
      </c>
      <c r="M20" s="274">
        <v>33.730631704410008</v>
      </c>
      <c r="N20" s="274">
        <v>38.904109589041099</v>
      </c>
      <c r="O20" s="274">
        <v>40.350877192982459</v>
      </c>
      <c r="P20" s="274">
        <v>38.084532374100718</v>
      </c>
      <c r="Q20" s="274">
        <v>33.588818755635707</v>
      </c>
      <c r="R20" s="274">
        <v>36.199909950472765</v>
      </c>
      <c r="S20" s="274">
        <v>37.843137254901961</v>
      </c>
      <c r="T20" s="274">
        <v>39.413333333333341</v>
      </c>
      <c r="U20" s="274">
        <v>40.29262802476083</v>
      </c>
      <c r="V20" s="274">
        <v>29.609375</v>
      </c>
      <c r="W20" s="274">
        <v>32.658959537572251</v>
      </c>
      <c r="X20" s="274">
        <v>33.286418015482056</v>
      </c>
      <c r="Y20" s="274">
        <v>33.515815085158152</v>
      </c>
      <c r="AB20" s="275"/>
    </row>
    <row r="21" spans="1:29" ht="15.75" x14ac:dyDescent="0.25">
      <c r="A21" s="104" t="s">
        <v>318</v>
      </c>
      <c r="B21" s="7" t="s">
        <v>101</v>
      </c>
      <c r="C21" s="274">
        <v>19.835111542192049</v>
      </c>
      <c r="D21" s="274">
        <v>24.954710144927535</v>
      </c>
      <c r="E21" s="274">
        <v>30.569476082004552</v>
      </c>
      <c r="F21" s="274">
        <v>31.026581118240149</v>
      </c>
      <c r="G21" s="274">
        <v>29.105211406096362</v>
      </c>
      <c r="H21" s="274">
        <v>28.781725888324875</v>
      </c>
      <c r="I21" s="274">
        <v>32.412432165762212</v>
      </c>
      <c r="J21" s="274">
        <v>35.321366531557615</v>
      </c>
      <c r="K21" s="274">
        <v>35.553168635875402</v>
      </c>
      <c r="L21" s="274">
        <v>30.682459108855046</v>
      </c>
      <c r="M21" s="274">
        <v>30.810488676996421</v>
      </c>
      <c r="N21" s="274">
        <v>27.068493150684933</v>
      </c>
      <c r="O21" s="274">
        <v>21.101364522417157</v>
      </c>
      <c r="P21" s="274">
        <v>16.906474820143885</v>
      </c>
      <c r="Q21" s="274">
        <v>16.41118124436429</v>
      </c>
      <c r="R21" s="274">
        <v>14.678072940117065</v>
      </c>
      <c r="S21" s="274">
        <v>15.931372549019608</v>
      </c>
      <c r="T21" s="274">
        <v>17.759999999999998</v>
      </c>
      <c r="U21" s="274">
        <v>19.471018570624651</v>
      </c>
      <c r="V21" s="274">
        <v>25.546875000000004</v>
      </c>
      <c r="W21" s="274">
        <v>24.277456647398843</v>
      </c>
      <c r="X21" s="274">
        <v>24.771287825475021</v>
      </c>
      <c r="Y21" s="274">
        <v>25.30413625304136</v>
      </c>
      <c r="AB21" s="275"/>
    </row>
    <row r="22" spans="1:29" ht="15.75" x14ac:dyDescent="0.25">
      <c r="A22" s="104" t="s">
        <v>319</v>
      </c>
      <c r="B22" s="7" t="s">
        <v>101</v>
      </c>
      <c r="C22" s="274">
        <v>21.823472356935017</v>
      </c>
      <c r="D22" s="274">
        <v>27.400362318840578</v>
      </c>
      <c r="E22" s="274">
        <v>25.831435079726653</v>
      </c>
      <c r="F22" s="274">
        <v>26.672777268560953</v>
      </c>
      <c r="G22" s="274">
        <v>29.154375614552606</v>
      </c>
      <c r="H22" s="274">
        <v>28.629441624365484</v>
      </c>
      <c r="I22" s="274">
        <v>26.591021213616184</v>
      </c>
      <c r="J22" s="274">
        <v>23.045744064852343</v>
      </c>
      <c r="K22" s="274">
        <v>20.085929108485502</v>
      </c>
      <c r="L22" s="274">
        <v>16.243654822335024</v>
      </c>
      <c r="M22" s="274">
        <v>12.693682955899879</v>
      </c>
      <c r="N22" s="274">
        <v>9.3150684931506849</v>
      </c>
      <c r="O22" s="274">
        <v>8.9181286549707615</v>
      </c>
      <c r="P22" s="274">
        <v>8.2284172661870496</v>
      </c>
      <c r="Q22" s="274">
        <v>7.0784490532010818</v>
      </c>
      <c r="R22" s="274">
        <v>5.1778478162989643</v>
      </c>
      <c r="S22" s="274">
        <v>5.1960784313725492</v>
      </c>
      <c r="T22" s="274">
        <v>7.8933333333333335</v>
      </c>
      <c r="U22" s="274">
        <v>10.748452447945978</v>
      </c>
      <c r="V22" s="274">
        <v>12.34375</v>
      </c>
      <c r="W22" s="274">
        <v>12.35549132947977</v>
      </c>
      <c r="X22" s="274">
        <v>10.204081632653061</v>
      </c>
      <c r="Y22" s="274">
        <v>9.6715328467153281</v>
      </c>
      <c r="AB22" s="275"/>
    </row>
    <row r="23" spans="1:29" ht="15.75" x14ac:dyDescent="0.25">
      <c r="A23" s="104" t="s">
        <v>320</v>
      </c>
      <c r="B23" s="7" t="s">
        <v>101</v>
      </c>
      <c r="C23" s="274">
        <v>13.530552861299709</v>
      </c>
      <c r="D23" s="274">
        <v>16.893115942028981</v>
      </c>
      <c r="E23" s="274">
        <v>17.403189066059227</v>
      </c>
      <c r="F23" s="274">
        <v>15.719523373052244</v>
      </c>
      <c r="G23" s="274">
        <v>15.880039331366762</v>
      </c>
      <c r="H23" s="274">
        <v>15.888324873096447</v>
      </c>
      <c r="I23" s="274">
        <v>16.082881105081402</v>
      </c>
      <c r="J23" s="274">
        <v>13.839027214823394</v>
      </c>
      <c r="K23" s="274">
        <v>9.7744360902255654</v>
      </c>
      <c r="L23" s="274">
        <v>7.1630005640157917</v>
      </c>
      <c r="M23" s="274">
        <v>5.8402860548271756</v>
      </c>
      <c r="N23" s="274">
        <v>4.3287671232876717</v>
      </c>
      <c r="O23" s="274">
        <v>2.8752436647173489</v>
      </c>
      <c r="P23" s="274">
        <v>2.2032374100719427</v>
      </c>
      <c r="Q23" s="274">
        <v>2.2091974752028856</v>
      </c>
      <c r="R23" s="274">
        <v>2.026114362899595</v>
      </c>
      <c r="S23" s="274">
        <v>2.3039215686274508</v>
      </c>
      <c r="T23" s="274">
        <v>3.04</v>
      </c>
      <c r="U23" s="274">
        <v>2.8700056274620147</v>
      </c>
      <c r="V23" s="274">
        <v>6.25</v>
      </c>
      <c r="W23" s="274">
        <v>5.7803468208092479</v>
      </c>
      <c r="X23" s="274">
        <v>4.0816326530612246</v>
      </c>
      <c r="Y23" s="274">
        <v>3.5279805352798053</v>
      </c>
      <c r="AB23" s="275"/>
    </row>
    <row r="24" spans="1:29" ht="15.75" x14ac:dyDescent="0.25">
      <c r="A24" s="104" t="s">
        <v>321</v>
      </c>
      <c r="B24" s="7" t="s">
        <v>101</v>
      </c>
      <c r="C24" s="274">
        <v>9.4568380213385073</v>
      </c>
      <c r="D24" s="274">
        <v>11.458333333333332</v>
      </c>
      <c r="E24" s="274">
        <v>11.52619589977221</v>
      </c>
      <c r="F24" s="274">
        <v>10.540788267644363</v>
      </c>
      <c r="G24" s="274">
        <v>10.71779744346116</v>
      </c>
      <c r="H24" s="274">
        <v>10.406091370558375</v>
      </c>
      <c r="I24" s="274">
        <v>9.7187962506166752</v>
      </c>
      <c r="J24" s="274">
        <v>7.5275043427909676</v>
      </c>
      <c r="K24" s="274">
        <v>5.2094522019334049</v>
      </c>
      <c r="L24" s="274">
        <v>4.6249294980259439</v>
      </c>
      <c r="M24" s="274">
        <v>2.9201430274135878</v>
      </c>
      <c r="N24" s="274">
        <v>2.1369863013698631</v>
      </c>
      <c r="O24" s="274">
        <v>1.5107212475633529</v>
      </c>
      <c r="P24" s="274">
        <v>1.7535971223021583</v>
      </c>
      <c r="Q24" s="274">
        <v>1.1722272317403066</v>
      </c>
      <c r="R24" s="274">
        <v>0.99054479963980202</v>
      </c>
      <c r="S24" s="274">
        <v>0.78431372549019607</v>
      </c>
      <c r="T24" s="274">
        <v>1.3333333333333333</v>
      </c>
      <c r="U24" s="274">
        <v>2.1384355655599325</v>
      </c>
      <c r="V24" s="274">
        <v>3.5937499999999996</v>
      </c>
      <c r="W24" s="274">
        <v>2.8901734104046239</v>
      </c>
      <c r="X24" s="274">
        <v>2.5334271639690358</v>
      </c>
      <c r="Y24" s="274">
        <v>2.6763990267639906</v>
      </c>
      <c r="AB24" s="275"/>
    </row>
    <row r="25" spans="1:29" ht="15.75" x14ac:dyDescent="0.25">
      <c r="A25" s="104" t="s">
        <v>322</v>
      </c>
      <c r="B25" s="7" t="s">
        <v>101</v>
      </c>
      <c r="C25" s="274">
        <v>4.9466537342386028</v>
      </c>
      <c r="D25" s="274">
        <v>5.4347826086956523</v>
      </c>
      <c r="E25" s="274">
        <v>4.3280182232346238</v>
      </c>
      <c r="F25" s="274">
        <v>3.8038496791934011</v>
      </c>
      <c r="G25" s="274">
        <v>3.3923303834808261</v>
      </c>
      <c r="H25" s="274">
        <v>2.8934010152284264</v>
      </c>
      <c r="I25" s="274">
        <v>2.0720276270350273</v>
      </c>
      <c r="J25" s="274">
        <v>1.3896931094383325</v>
      </c>
      <c r="K25" s="274">
        <v>1.2352309344790546</v>
      </c>
      <c r="L25" s="274">
        <v>1.4664410603496898</v>
      </c>
      <c r="M25" s="274">
        <v>1.3706793802145409</v>
      </c>
      <c r="N25" s="274">
        <v>0.98630136986301364</v>
      </c>
      <c r="O25" s="274">
        <v>0.68226120857699812</v>
      </c>
      <c r="P25" s="274">
        <v>0.44964028776978415</v>
      </c>
      <c r="Q25" s="274">
        <v>0.27051397655545534</v>
      </c>
      <c r="R25" s="274">
        <v>0.18009905447996399</v>
      </c>
      <c r="S25" s="274">
        <v>0.14705882352941177</v>
      </c>
      <c r="T25" s="274">
        <v>0.21333333333333335</v>
      </c>
      <c r="U25" s="274">
        <v>0.3939223410241981</v>
      </c>
      <c r="V25" s="274">
        <v>1.5625</v>
      </c>
      <c r="W25" s="274">
        <v>1.5173410404624277</v>
      </c>
      <c r="X25" s="274">
        <v>1.5482054890921888</v>
      </c>
      <c r="Y25" s="274">
        <v>1.1557177615571776</v>
      </c>
      <c r="AB25" s="275"/>
    </row>
    <row r="26" spans="1:29" ht="15.75" x14ac:dyDescent="0.25">
      <c r="A26" s="104" t="s">
        <v>323</v>
      </c>
      <c r="B26" s="7" t="s">
        <v>101</v>
      </c>
      <c r="C26" s="274">
        <v>3.2007759456838025</v>
      </c>
      <c r="D26" s="274">
        <v>2.9891304347826084</v>
      </c>
      <c r="E26" s="274">
        <v>3.143507972665148</v>
      </c>
      <c r="F26" s="274">
        <v>3.4372135655362057</v>
      </c>
      <c r="G26" s="274">
        <v>2.7531956735496559</v>
      </c>
      <c r="H26" s="274">
        <v>2.9441624365482233</v>
      </c>
      <c r="I26" s="274">
        <v>2.614701529353725</v>
      </c>
      <c r="J26" s="274">
        <v>1.9687319050376377</v>
      </c>
      <c r="K26" s="274">
        <v>1.1815252416756179</v>
      </c>
      <c r="L26" s="274">
        <v>0.67681895093062605</v>
      </c>
      <c r="M26" s="274">
        <v>0.35756853396901073</v>
      </c>
      <c r="N26" s="274">
        <v>0.27397260273972601</v>
      </c>
      <c r="O26" s="274">
        <v>0.24366471734892789</v>
      </c>
      <c r="P26" s="274">
        <v>0.22482014388489208</v>
      </c>
      <c r="Q26" s="274">
        <v>0.18034265103697023</v>
      </c>
      <c r="R26" s="274">
        <v>0.27014858171994599</v>
      </c>
      <c r="S26" s="274">
        <v>0.24509803921568626</v>
      </c>
      <c r="T26" s="274">
        <v>0.32</v>
      </c>
      <c r="U26" s="274">
        <v>0.3939223410241981</v>
      </c>
      <c r="V26" s="274">
        <v>0.78125</v>
      </c>
      <c r="W26" s="274">
        <v>0.7947976878612717</v>
      </c>
      <c r="X26" s="274">
        <v>0.70372976776917662</v>
      </c>
      <c r="Y26" s="274">
        <v>0.66909975669099764</v>
      </c>
      <c r="AB26" s="275"/>
    </row>
    <row r="27" spans="1:29" ht="15.75" x14ac:dyDescent="0.25">
      <c r="A27" s="104" t="s">
        <v>324</v>
      </c>
      <c r="B27" s="7" t="s">
        <v>101</v>
      </c>
      <c r="C27" s="274">
        <v>25.60620756547042</v>
      </c>
      <c r="D27" s="274">
        <v>7.6992753623188399</v>
      </c>
      <c r="E27" s="274">
        <v>2.0045558086560367</v>
      </c>
      <c r="F27" s="274">
        <v>1.6498625114573786</v>
      </c>
      <c r="G27" s="274">
        <v>1.0324483775811208</v>
      </c>
      <c r="H27" s="274">
        <v>0.71065989847715738</v>
      </c>
      <c r="I27" s="274">
        <v>0.740009866798224</v>
      </c>
      <c r="J27" s="274">
        <v>0.57903879559930516</v>
      </c>
      <c r="K27" s="274">
        <v>0.42964554242749736</v>
      </c>
      <c r="L27" s="274">
        <v>0.33840947546531303</v>
      </c>
      <c r="M27" s="274">
        <v>0.29797377830750893</v>
      </c>
      <c r="N27" s="274">
        <v>0.38356164383561642</v>
      </c>
      <c r="O27" s="274">
        <v>0.34113060428849906</v>
      </c>
      <c r="P27" s="274">
        <v>0.26978417266187049</v>
      </c>
      <c r="Q27" s="274">
        <v>0.31559963931469792</v>
      </c>
      <c r="R27" s="274">
        <v>0.36019810895992799</v>
      </c>
      <c r="S27" s="274">
        <v>0.34313725490196079</v>
      </c>
      <c r="T27" s="274">
        <v>0.42666666666666669</v>
      </c>
      <c r="U27" s="274">
        <v>0.45019696117051211</v>
      </c>
      <c r="V27" s="274">
        <v>0.625</v>
      </c>
      <c r="W27" s="274">
        <v>1.0115606936416184</v>
      </c>
      <c r="X27" s="274">
        <v>0.7741027445460944</v>
      </c>
      <c r="Y27" s="274">
        <v>0.66909975669099764</v>
      </c>
      <c r="AB27" s="275"/>
    </row>
    <row r="28" spans="1:29" ht="15.75" x14ac:dyDescent="0.25">
      <c r="A28" s="104" t="s">
        <v>23</v>
      </c>
      <c r="B28" s="7" t="s">
        <v>101</v>
      </c>
      <c r="C28" s="274">
        <v>100</v>
      </c>
      <c r="D28" s="274">
        <v>100</v>
      </c>
      <c r="E28" s="274">
        <v>100</v>
      </c>
      <c r="F28" s="274">
        <v>100</v>
      </c>
      <c r="G28" s="274">
        <v>100</v>
      </c>
      <c r="H28" s="274">
        <v>100</v>
      </c>
      <c r="I28" s="274">
        <v>100</v>
      </c>
      <c r="J28" s="274">
        <v>100</v>
      </c>
      <c r="K28" s="274">
        <v>100</v>
      </c>
      <c r="L28" s="274">
        <v>100</v>
      </c>
      <c r="M28" s="274">
        <v>100</v>
      </c>
      <c r="N28" s="274">
        <v>100</v>
      </c>
      <c r="O28" s="274">
        <v>100</v>
      </c>
      <c r="P28" s="274">
        <v>100</v>
      </c>
      <c r="Q28" s="274">
        <v>100</v>
      </c>
      <c r="R28" s="274">
        <v>100</v>
      </c>
      <c r="S28" s="274">
        <v>100</v>
      </c>
      <c r="T28" s="274">
        <v>100</v>
      </c>
      <c r="U28" s="274">
        <v>100</v>
      </c>
      <c r="V28" s="274">
        <v>100</v>
      </c>
      <c r="W28" s="274">
        <v>100</v>
      </c>
      <c r="X28" s="274">
        <v>100</v>
      </c>
      <c r="Y28" s="274">
        <v>100</v>
      </c>
    </row>
    <row r="29" spans="1:29" ht="14.25" x14ac:dyDescent="0.2">
      <c r="B29" s="25"/>
    </row>
    <row r="30" spans="1:29" ht="14.25" x14ac:dyDescent="0.2">
      <c r="A30" s="25"/>
      <c r="B30" s="25"/>
    </row>
    <row r="31" spans="1:29" x14ac:dyDescent="0.2">
      <c r="Y31" s="276"/>
      <c r="Z31" s="276"/>
      <c r="AA31" s="276"/>
      <c r="AB31" s="276"/>
      <c r="AC31" s="276"/>
    </row>
    <row r="33" spans="1:19" ht="15.75" hidden="1" x14ac:dyDescent="0.25">
      <c r="A33" s="277"/>
      <c r="B33" s="277"/>
      <c r="C33" s="278"/>
      <c r="D33" s="278"/>
      <c r="E33" s="278"/>
      <c r="F33" s="278"/>
      <c r="G33" s="278"/>
      <c r="H33" s="278"/>
      <c r="I33" s="279"/>
      <c r="J33" s="279"/>
      <c r="K33" s="279"/>
      <c r="L33" s="279"/>
      <c r="M33" s="279"/>
      <c r="N33" s="279"/>
      <c r="O33" s="279"/>
      <c r="P33" s="279"/>
      <c r="Q33" s="279"/>
      <c r="R33" s="279"/>
      <c r="S33" s="280"/>
    </row>
    <row r="34" spans="1:19" ht="73.5" hidden="1" customHeight="1" x14ac:dyDescent="0.2">
      <c r="A34" s="281"/>
      <c r="B34" s="281"/>
      <c r="C34" s="282"/>
      <c r="D34" s="282"/>
      <c r="E34" s="282"/>
      <c r="F34" s="282"/>
      <c r="G34" s="282"/>
      <c r="H34" s="282"/>
      <c r="I34" s="282"/>
      <c r="J34" s="282"/>
      <c r="K34" s="282"/>
      <c r="L34" s="282"/>
      <c r="M34" s="282"/>
      <c r="N34" s="282"/>
      <c r="O34" s="282"/>
      <c r="P34" s="282"/>
      <c r="Q34" s="282"/>
      <c r="R34" s="282"/>
      <c r="S34" s="282"/>
    </row>
    <row r="35" spans="1:19" ht="15.75" hidden="1" x14ac:dyDescent="0.25">
      <c r="A35" s="283" t="s">
        <v>42</v>
      </c>
      <c r="B35" s="283"/>
      <c r="C35" s="282"/>
      <c r="D35" s="282"/>
      <c r="E35" s="282"/>
      <c r="F35" s="282"/>
      <c r="G35" s="282"/>
      <c r="H35" s="282"/>
      <c r="I35" s="282"/>
      <c r="J35" s="282"/>
      <c r="K35" s="282"/>
      <c r="L35" s="282"/>
      <c r="M35" s="282"/>
      <c r="N35" s="282"/>
      <c r="O35" s="282"/>
      <c r="P35" s="282"/>
      <c r="Q35" s="282"/>
      <c r="R35" s="282"/>
      <c r="S35" s="282"/>
    </row>
    <row r="36" spans="1:19" ht="15.75" hidden="1" x14ac:dyDescent="0.2">
      <c r="A36" s="271" t="s">
        <v>43</v>
      </c>
      <c r="B36" s="271"/>
      <c r="C36" s="282"/>
      <c r="D36" s="282"/>
      <c r="E36" s="282"/>
      <c r="F36" s="282"/>
      <c r="G36" s="282"/>
      <c r="H36" s="282"/>
      <c r="I36" s="282"/>
      <c r="J36" s="282"/>
      <c r="K36" s="282"/>
      <c r="L36" s="282"/>
      <c r="M36" s="282"/>
      <c r="N36" s="282"/>
      <c r="O36" s="282"/>
      <c r="P36" s="282"/>
      <c r="Q36" s="282"/>
      <c r="R36" s="282"/>
      <c r="S36" s="282"/>
    </row>
    <row r="37" spans="1:19" ht="16.5" hidden="1" thickBot="1" x14ac:dyDescent="0.3">
      <c r="A37" s="284"/>
      <c r="B37" s="284"/>
      <c r="C37" s="284"/>
      <c r="D37" s="284"/>
      <c r="E37" s="284"/>
      <c r="F37" s="284"/>
      <c r="G37" s="284"/>
      <c r="H37" s="284"/>
      <c r="I37" s="284"/>
      <c r="J37" s="284"/>
      <c r="K37" s="284"/>
      <c r="L37" s="284"/>
      <c r="M37" s="284"/>
      <c r="N37" s="284"/>
      <c r="O37" s="284"/>
      <c r="P37" s="284"/>
      <c r="Q37" s="284"/>
      <c r="R37" s="285"/>
      <c r="S37" s="285" t="s">
        <v>546</v>
      </c>
    </row>
    <row r="38" spans="1:19" ht="48.75" hidden="1" x14ac:dyDescent="0.35">
      <c r="A38" s="286"/>
      <c r="B38" s="286"/>
      <c r="C38" s="287" t="s">
        <v>44</v>
      </c>
      <c r="D38" s="287" t="s">
        <v>45</v>
      </c>
      <c r="E38" s="287" t="s">
        <v>46</v>
      </c>
      <c r="F38" s="287" t="s">
        <v>47</v>
      </c>
      <c r="G38" s="287" t="s">
        <v>48</v>
      </c>
      <c r="H38" s="287" t="s">
        <v>49</v>
      </c>
      <c r="I38" s="287" t="s">
        <v>50</v>
      </c>
      <c r="J38" s="287" t="s">
        <v>51</v>
      </c>
      <c r="K38" s="287" t="s">
        <v>52</v>
      </c>
      <c r="L38" s="287" t="s">
        <v>53</v>
      </c>
      <c r="M38" s="287" t="s">
        <v>54</v>
      </c>
      <c r="N38" s="287" t="s">
        <v>55</v>
      </c>
      <c r="O38" s="287"/>
      <c r="P38" s="287" t="s">
        <v>56</v>
      </c>
      <c r="Q38" s="287" t="s">
        <v>57</v>
      </c>
      <c r="R38" s="287" t="s">
        <v>23</v>
      </c>
      <c r="S38" s="287" t="s">
        <v>58</v>
      </c>
    </row>
    <row r="39" spans="1:19" ht="15.75" hidden="1" x14ac:dyDescent="0.25">
      <c r="A39" s="288" t="s">
        <v>59</v>
      </c>
      <c r="B39" s="288"/>
      <c r="C39" s="289"/>
      <c r="D39" s="289"/>
      <c r="E39" s="289"/>
      <c r="F39" s="289"/>
      <c r="G39" s="289"/>
      <c r="H39" s="289"/>
      <c r="I39" s="289"/>
      <c r="J39" s="289"/>
      <c r="K39" s="289"/>
      <c r="L39" s="289"/>
      <c r="M39" s="289"/>
      <c r="N39" s="289"/>
      <c r="O39" s="289"/>
      <c r="P39" s="289"/>
      <c r="Q39" s="289"/>
      <c r="R39" s="290"/>
      <c r="S39" s="290"/>
    </row>
    <row r="40" spans="1:19" ht="15.75" hidden="1" x14ac:dyDescent="0.25">
      <c r="A40" s="291">
        <v>2001</v>
      </c>
      <c r="B40" s="291"/>
      <c r="C40" s="292">
        <v>0.23699999999999999</v>
      </c>
      <c r="D40" s="292">
        <v>1.2E-2</v>
      </c>
      <c r="E40" s="292">
        <v>13.96</v>
      </c>
      <c r="F40" s="292">
        <v>21.405000000000001</v>
      </c>
      <c r="G40" s="292">
        <v>183.88800000000001</v>
      </c>
      <c r="H40" s="292">
        <v>297.36200000000002</v>
      </c>
      <c r="I40" s="292">
        <v>519.38499999999999</v>
      </c>
      <c r="J40" s="292">
        <v>236.00200000000001</v>
      </c>
      <c r="K40" s="292">
        <v>188.721</v>
      </c>
      <c r="L40" s="292">
        <v>242.53100000000001</v>
      </c>
      <c r="M40" s="292">
        <v>193.93</v>
      </c>
      <c r="N40" s="292">
        <v>147.726</v>
      </c>
      <c r="O40" s="292"/>
      <c r="P40" s="292">
        <v>98.91</v>
      </c>
      <c r="Q40" s="292">
        <v>441.91299999999956</v>
      </c>
      <c r="R40" s="293">
        <v>2585.982</v>
      </c>
      <c r="S40" s="294">
        <v>177.834796592652</v>
      </c>
    </row>
    <row r="41" spans="1:19" ht="15.75" hidden="1" x14ac:dyDescent="0.25">
      <c r="A41" s="291">
        <v>2002</v>
      </c>
      <c r="B41" s="291"/>
      <c r="C41" s="292">
        <v>0.1</v>
      </c>
      <c r="D41" s="292">
        <v>4.3970000000000002</v>
      </c>
      <c r="E41" s="292">
        <v>35.064999999999998</v>
      </c>
      <c r="F41" s="292">
        <v>26.212</v>
      </c>
      <c r="G41" s="292">
        <v>217.98</v>
      </c>
      <c r="H41" s="292">
        <v>272.101</v>
      </c>
      <c r="I41" s="292">
        <v>473.80799999999999</v>
      </c>
      <c r="J41" s="292">
        <v>204.84800000000001</v>
      </c>
      <c r="K41" s="292">
        <v>155.726</v>
      </c>
      <c r="L41" s="292">
        <v>201.197</v>
      </c>
      <c r="M41" s="292">
        <v>182.36799999999999</v>
      </c>
      <c r="N41" s="292">
        <v>135.249</v>
      </c>
      <c r="O41" s="292"/>
      <c r="P41" s="292">
        <v>81.777000000000001</v>
      </c>
      <c r="Q41" s="292">
        <v>691.303</v>
      </c>
      <c r="R41" s="293">
        <v>2682.1309999999999</v>
      </c>
      <c r="S41" s="294">
        <v>175.38722531529601</v>
      </c>
    </row>
    <row r="42" spans="1:19" ht="15.75" hidden="1" x14ac:dyDescent="0.25">
      <c r="A42" s="291">
        <v>2003</v>
      </c>
      <c r="B42" s="291"/>
      <c r="C42" s="292">
        <v>3.5999999999999997E-2</v>
      </c>
      <c r="D42" s="292">
        <v>6.3540000000000001</v>
      </c>
      <c r="E42" s="292">
        <v>67.692999999999998</v>
      </c>
      <c r="F42" s="292">
        <v>43.959000000000003</v>
      </c>
      <c r="G42" s="292">
        <v>260.35700000000003</v>
      </c>
      <c r="H42" s="292">
        <v>470.28199999999998</v>
      </c>
      <c r="I42" s="292">
        <v>553.28800000000001</v>
      </c>
      <c r="J42" s="292">
        <v>246.12899999999999</v>
      </c>
      <c r="K42" s="292">
        <v>216.37</v>
      </c>
      <c r="L42" s="292">
        <v>229.733</v>
      </c>
      <c r="M42" s="292">
        <v>220.108</v>
      </c>
      <c r="N42" s="292">
        <v>139.74</v>
      </c>
      <c r="O42" s="292"/>
      <c r="P42" s="292">
        <v>105.096</v>
      </c>
      <c r="Q42" s="292">
        <v>86.911000000000001</v>
      </c>
      <c r="R42" s="293">
        <v>2646.056</v>
      </c>
      <c r="S42" s="294">
        <v>172.58271336716001</v>
      </c>
    </row>
    <row r="43" spans="1:19" ht="15.75" hidden="1" x14ac:dyDescent="0.25">
      <c r="A43" s="291">
        <v>2004</v>
      </c>
      <c r="B43" s="291"/>
      <c r="C43" s="292">
        <v>0.02</v>
      </c>
      <c r="D43" s="292">
        <v>8.2550000000000008</v>
      </c>
      <c r="E43" s="292">
        <v>71.100999999999999</v>
      </c>
      <c r="F43" s="292">
        <v>83.013000000000005</v>
      </c>
      <c r="G43" s="292">
        <v>243.292</v>
      </c>
      <c r="H43" s="292">
        <v>461.14499999999998</v>
      </c>
      <c r="I43" s="292">
        <v>567.84199999999998</v>
      </c>
      <c r="J43" s="292">
        <v>229.91900000000001</v>
      </c>
      <c r="K43" s="292">
        <v>219.67500000000001</v>
      </c>
      <c r="L43" s="292">
        <v>198.28800000000001</v>
      </c>
      <c r="M43" s="292">
        <v>201.80600000000001</v>
      </c>
      <c r="N43" s="292">
        <v>127.285</v>
      </c>
      <c r="O43" s="292"/>
      <c r="P43" s="292">
        <v>110.65</v>
      </c>
      <c r="Q43" s="292">
        <v>76.787999999999997</v>
      </c>
      <c r="R43" s="293">
        <v>2599.0790000000002</v>
      </c>
      <c r="S43" s="294">
        <v>171.283244478928</v>
      </c>
    </row>
    <row r="44" spans="1:19" ht="15.75" hidden="1" x14ac:dyDescent="0.25">
      <c r="A44" s="291">
        <v>2005</v>
      </c>
      <c r="B44" s="291"/>
      <c r="C44" s="292">
        <v>1.6E-2</v>
      </c>
      <c r="D44" s="292">
        <v>16.073</v>
      </c>
      <c r="E44" s="292">
        <v>58.5</v>
      </c>
      <c r="F44" s="292">
        <v>103.131</v>
      </c>
      <c r="G44" s="292">
        <v>245.04499999999999</v>
      </c>
      <c r="H44" s="292">
        <v>381.28300000000002</v>
      </c>
      <c r="I44" s="292">
        <v>598.32100000000003</v>
      </c>
      <c r="J44" s="292">
        <v>201.95500000000001</v>
      </c>
      <c r="K44" s="292">
        <v>205.60900000000001</v>
      </c>
      <c r="L44" s="292">
        <v>205.49700000000001</v>
      </c>
      <c r="M44" s="292">
        <v>174.33</v>
      </c>
      <c r="N44" s="292">
        <v>105.703</v>
      </c>
      <c r="O44" s="292"/>
      <c r="P44" s="292">
        <v>90.540999999999997</v>
      </c>
      <c r="Q44" s="292">
        <v>57.451000000000001</v>
      </c>
      <c r="R44" s="292">
        <v>2443.4549999999999</v>
      </c>
      <c r="S44" s="292">
        <v>169.7</v>
      </c>
    </row>
    <row r="45" spans="1:19" ht="15.75" hidden="1" x14ac:dyDescent="0.25">
      <c r="A45" s="295">
        <v>2006</v>
      </c>
      <c r="B45" s="295"/>
      <c r="C45" s="292">
        <v>8.9999999999999993E-3</v>
      </c>
      <c r="D45" s="292">
        <v>42.192</v>
      </c>
      <c r="E45" s="292">
        <v>63.325000000000003</v>
      </c>
      <c r="F45" s="292">
        <v>111.60899999999999</v>
      </c>
      <c r="G45" s="292">
        <v>260.89499999999998</v>
      </c>
      <c r="H45" s="292">
        <v>337.971</v>
      </c>
      <c r="I45" s="292">
        <v>568.202</v>
      </c>
      <c r="J45" s="292">
        <v>238.893</v>
      </c>
      <c r="K45" s="292">
        <v>154.001</v>
      </c>
      <c r="L45" s="292">
        <v>180.26300000000001</v>
      </c>
      <c r="M45" s="292">
        <v>163.47300000000001</v>
      </c>
      <c r="N45" s="292">
        <v>84.864999999999995</v>
      </c>
      <c r="O45" s="292"/>
      <c r="P45" s="292">
        <v>89.715999999999994</v>
      </c>
      <c r="Q45" s="292">
        <v>44.628999999999998</v>
      </c>
      <c r="R45" s="292">
        <v>2340.0429999999997</v>
      </c>
      <c r="S45" s="292">
        <v>167.74</v>
      </c>
    </row>
    <row r="46" spans="1:19" ht="15.75" hidden="1" x14ac:dyDescent="0.25">
      <c r="A46" s="295">
        <v>2007</v>
      </c>
      <c r="B46" s="295"/>
      <c r="C46" s="292">
        <v>5.1999999999999998E-2</v>
      </c>
      <c r="D46" s="292">
        <v>54.898000000000003</v>
      </c>
      <c r="E46" s="292">
        <v>75.716999999999999</v>
      </c>
      <c r="F46" s="292">
        <v>116.389</v>
      </c>
      <c r="G46" s="292">
        <v>376.017</v>
      </c>
      <c r="H46" s="292">
        <v>294.31799999999998</v>
      </c>
      <c r="I46" s="292">
        <v>563.40499999999997</v>
      </c>
      <c r="J46" s="292">
        <v>243.07499999999999</v>
      </c>
      <c r="K46" s="292">
        <v>158.23099999999999</v>
      </c>
      <c r="L46" s="292">
        <v>197.798</v>
      </c>
      <c r="M46" s="292">
        <v>126.85899999999999</v>
      </c>
      <c r="N46" s="292">
        <v>61.823</v>
      </c>
      <c r="O46" s="292"/>
      <c r="P46" s="292">
        <v>83.206999999999994</v>
      </c>
      <c r="Q46" s="292">
        <v>38.290999999999997</v>
      </c>
      <c r="R46" s="292">
        <v>2390.08</v>
      </c>
      <c r="S46" s="292">
        <v>164.74</v>
      </c>
    </row>
    <row r="47" spans="1:19" ht="15.75" hidden="1" x14ac:dyDescent="0.25">
      <c r="A47" s="295">
        <v>2008</v>
      </c>
      <c r="B47" s="295"/>
      <c r="C47" s="292">
        <v>3.4950000000000001</v>
      </c>
      <c r="D47" s="292">
        <v>71.021000000000001</v>
      </c>
      <c r="E47" s="292">
        <v>152.18</v>
      </c>
      <c r="F47" s="292">
        <v>112.64700000000001</v>
      </c>
      <c r="G47" s="292">
        <v>384.98500000000001</v>
      </c>
      <c r="H47" s="292">
        <v>286.99700000000001</v>
      </c>
      <c r="I47" s="292">
        <v>431.697</v>
      </c>
      <c r="J47" s="292">
        <v>190.97800000000001</v>
      </c>
      <c r="K47" s="292">
        <v>129.32</v>
      </c>
      <c r="L47" s="292">
        <v>153.38800000000001</v>
      </c>
      <c r="M47" s="292">
        <v>81.552999999999997</v>
      </c>
      <c r="N47" s="292">
        <v>32.182000000000002</v>
      </c>
      <c r="O47" s="292"/>
      <c r="P47" s="292">
        <v>53.36</v>
      </c>
      <c r="Q47" s="292">
        <v>28.195</v>
      </c>
      <c r="R47" s="292">
        <v>2111.998</v>
      </c>
      <c r="S47" s="292">
        <v>158.23980193905001</v>
      </c>
    </row>
    <row r="48" spans="1:19" ht="15.75" hidden="1" x14ac:dyDescent="0.25">
      <c r="A48" s="295">
        <v>2009</v>
      </c>
      <c r="B48" s="295"/>
      <c r="C48" s="292">
        <v>17.806999999999999</v>
      </c>
      <c r="D48" s="292">
        <v>109.383</v>
      </c>
      <c r="E48" s="292">
        <v>269.21199999999999</v>
      </c>
      <c r="F48" s="292">
        <v>142.55099999999999</v>
      </c>
      <c r="G48" s="292">
        <v>377.39600000000002</v>
      </c>
      <c r="H48" s="292">
        <v>253.94399999999999</v>
      </c>
      <c r="I48" s="292">
        <v>355.35300000000001</v>
      </c>
      <c r="J48" s="292">
        <v>111.735</v>
      </c>
      <c r="K48" s="292">
        <v>107.273</v>
      </c>
      <c r="L48" s="292">
        <v>86.492000000000004</v>
      </c>
      <c r="M48" s="292">
        <v>59.868000000000002</v>
      </c>
      <c r="N48" s="292">
        <v>26.768000000000001</v>
      </c>
      <c r="O48" s="292"/>
      <c r="P48" s="292">
        <v>31.376999999999999</v>
      </c>
      <c r="Q48" s="292">
        <v>19.093</v>
      </c>
      <c r="R48" s="292">
        <v>1968.252</v>
      </c>
      <c r="S48" s="292">
        <v>149.760982557093</v>
      </c>
    </row>
    <row r="49" spans="1:19" ht="15.75" hidden="1" x14ac:dyDescent="0.25">
      <c r="A49" s="295">
        <v>2010</v>
      </c>
      <c r="B49" s="295"/>
      <c r="C49" s="292">
        <v>36.328000000000003</v>
      </c>
      <c r="D49" s="292">
        <v>137.75299999999999</v>
      </c>
      <c r="E49" s="292">
        <v>324.84899999999999</v>
      </c>
      <c r="F49" s="292">
        <v>254.32900000000001</v>
      </c>
      <c r="G49" s="292">
        <v>361.17700000000002</v>
      </c>
      <c r="H49" s="292">
        <v>217.71799999999999</v>
      </c>
      <c r="I49" s="292">
        <v>300.20100000000002</v>
      </c>
      <c r="J49" s="292">
        <v>79.209000000000003</v>
      </c>
      <c r="K49" s="292">
        <v>96.546000000000006</v>
      </c>
      <c r="L49" s="292">
        <v>76.457999999999998</v>
      </c>
      <c r="M49" s="292">
        <v>43.793999999999997</v>
      </c>
      <c r="N49" s="292">
        <v>29.963999999999999</v>
      </c>
      <c r="O49" s="292"/>
      <c r="P49" s="292">
        <v>20.855</v>
      </c>
      <c r="Q49" s="292">
        <v>17.143999999999998</v>
      </c>
      <c r="R49" s="292">
        <v>1996.325</v>
      </c>
      <c r="S49" s="292">
        <v>144.313697938693</v>
      </c>
    </row>
    <row r="50" spans="1:19" ht="15.75" hidden="1" x14ac:dyDescent="0.25">
      <c r="A50" s="295">
        <v>2011</v>
      </c>
      <c r="B50" s="295"/>
      <c r="C50" s="292">
        <v>72.897999999999996</v>
      </c>
      <c r="D50" s="292">
        <v>201.572</v>
      </c>
      <c r="E50" s="292">
        <v>316.05200000000002</v>
      </c>
      <c r="F50" s="292">
        <v>295.82</v>
      </c>
      <c r="G50" s="292">
        <v>343.24099999999999</v>
      </c>
      <c r="H50" s="292">
        <v>196.09700000000001</v>
      </c>
      <c r="I50" s="292">
        <v>218.505</v>
      </c>
      <c r="J50" s="292">
        <v>73.042000000000002</v>
      </c>
      <c r="K50" s="292">
        <v>63.695</v>
      </c>
      <c r="L50" s="292">
        <v>51.271000000000001</v>
      </c>
      <c r="M50" s="292">
        <v>21.329000000000001</v>
      </c>
      <c r="N50" s="292">
        <v>28.129000000000001</v>
      </c>
      <c r="O50" s="292"/>
      <c r="P50" s="292">
        <v>11.436</v>
      </c>
      <c r="Q50" s="292">
        <v>14.324</v>
      </c>
      <c r="R50" s="292">
        <v>1907.4110000000001</v>
      </c>
      <c r="S50" s="292">
        <v>138.16368925464101</v>
      </c>
    </row>
    <row r="51" spans="1:19" ht="15.75" hidden="1" x14ac:dyDescent="0.25">
      <c r="A51" s="295">
        <v>2012</v>
      </c>
      <c r="B51" s="295"/>
      <c r="C51" s="292">
        <v>173.22200000000001</v>
      </c>
      <c r="D51" s="292">
        <v>220.09200000000001</v>
      </c>
      <c r="E51" s="292">
        <v>350.608</v>
      </c>
      <c r="F51" s="292">
        <v>382.69299999999998</v>
      </c>
      <c r="G51" s="292">
        <v>322.84300000000002</v>
      </c>
      <c r="H51" s="292">
        <v>194.09</v>
      </c>
      <c r="I51" s="292">
        <v>155.428</v>
      </c>
      <c r="J51" s="292">
        <v>59.13</v>
      </c>
      <c r="K51" s="292">
        <v>38.558999999999997</v>
      </c>
      <c r="L51" s="292">
        <v>47.076999999999998</v>
      </c>
      <c r="M51" s="292">
        <v>18.488</v>
      </c>
      <c r="N51" s="292">
        <v>25.076000000000001</v>
      </c>
      <c r="O51" s="292"/>
      <c r="P51" s="292">
        <v>9.4920000000000009</v>
      </c>
      <c r="Q51" s="292">
        <v>14.026999999999999</v>
      </c>
      <c r="R51" s="292">
        <v>2010.825</v>
      </c>
      <c r="S51" s="292">
        <v>132.95120487901099</v>
      </c>
    </row>
    <row r="52" spans="1:19" ht="15.75" hidden="1" x14ac:dyDescent="0.25">
      <c r="A52" s="291" t="s">
        <v>60</v>
      </c>
      <c r="B52" s="291"/>
      <c r="C52" s="292">
        <v>3.5999999999999997E-2</v>
      </c>
      <c r="D52" s="292">
        <v>1.7130000000000001</v>
      </c>
      <c r="E52" s="292">
        <v>16.952000000000002</v>
      </c>
      <c r="F52" s="292">
        <v>8.9039999999999999</v>
      </c>
      <c r="G52" s="292">
        <v>75.998000000000005</v>
      </c>
      <c r="H52" s="292">
        <v>130.85300000000001</v>
      </c>
      <c r="I52" s="292">
        <v>156.43299999999999</v>
      </c>
      <c r="J52" s="292">
        <v>70.831000000000003</v>
      </c>
      <c r="K52" s="292">
        <v>58.451000000000001</v>
      </c>
      <c r="L52" s="292">
        <v>64.944999999999993</v>
      </c>
      <c r="M52" s="292">
        <v>65.010000000000005</v>
      </c>
      <c r="N52" s="292">
        <v>40.36</v>
      </c>
      <c r="O52" s="292"/>
      <c r="P52" s="292">
        <v>28.361999999999998</v>
      </c>
      <c r="Q52" s="292">
        <v>18.753</v>
      </c>
      <c r="R52" s="293">
        <v>737.601</v>
      </c>
      <c r="S52" s="294">
        <v>172.84355941729001</v>
      </c>
    </row>
    <row r="53" spans="1:19" ht="15.75" hidden="1" x14ac:dyDescent="0.25">
      <c r="A53" s="291" t="s">
        <v>61</v>
      </c>
      <c r="B53" s="291"/>
      <c r="C53" s="292">
        <v>1.2999999999999999E-2</v>
      </c>
      <c r="D53" s="292">
        <v>1.619</v>
      </c>
      <c r="E53" s="292">
        <v>16.867999999999999</v>
      </c>
      <c r="F53" s="292">
        <v>9.27</v>
      </c>
      <c r="G53" s="292">
        <v>66.503</v>
      </c>
      <c r="H53" s="292">
        <v>107.94799999999999</v>
      </c>
      <c r="I53" s="292">
        <v>133.04900000000001</v>
      </c>
      <c r="J53" s="292">
        <v>62.384</v>
      </c>
      <c r="K53" s="292">
        <v>51.37</v>
      </c>
      <c r="L53" s="292">
        <v>60.588000000000001</v>
      </c>
      <c r="M53" s="292">
        <v>54.506999999999998</v>
      </c>
      <c r="N53" s="292">
        <v>33.356000000000002</v>
      </c>
      <c r="O53" s="292"/>
      <c r="P53" s="292">
        <v>23.619</v>
      </c>
      <c r="Q53" s="292">
        <v>21.56</v>
      </c>
      <c r="R53" s="293">
        <v>642.654</v>
      </c>
      <c r="S53" s="294">
        <v>172.640790282952</v>
      </c>
    </row>
    <row r="54" spans="1:19" ht="15.75" hidden="1" x14ac:dyDescent="0.25">
      <c r="A54" s="291" t="s">
        <v>62</v>
      </c>
      <c r="B54" s="291"/>
      <c r="C54" s="292">
        <v>1.6E-2</v>
      </c>
      <c r="D54" s="292">
        <v>1.621</v>
      </c>
      <c r="E54" s="292">
        <v>19.449000000000002</v>
      </c>
      <c r="F54" s="292">
        <v>12.132999999999999</v>
      </c>
      <c r="G54" s="292">
        <v>71.594999999999999</v>
      </c>
      <c r="H54" s="292">
        <v>139.18299999999999</v>
      </c>
      <c r="I54" s="292">
        <v>152.19999999999999</v>
      </c>
      <c r="J54" s="292">
        <v>66.703000000000003</v>
      </c>
      <c r="K54" s="292">
        <v>63.398000000000003</v>
      </c>
      <c r="L54" s="292">
        <v>62.981999999999999</v>
      </c>
      <c r="M54" s="292">
        <v>60.029000000000003</v>
      </c>
      <c r="N54" s="292">
        <v>38.121000000000002</v>
      </c>
      <c r="O54" s="292"/>
      <c r="P54" s="292">
        <v>30.36</v>
      </c>
      <c r="Q54" s="292">
        <v>24.986000000000001</v>
      </c>
      <c r="R54" s="293">
        <v>742.77599999999995</v>
      </c>
      <c r="S54" s="294">
        <v>172.39062399866299</v>
      </c>
    </row>
    <row r="55" spans="1:19" ht="15.75" hidden="1" x14ac:dyDescent="0.25">
      <c r="A55" s="291" t="s">
        <v>63</v>
      </c>
      <c r="B55" s="291"/>
      <c r="C55" s="292">
        <v>0.01</v>
      </c>
      <c r="D55" s="292">
        <v>1.401</v>
      </c>
      <c r="E55" s="292">
        <v>14.423999999999999</v>
      </c>
      <c r="F55" s="292">
        <v>13.651999999999999</v>
      </c>
      <c r="G55" s="292">
        <v>46.26</v>
      </c>
      <c r="H55" s="292">
        <v>92.296999999999997</v>
      </c>
      <c r="I55" s="292">
        <v>111.604</v>
      </c>
      <c r="J55" s="292">
        <v>46.210999999999999</v>
      </c>
      <c r="K55" s="292">
        <v>43.151000000000003</v>
      </c>
      <c r="L55" s="292">
        <v>41.218000000000004</v>
      </c>
      <c r="M55" s="292">
        <v>40.569000000000003</v>
      </c>
      <c r="N55" s="292">
        <v>27.902999999999999</v>
      </c>
      <c r="O55" s="292"/>
      <c r="P55" s="292">
        <v>22.751999999999999</v>
      </c>
      <c r="Q55" s="292">
        <v>21.573</v>
      </c>
      <c r="R55" s="293">
        <v>523.02499999999998</v>
      </c>
      <c r="S55" s="294">
        <v>172.398293356094</v>
      </c>
    </row>
    <row r="56" spans="1:19" ht="15.75" hidden="1" x14ac:dyDescent="0.25">
      <c r="A56" s="291" t="s">
        <v>64</v>
      </c>
      <c r="B56" s="291"/>
      <c r="C56" s="292">
        <v>4.9000000000000002E-2</v>
      </c>
      <c r="D56" s="292">
        <v>2.4020000000000001</v>
      </c>
      <c r="E56" s="292">
        <v>21.896999999999998</v>
      </c>
      <c r="F56" s="292">
        <v>22.16</v>
      </c>
      <c r="G56" s="292">
        <v>67.641000000000005</v>
      </c>
      <c r="H56" s="292">
        <v>140.08600000000001</v>
      </c>
      <c r="I56" s="292">
        <v>164.369</v>
      </c>
      <c r="J56" s="292">
        <v>72.760999999999996</v>
      </c>
      <c r="K56" s="292">
        <v>59.965000000000003</v>
      </c>
      <c r="L56" s="292">
        <v>60.689</v>
      </c>
      <c r="M56" s="292">
        <v>58.451000000000001</v>
      </c>
      <c r="N56" s="292">
        <v>40.042999999999999</v>
      </c>
      <c r="O56" s="292"/>
      <c r="P56" s="292">
        <v>32.228000000000002</v>
      </c>
      <c r="Q56" s="292">
        <v>19.5</v>
      </c>
      <c r="R56" s="293">
        <v>762.24099999999999</v>
      </c>
      <c r="S56" s="294">
        <v>171.65007048217299</v>
      </c>
    </row>
    <row r="57" spans="1:19" ht="15.75" hidden="1" x14ac:dyDescent="0.25">
      <c r="A57" s="291" t="s">
        <v>65</v>
      </c>
      <c r="B57" s="291"/>
      <c r="C57" s="292">
        <v>8.9999999999999993E-3</v>
      </c>
      <c r="D57" s="292">
        <v>1.911</v>
      </c>
      <c r="E57" s="292">
        <v>15.826000000000001</v>
      </c>
      <c r="F57" s="292">
        <v>16.88</v>
      </c>
      <c r="G57" s="292">
        <v>54.014000000000003</v>
      </c>
      <c r="H57" s="292">
        <v>110.398</v>
      </c>
      <c r="I57" s="292">
        <v>140.376</v>
      </c>
      <c r="J57" s="292">
        <v>54.878</v>
      </c>
      <c r="K57" s="292">
        <v>54.171999999999997</v>
      </c>
      <c r="L57" s="292">
        <v>49.506999999999998</v>
      </c>
      <c r="M57" s="292">
        <v>50.304000000000002</v>
      </c>
      <c r="N57" s="292">
        <v>32.219000000000001</v>
      </c>
      <c r="O57" s="292"/>
      <c r="P57" s="292">
        <v>29.151</v>
      </c>
      <c r="Q57" s="292">
        <v>20.204999999999998</v>
      </c>
      <c r="R57" s="293">
        <v>629.85</v>
      </c>
      <c r="S57" s="294">
        <v>172.62610371609699</v>
      </c>
    </row>
    <row r="58" spans="1:19" ht="15.75" hidden="1" x14ac:dyDescent="0.25">
      <c r="A58" s="291" t="s">
        <v>66</v>
      </c>
      <c r="B58" s="291"/>
      <c r="C58" s="292">
        <v>1.0999999999999999E-2</v>
      </c>
      <c r="D58" s="292">
        <v>2.4710000000000001</v>
      </c>
      <c r="E58" s="292">
        <v>20.768999999999998</v>
      </c>
      <c r="F58" s="292">
        <v>24.702000000000002</v>
      </c>
      <c r="G58" s="292">
        <v>71.5</v>
      </c>
      <c r="H58" s="292">
        <v>127.958</v>
      </c>
      <c r="I58" s="292">
        <v>153.25700000000001</v>
      </c>
      <c r="J58" s="292">
        <v>62.3</v>
      </c>
      <c r="K58" s="292">
        <v>61.402000000000001</v>
      </c>
      <c r="L58" s="292">
        <v>48.984999999999999</v>
      </c>
      <c r="M58" s="292">
        <v>55.39</v>
      </c>
      <c r="N58" s="292">
        <v>32.152000000000001</v>
      </c>
      <c r="O58" s="292"/>
      <c r="P58" s="292">
        <v>29.315000000000001</v>
      </c>
      <c r="Q58" s="292">
        <v>19.925000000000001</v>
      </c>
      <c r="R58" s="293">
        <v>710.13699999999994</v>
      </c>
      <c r="S58" s="294">
        <v>170.151020266237</v>
      </c>
    </row>
    <row r="59" spans="1:19" ht="15.75" hidden="1" x14ac:dyDescent="0.25">
      <c r="A59" s="291" t="s">
        <v>67</v>
      </c>
      <c r="B59" s="291"/>
      <c r="C59" s="292">
        <v>4.1000000000000002E-2</v>
      </c>
      <c r="D59" s="292">
        <v>1.4710000000000001</v>
      </c>
      <c r="E59" s="292">
        <v>12.609</v>
      </c>
      <c r="F59" s="292">
        <v>19.271000000000001</v>
      </c>
      <c r="G59" s="292">
        <v>50.137999999999998</v>
      </c>
      <c r="H59" s="292">
        <v>82.700999999999993</v>
      </c>
      <c r="I59" s="292">
        <v>109.83799999999999</v>
      </c>
      <c r="J59" s="292">
        <v>39.979999999999997</v>
      </c>
      <c r="K59" s="292">
        <v>44.136000000000003</v>
      </c>
      <c r="L59" s="292">
        <v>39.110999999999997</v>
      </c>
      <c r="M59" s="292">
        <v>37.662999999999997</v>
      </c>
      <c r="N59" s="292">
        <v>22.867999999999999</v>
      </c>
      <c r="O59" s="292"/>
      <c r="P59" s="292">
        <v>19.956</v>
      </c>
      <c r="Q59" s="292">
        <v>17.068000000000001</v>
      </c>
      <c r="R59" s="293">
        <v>496.851</v>
      </c>
      <c r="S59" s="294">
        <v>170.60579470302201</v>
      </c>
    </row>
    <row r="60" spans="1:19" ht="15.75" hidden="1" x14ac:dyDescent="0.25">
      <c r="A60" s="291" t="s">
        <v>68</v>
      </c>
      <c r="B60" s="291"/>
      <c r="C60" s="292">
        <v>3.4000000000000002E-2</v>
      </c>
      <c r="D60" s="292">
        <v>2.7240000000000002</v>
      </c>
      <c r="E60" s="292">
        <v>17.850999999999999</v>
      </c>
      <c r="F60" s="292">
        <v>25.92</v>
      </c>
      <c r="G60" s="292">
        <v>71.16</v>
      </c>
      <c r="H60" s="292">
        <v>110.149</v>
      </c>
      <c r="I60" s="292">
        <v>175.68700000000001</v>
      </c>
      <c r="J60" s="292">
        <v>62.44</v>
      </c>
      <c r="K60" s="292">
        <v>60.454000000000001</v>
      </c>
      <c r="L60" s="292">
        <v>53.451999999999998</v>
      </c>
      <c r="M60" s="292">
        <v>48.371000000000002</v>
      </c>
      <c r="N60" s="292">
        <v>31.448</v>
      </c>
      <c r="O60" s="292"/>
      <c r="P60" s="292">
        <v>24.608000000000001</v>
      </c>
      <c r="Q60" s="292">
        <v>13.603999999999999</v>
      </c>
      <c r="R60" s="293">
        <v>697.90200000000004</v>
      </c>
      <c r="S60" s="294">
        <v>169.47490859245499</v>
      </c>
    </row>
    <row r="61" spans="1:19" ht="15.75" hidden="1" x14ac:dyDescent="0.25">
      <c r="A61" s="291" t="s">
        <v>69</v>
      </c>
      <c r="B61" s="291"/>
      <c r="C61" s="292">
        <v>6.3E-2</v>
      </c>
      <c r="D61" s="292">
        <v>3.165</v>
      </c>
      <c r="E61" s="292">
        <v>13.294</v>
      </c>
      <c r="F61" s="292">
        <v>23.501999999999999</v>
      </c>
      <c r="G61" s="292">
        <v>60.890999999999998</v>
      </c>
      <c r="H61" s="292">
        <v>90.757999999999996</v>
      </c>
      <c r="I61" s="292">
        <v>143.72999999999999</v>
      </c>
      <c r="J61" s="292">
        <v>45.427</v>
      </c>
      <c r="K61" s="292">
        <v>51.832000000000001</v>
      </c>
      <c r="L61" s="292">
        <v>53.067</v>
      </c>
      <c r="M61" s="292">
        <v>43.71</v>
      </c>
      <c r="N61" s="292">
        <v>27.048999999999999</v>
      </c>
      <c r="O61" s="292"/>
      <c r="P61" s="292">
        <v>22.268999999999998</v>
      </c>
      <c r="Q61" s="292">
        <v>15.667</v>
      </c>
      <c r="R61" s="293">
        <v>594.42399999999998</v>
      </c>
      <c r="S61" s="294">
        <v>170.44508835314301</v>
      </c>
    </row>
    <row r="62" spans="1:19" ht="15.75" hidden="1" x14ac:dyDescent="0.25">
      <c r="A62" s="291" t="s">
        <v>70</v>
      </c>
      <c r="B62" s="291"/>
      <c r="C62" s="292">
        <v>6.5000000000000002E-2</v>
      </c>
      <c r="D62" s="292">
        <v>5.5119999999999996</v>
      </c>
      <c r="E62" s="292">
        <v>16.971</v>
      </c>
      <c r="F62" s="292">
        <v>29.334</v>
      </c>
      <c r="G62" s="292">
        <v>70.105000000000004</v>
      </c>
      <c r="H62" s="292">
        <v>114.68</v>
      </c>
      <c r="I62" s="292">
        <v>159.37799999999999</v>
      </c>
      <c r="J62" s="292">
        <v>53.67</v>
      </c>
      <c r="K62" s="292">
        <v>54.850999999999999</v>
      </c>
      <c r="L62" s="292">
        <v>55.436999999999998</v>
      </c>
      <c r="M62" s="292">
        <v>48.091999999999999</v>
      </c>
      <c r="N62" s="292">
        <v>28.093</v>
      </c>
      <c r="O62" s="292"/>
      <c r="P62" s="292">
        <v>25.163</v>
      </c>
      <c r="Q62" s="292">
        <v>15.863</v>
      </c>
      <c r="R62" s="293">
        <v>677.21400000000006</v>
      </c>
      <c r="S62" s="294">
        <v>168.92474495389001</v>
      </c>
    </row>
    <row r="63" spans="1:19" ht="15.75" hidden="1" x14ac:dyDescent="0.25">
      <c r="A63" s="291" t="s">
        <v>71</v>
      </c>
      <c r="B63" s="291"/>
      <c r="C63" s="292">
        <v>7.6999999999999999E-2</v>
      </c>
      <c r="D63" s="292">
        <v>4.6719999999999997</v>
      </c>
      <c r="E63" s="292">
        <v>10.382</v>
      </c>
      <c r="F63" s="292">
        <v>24.373000000000001</v>
      </c>
      <c r="G63" s="292">
        <v>42.889000000000003</v>
      </c>
      <c r="H63" s="292">
        <v>65.694999999999993</v>
      </c>
      <c r="I63" s="292">
        <v>119.52500000000001</v>
      </c>
      <c r="J63" s="292">
        <v>40.418999999999997</v>
      </c>
      <c r="K63" s="292">
        <v>38.472000000000001</v>
      </c>
      <c r="L63" s="292">
        <v>43.542000000000002</v>
      </c>
      <c r="M63" s="292">
        <v>34.159999999999997</v>
      </c>
      <c r="N63" s="292">
        <v>19.114999999999998</v>
      </c>
      <c r="O63" s="292"/>
      <c r="P63" s="292">
        <v>18.5</v>
      </c>
      <c r="Q63" s="292">
        <v>12.093999999999999</v>
      </c>
      <c r="R63" s="293">
        <v>473.91500000000002</v>
      </c>
      <c r="S63" s="294">
        <v>170.11746109423299</v>
      </c>
    </row>
    <row r="64" spans="1:19" ht="15.75" hidden="1" x14ac:dyDescent="0.25">
      <c r="A64" s="291" t="s">
        <v>72</v>
      </c>
      <c r="B64" s="291"/>
      <c r="C64" s="292">
        <v>0.11899999999999999</v>
      </c>
      <c r="D64" s="292">
        <v>10.644</v>
      </c>
      <c r="E64" s="292">
        <v>17.349</v>
      </c>
      <c r="F64" s="292">
        <v>33.301000000000002</v>
      </c>
      <c r="G64" s="292">
        <v>65.391999999999996</v>
      </c>
      <c r="H64" s="292">
        <v>99.397999999999996</v>
      </c>
      <c r="I64" s="292">
        <v>167.84299999999999</v>
      </c>
      <c r="J64" s="292">
        <v>62.695</v>
      </c>
      <c r="K64" s="292">
        <v>42.378</v>
      </c>
      <c r="L64" s="292">
        <v>51.929000000000002</v>
      </c>
      <c r="M64" s="292">
        <v>48.396000000000001</v>
      </c>
      <c r="N64" s="292">
        <v>25.637</v>
      </c>
      <c r="O64" s="292"/>
      <c r="P64" s="292">
        <v>26.254999999999999</v>
      </c>
      <c r="Q64" s="292">
        <v>10.439</v>
      </c>
      <c r="R64" s="293">
        <v>661.77499999999998</v>
      </c>
      <c r="S64" s="294">
        <v>168.40520100224799</v>
      </c>
    </row>
    <row r="65" spans="1:19" ht="15.75" hidden="1" x14ac:dyDescent="0.25">
      <c r="A65" s="291" t="s">
        <v>73</v>
      </c>
      <c r="B65" s="291"/>
      <c r="C65" s="292">
        <v>8.3000000000000004E-2</v>
      </c>
      <c r="D65" s="292">
        <v>9.5690000000000008</v>
      </c>
      <c r="E65" s="292">
        <v>13.417</v>
      </c>
      <c r="F65" s="292">
        <v>28.015000000000001</v>
      </c>
      <c r="G65" s="292">
        <v>63.042000000000002</v>
      </c>
      <c r="H65" s="292">
        <v>78.600999999999999</v>
      </c>
      <c r="I65" s="292">
        <v>138.446</v>
      </c>
      <c r="J65" s="292">
        <v>61.408000000000001</v>
      </c>
      <c r="K65" s="292">
        <v>36.655999999999999</v>
      </c>
      <c r="L65" s="292">
        <v>44.658999999999999</v>
      </c>
      <c r="M65" s="292">
        <v>41.853999999999999</v>
      </c>
      <c r="N65" s="292">
        <v>21.555</v>
      </c>
      <c r="O65" s="292"/>
      <c r="P65" s="292">
        <v>20.72</v>
      </c>
      <c r="Q65" s="292">
        <v>11.865</v>
      </c>
      <c r="R65" s="293">
        <v>569.89</v>
      </c>
      <c r="S65" s="294">
        <v>168.149758523364</v>
      </c>
    </row>
    <row r="66" spans="1:19" ht="15.75" hidden="1" x14ac:dyDescent="0.25">
      <c r="A66" s="291" t="s">
        <v>74</v>
      </c>
      <c r="B66" s="291"/>
      <c r="C66" s="292">
        <v>9.0999999999999998E-2</v>
      </c>
      <c r="D66" s="292">
        <v>13.252000000000001</v>
      </c>
      <c r="E66" s="292">
        <v>19.838000000000001</v>
      </c>
      <c r="F66" s="292">
        <v>30.934000000000001</v>
      </c>
      <c r="G66" s="292">
        <v>76.543999999999997</v>
      </c>
      <c r="H66" s="292">
        <v>96.882000000000005</v>
      </c>
      <c r="I66" s="292">
        <v>161.578</v>
      </c>
      <c r="J66" s="292">
        <v>69.504000000000005</v>
      </c>
      <c r="K66" s="292">
        <v>43.792999999999999</v>
      </c>
      <c r="L66" s="292">
        <v>47.353999999999999</v>
      </c>
      <c r="M66" s="292">
        <v>44.44</v>
      </c>
      <c r="N66" s="292">
        <v>22.437000000000001</v>
      </c>
      <c r="O66" s="292"/>
      <c r="P66" s="292">
        <v>23.751999999999999</v>
      </c>
      <c r="Q66" s="292">
        <v>11.988</v>
      </c>
      <c r="R66" s="293">
        <v>662.38699999999994</v>
      </c>
      <c r="S66" s="294">
        <v>166.50387531346101</v>
      </c>
    </row>
    <row r="67" spans="1:19" ht="15.75" hidden="1" x14ac:dyDescent="0.25">
      <c r="A67" s="291" t="s">
        <v>75</v>
      </c>
      <c r="B67" s="291"/>
      <c r="C67" s="292">
        <v>3.6999999999999998E-2</v>
      </c>
      <c r="D67" s="292">
        <v>8.7270000000000003</v>
      </c>
      <c r="E67" s="292">
        <v>12.721</v>
      </c>
      <c r="F67" s="292">
        <v>19.359000000000002</v>
      </c>
      <c r="G67" s="292">
        <v>55.917999999999999</v>
      </c>
      <c r="H67" s="292">
        <v>63.09</v>
      </c>
      <c r="I67" s="292">
        <v>100.33499999999999</v>
      </c>
      <c r="J67" s="292">
        <v>45.286000000000001</v>
      </c>
      <c r="K67" s="292">
        <v>31.173999999999999</v>
      </c>
      <c r="L67" s="292">
        <v>36.322000000000003</v>
      </c>
      <c r="M67" s="292">
        <v>28.788</v>
      </c>
      <c r="N67" s="292">
        <v>15.239000000000001</v>
      </c>
      <c r="O67" s="292"/>
      <c r="P67" s="292">
        <v>18.98</v>
      </c>
      <c r="Q67" s="292">
        <v>10.015000000000001</v>
      </c>
      <c r="R67" s="293">
        <v>445.99099999999999</v>
      </c>
      <c r="S67" s="294">
        <v>167.95894728150199</v>
      </c>
    </row>
    <row r="68" spans="1:19" ht="15.75" hidden="1" x14ac:dyDescent="0.25">
      <c r="A68" s="291" t="s">
        <v>76</v>
      </c>
      <c r="B68" s="291"/>
      <c r="C68" s="292">
        <v>0.10299999999999999</v>
      </c>
      <c r="D68" s="292">
        <v>14.858000000000001</v>
      </c>
      <c r="E68" s="292">
        <v>17.957999999999998</v>
      </c>
      <c r="F68" s="292">
        <v>28.497</v>
      </c>
      <c r="G68" s="292">
        <v>101.587</v>
      </c>
      <c r="H68" s="292">
        <v>88.387</v>
      </c>
      <c r="I68" s="292">
        <v>171.86500000000001</v>
      </c>
      <c r="J68" s="292">
        <v>67.647000000000006</v>
      </c>
      <c r="K68" s="292">
        <v>43.204000000000001</v>
      </c>
      <c r="L68" s="292">
        <v>54.25</v>
      </c>
      <c r="M68" s="292">
        <v>38.045999999999999</v>
      </c>
      <c r="N68" s="292">
        <v>17.768999999999998</v>
      </c>
      <c r="O68" s="292"/>
      <c r="P68" s="292">
        <v>25.431999999999999</v>
      </c>
      <c r="Q68" s="292">
        <v>8.4030000000000005</v>
      </c>
      <c r="R68" s="293">
        <v>678.00599999999997</v>
      </c>
      <c r="S68" s="294">
        <v>165.53211380474701</v>
      </c>
    </row>
    <row r="69" spans="1:19" ht="15.75" hidden="1" x14ac:dyDescent="0.25">
      <c r="A69" s="291" t="s">
        <v>77</v>
      </c>
      <c r="B69" s="291"/>
      <c r="C69" s="292">
        <v>0.20100000000000001</v>
      </c>
      <c r="D69" s="292">
        <v>12.622999999999999</v>
      </c>
      <c r="E69" s="292">
        <v>16.829999999999998</v>
      </c>
      <c r="F69" s="292">
        <v>24.488</v>
      </c>
      <c r="G69" s="292">
        <v>89.435000000000002</v>
      </c>
      <c r="H69" s="292">
        <v>66.682000000000002</v>
      </c>
      <c r="I69" s="292">
        <v>135.887</v>
      </c>
      <c r="J69" s="292">
        <v>60.753</v>
      </c>
      <c r="K69" s="292">
        <v>40.887999999999998</v>
      </c>
      <c r="L69" s="292">
        <v>48.399000000000001</v>
      </c>
      <c r="M69" s="292">
        <v>31.466999999999999</v>
      </c>
      <c r="N69" s="292">
        <v>15.847</v>
      </c>
      <c r="O69" s="292"/>
      <c r="P69" s="292">
        <v>19.847999999999999</v>
      </c>
      <c r="Q69" s="292">
        <v>9.9139999999999997</v>
      </c>
      <c r="R69" s="293">
        <v>573.26199999999994</v>
      </c>
      <c r="S69" s="294">
        <v>165.64966770095899</v>
      </c>
    </row>
    <row r="70" spans="1:19" ht="15.75" hidden="1" x14ac:dyDescent="0.25">
      <c r="A70" s="291" t="s">
        <v>78</v>
      </c>
      <c r="B70" s="291"/>
      <c r="C70" s="292">
        <v>9.7000000000000003E-2</v>
      </c>
      <c r="D70" s="292">
        <v>15.805</v>
      </c>
      <c r="E70" s="292">
        <v>22.088000000000001</v>
      </c>
      <c r="F70" s="292">
        <v>35.386000000000003</v>
      </c>
      <c r="G70" s="292">
        <v>110.07299999999999</v>
      </c>
      <c r="H70" s="292">
        <v>82.600999999999999</v>
      </c>
      <c r="I70" s="292">
        <v>153.80799999999999</v>
      </c>
      <c r="J70" s="292">
        <v>67.242000000000004</v>
      </c>
      <c r="K70" s="292">
        <v>43.274000000000001</v>
      </c>
      <c r="L70" s="292">
        <v>55.616</v>
      </c>
      <c r="M70" s="292">
        <v>34.286999999999999</v>
      </c>
      <c r="N70" s="292">
        <v>16.745000000000001</v>
      </c>
      <c r="O70" s="292"/>
      <c r="P70" s="292">
        <v>22.972999999999999</v>
      </c>
      <c r="Q70" s="292">
        <v>10.632</v>
      </c>
      <c r="R70" s="293">
        <v>670.62699999999995</v>
      </c>
      <c r="S70" s="294">
        <v>164.06078833930599</v>
      </c>
    </row>
    <row r="71" spans="1:19" ht="15.75" hidden="1" x14ac:dyDescent="0.25">
      <c r="A71" s="291" t="s">
        <v>79</v>
      </c>
      <c r="B71" s="291"/>
      <c r="C71" s="292">
        <v>0.10100000000000001</v>
      </c>
      <c r="D71" s="292">
        <v>11.612</v>
      </c>
      <c r="E71" s="292">
        <v>18.838000000000001</v>
      </c>
      <c r="F71" s="292">
        <v>28.018000000000001</v>
      </c>
      <c r="G71" s="292">
        <v>74.921999999999997</v>
      </c>
      <c r="H71" s="292">
        <v>56.646999999999998</v>
      </c>
      <c r="I71" s="292">
        <v>101.843</v>
      </c>
      <c r="J71" s="292">
        <v>47.433999999999997</v>
      </c>
      <c r="K71" s="292">
        <v>30.866</v>
      </c>
      <c r="L71" s="292">
        <v>39.531999999999996</v>
      </c>
      <c r="M71" s="292">
        <v>23.061</v>
      </c>
      <c r="N71" s="292">
        <v>11.462999999999999</v>
      </c>
      <c r="O71" s="292"/>
      <c r="P71" s="292">
        <v>14.956</v>
      </c>
      <c r="Q71" s="292">
        <v>8.8919999999999995</v>
      </c>
      <c r="R71" s="293">
        <v>468.185</v>
      </c>
      <c r="S71" s="294">
        <v>163.29226223783101</v>
      </c>
    </row>
    <row r="72" spans="1:19" ht="15.75" hidden="1" x14ac:dyDescent="0.25">
      <c r="A72" s="291" t="s">
        <v>80</v>
      </c>
      <c r="B72" s="291"/>
      <c r="C72" s="292">
        <v>0.46200000000000002</v>
      </c>
      <c r="D72" s="292">
        <v>19.201000000000001</v>
      </c>
      <c r="E72" s="292">
        <v>36.927999999999997</v>
      </c>
      <c r="F72" s="292">
        <v>35.024999999999999</v>
      </c>
      <c r="G72" s="292">
        <v>119.61</v>
      </c>
      <c r="H72" s="292">
        <v>90.188999999999993</v>
      </c>
      <c r="I72" s="292">
        <v>143.85300000000001</v>
      </c>
      <c r="J72" s="292">
        <v>68.617999999999995</v>
      </c>
      <c r="K72" s="292">
        <v>40.234999999999999</v>
      </c>
      <c r="L72" s="292">
        <v>51.832999999999998</v>
      </c>
      <c r="M72" s="292">
        <v>29.082999999999998</v>
      </c>
      <c r="N72" s="292">
        <v>12.734</v>
      </c>
      <c r="O72" s="292"/>
      <c r="P72" s="292">
        <v>19.902000000000001</v>
      </c>
      <c r="Q72" s="292">
        <v>7.492</v>
      </c>
      <c r="R72" s="293">
        <v>675.16499999999996</v>
      </c>
      <c r="S72" s="294">
        <v>160.76876255292601</v>
      </c>
    </row>
    <row r="73" spans="1:19" ht="15.75" hidden="1" x14ac:dyDescent="0.25">
      <c r="A73" s="291" t="s">
        <v>81</v>
      </c>
      <c r="B73" s="291"/>
      <c r="C73" s="292">
        <v>1.18</v>
      </c>
      <c r="D73" s="292">
        <v>16.587</v>
      </c>
      <c r="E73" s="292">
        <v>41.075000000000003</v>
      </c>
      <c r="F73" s="292">
        <v>29.152000000000001</v>
      </c>
      <c r="G73" s="292">
        <v>97.119</v>
      </c>
      <c r="H73" s="292">
        <v>73.231999999999999</v>
      </c>
      <c r="I73" s="292">
        <v>112.819</v>
      </c>
      <c r="J73" s="292">
        <v>51.86</v>
      </c>
      <c r="K73" s="292">
        <v>36.713999999999999</v>
      </c>
      <c r="L73" s="292">
        <v>43.036000000000001</v>
      </c>
      <c r="M73" s="292">
        <v>22.285</v>
      </c>
      <c r="N73" s="292">
        <v>8.4740000000000002</v>
      </c>
      <c r="O73" s="292"/>
      <c r="P73" s="292">
        <v>15.247999999999999</v>
      </c>
      <c r="Q73" s="292">
        <v>7.7350000000000003</v>
      </c>
      <c r="R73" s="293">
        <v>556.51599999999996</v>
      </c>
      <c r="S73" s="294">
        <v>159.31027313263399</v>
      </c>
    </row>
    <row r="74" spans="1:19" ht="15.75" hidden="1" x14ac:dyDescent="0.25">
      <c r="A74" s="291" t="s">
        <v>82</v>
      </c>
      <c r="B74" s="291"/>
      <c r="C74" s="292">
        <v>1.149</v>
      </c>
      <c r="D74" s="292">
        <v>21.038</v>
      </c>
      <c r="E74" s="292">
        <v>45.529000000000003</v>
      </c>
      <c r="F74" s="292">
        <v>29.308</v>
      </c>
      <c r="G74" s="292">
        <v>101.04300000000001</v>
      </c>
      <c r="H74" s="292">
        <v>79.575000000000003</v>
      </c>
      <c r="I74" s="292">
        <v>105.32899999999999</v>
      </c>
      <c r="J74" s="292">
        <v>44.488</v>
      </c>
      <c r="K74" s="292">
        <v>32.549999999999997</v>
      </c>
      <c r="L74" s="292">
        <v>37.296999999999997</v>
      </c>
      <c r="M74" s="292">
        <v>19.471</v>
      </c>
      <c r="N74" s="292">
        <v>6.2430000000000003</v>
      </c>
      <c r="O74" s="292"/>
      <c r="P74" s="292">
        <v>11.888</v>
      </c>
      <c r="Q74" s="292">
        <v>7.22</v>
      </c>
      <c r="R74" s="293">
        <v>542.12800000000004</v>
      </c>
      <c r="S74" s="294">
        <v>156.02572778870399</v>
      </c>
    </row>
    <row r="75" spans="1:19" ht="15.75" hidden="1" x14ac:dyDescent="0.25">
      <c r="A75" s="291" t="s">
        <v>83</v>
      </c>
      <c r="B75" s="291"/>
      <c r="C75" s="292">
        <v>0.92200000000000004</v>
      </c>
      <c r="D75" s="292">
        <v>14.195</v>
      </c>
      <c r="E75" s="292">
        <v>28.649000000000001</v>
      </c>
      <c r="F75" s="292">
        <v>19.161999999999999</v>
      </c>
      <c r="G75" s="292">
        <v>67.212000000000003</v>
      </c>
      <c r="H75" s="292">
        <v>44.000999999999998</v>
      </c>
      <c r="I75" s="292">
        <v>69.694999999999993</v>
      </c>
      <c r="J75" s="292">
        <v>26.009</v>
      </c>
      <c r="K75" s="292">
        <v>19.821000000000002</v>
      </c>
      <c r="L75" s="292">
        <v>21.222000000000001</v>
      </c>
      <c r="M75" s="292">
        <v>10.717000000000001</v>
      </c>
      <c r="N75" s="292">
        <v>4.7329999999999997</v>
      </c>
      <c r="O75" s="292"/>
      <c r="P75" s="292">
        <v>6.3209999999999997</v>
      </c>
      <c r="Q75" s="292">
        <v>5.53</v>
      </c>
      <c r="R75" s="293">
        <v>338.18900000000002</v>
      </c>
      <c r="S75" s="294">
        <v>154.854631920375</v>
      </c>
    </row>
    <row r="76" spans="1:19" ht="15.75" hidden="1" x14ac:dyDescent="0.25">
      <c r="A76" s="291" t="s">
        <v>84</v>
      </c>
      <c r="B76" s="291"/>
      <c r="C76" s="292">
        <v>2.4830000000000001</v>
      </c>
      <c r="D76" s="292">
        <v>26.57</v>
      </c>
      <c r="E76" s="292">
        <v>51.09</v>
      </c>
      <c r="F76" s="292">
        <v>29.504999999999999</v>
      </c>
      <c r="G76" s="292">
        <v>88.009</v>
      </c>
      <c r="H76" s="292">
        <v>58.040999999999997</v>
      </c>
      <c r="I76" s="292">
        <v>89.322000000000003</v>
      </c>
      <c r="J76" s="292">
        <v>32.790999999999997</v>
      </c>
      <c r="K76" s="292">
        <v>28.349</v>
      </c>
      <c r="L76" s="292">
        <v>28.460999999999999</v>
      </c>
      <c r="M76" s="292">
        <v>16.526</v>
      </c>
      <c r="N76" s="292">
        <v>6.4539999999999997</v>
      </c>
      <c r="O76" s="292"/>
      <c r="P76" s="292">
        <v>10.305</v>
      </c>
      <c r="Q76" s="292">
        <v>4.3979999999999997</v>
      </c>
      <c r="R76" s="293">
        <v>472.30399999999997</v>
      </c>
      <c r="S76" s="294">
        <v>153.54664825841101</v>
      </c>
    </row>
    <row r="77" spans="1:19" ht="15.75" hidden="1" x14ac:dyDescent="0.25">
      <c r="A77" s="291" t="s">
        <v>85</v>
      </c>
      <c r="B77" s="291"/>
      <c r="C77" s="292">
        <v>3.03</v>
      </c>
      <c r="D77" s="292">
        <v>23.576000000000001</v>
      </c>
      <c r="E77" s="292">
        <v>54.906999999999996</v>
      </c>
      <c r="F77" s="292">
        <v>29.975999999999999</v>
      </c>
      <c r="G77" s="292">
        <v>82.105000000000004</v>
      </c>
      <c r="H77" s="292">
        <v>53.968000000000004</v>
      </c>
      <c r="I77" s="292">
        <v>82.887</v>
      </c>
      <c r="J77" s="292">
        <v>27.314</v>
      </c>
      <c r="K77" s="292">
        <v>26.251999999999999</v>
      </c>
      <c r="L77" s="292">
        <v>20.952999999999999</v>
      </c>
      <c r="M77" s="292">
        <v>14.585000000000001</v>
      </c>
      <c r="N77" s="292">
        <v>5.0960000000000001</v>
      </c>
      <c r="O77" s="292"/>
      <c r="P77" s="292">
        <v>8.3510000000000009</v>
      </c>
      <c r="Q77" s="292">
        <v>5.024</v>
      </c>
      <c r="R77" s="293">
        <v>438.024</v>
      </c>
      <c r="S77" s="294">
        <v>151.47989838337199</v>
      </c>
    </row>
    <row r="78" spans="1:19" ht="15.75" hidden="1" x14ac:dyDescent="0.25">
      <c r="A78" s="291" t="s">
        <v>86</v>
      </c>
      <c r="B78" s="291"/>
      <c r="C78" s="292">
        <v>7.4989999999999997</v>
      </c>
      <c r="D78" s="292">
        <v>31.942</v>
      </c>
      <c r="E78" s="292">
        <v>89.807000000000002</v>
      </c>
      <c r="F78" s="292">
        <v>44.957000000000001</v>
      </c>
      <c r="G78" s="292">
        <v>116.307</v>
      </c>
      <c r="H78" s="292">
        <v>78.578000000000003</v>
      </c>
      <c r="I78" s="292">
        <v>100.032</v>
      </c>
      <c r="J78" s="292">
        <v>28.997</v>
      </c>
      <c r="K78" s="292">
        <v>29.149000000000001</v>
      </c>
      <c r="L78" s="292">
        <v>21.283999999999999</v>
      </c>
      <c r="M78" s="292">
        <v>16.282</v>
      </c>
      <c r="N78" s="292">
        <v>7.48</v>
      </c>
      <c r="O78" s="292"/>
      <c r="P78" s="292">
        <v>7.3710000000000004</v>
      </c>
      <c r="Q78" s="292">
        <v>5.1719999999999997</v>
      </c>
      <c r="R78" s="293">
        <v>584.85699999999997</v>
      </c>
      <c r="S78" s="294">
        <v>147.418734312601</v>
      </c>
    </row>
    <row r="79" spans="1:19" ht="15.75" hidden="1" x14ac:dyDescent="0.25">
      <c r="A79" s="291" t="s">
        <v>87</v>
      </c>
      <c r="B79" s="291"/>
      <c r="C79" s="292">
        <v>4.9749999999999996</v>
      </c>
      <c r="D79" s="292">
        <v>27.294</v>
      </c>
      <c r="E79" s="292">
        <v>73.409000000000006</v>
      </c>
      <c r="F79" s="292">
        <v>38.113</v>
      </c>
      <c r="G79" s="292">
        <v>90.974999999999994</v>
      </c>
      <c r="H79" s="292">
        <v>63.354999999999997</v>
      </c>
      <c r="I79" s="292">
        <v>83.111999999999995</v>
      </c>
      <c r="J79" s="292">
        <v>22.632999999999999</v>
      </c>
      <c r="K79" s="292">
        <v>23.523</v>
      </c>
      <c r="L79" s="292">
        <v>15.794</v>
      </c>
      <c r="M79" s="292">
        <v>12.474</v>
      </c>
      <c r="N79" s="292">
        <v>7.74</v>
      </c>
      <c r="O79" s="292"/>
      <c r="P79" s="292">
        <v>5.35</v>
      </c>
      <c r="Q79" s="292">
        <v>4.32</v>
      </c>
      <c r="R79" s="293">
        <v>473.06700000000001</v>
      </c>
      <c r="S79" s="294">
        <v>147.233776429502</v>
      </c>
    </row>
    <row r="80" spans="1:19" ht="15.75" hidden="1" x14ac:dyDescent="0.25">
      <c r="A80" s="291" t="s">
        <v>26</v>
      </c>
      <c r="B80" s="291"/>
      <c r="C80" s="292">
        <v>8.3149999999999995</v>
      </c>
      <c r="D80" s="292">
        <v>36.252000000000002</v>
      </c>
      <c r="E80" s="292">
        <v>101.70699999999999</v>
      </c>
      <c r="F80" s="292">
        <v>71.186999999999998</v>
      </c>
      <c r="G80" s="292">
        <v>108.334</v>
      </c>
      <c r="H80" s="292">
        <v>66.251000000000005</v>
      </c>
      <c r="I80" s="292">
        <v>94.146000000000001</v>
      </c>
      <c r="J80" s="292">
        <v>26.077999999999999</v>
      </c>
      <c r="K80" s="292">
        <v>28.510999999999999</v>
      </c>
      <c r="L80" s="292">
        <v>20.335999999999999</v>
      </c>
      <c r="M80" s="292">
        <v>15.843</v>
      </c>
      <c r="N80" s="292">
        <v>9.8230000000000004</v>
      </c>
      <c r="O80" s="292"/>
      <c r="P80" s="292">
        <v>7.0330000000000004</v>
      </c>
      <c r="Q80" s="292">
        <v>3.7250000000000001</v>
      </c>
      <c r="R80" s="293">
        <v>597.54100000000005</v>
      </c>
      <c r="S80" s="294">
        <v>145.48846107211699</v>
      </c>
    </row>
    <row r="81" spans="1:19" ht="15.75" hidden="1" x14ac:dyDescent="0.25">
      <c r="A81" s="291" t="s">
        <v>27</v>
      </c>
      <c r="B81" s="291"/>
      <c r="C81" s="292">
        <v>7.6719999999999997</v>
      </c>
      <c r="D81" s="292">
        <v>30.597000000000001</v>
      </c>
      <c r="E81" s="292">
        <v>81.028999999999996</v>
      </c>
      <c r="F81" s="292">
        <v>60.295999999999999</v>
      </c>
      <c r="G81" s="292">
        <v>86.524000000000001</v>
      </c>
      <c r="H81" s="292">
        <v>49.465000000000003</v>
      </c>
      <c r="I81" s="292">
        <v>77.274000000000001</v>
      </c>
      <c r="J81" s="292">
        <v>20.760999999999999</v>
      </c>
      <c r="K81" s="292">
        <v>26.722999999999999</v>
      </c>
      <c r="L81" s="292">
        <v>18.891999999999999</v>
      </c>
      <c r="M81" s="292">
        <v>10.901</v>
      </c>
      <c r="N81" s="292">
        <v>6.7220000000000004</v>
      </c>
      <c r="O81" s="292"/>
      <c r="P81" s="292">
        <v>5.3659999999999997</v>
      </c>
      <c r="Q81" s="292">
        <v>4.4669999999999996</v>
      </c>
      <c r="R81" s="293">
        <v>486.68900000000002</v>
      </c>
      <c r="S81" s="294">
        <v>145.054647029791</v>
      </c>
    </row>
    <row r="82" spans="1:19" ht="15.75" hidden="1" x14ac:dyDescent="0.25">
      <c r="A82" s="291" t="s">
        <v>28</v>
      </c>
      <c r="B82" s="291"/>
      <c r="C82" s="292">
        <v>9.8559999999999999</v>
      </c>
      <c r="D82" s="292">
        <v>42.042999999999999</v>
      </c>
      <c r="E82" s="292">
        <v>81.605999999999995</v>
      </c>
      <c r="F82" s="292">
        <v>69.718999999999994</v>
      </c>
      <c r="G82" s="292">
        <v>95.546000000000006</v>
      </c>
      <c r="H82" s="292">
        <v>57.05</v>
      </c>
      <c r="I82" s="292">
        <v>73.546999999999997</v>
      </c>
      <c r="J82" s="292">
        <v>17.55</v>
      </c>
      <c r="K82" s="292">
        <v>23.777999999999999</v>
      </c>
      <c r="L82" s="292">
        <v>19.902000000000001</v>
      </c>
      <c r="M82" s="292">
        <v>11.102</v>
      </c>
      <c r="N82" s="292">
        <v>7.2439999999999998</v>
      </c>
      <c r="O82" s="292"/>
      <c r="P82" s="292">
        <v>5.2489999999999997</v>
      </c>
      <c r="Q82" s="292">
        <v>4.9210000000000003</v>
      </c>
      <c r="R82" s="293">
        <v>519.11300000000006</v>
      </c>
      <c r="S82" s="294">
        <v>143.194071475247</v>
      </c>
    </row>
    <row r="83" spans="1:19" ht="15.75" hidden="1" x14ac:dyDescent="0.25">
      <c r="A83" s="291" t="s">
        <v>29</v>
      </c>
      <c r="B83" s="291"/>
      <c r="C83" s="292">
        <v>10.739000000000001</v>
      </c>
      <c r="D83" s="292">
        <v>28.861000000000001</v>
      </c>
      <c r="E83" s="292">
        <v>60.506999999999998</v>
      </c>
      <c r="F83" s="292">
        <v>53.125999999999998</v>
      </c>
      <c r="G83" s="292">
        <v>70.772999999999996</v>
      </c>
      <c r="H83" s="292">
        <v>44.951000000000001</v>
      </c>
      <c r="I83" s="292">
        <v>55.234000000000002</v>
      </c>
      <c r="J83" s="292">
        <v>14.821</v>
      </c>
      <c r="K83" s="292">
        <v>17.533999999999999</v>
      </c>
      <c r="L83" s="292">
        <v>17.326000000000001</v>
      </c>
      <c r="M83" s="292">
        <v>5.95</v>
      </c>
      <c r="N83" s="292">
        <v>6.1749999999999998</v>
      </c>
      <c r="O83" s="292"/>
      <c r="P83" s="292">
        <v>3.2080000000000002</v>
      </c>
      <c r="Q83" s="292">
        <v>3.7759999999999998</v>
      </c>
      <c r="R83" s="293">
        <v>392.98099999999999</v>
      </c>
      <c r="S83" s="294">
        <v>142.98851761924999</v>
      </c>
    </row>
    <row r="84" spans="1:19" ht="15.75" hidden="1" x14ac:dyDescent="0.25">
      <c r="A84" s="291" t="s">
        <v>30</v>
      </c>
      <c r="B84" s="291"/>
      <c r="C84" s="292">
        <v>16.245000000000001</v>
      </c>
      <c r="D84" s="292">
        <v>51.945</v>
      </c>
      <c r="E84" s="292">
        <v>93.710999999999999</v>
      </c>
      <c r="F84" s="292">
        <v>76.608000000000004</v>
      </c>
      <c r="G84" s="292">
        <v>94.444000000000003</v>
      </c>
      <c r="H84" s="292">
        <v>56.581000000000003</v>
      </c>
      <c r="I84" s="292">
        <v>73.271000000000001</v>
      </c>
      <c r="J84" s="292">
        <v>22.021999999999998</v>
      </c>
      <c r="K84" s="292">
        <v>22.13</v>
      </c>
      <c r="L84" s="292">
        <v>16.53</v>
      </c>
      <c r="M84" s="292">
        <v>6.3150000000000004</v>
      </c>
      <c r="N84" s="292">
        <v>9.4420000000000002</v>
      </c>
      <c r="O84" s="292"/>
      <c r="P84" s="292">
        <v>3.6760000000000002</v>
      </c>
      <c r="Q84" s="292">
        <v>3.5960000000000001</v>
      </c>
      <c r="R84" s="293">
        <v>546.51599999999996</v>
      </c>
      <c r="S84" s="294">
        <v>140.264171516982</v>
      </c>
    </row>
    <row r="85" spans="1:19" ht="15.75" hidden="1" x14ac:dyDescent="0.25">
      <c r="A85" s="291" t="s">
        <v>31</v>
      </c>
      <c r="B85" s="291"/>
      <c r="C85" s="292">
        <v>14.936</v>
      </c>
      <c r="D85" s="292">
        <v>47.232999999999997</v>
      </c>
      <c r="E85" s="292">
        <v>76.72</v>
      </c>
      <c r="F85" s="292">
        <v>67.662999999999997</v>
      </c>
      <c r="G85" s="292">
        <v>84.042000000000002</v>
      </c>
      <c r="H85" s="292">
        <v>48.418999999999997</v>
      </c>
      <c r="I85" s="292">
        <v>54.637</v>
      </c>
      <c r="J85" s="292">
        <v>19.984999999999999</v>
      </c>
      <c r="K85" s="292">
        <v>17.306999999999999</v>
      </c>
      <c r="L85" s="292">
        <v>11.542</v>
      </c>
      <c r="M85" s="292">
        <v>5.468</v>
      </c>
      <c r="N85" s="292">
        <v>6.2549999999999999</v>
      </c>
      <c r="O85" s="292"/>
      <c r="P85" s="292">
        <v>2.74</v>
      </c>
      <c r="Q85" s="292">
        <v>3.7559999999999998</v>
      </c>
      <c r="R85" s="293">
        <v>460.70299999999997</v>
      </c>
      <c r="S85" s="294">
        <v>138.844404274456</v>
      </c>
    </row>
    <row r="86" spans="1:19" ht="15.75" hidden="1" x14ac:dyDescent="0.25">
      <c r="A86" s="291" t="s">
        <v>32</v>
      </c>
      <c r="B86" s="291"/>
      <c r="C86" s="292">
        <v>22.09</v>
      </c>
      <c r="D86" s="292">
        <v>59.055</v>
      </c>
      <c r="E86" s="292">
        <v>85.683000000000007</v>
      </c>
      <c r="F86" s="292">
        <v>82.456000000000003</v>
      </c>
      <c r="G86" s="292">
        <v>97.653000000000006</v>
      </c>
      <c r="H86" s="292">
        <v>52.741</v>
      </c>
      <c r="I86" s="292">
        <v>53.042999999999999</v>
      </c>
      <c r="J86" s="292">
        <v>17.326000000000001</v>
      </c>
      <c r="K86" s="292">
        <v>14.952</v>
      </c>
      <c r="L86" s="292">
        <v>13.074</v>
      </c>
      <c r="M86" s="292">
        <v>5.0529999999999999</v>
      </c>
      <c r="N86" s="292">
        <v>6.6950000000000003</v>
      </c>
      <c r="O86" s="292"/>
      <c r="P86" s="292">
        <v>2.8119999999999998</v>
      </c>
      <c r="Q86" s="292">
        <v>3.778</v>
      </c>
      <c r="R86" s="293">
        <v>516.41099999999994</v>
      </c>
      <c r="S86" s="294">
        <v>136.55695595094301</v>
      </c>
    </row>
    <row r="87" spans="1:19" ht="15.75" hidden="1" x14ac:dyDescent="0.25">
      <c r="A87" s="291" t="s">
        <v>33</v>
      </c>
      <c r="B87" s="291"/>
      <c r="C87" s="292">
        <v>19.626999999999999</v>
      </c>
      <c r="D87" s="292">
        <v>43.338999999999999</v>
      </c>
      <c r="E87" s="292">
        <v>59.938000000000002</v>
      </c>
      <c r="F87" s="292">
        <v>69.093000000000004</v>
      </c>
      <c r="G87" s="292">
        <v>67.102000000000004</v>
      </c>
      <c r="H87" s="292">
        <v>38.354999999999997</v>
      </c>
      <c r="I87" s="292">
        <v>37.554000000000002</v>
      </c>
      <c r="J87" s="292">
        <v>13.709</v>
      </c>
      <c r="K87" s="292">
        <v>9.3059999999999992</v>
      </c>
      <c r="L87" s="292">
        <v>10.125</v>
      </c>
      <c r="M87" s="292">
        <v>4.4939999999999998</v>
      </c>
      <c r="N87" s="292">
        <v>5.7370000000000001</v>
      </c>
      <c r="O87" s="292"/>
      <c r="P87" s="292">
        <v>2.2080000000000002</v>
      </c>
      <c r="Q87" s="292">
        <v>3.194</v>
      </c>
      <c r="R87" s="293">
        <v>383.78100000000001</v>
      </c>
      <c r="S87" s="294">
        <v>136.51437647633799</v>
      </c>
    </row>
    <row r="88" spans="1:19" ht="15.75" hidden="1" x14ac:dyDescent="0.25">
      <c r="A88" s="291" t="s">
        <v>34</v>
      </c>
      <c r="B88" s="291"/>
      <c r="C88" s="292">
        <v>34.454000000000001</v>
      </c>
      <c r="D88" s="292">
        <v>65.875</v>
      </c>
      <c r="E88" s="292">
        <v>91.265000000000001</v>
      </c>
      <c r="F88" s="292">
        <v>96.584999999999994</v>
      </c>
      <c r="G88" s="292">
        <v>99.18</v>
      </c>
      <c r="H88" s="292">
        <v>55.771999999999998</v>
      </c>
      <c r="I88" s="292">
        <v>46.063000000000002</v>
      </c>
      <c r="J88" s="292">
        <v>17.37</v>
      </c>
      <c r="K88" s="292">
        <v>12.702</v>
      </c>
      <c r="L88" s="292">
        <v>12.648</v>
      </c>
      <c r="M88" s="292">
        <v>5.2919999999999998</v>
      </c>
      <c r="N88" s="292">
        <v>7.91</v>
      </c>
      <c r="O88" s="292"/>
      <c r="P88" s="292">
        <v>2.863</v>
      </c>
      <c r="Q88" s="292">
        <v>3.0190000000000001</v>
      </c>
      <c r="R88" s="293">
        <v>550.99800000000005</v>
      </c>
      <c r="S88" s="294">
        <v>134.74433326824601</v>
      </c>
    </row>
    <row r="89" spans="1:19" ht="15.75" hidden="1" x14ac:dyDescent="0.25">
      <c r="A89" s="291" t="s">
        <v>35</v>
      </c>
      <c r="B89" s="291"/>
      <c r="C89" s="292">
        <v>42.851999999999997</v>
      </c>
      <c r="D89" s="292">
        <v>47.790999999999997</v>
      </c>
      <c r="E89" s="292">
        <v>85.71</v>
      </c>
      <c r="F89" s="292">
        <v>92.453999999999994</v>
      </c>
      <c r="G89" s="292">
        <v>78.917000000000002</v>
      </c>
      <c r="H89" s="292">
        <v>48.139000000000003</v>
      </c>
      <c r="I89" s="292">
        <v>37.03</v>
      </c>
      <c r="J89" s="292">
        <v>13.515000000000001</v>
      </c>
      <c r="K89" s="292">
        <v>8.9369999999999994</v>
      </c>
      <c r="L89" s="292">
        <v>12.473000000000001</v>
      </c>
      <c r="M89" s="292">
        <v>4.5549999999999997</v>
      </c>
      <c r="N89" s="292">
        <v>5.6760000000000002</v>
      </c>
      <c r="O89" s="292"/>
      <c r="P89" s="292">
        <v>2.363</v>
      </c>
      <c r="Q89" s="292">
        <v>3.423</v>
      </c>
      <c r="R89" s="293">
        <v>483.83499999999998</v>
      </c>
      <c r="S89" s="294">
        <v>133.211356086026</v>
      </c>
    </row>
    <row r="90" spans="1:19" ht="15.75" hidden="1" x14ac:dyDescent="0.25">
      <c r="A90" s="291" t="s">
        <v>36</v>
      </c>
      <c r="B90" s="291"/>
      <c r="C90" s="292">
        <v>52.692</v>
      </c>
      <c r="D90" s="292">
        <v>59.625999999999998</v>
      </c>
      <c r="E90" s="292">
        <v>99.578000000000003</v>
      </c>
      <c r="F90" s="292">
        <v>110.157</v>
      </c>
      <c r="G90" s="292">
        <v>84.096999999999994</v>
      </c>
      <c r="H90" s="292">
        <v>52.716000000000001</v>
      </c>
      <c r="I90" s="292">
        <v>40.332000000000001</v>
      </c>
      <c r="J90" s="292">
        <v>15.786</v>
      </c>
      <c r="K90" s="292">
        <v>9.5060000000000002</v>
      </c>
      <c r="L90" s="292">
        <v>12.942</v>
      </c>
      <c r="M90" s="292">
        <v>4.2880000000000003</v>
      </c>
      <c r="N90" s="292">
        <v>7.093</v>
      </c>
      <c r="O90" s="292"/>
      <c r="P90" s="292">
        <v>2.1869999999999998</v>
      </c>
      <c r="Q90" s="292">
        <v>3.988</v>
      </c>
      <c r="R90" s="293">
        <v>554.98800000000006</v>
      </c>
      <c r="S90" s="294">
        <v>131.94921778584401</v>
      </c>
    </row>
    <row r="91" spans="1:19" ht="15.75" hidden="1" x14ac:dyDescent="0.25">
      <c r="A91" s="291" t="s">
        <v>37</v>
      </c>
      <c r="B91" s="291"/>
      <c r="C91" s="292">
        <v>43.223999999999997</v>
      </c>
      <c r="D91" s="292">
        <v>46.8</v>
      </c>
      <c r="E91" s="292">
        <v>74.055000000000007</v>
      </c>
      <c r="F91" s="292">
        <v>83.497</v>
      </c>
      <c r="G91" s="292">
        <v>60.649000000000001</v>
      </c>
      <c r="H91" s="292">
        <v>37.463000000000001</v>
      </c>
      <c r="I91" s="292">
        <v>32.003</v>
      </c>
      <c r="J91" s="292">
        <v>12.459</v>
      </c>
      <c r="K91" s="292">
        <v>7.4139999999999997</v>
      </c>
      <c r="L91" s="292">
        <v>9.0139999999999993</v>
      </c>
      <c r="M91" s="292">
        <v>4.3529999999999998</v>
      </c>
      <c r="N91" s="292">
        <v>4.3970000000000002</v>
      </c>
      <c r="O91" s="292"/>
      <c r="P91" s="292">
        <v>2.0790000000000002</v>
      </c>
      <c r="Q91" s="292">
        <v>3.597</v>
      </c>
      <c r="R91" s="293">
        <v>421.00400000000002</v>
      </c>
      <c r="S91" s="294">
        <v>131.620413649028</v>
      </c>
    </row>
    <row r="92" spans="1:19" ht="15.75" hidden="1" x14ac:dyDescent="0.25">
      <c r="A92" s="291" t="s">
        <v>38</v>
      </c>
      <c r="B92" s="291"/>
      <c r="C92" s="292">
        <v>85.332999999999998</v>
      </c>
      <c r="D92" s="292">
        <v>63.585999999999999</v>
      </c>
      <c r="E92" s="292">
        <v>113.364</v>
      </c>
      <c r="F92" s="292">
        <v>102.07899999999999</v>
      </c>
      <c r="G92" s="292">
        <v>82.548000000000002</v>
      </c>
      <c r="H92" s="292">
        <v>48.290999999999997</v>
      </c>
      <c r="I92" s="292">
        <v>42.655000000000001</v>
      </c>
      <c r="J92" s="292">
        <v>17.632000000000001</v>
      </c>
      <c r="K92" s="292">
        <v>10.367000000000001</v>
      </c>
      <c r="L92" s="292">
        <v>8.8109999999999999</v>
      </c>
      <c r="M92" s="292">
        <v>5.351</v>
      </c>
      <c r="N92" s="292">
        <v>7.8780000000000001</v>
      </c>
      <c r="O92" s="292"/>
      <c r="P92" s="292">
        <v>2.4710000000000001</v>
      </c>
      <c r="Q92" s="292">
        <v>3.786</v>
      </c>
      <c r="R92" s="293">
        <v>594.15200000000004</v>
      </c>
      <c r="S92" s="294">
        <v>129.74638952785199</v>
      </c>
    </row>
    <row r="93" spans="1:19" ht="15.75" hidden="1" x14ac:dyDescent="0.25">
      <c r="A93" s="291" t="s">
        <v>39</v>
      </c>
      <c r="B93" s="291"/>
      <c r="C93" s="292">
        <v>77.763999999999996</v>
      </c>
      <c r="D93" s="292">
        <v>61.59</v>
      </c>
      <c r="E93" s="292">
        <v>102.96899999999999</v>
      </c>
      <c r="F93" s="292">
        <v>96.67</v>
      </c>
      <c r="G93" s="292">
        <v>78.606999999999999</v>
      </c>
      <c r="H93" s="292">
        <v>44.857999999999997</v>
      </c>
      <c r="I93" s="292">
        <v>36.323</v>
      </c>
      <c r="J93" s="292">
        <v>15.315</v>
      </c>
      <c r="K93" s="292">
        <v>8.2080000000000002</v>
      </c>
      <c r="L93" s="292">
        <v>8.0839999999999996</v>
      </c>
      <c r="M93" s="292">
        <v>4.4089999999999998</v>
      </c>
      <c r="N93" s="292">
        <v>4.7670000000000003</v>
      </c>
      <c r="O93" s="292"/>
      <c r="P93" s="292">
        <v>2.6360000000000001</v>
      </c>
      <c r="Q93" s="292">
        <v>4.1440000000000001</v>
      </c>
      <c r="R93" s="293">
        <v>546.34400000000005</v>
      </c>
      <c r="S93" s="294">
        <v>128.81003469205999</v>
      </c>
    </row>
    <row r="94" spans="1:19" ht="15.75" hidden="1" x14ac:dyDescent="0.25">
      <c r="A94" s="295" t="s">
        <v>88</v>
      </c>
      <c r="B94" s="295"/>
      <c r="C94" s="295"/>
      <c r="D94" s="282"/>
      <c r="E94" s="282"/>
      <c r="F94" s="282"/>
      <c r="G94" s="282"/>
      <c r="H94" s="282"/>
      <c r="I94" s="282"/>
      <c r="J94" s="282"/>
      <c r="K94" s="282"/>
      <c r="L94" s="282"/>
      <c r="M94" s="282"/>
      <c r="N94" s="282"/>
      <c r="O94" s="282"/>
      <c r="P94" s="282"/>
      <c r="Q94" s="282"/>
      <c r="R94" s="282"/>
      <c r="S94" s="282"/>
    </row>
    <row r="95" spans="1:19" ht="15.75" hidden="1" x14ac:dyDescent="0.25">
      <c r="A95" s="291">
        <v>2001</v>
      </c>
      <c r="B95" s="291"/>
      <c r="C95" s="296">
        <v>9.1647969707445761E-3</v>
      </c>
      <c r="D95" s="296">
        <v>4.6404035294909241E-4</v>
      </c>
      <c r="E95" s="296">
        <v>0.53983361059744428</v>
      </c>
      <c r="F95" s="296">
        <v>0.82773197957294375</v>
      </c>
      <c r="G95" s="296">
        <v>7.1109543685918926</v>
      </c>
      <c r="H95" s="296">
        <v>11.498997286137337</v>
      </c>
      <c r="I95" s="296">
        <v>20.084633226372031</v>
      </c>
      <c r="J95" s="296">
        <v>9.1262042813909776</v>
      </c>
      <c r="K95" s="296">
        <v>7.2978466207421402</v>
      </c>
      <c r="L95" s="296">
        <v>9.3786809034246943</v>
      </c>
      <c r="M95" s="296">
        <v>7.4992788039514586</v>
      </c>
      <c r="N95" s="296">
        <v>5.7125687649798031</v>
      </c>
      <c r="O95" s="296"/>
      <c r="P95" s="296">
        <v>3.8248526091828947</v>
      </c>
      <c r="Q95" s="296">
        <v>17.088788707732675</v>
      </c>
      <c r="R95" s="296">
        <v>100</v>
      </c>
      <c r="S95" s="282"/>
    </row>
    <row r="96" spans="1:19" ht="15.75" hidden="1" x14ac:dyDescent="0.25">
      <c r="A96" s="291">
        <v>2002</v>
      </c>
      <c r="B96" s="291"/>
      <c r="C96" s="296">
        <v>3.7283786660681382E-3</v>
      </c>
      <c r="D96" s="296">
        <v>0.16393680994701601</v>
      </c>
      <c r="E96" s="296">
        <v>1.3073559792567924</v>
      </c>
      <c r="F96" s="296">
        <v>0.97728261594978028</v>
      </c>
      <c r="G96" s="296">
        <v>8.1271198162953269</v>
      </c>
      <c r="H96" s="296">
        <v>10.144955634158064</v>
      </c>
      <c r="I96" s="296">
        <v>17.665356390124124</v>
      </c>
      <c r="J96" s="296">
        <v>7.6375091298672597</v>
      </c>
      <c r="K96" s="296">
        <v>5.8060549615212684</v>
      </c>
      <c r="L96" s="296">
        <v>7.5013860247691122</v>
      </c>
      <c r="M96" s="296">
        <v>6.7993696057351407</v>
      </c>
      <c r="N96" s="296">
        <v>5.0425948620704961</v>
      </c>
      <c r="O96" s="296"/>
      <c r="P96" s="296">
        <v>3.048956221750541</v>
      </c>
      <c r="Q96" s="296">
        <v>25.774393569889021</v>
      </c>
      <c r="R96" s="296">
        <v>100</v>
      </c>
      <c r="S96" s="282"/>
    </row>
    <row r="97" spans="1:19" ht="15.75" hidden="1" x14ac:dyDescent="0.25">
      <c r="A97" s="291">
        <v>2003</v>
      </c>
      <c r="B97" s="291"/>
      <c r="C97" s="296">
        <v>1.3605154237098535E-3</v>
      </c>
      <c r="D97" s="296">
        <v>0.24013097228478913</v>
      </c>
      <c r="E97" s="296">
        <v>2.5582602938108638</v>
      </c>
      <c r="F97" s="296">
        <v>1.66130270863504</v>
      </c>
      <c r="G97" s="296">
        <v>9.8394365047451764</v>
      </c>
      <c r="H97" s="296">
        <v>17.772942069253258</v>
      </c>
      <c r="I97" s="296">
        <v>20.90991271537715</v>
      </c>
      <c r="J97" s="296">
        <v>9.3017305756189579</v>
      </c>
      <c r="K97" s="296">
        <v>8.1770756174472492</v>
      </c>
      <c r="L97" s="296">
        <v>8.6820913843093255</v>
      </c>
      <c r="M97" s="296">
        <v>8.3183424689424559</v>
      </c>
      <c r="N97" s="296">
        <v>5.2810673697004145</v>
      </c>
      <c r="O97" s="296"/>
      <c r="P97" s="296">
        <v>3.971798026950299</v>
      </c>
      <c r="Q97" s="296">
        <v>3.2845487775013074</v>
      </c>
      <c r="R97" s="296">
        <v>100</v>
      </c>
      <c r="S97" s="282"/>
    </row>
    <row r="98" spans="1:19" ht="15.75" hidden="1" x14ac:dyDescent="0.25">
      <c r="A98" s="291">
        <v>2004</v>
      </c>
      <c r="B98" s="291"/>
      <c r="C98" s="296">
        <v>7.6950335099471771E-4</v>
      </c>
      <c r="D98" s="296">
        <v>0.31761250812306974</v>
      </c>
      <c r="E98" s="296">
        <v>2.7356228879537712</v>
      </c>
      <c r="F98" s="296">
        <v>3.1939390838062249</v>
      </c>
      <c r="G98" s="296">
        <v>9.3607004635103443</v>
      </c>
      <c r="H98" s="296">
        <v>17.742631139722953</v>
      </c>
      <c r="I98" s="296">
        <v>21.847816091777123</v>
      </c>
      <c r="J98" s="296">
        <v>8.846172047867725</v>
      </c>
      <c r="K98" s="296">
        <v>8.4520324314882309</v>
      </c>
      <c r="L98" s="296">
        <v>7.629164023102029</v>
      </c>
      <c r="M98" s="296">
        <v>7.7645196625420008</v>
      </c>
      <c r="N98" s="296">
        <v>4.8973117015681318</v>
      </c>
      <c r="O98" s="296"/>
      <c r="P98" s="296">
        <v>4.2572772893782762</v>
      </c>
      <c r="Q98" s="296">
        <v>2.9544311658091189</v>
      </c>
      <c r="R98" s="296">
        <v>100</v>
      </c>
      <c r="S98" s="282"/>
    </row>
    <row r="99" spans="1:19" ht="15.75" hidden="1" x14ac:dyDescent="0.25">
      <c r="A99" s="291">
        <v>2005</v>
      </c>
      <c r="B99" s="291"/>
      <c r="C99" s="296">
        <v>6.5481050397899702E-4</v>
      </c>
      <c r="D99" s="296">
        <v>0.6577980769034012</v>
      </c>
      <c r="E99" s="296">
        <v>2.3941509051732077</v>
      </c>
      <c r="F99" s="296">
        <v>4.2207038803661208</v>
      </c>
      <c r="G99" s="296">
        <v>10.028627496720832</v>
      </c>
      <c r="H99" s="296">
        <v>15.604257086788994</v>
      </c>
      <c r="I99" s="296">
        <v>24.486679721951091</v>
      </c>
      <c r="J99" s="296">
        <v>8.2651409581923971</v>
      </c>
      <c r="K99" s="296">
        <v>8.4146833070385991</v>
      </c>
      <c r="L99" s="296">
        <v>8.4100996335107467</v>
      </c>
      <c r="M99" s="296">
        <v>7.1345696974161594</v>
      </c>
      <c r="N99" s="296">
        <v>4.3259646688807445</v>
      </c>
      <c r="O99" s="296"/>
      <c r="P99" s="296">
        <v>3.7054498650476475</v>
      </c>
      <c r="Q99" s="296">
        <v>2.3512198915060849</v>
      </c>
      <c r="R99" s="296">
        <v>100</v>
      </c>
      <c r="S99" s="282"/>
    </row>
    <row r="100" spans="1:19" ht="15.75" hidden="1" x14ac:dyDescent="0.25">
      <c r="A100" s="295">
        <v>2006</v>
      </c>
      <c r="B100" s="295"/>
      <c r="C100" s="296">
        <v>3.8460831702665291E-4</v>
      </c>
      <c r="D100" s="296">
        <v>1.8030437902209491</v>
      </c>
      <c r="E100" s="296">
        <v>2.7061468528569779</v>
      </c>
      <c r="F100" s="296">
        <v>4.7695277394475228</v>
      </c>
      <c r="G100" s="296">
        <v>11.149154096740958</v>
      </c>
      <c r="H100" s="296">
        <v>14.442939723757215</v>
      </c>
      <c r="I100" s="296">
        <v>24.281690550130918</v>
      </c>
      <c r="J100" s="296">
        <v>10.208914964383133</v>
      </c>
      <c r="K100" s="296">
        <v>6.581118381157955</v>
      </c>
      <c r="L100" s="296">
        <v>7.7034054502417275</v>
      </c>
      <c r="M100" s="296">
        <v>6.9858972676997837</v>
      </c>
      <c r="N100" s="296">
        <v>3.6266427582741003</v>
      </c>
      <c r="O100" s="296"/>
      <c r="P100" s="296">
        <v>3.8339466411514667</v>
      </c>
      <c r="Q100" s="296">
        <v>1.9071871756202772</v>
      </c>
      <c r="R100" s="296">
        <v>100</v>
      </c>
      <c r="S100" s="282"/>
    </row>
    <row r="101" spans="1:19" ht="15.75" hidden="1" x14ac:dyDescent="0.25">
      <c r="A101" s="295">
        <v>2007</v>
      </c>
      <c r="B101" s="295"/>
      <c r="C101" s="296">
        <v>2.1756593921542374E-3</v>
      </c>
      <c r="D101" s="296">
        <v>2.2969105636631411</v>
      </c>
      <c r="E101" s="296">
        <v>3.1679692729950464</v>
      </c>
      <c r="F101" s="296">
        <v>4.8696696344892221</v>
      </c>
      <c r="G101" s="296">
        <v>15.732402262685769</v>
      </c>
      <c r="H101" s="296">
        <v>12.314148480385594</v>
      </c>
      <c r="I101" s="296">
        <v>23.572641919935734</v>
      </c>
      <c r="J101" s="296">
        <v>10.170161668228678</v>
      </c>
      <c r="K101" s="296">
        <v>6.620322332306869</v>
      </c>
      <c r="L101" s="296">
        <v>8.2757899317177674</v>
      </c>
      <c r="M101" s="296">
        <v>5.3077302851787387</v>
      </c>
      <c r="N101" s="296">
        <v>2.5866498192529122</v>
      </c>
      <c r="O101" s="296"/>
      <c r="P101" s="296">
        <v>3.481347904672647</v>
      </c>
      <c r="Q101" s="296">
        <v>1.6020802650957289</v>
      </c>
      <c r="R101" s="296">
        <v>100</v>
      </c>
      <c r="S101" s="282"/>
    </row>
    <row r="102" spans="1:19" ht="15.75" hidden="1" x14ac:dyDescent="0.25">
      <c r="A102" s="295">
        <v>2008</v>
      </c>
      <c r="B102" s="295"/>
      <c r="C102" s="296">
        <v>0.16548311125294626</v>
      </c>
      <c r="D102" s="296">
        <v>3.3627399268370515</v>
      </c>
      <c r="E102" s="296">
        <v>7.2054992476318631</v>
      </c>
      <c r="F102" s="296">
        <v>5.3336698235509701</v>
      </c>
      <c r="G102" s="296">
        <v>18.228473701206159</v>
      </c>
      <c r="H102" s="296">
        <v>13.588885974323839</v>
      </c>
      <c r="I102" s="296">
        <v>20.440218219903617</v>
      </c>
      <c r="J102" s="296">
        <v>9.0425275023934688</v>
      </c>
      <c r="K102" s="296">
        <v>6.1231118590074418</v>
      </c>
      <c r="L102" s="296">
        <v>7.2626962714926817</v>
      </c>
      <c r="M102" s="296">
        <v>3.8614146414911379</v>
      </c>
      <c r="N102" s="296">
        <v>1.5237703823583166</v>
      </c>
      <c r="O102" s="296"/>
      <c r="P102" s="296">
        <v>2.5265175440507046</v>
      </c>
      <c r="Q102" s="296">
        <v>1.3349917944998053</v>
      </c>
      <c r="R102" s="296">
        <v>100</v>
      </c>
      <c r="S102" s="282"/>
    </row>
    <row r="103" spans="1:19" ht="15.75" hidden="1" x14ac:dyDescent="0.25">
      <c r="A103" s="295">
        <v>2009</v>
      </c>
      <c r="B103" s="295"/>
      <c r="C103" s="296">
        <v>0.90471138858235634</v>
      </c>
      <c r="D103" s="296">
        <v>5.5573676541418475</v>
      </c>
      <c r="E103" s="296">
        <v>13.677720129333032</v>
      </c>
      <c r="F103" s="296">
        <v>7.2425177263886935</v>
      </c>
      <c r="G103" s="296">
        <v>19.174170787074011</v>
      </c>
      <c r="H103" s="296">
        <v>12.902006450393547</v>
      </c>
      <c r="I103" s="296">
        <v>18.054243054243056</v>
      </c>
      <c r="J103" s="296">
        <v>5.6768645478322899</v>
      </c>
      <c r="K103" s="296">
        <v>5.4501659340369022</v>
      </c>
      <c r="L103" s="296">
        <v>4.3943560072592334</v>
      </c>
      <c r="M103" s="296">
        <v>3.0416836868449773</v>
      </c>
      <c r="N103" s="296">
        <v>1.3599884567626503</v>
      </c>
      <c r="O103" s="296"/>
      <c r="P103" s="296">
        <v>1.5941556264136909</v>
      </c>
      <c r="Q103" s="296">
        <v>0.9700485506937121</v>
      </c>
      <c r="R103" s="296">
        <v>100</v>
      </c>
      <c r="S103" s="282"/>
    </row>
    <row r="104" spans="1:19" ht="15.75" hidden="1" x14ac:dyDescent="0.25">
      <c r="A104" s="295">
        <v>2010</v>
      </c>
      <c r="B104" s="295"/>
      <c r="C104" s="296">
        <v>1.8197437791942697</v>
      </c>
      <c r="D104" s="296">
        <v>6.9003293551901619</v>
      </c>
      <c r="E104" s="296">
        <v>16.272350443940738</v>
      </c>
      <c r="F104" s="296">
        <v>12.739859491816214</v>
      </c>
      <c r="G104" s="296">
        <v>18.09209422313501</v>
      </c>
      <c r="H104" s="296">
        <v>10.905939664132843</v>
      </c>
      <c r="I104" s="296">
        <v>15.037681740197614</v>
      </c>
      <c r="J104" s="296">
        <v>3.9677407235795776</v>
      </c>
      <c r="K104" s="296">
        <v>4.8361864926802998</v>
      </c>
      <c r="L104" s="296">
        <v>3.829937510174946</v>
      </c>
      <c r="M104" s="296">
        <v>2.1937309806769938</v>
      </c>
      <c r="N104" s="296">
        <v>1.500958010344007</v>
      </c>
      <c r="O104" s="296"/>
      <c r="P104" s="296">
        <v>1.0446695803539003</v>
      </c>
      <c r="Q104" s="296">
        <v>0.85877800458342202</v>
      </c>
      <c r="R104" s="296">
        <v>100</v>
      </c>
      <c r="S104" s="282"/>
    </row>
    <row r="105" spans="1:19" ht="15.75" hidden="1" x14ac:dyDescent="0.25">
      <c r="A105" s="295">
        <v>2011</v>
      </c>
      <c r="B105" s="295"/>
      <c r="C105" s="296">
        <v>3.82182969480621</v>
      </c>
      <c r="D105" s="296">
        <v>10.567832522723201</v>
      </c>
      <c r="E105" s="296">
        <v>16.569685295932501</v>
      </c>
      <c r="F105" s="296">
        <v>15.5089804976484</v>
      </c>
      <c r="G105" s="296">
        <v>17.995125329569799</v>
      </c>
      <c r="H105" s="296">
        <v>10.280794228407</v>
      </c>
      <c r="I105" s="296">
        <v>11.4555803652176</v>
      </c>
      <c r="J105" s="296">
        <v>3.8293791951498699</v>
      </c>
      <c r="K105" s="296">
        <v>3.3393432249263499</v>
      </c>
      <c r="L105" s="296">
        <v>2.6879891119428398</v>
      </c>
      <c r="M105" s="296">
        <v>1.11821731131885</v>
      </c>
      <c r="N105" s="296">
        <v>1.47472149421388</v>
      </c>
      <c r="O105" s="296"/>
      <c r="P105" s="296">
        <v>0.59955615229229597</v>
      </c>
      <c r="Q105" s="296">
        <v>0.75096557585124502</v>
      </c>
      <c r="R105" s="296">
        <v>100</v>
      </c>
      <c r="S105" s="279"/>
    </row>
    <row r="106" spans="1:19" ht="15.75" hidden="1" x14ac:dyDescent="0.25">
      <c r="A106" s="295">
        <v>2012</v>
      </c>
      <c r="B106" s="295"/>
      <c r="C106" s="296">
        <v>8.6144741586164901</v>
      </c>
      <c r="D106" s="296">
        <v>10.945358248480099</v>
      </c>
      <c r="E106" s="296">
        <v>17.436027501150001</v>
      </c>
      <c r="F106" s="296">
        <v>19.0316412417789</v>
      </c>
      <c r="G106" s="296">
        <v>16.055250954210301</v>
      </c>
      <c r="H106" s="296">
        <v>9.6522571581316097</v>
      </c>
      <c r="I106" s="296">
        <v>7.7295637362773997</v>
      </c>
      <c r="J106" s="296">
        <v>2.9405840886203398</v>
      </c>
      <c r="K106" s="296">
        <v>1.91757114617135</v>
      </c>
      <c r="L106" s="296">
        <v>2.3411783720612198</v>
      </c>
      <c r="M106" s="296">
        <v>0.91942361965859798</v>
      </c>
      <c r="N106" s="296">
        <v>1.2470503400345601</v>
      </c>
      <c r="O106" s="296"/>
      <c r="P106" s="297">
        <v>0.47204505613367598</v>
      </c>
      <c r="Q106" s="296">
        <v>0.69757437867541905</v>
      </c>
      <c r="R106" s="296">
        <v>100</v>
      </c>
      <c r="S106" s="296"/>
    </row>
    <row r="107" spans="1:19" ht="15.75" hidden="1" x14ac:dyDescent="0.25">
      <c r="A107" s="291" t="s">
        <v>60</v>
      </c>
      <c r="B107" s="291"/>
      <c r="C107" s="292">
        <v>4.8806875261828602E-3</v>
      </c>
      <c r="D107" s="292">
        <v>0.232239381454201</v>
      </c>
      <c r="E107" s="292">
        <v>2.2982615262180999</v>
      </c>
      <c r="F107" s="292">
        <v>1.2071567148092299</v>
      </c>
      <c r="G107" s="292">
        <v>10.303402517079</v>
      </c>
      <c r="H107" s="292">
        <v>17.740350135100101</v>
      </c>
      <c r="I107" s="292">
        <v>21.208349771760101</v>
      </c>
      <c r="J107" s="292">
        <v>9.6028882824182702</v>
      </c>
      <c r="K107" s="292">
        <v>7.9244740720253901</v>
      </c>
      <c r="L107" s="292">
        <v>8.8048958718873696</v>
      </c>
      <c r="M107" s="292">
        <v>8.8137082243652092</v>
      </c>
      <c r="N107" s="292">
        <v>5.4717930154649999</v>
      </c>
      <c r="O107" s="292"/>
      <c r="P107" s="292">
        <v>3.8451683227110598</v>
      </c>
      <c r="Q107" s="292">
        <v>2.5424314771807501</v>
      </c>
      <c r="R107" s="292">
        <v>100</v>
      </c>
      <c r="S107" s="279"/>
    </row>
    <row r="108" spans="1:19" ht="15.75" hidden="1" x14ac:dyDescent="0.25">
      <c r="A108" s="291" t="s">
        <v>61</v>
      </c>
      <c r="B108" s="291"/>
      <c r="C108" s="292">
        <v>2.0228614464393E-3</v>
      </c>
      <c r="D108" s="292">
        <v>0.25192405244501698</v>
      </c>
      <c r="E108" s="292">
        <v>2.6247405291183101</v>
      </c>
      <c r="F108" s="292">
        <v>1.44245581603787</v>
      </c>
      <c r="G108" s="292">
        <v>10.348181136350201</v>
      </c>
      <c r="H108" s="292">
        <v>16.797219032325302</v>
      </c>
      <c r="I108" s="292">
        <v>20.703053275946299</v>
      </c>
      <c r="J108" s="292">
        <v>9.7072452672822394</v>
      </c>
      <c r="K108" s="292">
        <v>7.9934148079682101</v>
      </c>
      <c r="L108" s="292">
        <v>9.4277791782203195</v>
      </c>
      <c r="M108" s="292">
        <v>8.4815468354666805</v>
      </c>
      <c r="N108" s="292">
        <v>5.1903512621099397</v>
      </c>
      <c r="O108" s="292"/>
      <c r="P108" s="292">
        <v>3.6752280387269001</v>
      </c>
      <c r="Q108" s="292">
        <v>3.3548379065562499</v>
      </c>
      <c r="R108" s="292">
        <v>100</v>
      </c>
      <c r="S108" s="279"/>
    </row>
    <row r="109" spans="1:19" ht="15.75" hidden="1" x14ac:dyDescent="0.25">
      <c r="A109" s="291" t="s">
        <v>62</v>
      </c>
      <c r="B109" s="291"/>
      <c r="C109" s="292">
        <v>2.1540814458194698E-3</v>
      </c>
      <c r="D109" s="292">
        <v>0.21823537647958499</v>
      </c>
      <c r="E109" s="292">
        <v>2.6184206274839199</v>
      </c>
      <c r="F109" s="292">
        <v>1.63346688638297</v>
      </c>
      <c r="G109" s="292">
        <v>9.6388413195902896</v>
      </c>
      <c r="H109" s="292">
        <v>18.7382198670932</v>
      </c>
      <c r="I109" s="292">
        <v>20.490699753357699</v>
      </c>
      <c r="J109" s="292">
        <v>8.9802309175309905</v>
      </c>
      <c r="K109" s="292">
        <v>8.5352784688789107</v>
      </c>
      <c r="L109" s="292">
        <v>8.4792723512875998</v>
      </c>
      <c r="M109" s="292">
        <v>8.0817096944435498</v>
      </c>
      <c r="N109" s="292">
        <v>5.1322336747552404</v>
      </c>
      <c r="O109" s="292"/>
      <c r="P109" s="292">
        <v>4.0873695434424402</v>
      </c>
      <c r="Q109" s="292">
        <v>3.3638674378278202</v>
      </c>
      <c r="R109" s="292">
        <v>100</v>
      </c>
      <c r="S109" s="279"/>
    </row>
    <row r="110" spans="1:19" ht="15.75" hidden="1" x14ac:dyDescent="0.25">
      <c r="A110" s="291" t="s">
        <v>63</v>
      </c>
      <c r="B110" s="291"/>
      <c r="C110" s="292">
        <v>1.9119544954830101E-3</v>
      </c>
      <c r="D110" s="292">
        <v>0.267864824817169</v>
      </c>
      <c r="E110" s="292">
        <v>2.7578031642846899</v>
      </c>
      <c r="F110" s="292">
        <v>2.6102002772334001</v>
      </c>
      <c r="G110" s="292">
        <v>8.8447014961043902</v>
      </c>
      <c r="H110" s="292">
        <v>17.6467664069595</v>
      </c>
      <c r="I110" s="292">
        <v>21.338176951388601</v>
      </c>
      <c r="J110" s="292">
        <v>8.8353329190765297</v>
      </c>
      <c r="K110" s="292">
        <v>8.2502748434587296</v>
      </c>
      <c r="L110" s="292">
        <v>7.8806940394818596</v>
      </c>
      <c r="M110" s="292">
        <v>7.7566081927250101</v>
      </c>
      <c r="N110" s="292">
        <v>5.3349266287462402</v>
      </c>
      <c r="O110" s="292"/>
      <c r="P110" s="292">
        <v>4.3500788681229396</v>
      </c>
      <c r="Q110" s="292">
        <v>4.1246594331054904</v>
      </c>
      <c r="R110" s="292">
        <v>100</v>
      </c>
      <c r="S110" s="279"/>
    </row>
    <row r="111" spans="1:19" ht="15.75" hidden="1" x14ac:dyDescent="0.25">
      <c r="A111" s="291" t="s">
        <v>64</v>
      </c>
      <c r="B111" s="291"/>
      <c r="C111" s="292">
        <v>6.4284130609610296E-3</v>
      </c>
      <c r="D111" s="292">
        <v>0.31512343209037602</v>
      </c>
      <c r="E111" s="292">
        <v>2.8727134856298702</v>
      </c>
      <c r="F111" s="292">
        <v>2.9072170087938098</v>
      </c>
      <c r="G111" s="292">
        <v>8.8739650582952105</v>
      </c>
      <c r="H111" s="292">
        <v>18.378176980771201</v>
      </c>
      <c r="I111" s="292">
        <v>21.5639148248389</v>
      </c>
      <c r="J111" s="292">
        <v>9.5456686271140008</v>
      </c>
      <c r="K111" s="292">
        <v>7.8669344734801703</v>
      </c>
      <c r="L111" s="292">
        <v>7.9619175562584497</v>
      </c>
      <c r="M111" s="292">
        <v>7.6683096291068003</v>
      </c>
      <c r="N111" s="292">
        <v>5.2533253918380103</v>
      </c>
      <c r="O111" s="292"/>
      <c r="P111" s="292">
        <v>4.2280591046663698</v>
      </c>
      <c r="Q111" s="292">
        <v>2.55824601405592</v>
      </c>
      <c r="R111" s="292">
        <v>100</v>
      </c>
      <c r="S111" s="279"/>
    </row>
    <row r="112" spans="1:19" ht="15.75" hidden="1" x14ac:dyDescent="0.25">
      <c r="A112" s="291" t="s">
        <v>65</v>
      </c>
      <c r="B112" s="291"/>
      <c r="C112" s="292">
        <v>1.4289116456299099E-3</v>
      </c>
      <c r="D112" s="292">
        <v>0.30340557275541802</v>
      </c>
      <c r="E112" s="292">
        <v>2.5126617448598898</v>
      </c>
      <c r="F112" s="292">
        <v>2.68000317535921</v>
      </c>
      <c r="G112" s="292">
        <v>8.5756926252282302</v>
      </c>
      <c r="H112" s="292">
        <v>17.527665317139</v>
      </c>
      <c r="I112" s="292">
        <v>22.287211240771601</v>
      </c>
      <c r="J112" s="292">
        <v>8.7128681432087003</v>
      </c>
      <c r="K112" s="292">
        <v>8.6007779630070704</v>
      </c>
      <c r="L112" s="292">
        <v>7.8601254266888896</v>
      </c>
      <c r="M112" s="292">
        <v>7.9866634913074499</v>
      </c>
      <c r="N112" s="292">
        <v>5.1153449233944599</v>
      </c>
      <c r="O112" s="292"/>
      <c r="P112" s="292">
        <v>4.6282448201952802</v>
      </c>
      <c r="Q112" s="292">
        <v>3.20790664443915</v>
      </c>
      <c r="R112" s="292">
        <v>100</v>
      </c>
      <c r="S112" s="279"/>
    </row>
    <row r="113" spans="1:19" ht="15.75" hidden="1" x14ac:dyDescent="0.25">
      <c r="A113" s="291" t="s">
        <v>66</v>
      </c>
      <c r="B113" s="291"/>
      <c r="C113" s="292">
        <v>1.5489968836999101E-3</v>
      </c>
      <c r="D113" s="292">
        <v>0.347961027238406</v>
      </c>
      <c r="E113" s="292">
        <v>2.9246469343239401</v>
      </c>
      <c r="F113" s="292">
        <v>3.4784837291959199</v>
      </c>
      <c r="G113" s="292">
        <v>10.0684797440494</v>
      </c>
      <c r="H113" s="292">
        <v>18.018776658588401</v>
      </c>
      <c r="I113" s="292">
        <v>21.5813286731997</v>
      </c>
      <c r="J113" s="292">
        <v>8.7729550776821892</v>
      </c>
      <c r="K113" s="292">
        <v>8.6465006048128803</v>
      </c>
      <c r="L113" s="292">
        <v>6.8979647589127202</v>
      </c>
      <c r="M113" s="292">
        <v>7.7999033989216198</v>
      </c>
      <c r="N113" s="292">
        <v>4.5275770731563103</v>
      </c>
      <c r="O113" s="292"/>
      <c r="P113" s="292">
        <v>4.1280766950602503</v>
      </c>
      <c r="Q113" s="292">
        <v>2.8057966279745998</v>
      </c>
      <c r="R113" s="292">
        <v>100</v>
      </c>
      <c r="S113" s="279"/>
    </row>
    <row r="114" spans="1:19" ht="15.75" hidden="1" x14ac:dyDescent="0.25">
      <c r="A114" s="291" t="s">
        <v>67</v>
      </c>
      <c r="B114" s="291"/>
      <c r="C114" s="292">
        <v>8.2519709128088693E-3</v>
      </c>
      <c r="D114" s="292">
        <v>0.29606461494492298</v>
      </c>
      <c r="E114" s="292">
        <v>2.5377829570635901</v>
      </c>
      <c r="F114" s="292">
        <v>3.8786275966034101</v>
      </c>
      <c r="G114" s="292">
        <v>10.0911540884491</v>
      </c>
      <c r="H114" s="292">
        <v>16.6450304014684</v>
      </c>
      <c r="I114" s="292">
        <v>22.1068288078317</v>
      </c>
      <c r="J114" s="292">
        <v>8.0466779779048494</v>
      </c>
      <c r="K114" s="292">
        <v>8.8831460538471294</v>
      </c>
      <c r="L114" s="292">
        <v>7.8717764480699399</v>
      </c>
      <c r="M114" s="292">
        <v>7.58034098753952</v>
      </c>
      <c r="N114" s="292">
        <v>4.60258709351496</v>
      </c>
      <c r="O114" s="292"/>
      <c r="P114" s="292">
        <v>4.0164958911222897</v>
      </c>
      <c r="Q114" s="292">
        <v>3.4352351107273602</v>
      </c>
      <c r="R114" s="292">
        <v>100</v>
      </c>
      <c r="S114" s="279"/>
    </row>
    <row r="115" spans="1:19" ht="15.75" hidden="1" x14ac:dyDescent="0.25">
      <c r="A115" s="291" t="s">
        <v>68</v>
      </c>
      <c r="B115" s="291"/>
      <c r="C115" s="292">
        <v>4.87174417038495E-3</v>
      </c>
      <c r="D115" s="292">
        <v>0.390312680003783</v>
      </c>
      <c r="E115" s="292">
        <v>2.55780897604535</v>
      </c>
      <c r="F115" s="292">
        <v>3.7139884969522901</v>
      </c>
      <c r="G115" s="292">
        <v>10.1962739754292</v>
      </c>
      <c r="H115" s="292">
        <v>15.7828749595215</v>
      </c>
      <c r="I115" s="292">
        <v>25.173591707718298</v>
      </c>
      <c r="J115" s="292">
        <v>8.9468148823187192</v>
      </c>
      <c r="K115" s="292">
        <v>8.6622477081309395</v>
      </c>
      <c r="L115" s="292">
        <v>7.6589549822181304</v>
      </c>
      <c r="M115" s="292">
        <v>6.9309158019320796</v>
      </c>
      <c r="N115" s="292">
        <v>4.5060767844195899</v>
      </c>
      <c r="O115" s="292"/>
      <c r="P115" s="292">
        <v>3.5259964866127298</v>
      </c>
      <c r="Q115" s="292">
        <v>1.9492708145269699</v>
      </c>
      <c r="R115" s="292">
        <v>100</v>
      </c>
      <c r="S115" s="279"/>
    </row>
    <row r="116" spans="1:19" ht="15.75" hidden="1" x14ac:dyDescent="0.25">
      <c r="A116" s="291" t="s">
        <v>69</v>
      </c>
      <c r="B116" s="291"/>
      <c r="C116" s="292">
        <v>1.05984953501205E-2</v>
      </c>
      <c r="D116" s="292">
        <v>0.53244821877986104</v>
      </c>
      <c r="E116" s="292">
        <v>2.23645074896034</v>
      </c>
      <c r="F116" s="292">
        <v>3.9537434558497</v>
      </c>
      <c r="G116" s="292">
        <v>10.243698101018801</v>
      </c>
      <c r="H116" s="292">
        <v>15.2682260474005</v>
      </c>
      <c r="I116" s="292">
        <v>24.1797101059177</v>
      </c>
      <c r="J116" s="292">
        <v>7.6421880677765399</v>
      </c>
      <c r="K116" s="292">
        <v>8.7197017617054495</v>
      </c>
      <c r="L116" s="292">
        <v>8.9274659165848007</v>
      </c>
      <c r="M116" s="292">
        <v>7.3533370119645198</v>
      </c>
      <c r="N116" s="292">
        <v>4.55045556706997</v>
      </c>
      <c r="O116" s="292"/>
      <c r="P116" s="292">
        <v>3.7463157611401998</v>
      </c>
      <c r="Q116" s="292">
        <v>2.6356607404815402</v>
      </c>
      <c r="R116" s="292">
        <v>100</v>
      </c>
      <c r="S116" s="279"/>
    </row>
    <row r="117" spans="1:19" ht="15.75" hidden="1" x14ac:dyDescent="0.25">
      <c r="A117" s="291" t="s">
        <v>70</v>
      </c>
      <c r="B117" s="291"/>
      <c r="C117" s="292">
        <v>9.5981477051567208E-3</v>
      </c>
      <c r="D117" s="292">
        <v>0.81392292539728905</v>
      </c>
      <c r="E117" s="292">
        <v>2.5060025339109901</v>
      </c>
      <c r="F117" s="292">
        <v>4.3315702274317998</v>
      </c>
      <c r="G117" s="292">
        <v>10.3519714595386</v>
      </c>
      <c r="H117" s="292">
        <v>16.9340858281134</v>
      </c>
      <c r="I117" s="292">
        <v>23.534362845422599</v>
      </c>
      <c r="J117" s="292">
        <v>7.9251167282424797</v>
      </c>
      <c r="K117" s="292">
        <v>8.0995076888546294</v>
      </c>
      <c r="L117" s="292">
        <v>8.1860386820118904</v>
      </c>
      <c r="M117" s="292">
        <v>7.1014479913291799</v>
      </c>
      <c r="N117" s="292">
        <v>4.1483194381687296</v>
      </c>
      <c r="O117" s="292"/>
      <c r="P117" s="292">
        <v>3.7156644723824401</v>
      </c>
      <c r="Q117" s="292">
        <v>2.3423910314907799</v>
      </c>
      <c r="R117" s="292">
        <v>100</v>
      </c>
      <c r="S117" s="279"/>
    </row>
    <row r="118" spans="1:19" ht="15.75" hidden="1" x14ac:dyDescent="0.25">
      <c r="A118" s="291" t="s">
        <v>71</v>
      </c>
      <c r="B118" s="291"/>
      <c r="C118" s="292">
        <v>1.6247639344608201E-2</v>
      </c>
      <c r="D118" s="292">
        <v>0.98583079244168303</v>
      </c>
      <c r="E118" s="292">
        <v>2.1906882035808102</v>
      </c>
      <c r="F118" s="292">
        <v>5.1429053733264398</v>
      </c>
      <c r="G118" s="292">
        <v>9.0499351149467699</v>
      </c>
      <c r="H118" s="292">
        <v>13.8621904771953</v>
      </c>
      <c r="I118" s="292">
        <v>25.220767437198699</v>
      </c>
      <c r="J118" s="292">
        <v>8.5287446061002505</v>
      </c>
      <c r="K118" s="292">
        <v>8.1179114398151597</v>
      </c>
      <c r="L118" s="292">
        <v>9.1877235369211796</v>
      </c>
      <c r="M118" s="292">
        <v>7.2080436365171003</v>
      </c>
      <c r="N118" s="292">
        <v>4.03342371522319</v>
      </c>
      <c r="O118" s="292"/>
      <c r="P118" s="292">
        <v>3.9036536087695</v>
      </c>
      <c r="Q118" s="292">
        <v>2.55193441861937</v>
      </c>
      <c r="R118" s="292">
        <v>100</v>
      </c>
      <c r="S118" s="279"/>
    </row>
    <row r="119" spans="1:19" ht="15.75" hidden="1" x14ac:dyDescent="0.25">
      <c r="A119" s="291" t="s">
        <v>72</v>
      </c>
      <c r="B119" s="291"/>
      <c r="C119" s="292">
        <v>1.7981942503116601E-2</v>
      </c>
      <c r="D119" s="292">
        <v>1.60840164708549</v>
      </c>
      <c r="E119" s="292">
        <v>2.6215858864417698</v>
      </c>
      <c r="F119" s="292">
        <v>5.0320728344225802</v>
      </c>
      <c r="G119" s="292">
        <v>9.8813040686033808</v>
      </c>
      <c r="H119" s="292">
        <v>15.0199085791999</v>
      </c>
      <c r="I119" s="292">
        <v>25.362547693702499</v>
      </c>
      <c r="J119" s="292">
        <v>9.4737637414529097</v>
      </c>
      <c r="K119" s="292">
        <v>6.4036870537569399</v>
      </c>
      <c r="L119" s="292">
        <v>7.8469268255827096</v>
      </c>
      <c r="M119" s="292">
        <v>7.3130595746288396</v>
      </c>
      <c r="N119" s="292">
        <v>3.8739752937176499</v>
      </c>
      <c r="O119" s="292"/>
      <c r="P119" s="292">
        <v>3.9673605077254401</v>
      </c>
      <c r="Q119" s="292">
        <v>1.5774243511767601</v>
      </c>
      <c r="R119" s="292">
        <v>100</v>
      </c>
      <c r="S119" s="279"/>
    </row>
    <row r="120" spans="1:19" ht="15.75" hidden="1" x14ac:dyDescent="0.25">
      <c r="A120" s="291" t="s">
        <v>73</v>
      </c>
      <c r="B120" s="291"/>
      <c r="C120" s="292">
        <v>1.4564214146589699E-2</v>
      </c>
      <c r="D120" s="292">
        <v>1.6790959658881499</v>
      </c>
      <c r="E120" s="292">
        <v>2.3543139904191999</v>
      </c>
      <c r="F120" s="292">
        <v>4.9158609556230104</v>
      </c>
      <c r="G120" s="292">
        <v>11.0621347979435</v>
      </c>
      <c r="H120" s="292">
        <v>13.7923107968204</v>
      </c>
      <c r="I120" s="292">
        <v>24.293460141430799</v>
      </c>
      <c r="J120" s="292">
        <v>10.775412798961201</v>
      </c>
      <c r="K120" s="292">
        <v>6.4321184790047203</v>
      </c>
      <c r="L120" s="292">
        <v>7.8364245731632396</v>
      </c>
      <c r="M120" s="292">
        <v>7.3442243239923499</v>
      </c>
      <c r="N120" s="292">
        <v>3.7823088666233802</v>
      </c>
      <c r="O120" s="292"/>
      <c r="P120" s="292">
        <v>3.6357893628595002</v>
      </c>
      <c r="Q120" s="292">
        <v>2.0819807331239399</v>
      </c>
      <c r="R120" s="292">
        <v>100</v>
      </c>
      <c r="S120" s="279"/>
    </row>
    <row r="121" spans="1:19" ht="15.75" hidden="1" x14ac:dyDescent="0.25">
      <c r="A121" s="291" t="s">
        <v>74</v>
      </c>
      <c r="B121" s="291"/>
      <c r="C121" s="292">
        <v>1.3738192325634399E-2</v>
      </c>
      <c r="D121" s="292">
        <v>2.0006431285638202</v>
      </c>
      <c r="E121" s="292">
        <v>2.9949259269883002</v>
      </c>
      <c r="F121" s="292">
        <v>4.6700795758370903</v>
      </c>
      <c r="G121" s="292">
        <v>11.5557823447622</v>
      </c>
      <c r="H121" s="292">
        <v>14.626192844968299</v>
      </c>
      <c r="I121" s="292">
        <v>24.393292742762199</v>
      </c>
      <c r="J121" s="292">
        <v>10.492959553856</v>
      </c>
      <c r="K121" s="292">
        <v>6.6113918298517298</v>
      </c>
      <c r="L121" s="292">
        <v>7.1489929603086999</v>
      </c>
      <c r="M121" s="292">
        <v>6.7090688675955299</v>
      </c>
      <c r="N121" s="292">
        <v>3.3872947385742802</v>
      </c>
      <c r="O121" s="292"/>
      <c r="P121" s="292">
        <v>3.58581916613702</v>
      </c>
      <c r="Q121" s="292">
        <v>1.8098181274692899</v>
      </c>
      <c r="R121" s="292">
        <v>100</v>
      </c>
      <c r="S121" s="279"/>
    </row>
    <row r="122" spans="1:19" ht="15.75" hidden="1" x14ac:dyDescent="0.25">
      <c r="A122" s="291" t="s">
        <v>75</v>
      </c>
      <c r="B122" s="291"/>
      <c r="C122" s="292">
        <v>8.2961315362866106E-3</v>
      </c>
      <c r="D122" s="292">
        <v>1.9567659437073801</v>
      </c>
      <c r="E122" s="292">
        <v>2.8522997100838401</v>
      </c>
      <c r="F122" s="292">
        <v>4.3406705516479001</v>
      </c>
      <c r="G122" s="292">
        <v>12.537921168812799</v>
      </c>
      <c r="H122" s="292">
        <v>14.146025368224899</v>
      </c>
      <c r="I122" s="292">
        <v>22.497090748468</v>
      </c>
      <c r="J122" s="292">
        <v>10.1540165608723</v>
      </c>
      <c r="K122" s="292">
        <v>6.9898271489783399</v>
      </c>
      <c r="L122" s="292">
        <v>8.1441105313784394</v>
      </c>
      <c r="M122" s="292">
        <v>6.4548387747734797</v>
      </c>
      <c r="N122" s="292">
        <v>3.4168850940938298</v>
      </c>
      <c r="O122" s="292"/>
      <c r="P122" s="292">
        <v>4.2556912583437798</v>
      </c>
      <c r="Q122" s="292">
        <v>2.24556100907866</v>
      </c>
      <c r="R122" s="292">
        <v>100</v>
      </c>
      <c r="S122" s="279"/>
    </row>
    <row r="123" spans="1:19" ht="15.75" hidden="1" x14ac:dyDescent="0.25">
      <c r="A123" s="291" t="s">
        <v>76</v>
      </c>
      <c r="B123" s="291"/>
      <c r="C123" s="292">
        <v>1.5191605973988401E-2</v>
      </c>
      <c r="D123" s="292">
        <v>2.19142603457786</v>
      </c>
      <c r="E123" s="292">
        <v>2.6486491269988801</v>
      </c>
      <c r="F123" s="292">
        <v>4.2030601499101801</v>
      </c>
      <c r="G123" s="292">
        <v>14.9832007386365</v>
      </c>
      <c r="H123" s="292">
        <v>13.036315312843801</v>
      </c>
      <c r="I123" s="292">
        <v>25.348595735141</v>
      </c>
      <c r="J123" s="292">
        <v>9.9773453332271398</v>
      </c>
      <c r="K123" s="292">
        <v>6.37221499514754</v>
      </c>
      <c r="L123" s="292">
        <v>8.0014041173676898</v>
      </c>
      <c r="M123" s="292">
        <v>5.6114547658870304</v>
      </c>
      <c r="N123" s="292">
        <v>2.62077326749321</v>
      </c>
      <c r="O123" s="292"/>
      <c r="P123" s="292">
        <v>3.7509992536939198</v>
      </c>
      <c r="Q123" s="292">
        <v>1.23936956310121</v>
      </c>
      <c r="R123" s="292">
        <v>100</v>
      </c>
      <c r="S123" s="279"/>
    </row>
    <row r="124" spans="1:19" ht="15.75" hidden="1" x14ac:dyDescent="0.25">
      <c r="A124" s="291" t="s">
        <v>77</v>
      </c>
      <c r="B124" s="291"/>
      <c r="C124" s="292">
        <v>3.5062501962453502E-2</v>
      </c>
      <c r="D124" s="292">
        <v>2.2019600113037301</v>
      </c>
      <c r="E124" s="292">
        <v>2.9358303881994599</v>
      </c>
      <c r="F124" s="292">
        <v>4.2716942689381101</v>
      </c>
      <c r="G124" s="292">
        <v>15.6010689702091</v>
      </c>
      <c r="H124" s="292">
        <v>11.632028636120999</v>
      </c>
      <c r="I124" s="292">
        <v>23.704170170009501</v>
      </c>
      <c r="J124" s="292">
        <v>10.597772048382801</v>
      </c>
      <c r="K124" s="292">
        <v>7.13251532458108</v>
      </c>
      <c r="L124" s="292">
        <v>8.4427364800039104</v>
      </c>
      <c r="M124" s="292">
        <v>5.4891131803608104</v>
      </c>
      <c r="N124" s="292">
        <v>2.7643555651691498</v>
      </c>
      <c r="O124" s="292"/>
      <c r="P124" s="292">
        <v>3.4622912385610798</v>
      </c>
      <c r="Q124" s="292">
        <v>1.72940121619783</v>
      </c>
      <c r="R124" s="292">
        <v>100</v>
      </c>
      <c r="S124" s="279"/>
    </row>
    <row r="125" spans="1:19" ht="15.75" hidden="1" x14ac:dyDescent="0.25">
      <c r="A125" s="291" t="s">
        <v>78</v>
      </c>
      <c r="B125" s="291"/>
      <c r="C125" s="292">
        <v>1.4464076155597701E-2</v>
      </c>
      <c r="D125" s="292">
        <v>2.3567497282393899</v>
      </c>
      <c r="E125" s="292">
        <v>3.29363416623548</v>
      </c>
      <c r="F125" s="292">
        <v>5.2765546272368997</v>
      </c>
      <c r="G125" s="292">
        <v>16.4134459244856</v>
      </c>
      <c r="H125" s="292">
        <v>12.3169809745209</v>
      </c>
      <c r="I125" s="292">
        <v>22.934954900414098</v>
      </c>
      <c r="J125" s="292">
        <v>10.026736173759801</v>
      </c>
      <c r="K125" s="292">
        <v>6.4527673356426103</v>
      </c>
      <c r="L125" s="292">
        <v>8.2931346337084495</v>
      </c>
      <c r="M125" s="292">
        <v>5.1126781355358499</v>
      </c>
      <c r="N125" s="292">
        <v>2.4969170641802401</v>
      </c>
      <c r="O125" s="292"/>
      <c r="P125" s="292">
        <v>3.4256002218819099</v>
      </c>
      <c r="Q125" s="292">
        <v>1.58538203800324</v>
      </c>
      <c r="R125" s="292">
        <v>100</v>
      </c>
      <c r="S125" s="279"/>
    </row>
    <row r="126" spans="1:19" ht="15.75" hidden="1" x14ac:dyDescent="0.25">
      <c r="A126" s="291" t="s">
        <v>79</v>
      </c>
      <c r="B126" s="291"/>
      <c r="C126" s="292">
        <v>2.15726689236093E-2</v>
      </c>
      <c r="D126" s="292">
        <v>2.4802161538708001</v>
      </c>
      <c r="E126" s="292">
        <v>4.0236231404252596</v>
      </c>
      <c r="F126" s="292">
        <v>5.9843865138780599</v>
      </c>
      <c r="G126" s="292">
        <v>16.002648525689601</v>
      </c>
      <c r="H126" s="292">
        <v>12.0992769952049</v>
      </c>
      <c r="I126" s="292">
        <v>21.752725952347902</v>
      </c>
      <c r="J126" s="292">
        <v>10.1314651259652</v>
      </c>
      <c r="K126" s="292">
        <v>6.5926930593675603</v>
      </c>
      <c r="L126" s="292">
        <v>8.4436707711695203</v>
      </c>
      <c r="M126" s="292">
        <v>4.9256170103698302</v>
      </c>
      <c r="N126" s="292">
        <v>2.4483911274389398</v>
      </c>
      <c r="O126" s="292"/>
      <c r="P126" s="292">
        <v>3.19446372694554</v>
      </c>
      <c r="Q126" s="292">
        <v>1.8992492284033</v>
      </c>
      <c r="R126" s="292">
        <v>100</v>
      </c>
      <c r="S126" s="279"/>
    </row>
    <row r="127" spans="1:19" ht="15.75" hidden="1" x14ac:dyDescent="0.25">
      <c r="A127" s="291" t="s">
        <v>80</v>
      </c>
      <c r="B127" s="291"/>
      <c r="C127" s="292">
        <v>6.8427717669014204E-2</v>
      </c>
      <c r="D127" s="292">
        <v>2.8438974176682699</v>
      </c>
      <c r="E127" s="292">
        <v>5.4694778313449302</v>
      </c>
      <c r="F127" s="292">
        <v>5.1876208038035099</v>
      </c>
      <c r="G127" s="292">
        <v>17.7156695030104</v>
      </c>
      <c r="H127" s="292">
        <v>13.358068027815399</v>
      </c>
      <c r="I127" s="292">
        <v>21.306347337317501</v>
      </c>
      <c r="J127" s="292">
        <v>10.1631453052217</v>
      </c>
      <c r="K127" s="292">
        <v>5.9592840268675102</v>
      </c>
      <c r="L127" s="292">
        <v>7.67708634185718</v>
      </c>
      <c r="M127" s="292">
        <v>4.3075396384587501</v>
      </c>
      <c r="N127" s="292">
        <v>1.88605748224508</v>
      </c>
      <c r="O127" s="292"/>
      <c r="P127" s="292">
        <v>2.9477238897158502</v>
      </c>
      <c r="Q127" s="292">
        <v>1.1096546770048801</v>
      </c>
      <c r="R127" s="292">
        <v>100</v>
      </c>
      <c r="S127" s="279"/>
    </row>
    <row r="128" spans="1:19" ht="15.75" hidden="1" x14ac:dyDescent="0.25">
      <c r="A128" s="291" t="s">
        <v>81</v>
      </c>
      <c r="B128" s="291"/>
      <c r="C128" s="292">
        <v>0.21203343659481499</v>
      </c>
      <c r="D128" s="292">
        <v>2.9805072989815198</v>
      </c>
      <c r="E128" s="292">
        <v>7.3807401763830702</v>
      </c>
      <c r="F128" s="292">
        <v>5.2383040200102098</v>
      </c>
      <c r="G128" s="292">
        <v>17.451250278518501</v>
      </c>
      <c r="H128" s="292">
        <v>13.1590107022979</v>
      </c>
      <c r="I128" s="292">
        <v>20.272373121347801</v>
      </c>
      <c r="J128" s="292">
        <v>9.3186898489890702</v>
      </c>
      <c r="K128" s="292">
        <v>6.59711490774749</v>
      </c>
      <c r="L128" s="292">
        <v>7.7331109977071604</v>
      </c>
      <c r="M128" s="292">
        <v>4.0043772326402101</v>
      </c>
      <c r="N128" s="292">
        <v>1.5226875777156501</v>
      </c>
      <c r="O128" s="292"/>
      <c r="P128" s="292">
        <v>2.7399032552523201</v>
      </c>
      <c r="Q128" s="292">
        <v>1.3898971458143199</v>
      </c>
      <c r="R128" s="292">
        <v>100</v>
      </c>
      <c r="S128" s="279"/>
    </row>
    <row r="129" spans="1:19" ht="15.75" hidden="1" x14ac:dyDescent="0.25">
      <c r="A129" s="291" t="s">
        <v>82</v>
      </c>
      <c r="B129" s="291"/>
      <c r="C129" s="292">
        <v>0.211942567069032</v>
      </c>
      <c r="D129" s="292">
        <v>3.88063335596022</v>
      </c>
      <c r="E129" s="292">
        <v>8.3982011628250195</v>
      </c>
      <c r="F129" s="292">
        <v>5.4061033556650804</v>
      </c>
      <c r="G129" s="292">
        <v>18.638218280553701</v>
      </c>
      <c r="H129" s="292">
        <v>14.6782678629401</v>
      </c>
      <c r="I129" s="292">
        <v>19.428806481126198</v>
      </c>
      <c r="J129" s="292">
        <v>8.2061800903107809</v>
      </c>
      <c r="K129" s="292">
        <v>6.0041171088746603</v>
      </c>
      <c r="L129" s="292">
        <v>6.8797405778709102</v>
      </c>
      <c r="M129" s="292">
        <v>3.5915872266328202</v>
      </c>
      <c r="N129" s="292">
        <v>1.1515730602367</v>
      </c>
      <c r="O129" s="292"/>
      <c r="P129" s="292">
        <v>2.1928400672903798</v>
      </c>
      <c r="Q129" s="292">
        <v>1.33178880264439</v>
      </c>
      <c r="R129" s="292">
        <v>100</v>
      </c>
      <c r="S129" s="279"/>
    </row>
    <row r="130" spans="1:19" ht="15.75" hidden="1" x14ac:dyDescent="0.25">
      <c r="A130" s="291" t="s">
        <v>83</v>
      </c>
      <c r="B130" s="291"/>
      <c r="C130" s="292">
        <v>0.27262861890836199</v>
      </c>
      <c r="D130" s="292">
        <v>4.1973570991368696</v>
      </c>
      <c r="E130" s="292">
        <v>8.4712985933900899</v>
      </c>
      <c r="F130" s="292">
        <v>5.6660624680282297</v>
      </c>
      <c r="G130" s="292">
        <v>19.874094071658199</v>
      </c>
      <c r="H130" s="292">
        <v>13.010772083066</v>
      </c>
      <c r="I130" s="292">
        <v>20.608298909781201</v>
      </c>
      <c r="J130" s="292">
        <v>7.6906700099648404</v>
      </c>
      <c r="K130" s="292">
        <v>5.8609239212393103</v>
      </c>
      <c r="L130" s="292">
        <v>6.2751893172161104</v>
      </c>
      <c r="M130" s="292">
        <v>3.1689380790031598</v>
      </c>
      <c r="N130" s="292">
        <v>1.3995132899059399</v>
      </c>
      <c r="O130" s="292"/>
      <c r="P130" s="292">
        <v>1.86907321054203</v>
      </c>
      <c r="Q130" s="292">
        <v>1.6351803281596999</v>
      </c>
      <c r="R130" s="292">
        <v>100</v>
      </c>
      <c r="S130" s="279"/>
    </row>
    <row r="131" spans="1:19" ht="15.75" hidden="1" x14ac:dyDescent="0.25">
      <c r="A131" s="291" t="s">
        <v>84</v>
      </c>
      <c r="B131" s="291"/>
      <c r="C131" s="292">
        <v>0.52572072224668898</v>
      </c>
      <c r="D131" s="292">
        <v>5.6256140113147497</v>
      </c>
      <c r="E131" s="292">
        <v>10.817185541515601</v>
      </c>
      <c r="F131" s="292">
        <v>6.2470358074460499</v>
      </c>
      <c r="G131" s="292">
        <v>18.633973034316899</v>
      </c>
      <c r="H131" s="292">
        <v>12.288907144551001</v>
      </c>
      <c r="I131" s="292">
        <v>18.911971950269301</v>
      </c>
      <c r="J131" s="292">
        <v>6.9427741454656298</v>
      </c>
      <c r="K131" s="292">
        <v>6.0022781937057497</v>
      </c>
      <c r="L131" s="292">
        <v>6.0259917341373397</v>
      </c>
      <c r="M131" s="292">
        <v>3.49901758189641</v>
      </c>
      <c r="N131" s="292">
        <v>1.3664927673701699</v>
      </c>
      <c r="O131" s="292"/>
      <c r="P131" s="292">
        <v>2.1818574477455202</v>
      </c>
      <c r="Q131" s="292">
        <v>0.93117991801890299</v>
      </c>
      <c r="R131" s="292">
        <v>100</v>
      </c>
      <c r="S131" s="279"/>
    </row>
    <row r="132" spans="1:19" ht="15.75" hidden="1" x14ac:dyDescent="0.25">
      <c r="A132" s="291" t="s">
        <v>85</v>
      </c>
      <c r="B132" s="291"/>
      <c r="C132" s="292">
        <v>0.69174291819626299</v>
      </c>
      <c r="D132" s="292">
        <v>5.3823534783482199</v>
      </c>
      <c r="E132" s="292">
        <v>12.535157890891799</v>
      </c>
      <c r="F132" s="292">
        <v>6.8434606322941196</v>
      </c>
      <c r="G132" s="292">
        <v>18.744406699176299</v>
      </c>
      <c r="H132" s="292">
        <v>12.320786075648799</v>
      </c>
      <c r="I132" s="292">
        <v>18.922935729549099</v>
      </c>
      <c r="J132" s="292">
        <v>6.2357313754497499</v>
      </c>
      <c r="K132" s="292">
        <v>5.9932789070918497</v>
      </c>
      <c r="L132" s="292">
        <v>4.7835278432232</v>
      </c>
      <c r="M132" s="292">
        <v>3.3297262250470299</v>
      </c>
      <c r="N132" s="292">
        <v>1.1634065713294199</v>
      </c>
      <c r="O132" s="292"/>
      <c r="P132" s="292">
        <v>1.9065165379066</v>
      </c>
      <c r="Q132" s="292">
        <v>1.1469691158475299</v>
      </c>
      <c r="R132" s="292">
        <v>100</v>
      </c>
      <c r="S132" s="279"/>
    </row>
    <row r="133" spans="1:19" ht="15.75" hidden="1" x14ac:dyDescent="0.25">
      <c r="A133" s="291" t="s">
        <v>86</v>
      </c>
      <c r="B133" s="291"/>
      <c r="C133" s="292">
        <v>1.2821937670233901</v>
      </c>
      <c r="D133" s="292">
        <v>5.4615059749648198</v>
      </c>
      <c r="E133" s="292">
        <v>15.3553774683384</v>
      </c>
      <c r="F133" s="292">
        <v>7.68683626937867</v>
      </c>
      <c r="G133" s="292">
        <v>19.886399581436098</v>
      </c>
      <c r="H133" s="292">
        <v>13.4354209661507</v>
      </c>
      <c r="I133" s="292">
        <v>17.103668076127999</v>
      </c>
      <c r="J133" s="292">
        <v>4.9579640835281102</v>
      </c>
      <c r="K133" s="292">
        <v>4.9839533424409703</v>
      </c>
      <c r="L133" s="292">
        <v>3.63918017566687</v>
      </c>
      <c r="M133" s="292">
        <v>2.7839283790738598</v>
      </c>
      <c r="N133" s="292">
        <v>1.2789451096592801</v>
      </c>
      <c r="O133" s="292"/>
      <c r="P133" s="292">
        <v>1.2603080753072999</v>
      </c>
      <c r="Q133" s="292">
        <v>0.88431873090345203</v>
      </c>
      <c r="R133" s="292">
        <v>100</v>
      </c>
      <c r="S133" s="279"/>
    </row>
    <row r="134" spans="1:19" ht="15.75" hidden="1" x14ac:dyDescent="0.25">
      <c r="A134" s="291" t="s">
        <v>87</v>
      </c>
      <c r="B134" s="291"/>
      <c r="C134" s="292">
        <v>1.0516480752197901</v>
      </c>
      <c r="D134" s="292">
        <v>5.7695844351857097</v>
      </c>
      <c r="E134" s="292">
        <v>15.5176750861929</v>
      </c>
      <c r="F134" s="292">
        <v>8.0565754956486106</v>
      </c>
      <c r="G134" s="292">
        <v>19.230891184546799</v>
      </c>
      <c r="H134" s="292">
        <v>13.392394734783901</v>
      </c>
      <c r="I134" s="292">
        <v>17.568758759330098</v>
      </c>
      <c r="J134" s="292">
        <v>4.7843117359697498</v>
      </c>
      <c r="K134" s="292">
        <v>4.9724457634965002</v>
      </c>
      <c r="L134" s="292">
        <v>3.3386391356826799</v>
      </c>
      <c r="M134" s="292">
        <v>2.6368357970435499</v>
      </c>
      <c r="N134" s="292">
        <v>1.63613187983943</v>
      </c>
      <c r="O134" s="292"/>
      <c r="P134" s="292">
        <v>1.1309180306383699</v>
      </c>
      <c r="Q134" s="292">
        <v>0.91318988642200805</v>
      </c>
      <c r="R134" s="292">
        <v>100</v>
      </c>
      <c r="S134" s="279"/>
    </row>
    <row r="135" spans="1:19" ht="15.75" hidden="1" x14ac:dyDescent="0.25">
      <c r="A135" s="291" t="s">
        <v>26</v>
      </c>
      <c r="B135" s="291"/>
      <c r="C135" s="292">
        <v>1.3915363129894001</v>
      </c>
      <c r="D135" s="292">
        <v>6.0668640310874098</v>
      </c>
      <c r="E135" s="292">
        <v>17.020924087217399</v>
      </c>
      <c r="F135" s="292">
        <v>11.913324776040501</v>
      </c>
      <c r="G135" s="292">
        <v>18.129969324280701</v>
      </c>
      <c r="H135" s="292">
        <v>11.087272672502801</v>
      </c>
      <c r="I135" s="292">
        <v>15.755571584209299</v>
      </c>
      <c r="J135" s="292">
        <v>4.3642193590063298</v>
      </c>
      <c r="K135" s="292">
        <v>4.7713880721155499</v>
      </c>
      <c r="L135" s="292">
        <v>3.4032811137645802</v>
      </c>
      <c r="M135" s="292">
        <v>2.6513661824042201</v>
      </c>
      <c r="N135" s="292">
        <v>1.6439039329518801</v>
      </c>
      <c r="O135" s="292"/>
      <c r="P135" s="292">
        <v>1.1769903655146701</v>
      </c>
      <c r="Q135" s="292">
        <v>0.62338818591527601</v>
      </c>
      <c r="R135" s="292">
        <v>100</v>
      </c>
      <c r="S135" s="279"/>
    </row>
    <row r="136" spans="1:19" ht="15.75" hidden="1" x14ac:dyDescent="0.25">
      <c r="A136" s="291" t="s">
        <v>27</v>
      </c>
      <c r="B136" s="291"/>
      <c r="C136" s="292">
        <v>1.5763660160800801</v>
      </c>
      <c r="D136" s="292">
        <v>6.2867662922317997</v>
      </c>
      <c r="E136" s="292">
        <v>16.649030489696699</v>
      </c>
      <c r="F136" s="292">
        <v>12.389020503853599</v>
      </c>
      <c r="G136" s="292">
        <v>17.778088265812499</v>
      </c>
      <c r="H136" s="292">
        <v>10.1635746852713</v>
      </c>
      <c r="I136" s="292">
        <v>15.877490553515701</v>
      </c>
      <c r="J136" s="292">
        <v>4.2657631464857397</v>
      </c>
      <c r="K136" s="292">
        <v>5.4907754233196098</v>
      </c>
      <c r="L136" s="292">
        <v>3.88173967359032</v>
      </c>
      <c r="M136" s="292">
        <v>2.23982872018887</v>
      </c>
      <c r="N136" s="292">
        <v>1.3811694942766299</v>
      </c>
      <c r="O136" s="292"/>
      <c r="P136" s="292">
        <v>1.10255214315507</v>
      </c>
      <c r="Q136" s="292">
        <v>0.91783459252212396</v>
      </c>
      <c r="R136" s="292">
        <v>100</v>
      </c>
      <c r="S136" s="279"/>
    </row>
    <row r="137" spans="1:19" ht="15.75" hidden="1" x14ac:dyDescent="0.25">
      <c r="A137" s="291" t="s">
        <v>28</v>
      </c>
      <c r="B137" s="291"/>
      <c r="C137" s="292">
        <v>1.89862322846856</v>
      </c>
      <c r="D137" s="292">
        <v>8.0990073452215601</v>
      </c>
      <c r="E137" s="292">
        <v>15.7202767027603</v>
      </c>
      <c r="F137" s="292">
        <v>13.430409178733701</v>
      </c>
      <c r="G137" s="292">
        <v>18.4056265206227</v>
      </c>
      <c r="H137" s="292">
        <v>10.989900079558801</v>
      </c>
      <c r="I137" s="292">
        <v>14.1678208790764</v>
      </c>
      <c r="J137" s="292">
        <v>3.3807668079974902</v>
      </c>
      <c r="K137" s="292">
        <v>4.58050559319455</v>
      </c>
      <c r="L137" s="292">
        <v>3.8338473511547599</v>
      </c>
      <c r="M137" s="292">
        <v>2.13864804002211</v>
      </c>
      <c r="N137" s="292">
        <v>1.39545725111874</v>
      </c>
      <c r="O137" s="292"/>
      <c r="P137" s="292">
        <v>1.0111478618335501</v>
      </c>
      <c r="Q137" s="292">
        <v>0.94796316023678895</v>
      </c>
      <c r="R137" s="292">
        <v>100</v>
      </c>
      <c r="S137" s="279"/>
    </row>
    <row r="138" spans="1:19" ht="15.75" hidden="1" x14ac:dyDescent="0.25">
      <c r="A138" s="291" t="s">
        <v>29</v>
      </c>
      <c r="B138" s="291"/>
      <c r="C138" s="292">
        <v>2.73270208992292</v>
      </c>
      <c r="D138" s="292">
        <v>7.3441209625910702</v>
      </c>
      <c r="E138" s="292">
        <v>15.3969275868299</v>
      </c>
      <c r="F138" s="292">
        <v>13.5187197345419</v>
      </c>
      <c r="G138" s="292">
        <v>18.0092676236256</v>
      </c>
      <c r="H138" s="292">
        <v>11.4384664907464</v>
      </c>
      <c r="I138" s="292">
        <v>14.055132436428201</v>
      </c>
      <c r="J138" s="292">
        <v>3.7714291530633801</v>
      </c>
      <c r="K138" s="292">
        <v>4.4617933182520302</v>
      </c>
      <c r="L138" s="292">
        <v>4.4088645507034698</v>
      </c>
      <c r="M138" s="292">
        <v>1.51406811016309</v>
      </c>
      <c r="N138" s="292">
        <v>1.5713227865978301</v>
      </c>
      <c r="O138" s="292"/>
      <c r="P138" s="292">
        <v>0.81632445334507298</v>
      </c>
      <c r="Q138" s="292">
        <v>0.96086070318921302</v>
      </c>
      <c r="R138" s="292">
        <v>100</v>
      </c>
      <c r="S138" s="279"/>
    </row>
    <row r="139" spans="1:19" ht="15.75" hidden="1" x14ac:dyDescent="0.25">
      <c r="A139" s="291" t="s">
        <v>30</v>
      </c>
      <c r="B139" s="291"/>
      <c r="C139" s="292">
        <v>2.9724655819774699</v>
      </c>
      <c r="D139" s="292">
        <v>9.5047537492040508</v>
      </c>
      <c r="E139" s="292">
        <v>17.146981973080401</v>
      </c>
      <c r="F139" s="292">
        <v>14.017521902378</v>
      </c>
      <c r="G139" s="292">
        <v>17.2811043043571</v>
      </c>
      <c r="H139" s="292">
        <v>10.353036324645601</v>
      </c>
      <c r="I139" s="292">
        <v>13.4069267871389</v>
      </c>
      <c r="J139" s="292">
        <v>4.0295252106068302</v>
      </c>
      <c r="K139" s="292">
        <v>4.0492867546421296</v>
      </c>
      <c r="L139" s="292">
        <v>3.0246141009595302</v>
      </c>
      <c r="M139" s="292">
        <v>1.1555013942867201</v>
      </c>
      <c r="N139" s="292">
        <v>1.7276712850127001</v>
      </c>
      <c r="O139" s="292"/>
      <c r="P139" s="292">
        <v>0.67262440623879305</v>
      </c>
      <c r="Q139" s="292">
        <v>0.657986225471898</v>
      </c>
      <c r="R139" s="292">
        <v>100</v>
      </c>
      <c r="S139" s="279"/>
    </row>
    <row r="140" spans="1:19" ht="15.75" hidden="1" x14ac:dyDescent="0.25">
      <c r="A140" s="291" t="s">
        <v>31</v>
      </c>
      <c r="B140" s="291"/>
      <c r="C140" s="292">
        <v>3.24200189710074</v>
      </c>
      <c r="D140" s="292">
        <v>10.2523751744616</v>
      </c>
      <c r="E140" s="292">
        <v>16.652811030099699</v>
      </c>
      <c r="F140" s="292">
        <v>14.686902407841901</v>
      </c>
      <c r="G140" s="292">
        <v>18.242121279870101</v>
      </c>
      <c r="H140" s="292">
        <v>10.5098078371532</v>
      </c>
      <c r="I140" s="292">
        <v>11.859484309848201</v>
      </c>
      <c r="J140" s="292">
        <v>4.3379357199757802</v>
      </c>
      <c r="K140" s="292">
        <v>3.7566501629032198</v>
      </c>
      <c r="L140" s="292">
        <v>2.50530168025821</v>
      </c>
      <c r="M140" s="292">
        <v>1.1868817871817601</v>
      </c>
      <c r="N140" s="292">
        <v>1.35770767718031</v>
      </c>
      <c r="O140" s="292"/>
      <c r="P140" s="292">
        <v>0.59474325107498704</v>
      </c>
      <c r="Q140" s="292">
        <v>0.81527578505023801</v>
      </c>
      <c r="R140" s="292">
        <v>100</v>
      </c>
      <c r="S140" s="279"/>
    </row>
    <row r="141" spans="1:19" ht="15.75" hidden="1" x14ac:dyDescent="0.25">
      <c r="A141" s="291" t="s">
        <v>32</v>
      </c>
      <c r="B141" s="291"/>
      <c r="C141" s="292">
        <v>4.2776005933258601</v>
      </c>
      <c r="D141" s="292">
        <v>11.435658806648201</v>
      </c>
      <c r="E141" s="292">
        <v>16.592016823808901</v>
      </c>
      <c r="F141" s="292">
        <v>15.9671269589532</v>
      </c>
      <c r="G141" s="292">
        <v>18.9099380144885</v>
      </c>
      <c r="H141" s="292">
        <v>10.2129892663015</v>
      </c>
      <c r="I141" s="292">
        <v>10.271469817645199</v>
      </c>
      <c r="J141" s="292">
        <v>3.3550795780880001</v>
      </c>
      <c r="K141" s="292">
        <v>2.8953682241470502</v>
      </c>
      <c r="L141" s="292">
        <v>2.5317043982409402</v>
      </c>
      <c r="M141" s="292">
        <v>0.97848419185493696</v>
      </c>
      <c r="N141" s="292">
        <v>1.2964479842606</v>
      </c>
      <c r="O141" s="292"/>
      <c r="P141" s="292">
        <v>0.54452751781042597</v>
      </c>
      <c r="Q141" s="292">
        <v>0.73158782442666803</v>
      </c>
      <c r="R141" s="292">
        <v>100</v>
      </c>
      <c r="S141" s="279"/>
    </row>
    <row r="142" spans="1:19" ht="15.75" hidden="1" x14ac:dyDescent="0.25">
      <c r="A142" s="291" t="s">
        <v>33</v>
      </c>
      <c r="B142" s="291"/>
      <c r="C142" s="292">
        <v>5.1141145601267404</v>
      </c>
      <c r="D142" s="292">
        <v>11.2926382494183</v>
      </c>
      <c r="E142" s="292">
        <v>15.6177611710846</v>
      </c>
      <c r="F142" s="292">
        <v>18.003236220657101</v>
      </c>
      <c r="G142" s="292">
        <v>17.484450767495002</v>
      </c>
      <c r="H142" s="292">
        <v>9.9939809422561297</v>
      </c>
      <c r="I142" s="292">
        <v>9.7852681607479308</v>
      </c>
      <c r="J142" s="292">
        <v>3.5720892905068302</v>
      </c>
      <c r="K142" s="292">
        <v>2.4248204053874498</v>
      </c>
      <c r="L142" s="292">
        <v>2.6382233617609998</v>
      </c>
      <c r="M142" s="292">
        <v>1.1709803247164401</v>
      </c>
      <c r="N142" s="292">
        <v>1.49486295569609</v>
      </c>
      <c r="O142" s="292"/>
      <c r="P142" s="292">
        <v>0.57532811681662199</v>
      </c>
      <c r="Q142" s="292">
        <v>0.832245473329842</v>
      </c>
      <c r="R142" s="292">
        <v>100</v>
      </c>
      <c r="S142" s="279"/>
    </row>
    <row r="143" spans="1:19" ht="15.75" hidden="1" x14ac:dyDescent="0.25">
      <c r="A143" s="291" t="s">
        <v>34</v>
      </c>
      <c r="B143" s="291"/>
      <c r="C143" s="292">
        <v>6.2530172523312304</v>
      </c>
      <c r="D143" s="292">
        <v>11.9555787861299</v>
      </c>
      <c r="E143" s="292">
        <v>16.563580993034499</v>
      </c>
      <c r="F143" s="292">
        <v>17.529101739026299</v>
      </c>
      <c r="G143" s="292">
        <v>18.0000653359903</v>
      </c>
      <c r="H143" s="292">
        <v>10.121996813055601</v>
      </c>
      <c r="I143" s="292">
        <v>8.3599214516205098</v>
      </c>
      <c r="J143" s="292">
        <v>3.15246153343569</v>
      </c>
      <c r="K143" s="292">
        <v>2.30527152548648</v>
      </c>
      <c r="L143" s="292">
        <v>2.2954711269369401</v>
      </c>
      <c r="M143" s="292">
        <v>0.96043905785501904</v>
      </c>
      <c r="N143" s="292">
        <v>1.43557689864573</v>
      </c>
      <c r="O143" s="292"/>
      <c r="P143" s="292">
        <v>0.51960261198770197</v>
      </c>
      <c r="Q143" s="292">
        <v>0.54791487446415399</v>
      </c>
      <c r="R143" s="292">
        <v>100</v>
      </c>
      <c r="S143" s="279"/>
    </row>
    <row r="144" spans="1:19" ht="15.75" hidden="1" x14ac:dyDescent="0.25">
      <c r="A144" s="291" t="s">
        <v>35</v>
      </c>
      <c r="B144" s="291"/>
      <c r="C144" s="292">
        <v>8.8567383508840791</v>
      </c>
      <c r="D144" s="292">
        <v>9.8775408972066892</v>
      </c>
      <c r="E144" s="292">
        <v>17.714716793948401</v>
      </c>
      <c r="F144" s="292">
        <v>19.108580404476701</v>
      </c>
      <c r="G144" s="292">
        <v>16.310725763948501</v>
      </c>
      <c r="H144" s="292">
        <v>9.9494662436574508</v>
      </c>
      <c r="I144" s="292">
        <v>7.6534355720441898</v>
      </c>
      <c r="J144" s="292">
        <v>2.7933076358675999</v>
      </c>
      <c r="K144" s="292">
        <v>1.84711730238614</v>
      </c>
      <c r="L144" s="292">
        <v>2.5779449605754001</v>
      </c>
      <c r="M144" s="292">
        <v>0.94143664679074501</v>
      </c>
      <c r="N144" s="292">
        <v>1.17312720245538</v>
      </c>
      <c r="O144" s="292"/>
      <c r="P144" s="298">
        <v>0.48838963696301402</v>
      </c>
      <c r="Q144" s="292">
        <v>0.70747258879576702</v>
      </c>
      <c r="R144" s="292">
        <v>100</v>
      </c>
      <c r="S144" s="279"/>
    </row>
    <row r="145" spans="1:26" ht="15.75" hidden="1" x14ac:dyDescent="0.2">
      <c r="A145" s="299" t="s">
        <v>36</v>
      </c>
      <c r="B145" s="299"/>
      <c r="C145" s="300">
        <v>9.4942593353369809</v>
      </c>
      <c r="D145" s="300">
        <v>10.7436557186822</v>
      </c>
      <c r="E145" s="300">
        <v>17.9423699251155</v>
      </c>
      <c r="F145" s="300">
        <v>19.848537265670601</v>
      </c>
      <c r="G145" s="300">
        <v>15.152940243752999</v>
      </c>
      <c r="H145" s="300">
        <v>9.4985837531622295</v>
      </c>
      <c r="I145" s="300">
        <v>7.2671841553330898</v>
      </c>
      <c r="J145" s="300">
        <v>2.84438582455837</v>
      </c>
      <c r="K145" s="300">
        <v>1.7128298269512101</v>
      </c>
      <c r="L145" s="300">
        <v>2.33194231226621</v>
      </c>
      <c r="M145" s="300">
        <v>0.77262931811138302</v>
      </c>
      <c r="N145" s="300">
        <v>1.27804565143751</v>
      </c>
      <c r="O145" s="300"/>
      <c r="P145" s="298">
        <v>0.394062574325931</v>
      </c>
      <c r="Q145" s="300">
        <v>0.718574095295754</v>
      </c>
      <c r="R145" s="300">
        <v>100</v>
      </c>
      <c r="S145" s="279"/>
    </row>
    <row r="146" spans="1:26" ht="15.75" hidden="1" x14ac:dyDescent="0.2">
      <c r="A146" s="301" t="s">
        <v>37</v>
      </c>
      <c r="B146" s="301"/>
      <c r="C146" s="302">
        <v>10.2668858253128</v>
      </c>
      <c r="D146" s="302">
        <v>11.116283930793999</v>
      </c>
      <c r="E146" s="302">
        <v>17.590094155875001</v>
      </c>
      <c r="F146" s="302">
        <v>19.832828191656098</v>
      </c>
      <c r="G146" s="302">
        <v>14.405801370058199</v>
      </c>
      <c r="H146" s="302">
        <v>8.8984902756268305</v>
      </c>
      <c r="I146" s="302">
        <v>7.6015904837008703</v>
      </c>
      <c r="J146" s="302">
        <v>2.9593543054222802</v>
      </c>
      <c r="K146" s="302">
        <v>1.7610283987800599</v>
      </c>
      <c r="L146" s="302">
        <v>2.1410722938499398</v>
      </c>
      <c r="M146" s="302">
        <v>1.03395692202449</v>
      </c>
      <c r="N146" s="302">
        <v>1.04440812913892</v>
      </c>
      <c r="O146" s="302"/>
      <c r="P146" s="303">
        <v>0.49381953615642599</v>
      </c>
      <c r="Q146" s="302">
        <v>0.85438618160397495</v>
      </c>
      <c r="R146" s="302">
        <v>100</v>
      </c>
      <c r="S146" s="304"/>
    </row>
    <row r="147" spans="1:26" ht="15.75" hidden="1" x14ac:dyDescent="0.2">
      <c r="A147" s="299" t="s">
        <v>38</v>
      </c>
      <c r="B147" s="299"/>
      <c r="C147" s="300">
        <v>14.3621497529252</v>
      </c>
      <c r="D147" s="300">
        <v>10.701975252124001</v>
      </c>
      <c r="E147" s="300">
        <v>19.079966069288702</v>
      </c>
      <c r="F147" s="300">
        <v>17.180620447292899</v>
      </c>
      <c r="G147" s="300">
        <v>13.8934144797964</v>
      </c>
      <c r="H147" s="300">
        <v>8.1277181596628498</v>
      </c>
      <c r="I147" s="300">
        <v>7.1791393448141196</v>
      </c>
      <c r="J147" s="300">
        <v>2.9675907848496701</v>
      </c>
      <c r="K147" s="300">
        <v>1.7448397043180901</v>
      </c>
      <c r="L147" s="300">
        <v>1.4829538569255001</v>
      </c>
      <c r="M147" s="300">
        <v>0.90061129138671603</v>
      </c>
      <c r="N147" s="300">
        <v>1.3259233327498701</v>
      </c>
      <c r="O147" s="300"/>
      <c r="P147" s="305">
        <v>0.41588684377061802</v>
      </c>
      <c r="Q147" s="300">
        <v>0.637210680095329</v>
      </c>
      <c r="R147" s="300">
        <v>100</v>
      </c>
      <c r="S147" s="304"/>
    </row>
    <row r="148" spans="1:26" ht="16.5" hidden="1" thickBot="1" x14ac:dyDescent="0.25">
      <c r="A148" s="306" t="s">
        <v>39</v>
      </c>
      <c r="B148" s="306"/>
      <c r="C148" s="307">
        <v>14.2335232014994</v>
      </c>
      <c r="D148" s="307">
        <v>11.2731173033839</v>
      </c>
      <c r="E148" s="307">
        <v>18.8469169607427</v>
      </c>
      <c r="F148" s="307">
        <v>17.693980349377</v>
      </c>
      <c r="G148" s="307">
        <v>14.3878215922569</v>
      </c>
      <c r="H148" s="307">
        <v>8.2105779508880907</v>
      </c>
      <c r="I148" s="307">
        <v>6.64837538254287</v>
      </c>
      <c r="J148" s="307">
        <v>2.80317894952631</v>
      </c>
      <c r="K148" s="307">
        <v>1.50235016765994</v>
      </c>
      <c r="L148" s="307">
        <v>1.4796538444642899</v>
      </c>
      <c r="M148" s="307">
        <v>0.80700071749666902</v>
      </c>
      <c r="N148" s="307">
        <v>0.87252719898086195</v>
      </c>
      <c r="O148" s="307"/>
      <c r="P148" s="308">
        <v>0.48247990277188002</v>
      </c>
      <c r="Q148" s="307">
        <v>0.75849647840920698</v>
      </c>
      <c r="R148" s="307">
        <v>100</v>
      </c>
      <c r="S148" s="304"/>
    </row>
    <row r="149" spans="1:26" ht="15" hidden="1" x14ac:dyDescent="0.2">
      <c r="A149" s="309" t="s">
        <v>89</v>
      </c>
      <c r="B149" s="309"/>
      <c r="C149" s="296"/>
      <c r="D149" s="296"/>
      <c r="E149" s="296"/>
      <c r="F149" s="296"/>
      <c r="G149" s="296"/>
      <c r="H149" s="296"/>
      <c r="I149" s="296"/>
      <c r="J149" s="296"/>
      <c r="K149" s="296"/>
      <c r="L149" s="296"/>
      <c r="M149" s="296"/>
      <c r="N149" s="296"/>
      <c r="O149" s="296"/>
      <c r="P149" s="296"/>
      <c r="Q149" s="296"/>
      <c r="R149" s="296"/>
      <c r="S149" s="279"/>
    </row>
    <row r="150" spans="1:26" hidden="1" x14ac:dyDescent="0.2">
      <c r="A150" s="280" t="s">
        <v>90</v>
      </c>
      <c r="B150" s="280"/>
      <c r="C150" s="282"/>
      <c r="D150" s="282"/>
      <c r="E150" s="282"/>
      <c r="F150" s="282"/>
      <c r="G150" s="282"/>
      <c r="H150" s="282"/>
      <c r="I150" s="282"/>
      <c r="J150" s="282"/>
      <c r="K150" s="282"/>
      <c r="L150" s="282"/>
      <c r="M150" s="282"/>
      <c r="N150" s="282"/>
      <c r="O150" s="282"/>
      <c r="P150" s="282"/>
      <c r="Q150" s="282"/>
      <c r="R150" s="279" t="s">
        <v>91</v>
      </c>
      <c r="S150" s="282"/>
    </row>
    <row r="151" spans="1:26" hidden="1" x14ac:dyDescent="0.2">
      <c r="A151" s="310" t="s">
        <v>547</v>
      </c>
      <c r="B151" s="310"/>
      <c r="C151" s="282"/>
      <c r="D151" s="282"/>
      <c r="E151" s="282"/>
      <c r="F151" s="282"/>
      <c r="G151" s="282"/>
      <c r="H151" s="282"/>
      <c r="I151" s="282"/>
      <c r="J151" s="282"/>
      <c r="K151" s="282"/>
      <c r="L151" s="282"/>
      <c r="M151" s="282"/>
      <c r="N151" s="282"/>
      <c r="O151" s="282"/>
      <c r="P151" s="282"/>
      <c r="Q151" s="282"/>
      <c r="R151" s="279" t="s">
        <v>92</v>
      </c>
      <c r="S151" s="282"/>
    </row>
    <row r="152" spans="1:26" ht="15" hidden="1" x14ac:dyDescent="0.2">
      <c r="A152" s="311" t="s">
        <v>25</v>
      </c>
      <c r="B152" s="311"/>
      <c r="C152" s="312"/>
      <c r="D152" s="312"/>
      <c r="E152" s="312"/>
      <c r="F152" s="312"/>
      <c r="G152" s="279"/>
      <c r="H152" s="279"/>
      <c r="I152" s="279"/>
      <c r="J152" s="279"/>
      <c r="K152" s="279"/>
      <c r="L152" s="280"/>
      <c r="M152" s="279"/>
      <c r="N152" s="279"/>
      <c r="O152" s="279"/>
      <c r="P152" s="279"/>
      <c r="Q152" s="279"/>
      <c r="R152" s="279"/>
      <c r="S152" s="280"/>
    </row>
    <row r="153" spans="1:26" ht="15" hidden="1" x14ac:dyDescent="0.2">
      <c r="A153" s="309" t="s">
        <v>93</v>
      </c>
      <c r="B153" s="309"/>
      <c r="C153" s="282"/>
      <c r="D153" s="282"/>
      <c r="E153" s="282"/>
      <c r="F153" s="282"/>
      <c r="G153" s="282"/>
      <c r="H153" s="282"/>
      <c r="I153" s="282"/>
      <c r="J153" s="282"/>
      <c r="K153" s="282"/>
      <c r="L153" s="282"/>
      <c r="M153" s="282"/>
      <c r="N153" s="282"/>
      <c r="O153" s="282"/>
      <c r="P153" s="282"/>
      <c r="Q153" s="282"/>
      <c r="R153" s="282"/>
      <c r="S153" s="282"/>
    </row>
    <row r="154" spans="1:26" ht="15" hidden="1" x14ac:dyDescent="0.2">
      <c r="A154" s="313" t="s">
        <v>94</v>
      </c>
      <c r="B154" s="313"/>
      <c r="C154" s="282"/>
      <c r="D154" s="282"/>
      <c r="E154" s="282"/>
      <c r="F154" s="282"/>
      <c r="G154" s="282"/>
      <c r="H154" s="282"/>
      <c r="I154" s="282"/>
      <c r="J154" s="282"/>
      <c r="K154" s="282"/>
      <c r="L154" s="282"/>
      <c r="M154" s="282"/>
      <c r="N154" s="282"/>
      <c r="O154" s="282"/>
      <c r="P154" s="282"/>
      <c r="Q154" s="282"/>
      <c r="R154" s="282"/>
      <c r="S154" s="282"/>
    </row>
    <row r="155" spans="1:26" hidden="1" x14ac:dyDescent="0.2"/>
    <row r="156" spans="1:26" hidden="1" x14ac:dyDescent="0.2"/>
    <row r="157" spans="1:26" x14ac:dyDescent="0.2">
      <c r="Z157" s="276"/>
    </row>
    <row r="158" spans="1:26" x14ac:dyDescent="0.2">
      <c r="A158" s="282"/>
      <c r="B158" s="282"/>
      <c r="C158" s="282"/>
      <c r="D158" s="16"/>
      <c r="E158" s="17"/>
      <c r="F158" s="16"/>
      <c r="G158" s="16"/>
      <c r="H158" s="16"/>
      <c r="I158" s="16"/>
      <c r="J158" s="282"/>
      <c r="K158" s="282"/>
      <c r="L158" s="282"/>
      <c r="M158" s="282"/>
      <c r="N158" s="282"/>
      <c r="O158" s="282"/>
      <c r="P158" s="282"/>
      <c r="Q158" s="282"/>
      <c r="R158" s="282"/>
      <c r="S158" s="282"/>
    </row>
    <row r="159" spans="1:26" x14ac:dyDescent="0.2">
      <c r="A159" s="282"/>
      <c r="B159" s="282"/>
      <c r="C159" s="13"/>
      <c r="D159" s="15"/>
      <c r="E159" s="15"/>
      <c r="F159" s="15"/>
      <c r="G159" s="15"/>
      <c r="H159" s="15"/>
      <c r="I159" s="15"/>
      <c r="J159" s="282"/>
      <c r="K159" s="282"/>
      <c r="L159" s="282"/>
      <c r="M159" s="282"/>
      <c r="N159" s="282"/>
      <c r="O159" s="282"/>
      <c r="P159" s="282"/>
      <c r="Q159" s="282"/>
      <c r="R159" s="282"/>
      <c r="S159" s="282"/>
    </row>
    <row r="160" spans="1:26" x14ac:dyDescent="0.2">
      <c r="C160" s="13"/>
      <c r="D160" s="15"/>
      <c r="E160" s="15"/>
      <c r="F160" s="15"/>
      <c r="G160" s="15"/>
      <c r="H160" s="15"/>
      <c r="I160" s="15"/>
    </row>
    <row r="161" spans="3:10" x14ac:dyDescent="0.2">
      <c r="C161" s="13"/>
      <c r="D161" s="15"/>
      <c r="E161" s="15"/>
      <c r="F161" s="15"/>
      <c r="G161" s="15"/>
      <c r="H161" s="15"/>
      <c r="I161" s="15"/>
    </row>
    <row r="162" spans="3:10" x14ac:dyDescent="0.2">
      <c r="C162" s="13"/>
      <c r="D162" s="15"/>
      <c r="E162" s="15"/>
      <c r="F162" s="15"/>
      <c r="G162" s="15"/>
      <c r="H162" s="15"/>
      <c r="I162" s="15"/>
    </row>
    <row r="163" spans="3:10" x14ac:dyDescent="0.2">
      <c r="C163" s="13"/>
      <c r="D163" s="15"/>
      <c r="E163" s="15"/>
      <c r="F163" s="15"/>
      <c r="G163" s="15"/>
      <c r="H163" s="15"/>
      <c r="I163" s="15"/>
    </row>
    <row r="164" spans="3:10" x14ac:dyDescent="0.2">
      <c r="C164" s="13"/>
      <c r="D164" s="15"/>
      <c r="E164" s="15"/>
      <c r="F164" s="15"/>
      <c r="G164" s="15"/>
      <c r="H164" s="15"/>
      <c r="I164" s="15"/>
    </row>
    <row r="165" spans="3:10" x14ac:dyDescent="0.2">
      <c r="C165" s="13"/>
      <c r="D165" s="15"/>
      <c r="E165" s="15"/>
      <c r="F165" s="15"/>
      <c r="G165" s="15"/>
      <c r="H165" s="15"/>
      <c r="I165" s="15"/>
    </row>
    <row r="166" spans="3:10" x14ac:dyDescent="0.2">
      <c r="C166" s="13"/>
      <c r="D166" s="15"/>
      <c r="E166" s="15"/>
      <c r="F166" s="15"/>
      <c r="G166" s="15"/>
      <c r="H166" s="15"/>
      <c r="I166" s="15"/>
    </row>
    <row r="167" spans="3:10" x14ac:dyDescent="0.2">
      <c r="C167" s="13"/>
      <c r="D167" s="15"/>
      <c r="E167" s="15"/>
      <c r="F167" s="15"/>
      <c r="G167" s="15"/>
      <c r="H167" s="15"/>
      <c r="I167" s="15"/>
    </row>
    <row r="168" spans="3:10" x14ac:dyDescent="0.2">
      <c r="C168" s="13"/>
      <c r="D168" s="15"/>
      <c r="E168" s="15"/>
      <c r="F168" s="15"/>
      <c r="G168" s="15"/>
      <c r="H168" s="15"/>
      <c r="I168" s="15"/>
    </row>
    <row r="169" spans="3:10" x14ac:dyDescent="0.2">
      <c r="C169" s="13"/>
      <c r="D169" s="15"/>
      <c r="E169" s="15"/>
      <c r="F169" s="15"/>
      <c r="G169" s="15"/>
      <c r="H169" s="15"/>
      <c r="I169" s="15"/>
    </row>
    <row r="170" spans="3:10" x14ac:dyDescent="0.2">
      <c r="C170" s="13"/>
      <c r="D170" s="15"/>
      <c r="E170" s="15"/>
      <c r="F170" s="15"/>
      <c r="G170" s="15"/>
      <c r="H170" s="15"/>
      <c r="I170" s="15"/>
    </row>
    <row r="171" spans="3:10" x14ac:dyDescent="0.2">
      <c r="C171" s="282"/>
      <c r="D171" s="14"/>
      <c r="E171" s="282"/>
      <c r="F171" s="282"/>
      <c r="G171" s="282"/>
      <c r="H171" s="282"/>
      <c r="I171" s="282"/>
    </row>
    <row r="172" spans="3:10" x14ac:dyDescent="0.2">
      <c r="C172" s="282"/>
      <c r="D172" s="14"/>
      <c r="E172" s="282"/>
      <c r="F172" s="282"/>
      <c r="G172" s="282"/>
      <c r="H172" s="282"/>
      <c r="I172" s="282"/>
    </row>
    <row r="173" spans="3:10" x14ac:dyDescent="0.2">
      <c r="C173" s="282"/>
      <c r="D173" s="14"/>
      <c r="E173" s="282"/>
      <c r="F173" s="282"/>
      <c r="G173" s="282"/>
      <c r="H173" s="282"/>
      <c r="I173" s="282"/>
      <c r="J173" s="282"/>
    </row>
    <row r="181" spans="17:29" x14ac:dyDescent="0.2">
      <c r="Q181" s="24"/>
      <c r="R181" s="21"/>
      <c r="S181" s="21"/>
      <c r="T181" s="21"/>
      <c r="U181" s="21"/>
      <c r="V181" s="21"/>
      <c r="W181" s="21"/>
      <c r="X181" s="21"/>
      <c r="Y181" s="21"/>
      <c r="Z181" s="21"/>
      <c r="AA181" s="21"/>
      <c r="AB181" s="21"/>
      <c r="AC181" s="21"/>
    </row>
    <row r="182" spans="17:29" x14ac:dyDescent="0.2">
      <c r="Q182" s="24"/>
      <c r="R182" s="21"/>
      <c r="S182" s="21"/>
      <c r="T182" s="21"/>
      <c r="U182" s="21"/>
      <c r="V182" s="21"/>
      <c r="W182" s="21"/>
      <c r="X182" s="21"/>
      <c r="Y182" s="21"/>
      <c r="Z182" s="21"/>
      <c r="AA182" s="21"/>
      <c r="AB182" s="21"/>
      <c r="AC182" s="21"/>
    </row>
    <row r="183" spans="17:29" x14ac:dyDescent="0.2">
      <c r="Q183" s="24"/>
      <c r="R183" s="21"/>
      <c r="S183" s="21"/>
      <c r="T183" s="21"/>
      <c r="U183" s="21"/>
      <c r="V183" s="21"/>
      <c r="W183" s="21"/>
      <c r="X183" s="21"/>
      <c r="Y183" s="21"/>
      <c r="Z183" s="21"/>
      <c r="AA183" s="21"/>
      <c r="AB183" s="21"/>
      <c r="AC183" s="21"/>
    </row>
    <row r="184" spans="17:29" x14ac:dyDescent="0.2">
      <c r="Q184" s="24"/>
      <c r="R184" s="21"/>
      <c r="S184" s="21"/>
      <c r="T184" s="21"/>
      <c r="U184" s="21"/>
      <c r="V184" s="21"/>
      <c r="W184" s="21"/>
      <c r="X184" s="21"/>
      <c r="Y184" s="21"/>
      <c r="Z184" s="21"/>
      <c r="AA184" s="21"/>
      <c r="AB184" s="21"/>
      <c r="AC184" s="21"/>
    </row>
    <row r="185" spans="17:29" x14ac:dyDescent="0.2">
      <c r="Q185" s="24"/>
      <c r="R185" s="21"/>
      <c r="S185" s="21"/>
      <c r="T185" s="21"/>
      <c r="U185" s="21"/>
      <c r="V185" s="21"/>
      <c r="W185" s="21"/>
      <c r="X185" s="21"/>
      <c r="Y185" s="21"/>
      <c r="Z185" s="21"/>
      <c r="AA185" s="21"/>
      <c r="AB185" s="21"/>
      <c r="AC185" s="21"/>
    </row>
    <row r="186" spans="17:29" x14ac:dyDescent="0.2">
      <c r="Q186" s="24"/>
      <c r="R186" s="21"/>
      <c r="S186" s="21"/>
      <c r="T186" s="21"/>
      <c r="U186" s="21"/>
      <c r="V186" s="21"/>
      <c r="W186" s="21"/>
      <c r="X186" s="21"/>
      <c r="Y186" s="21"/>
      <c r="Z186" s="21"/>
      <c r="AA186" s="21"/>
      <c r="AB186" s="21"/>
      <c r="AC186" s="21"/>
    </row>
    <row r="187" spans="17:29" x14ac:dyDescent="0.2">
      <c r="Q187" s="24"/>
      <c r="R187" s="21"/>
      <c r="S187" s="21"/>
      <c r="T187" s="21"/>
      <c r="U187" s="21"/>
      <c r="V187" s="21"/>
      <c r="W187" s="21"/>
      <c r="X187" s="21"/>
      <c r="Y187" s="21"/>
      <c r="Z187" s="21"/>
      <c r="AA187" s="21"/>
      <c r="AB187" s="21"/>
      <c r="AC187" s="21"/>
    </row>
    <row r="188" spans="17:29" x14ac:dyDescent="0.2">
      <c r="Q188" s="24"/>
      <c r="R188" s="21"/>
      <c r="S188" s="21"/>
      <c r="T188" s="21"/>
      <c r="U188" s="21"/>
      <c r="V188" s="21"/>
      <c r="W188" s="21"/>
      <c r="X188" s="21"/>
      <c r="Y188" s="21"/>
      <c r="Z188" s="21"/>
      <c r="AA188" s="21"/>
      <c r="AB188" s="21"/>
      <c r="AC188" s="21"/>
    </row>
    <row r="189" spans="17:29" x14ac:dyDescent="0.2">
      <c r="R189" s="21"/>
      <c r="S189" s="21"/>
      <c r="T189" s="21"/>
      <c r="U189" s="21"/>
      <c r="V189" s="21"/>
      <c r="W189" s="21"/>
      <c r="X189" s="21"/>
      <c r="Y189" s="21"/>
      <c r="Z189" s="21"/>
      <c r="AA189" s="21"/>
      <c r="AB189" s="21"/>
      <c r="AC189" s="21"/>
    </row>
    <row r="201" spans="18:41" x14ac:dyDescent="0.2">
      <c r="R201" s="203" t="s">
        <v>97</v>
      </c>
    </row>
    <row r="202" spans="18:41" x14ac:dyDescent="0.2">
      <c r="R202" s="21"/>
      <c r="S202" s="22">
        <v>2001</v>
      </c>
      <c r="T202" s="22">
        <v>2002</v>
      </c>
      <c r="U202" s="22">
        <v>2003</v>
      </c>
      <c r="V202" s="22">
        <v>2004</v>
      </c>
      <c r="W202" s="22">
        <v>2005</v>
      </c>
      <c r="X202" s="23">
        <v>2006</v>
      </c>
      <c r="Y202" s="23">
        <v>2007</v>
      </c>
      <c r="Z202" s="23">
        <v>2008</v>
      </c>
      <c r="AA202" s="23">
        <v>2009</v>
      </c>
      <c r="AB202" s="23">
        <v>2010</v>
      </c>
      <c r="AC202" s="23">
        <v>2011</v>
      </c>
      <c r="AD202" s="23">
        <v>2012</v>
      </c>
      <c r="AE202" s="23">
        <v>2013</v>
      </c>
      <c r="AF202" s="23">
        <v>2014</v>
      </c>
      <c r="AG202" s="23">
        <v>2015</v>
      </c>
      <c r="AH202" s="23">
        <v>2016</v>
      </c>
      <c r="AI202" s="23">
        <v>2017</v>
      </c>
      <c r="AJ202" s="23">
        <v>2018</v>
      </c>
      <c r="AK202" s="23">
        <v>2019</v>
      </c>
      <c r="AL202" s="23">
        <v>2020</v>
      </c>
      <c r="AM202" s="23">
        <v>2021</v>
      </c>
      <c r="AN202" s="23">
        <v>2022</v>
      </c>
      <c r="AO202" s="23">
        <v>2023</v>
      </c>
    </row>
    <row r="203" spans="18:41" ht="22.5" x14ac:dyDescent="0.2">
      <c r="R203" s="24" t="s">
        <v>325</v>
      </c>
      <c r="S203" s="314">
        <v>1.6003879728419013</v>
      </c>
      <c r="T203" s="314">
        <v>3.1702898550724634</v>
      </c>
      <c r="U203" s="314">
        <v>5.239179954441914</v>
      </c>
      <c r="V203" s="314">
        <v>7.1952337305224576</v>
      </c>
      <c r="W203" s="314">
        <v>7.9646017699115044</v>
      </c>
      <c r="X203" s="314">
        <v>9.6954314720812178</v>
      </c>
      <c r="Y203" s="314">
        <v>9.7681302417365572</v>
      </c>
      <c r="Z203" s="314">
        <v>16.328894035900408</v>
      </c>
      <c r="AA203" s="314">
        <v>26.63802363050484</v>
      </c>
      <c r="AB203" s="314">
        <v>38.804286520022558</v>
      </c>
      <c r="AC203" s="314">
        <v>45.589988081048865</v>
      </c>
      <c r="AD203" s="314">
        <v>55.506849315068493</v>
      </c>
      <c r="AE203" s="314">
        <v>64.278752436647181</v>
      </c>
      <c r="AF203" s="314">
        <v>70.008992805755398</v>
      </c>
      <c r="AG203" s="314">
        <v>72.36248872858431</v>
      </c>
      <c r="AH203" s="314">
        <v>76.271949572264759</v>
      </c>
      <c r="AI203" s="314">
        <v>75.049019607843135</v>
      </c>
      <c r="AJ203" s="314">
        <v>69.01333333333335</v>
      </c>
      <c r="AK203" s="314">
        <v>63.646595385481149</v>
      </c>
      <c r="AL203" s="314">
        <v>49.296875</v>
      </c>
      <c r="AM203" s="314">
        <v>51.517341040462426</v>
      </c>
      <c r="AN203" s="314">
        <v>55.3835327234342</v>
      </c>
      <c r="AO203" s="314">
        <v>56.265206812652067</v>
      </c>
    </row>
    <row r="204" spans="18:41" ht="22.5" x14ac:dyDescent="0.2">
      <c r="R204" s="24" t="s">
        <v>326</v>
      </c>
      <c r="S204" s="314">
        <v>55.189136760426777</v>
      </c>
      <c r="T204" s="314">
        <v>69.248188405797094</v>
      </c>
      <c r="U204" s="314">
        <v>73.804100227790428</v>
      </c>
      <c r="V204" s="314">
        <v>73.418881759853349</v>
      </c>
      <c r="W204" s="314">
        <v>74.139626352015725</v>
      </c>
      <c r="X204" s="314">
        <v>73.299492385786806</v>
      </c>
      <c r="Y204" s="314">
        <v>75.086334484459798</v>
      </c>
      <c r="Z204" s="314">
        <v>72.206137811233347</v>
      </c>
      <c r="AA204" s="314">
        <v>65.413533834586474</v>
      </c>
      <c r="AB204" s="314">
        <v>54.089114495205862</v>
      </c>
      <c r="AC204" s="314">
        <v>49.344457687723477</v>
      </c>
      <c r="AD204" s="314">
        <v>40.712328767123289</v>
      </c>
      <c r="AE204" s="314">
        <v>32.894736842105267</v>
      </c>
      <c r="AF204" s="314">
        <v>27.338129496402878</v>
      </c>
      <c r="AG204" s="314">
        <v>25.698827772768254</v>
      </c>
      <c r="AH204" s="314">
        <v>21.882035119315624</v>
      </c>
      <c r="AI204" s="314">
        <v>23.43137254901961</v>
      </c>
      <c r="AJ204" s="314">
        <v>28.693333333333332</v>
      </c>
      <c r="AK204" s="314">
        <v>33.089476646032644</v>
      </c>
      <c r="AL204" s="314">
        <v>44.140625</v>
      </c>
      <c r="AM204" s="314">
        <v>42.413294797687861</v>
      </c>
      <c r="AN204" s="314">
        <v>39.057002111189313</v>
      </c>
      <c r="AO204" s="314">
        <v>38.503649635036489</v>
      </c>
    </row>
    <row r="205" spans="18:41" ht="22.5" x14ac:dyDescent="0.2">
      <c r="R205" s="24" t="s">
        <v>327</v>
      </c>
      <c r="S205" s="314">
        <v>14.403491755577111</v>
      </c>
      <c r="T205" s="314">
        <v>16.893115942028984</v>
      </c>
      <c r="U205" s="314">
        <v>15.854214123006834</v>
      </c>
      <c r="V205" s="314">
        <v>14.344637946837764</v>
      </c>
      <c r="W205" s="314">
        <v>14.110127826941987</v>
      </c>
      <c r="X205" s="314">
        <v>13.299492385786802</v>
      </c>
      <c r="Y205" s="314">
        <v>11.790823877651702</v>
      </c>
      <c r="Z205" s="314">
        <v>8.9171974522292992</v>
      </c>
      <c r="AA205" s="314">
        <v>6.4446831364124595</v>
      </c>
      <c r="AB205" s="314">
        <v>6.0913705583756332</v>
      </c>
      <c r="AC205" s="314">
        <v>4.2908224076281289</v>
      </c>
      <c r="AD205" s="314">
        <v>3.1232876712328768</v>
      </c>
      <c r="AE205" s="314">
        <v>2.192982456140351</v>
      </c>
      <c r="AF205" s="314">
        <v>2.2032374100719423</v>
      </c>
      <c r="AG205" s="314">
        <v>1.442741208295762</v>
      </c>
      <c r="AH205" s="314">
        <v>1.1706438541197661</v>
      </c>
      <c r="AI205" s="314">
        <v>0.93137254901960786</v>
      </c>
      <c r="AJ205" s="314">
        <v>1.5466666666666666</v>
      </c>
      <c r="AK205" s="314">
        <v>2.5323579065841306</v>
      </c>
      <c r="AL205" s="314">
        <v>5.15625</v>
      </c>
      <c r="AM205" s="314">
        <v>4.4075144508670512</v>
      </c>
      <c r="AN205" s="314">
        <v>4.0816326530612246</v>
      </c>
      <c r="AO205" s="314">
        <v>3.8321167883211684</v>
      </c>
    </row>
    <row r="206" spans="18:41" ht="22.5" x14ac:dyDescent="0.2">
      <c r="R206" s="24" t="s">
        <v>56</v>
      </c>
      <c r="S206" s="314">
        <v>3.2007759456838025</v>
      </c>
      <c r="T206" s="314">
        <v>2.9891304347826084</v>
      </c>
      <c r="U206" s="314">
        <v>3.143507972665148</v>
      </c>
      <c r="V206" s="314">
        <v>3.4372135655362057</v>
      </c>
      <c r="W206" s="314">
        <v>2.7531956735496559</v>
      </c>
      <c r="X206" s="314">
        <v>2.9441624365482233</v>
      </c>
      <c r="Y206" s="314">
        <v>2.614701529353725</v>
      </c>
      <c r="Z206" s="314">
        <v>1.9687319050376377</v>
      </c>
      <c r="AA206" s="314">
        <v>1.1815252416756179</v>
      </c>
      <c r="AB206" s="314">
        <v>0.67681895093062605</v>
      </c>
      <c r="AC206" s="314">
        <v>0.35756853396901073</v>
      </c>
      <c r="AD206" s="314">
        <v>0.27397260273972601</v>
      </c>
      <c r="AE206" s="314">
        <v>0.24366471734892789</v>
      </c>
      <c r="AF206" s="314">
        <v>0.22482014388489208</v>
      </c>
      <c r="AG206" s="314">
        <v>0.18034265103697023</v>
      </c>
      <c r="AH206" s="314">
        <v>0.27014858171994599</v>
      </c>
      <c r="AI206" s="314">
        <v>0.24509803921568626</v>
      </c>
      <c r="AJ206" s="314">
        <v>0.32</v>
      </c>
      <c r="AK206" s="314">
        <v>0.3939223410241981</v>
      </c>
      <c r="AL206" s="314">
        <v>0.78125</v>
      </c>
      <c r="AM206" s="314">
        <v>0.7947976878612717</v>
      </c>
      <c r="AN206" s="314">
        <v>0.70372976776917662</v>
      </c>
      <c r="AO206" s="314">
        <v>0.66909975669099764</v>
      </c>
    </row>
    <row r="207" spans="18:41" x14ac:dyDescent="0.2">
      <c r="R207" s="24" t="s">
        <v>57</v>
      </c>
      <c r="S207" s="314">
        <v>25.60620756547042</v>
      </c>
      <c r="T207" s="314">
        <v>7.6992753623188399</v>
      </c>
      <c r="U207" s="314">
        <v>2.0045558086560367</v>
      </c>
      <c r="V207" s="314">
        <v>1.6498625114573786</v>
      </c>
      <c r="W207" s="314">
        <v>1.0324483775811208</v>
      </c>
      <c r="X207" s="314">
        <v>0.71065989847715738</v>
      </c>
      <c r="Y207" s="314">
        <v>0.740009866798224</v>
      </c>
      <c r="Z207" s="314">
        <v>0.57903879559930516</v>
      </c>
      <c r="AA207" s="315">
        <v>0.42964554242749736</v>
      </c>
      <c r="AB207" s="315">
        <v>0.33840947546531303</v>
      </c>
      <c r="AC207" s="315">
        <v>0.29797377830750893</v>
      </c>
      <c r="AD207" s="315">
        <v>0.38356164383561642</v>
      </c>
      <c r="AE207" s="315">
        <v>0.34113060428849906</v>
      </c>
      <c r="AF207" s="315">
        <v>0.26978417266187049</v>
      </c>
      <c r="AG207" s="315">
        <v>0.31559963931469792</v>
      </c>
      <c r="AH207" s="315">
        <v>0.36019810895992799</v>
      </c>
      <c r="AI207" s="315">
        <v>0.34313725490196079</v>
      </c>
      <c r="AJ207" s="315">
        <v>0.42666666666666669</v>
      </c>
      <c r="AK207" s="315">
        <v>0.45019696117051211</v>
      </c>
      <c r="AL207" s="314">
        <v>0.625</v>
      </c>
      <c r="AM207" s="314">
        <v>1.0115606936416184</v>
      </c>
      <c r="AN207" s="314">
        <v>0.7741027445460944</v>
      </c>
      <c r="AO207" s="314">
        <v>0.66909975669099764</v>
      </c>
    </row>
  </sheetData>
  <hyperlinks>
    <hyperlink ref="A152" r:id="rId1" xr:uid="{00000000-0004-0000-0800-000000000000}"/>
    <hyperlink ref="A154" r:id="rId2" xr:uid="{00000000-0004-0000-0800-000001000000}"/>
  </hyperlinks>
  <pageMargins left="0.70866141732283472" right="0.70866141732283472" top="0.74803149606299213" bottom="0.74803149606299213" header="0.31496062992125984" footer="0.31496062992125984"/>
  <pageSetup paperSize="9" scale="40" orientation="portrait" r:id="rId3"/>
  <headerFooter>
    <oddHeader>&amp;R&amp;"Arial,Bold"&amp;14ENVIRONMENT AND EMISSIONS</oddHeader>
  </headerFooter>
  <drawing r:id="rId4"/>
  <tableParts count="1">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91E6-DFF4-4270-B75C-64F7FEBEA4C8}">
  <sheetPr>
    <tabColor rgb="FF92D050"/>
  </sheetPr>
  <dimension ref="A1"/>
  <sheetViews>
    <sheetView workbookViewId="0"/>
  </sheetViews>
  <sheetFormatPr defaultRowHeight="12.75" x14ac:dyDescent="0.2"/>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D210"/>
  <sheetViews>
    <sheetView zoomScale="85" zoomScaleNormal="85" workbookViewId="0"/>
  </sheetViews>
  <sheetFormatPr defaultRowHeight="12.75" x14ac:dyDescent="0.2"/>
  <cols>
    <col min="1" max="1" width="22.5703125" style="203" customWidth="1"/>
    <col min="2" max="2" width="23.7109375" style="203" customWidth="1"/>
    <col min="3" max="6" width="9.140625" style="203" customWidth="1"/>
    <col min="7" max="10" width="9.140625" style="203"/>
    <col min="11" max="11" width="9" style="203" customWidth="1"/>
    <col min="12" max="16384" width="9.140625" style="203"/>
  </cols>
  <sheetData>
    <row r="1" spans="1:30" ht="15.75" x14ac:dyDescent="0.2">
      <c r="A1" s="271" t="s">
        <v>190</v>
      </c>
      <c r="B1" s="271"/>
    </row>
    <row r="2" spans="1:30" ht="15.75" x14ac:dyDescent="0.2">
      <c r="A2" s="8" t="s">
        <v>400</v>
      </c>
      <c r="B2" s="271"/>
    </row>
    <row r="3" spans="1:30" ht="15.75" x14ac:dyDescent="0.2">
      <c r="A3" s="90" t="s">
        <v>401</v>
      </c>
      <c r="B3" s="271"/>
    </row>
    <row r="4" spans="1:30" ht="15.75" x14ac:dyDescent="0.2">
      <c r="A4" s="316" t="s">
        <v>186</v>
      </c>
      <c r="B4" s="271"/>
    </row>
    <row r="5" spans="1:30" ht="15.75" x14ac:dyDescent="0.25">
      <c r="A5" s="103" t="s">
        <v>459</v>
      </c>
      <c r="B5" s="103" t="s">
        <v>460</v>
      </c>
      <c r="C5" s="19" t="s">
        <v>467</v>
      </c>
      <c r="D5" s="19" t="s">
        <v>468</v>
      </c>
      <c r="E5" s="19" t="s">
        <v>469</v>
      </c>
      <c r="F5" s="19" t="s">
        <v>470</v>
      </c>
      <c r="G5" s="19" t="s">
        <v>471</v>
      </c>
      <c r="H5" s="19" t="s">
        <v>472</v>
      </c>
      <c r="I5" s="19" t="s">
        <v>473</v>
      </c>
      <c r="J5" s="19" t="s">
        <v>474</v>
      </c>
      <c r="K5" s="19" t="s">
        <v>475</v>
      </c>
      <c r="L5" s="19" t="s">
        <v>476</v>
      </c>
      <c r="M5" s="19" t="s">
        <v>477</v>
      </c>
      <c r="N5" s="19" t="s">
        <v>478</v>
      </c>
      <c r="O5" s="19" t="s">
        <v>479</v>
      </c>
      <c r="P5" s="19" t="s">
        <v>480</v>
      </c>
      <c r="Q5" s="19" t="s">
        <v>481</v>
      </c>
      <c r="R5" s="19" t="s">
        <v>482</v>
      </c>
      <c r="S5" s="19" t="s">
        <v>483</v>
      </c>
    </row>
    <row r="6" spans="1:30" ht="15.75" x14ac:dyDescent="0.25">
      <c r="A6" s="104" t="s">
        <v>315</v>
      </c>
      <c r="B6" s="101" t="s">
        <v>59</v>
      </c>
      <c r="C6" s="36">
        <v>0</v>
      </c>
      <c r="D6" s="36">
        <v>0.4</v>
      </c>
      <c r="E6" s="36">
        <v>1.8</v>
      </c>
      <c r="F6" s="36">
        <v>4.0999999999999996</v>
      </c>
      <c r="G6" s="36">
        <v>8.8000000000000007</v>
      </c>
      <c r="H6" s="36">
        <v>22</v>
      </c>
      <c r="I6" s="36">
        <v>49.2</v>
      </c>
      <c r="J6" s="36">
        <v>89.5</v>
      </c>
      <c r="K6" s="36">
        <v>133.19999999999999</v>
      </c>
      <c r="L6" s="36">
        <v>176.5</v>
      </c>
      <c r="M6" s="36">
        <v>213.1</v>
      </c>
      <c r="N6" s="36">
        <v>236.5</v>
      </c>
      <c r="O6" s="36">
        <v>249</v>
      </c>
      <c r="P6" s="36">
        <v>256.7</v>
      </c>
      <c r="Q6" s="36">
        <v>266.8</v>
      </c>
      <c r="R6" s="36">
        <v>280.89999999999998</v>
      </c>
      <c r="S6" s="36">
        <v>300</v>
      </c>
    </row>
    <row r="7" spans="1:30" ht="15.75" x14ac:dyDescent="0.25">
      <c r="A7" s="104" t="s">
        <v>316</v>
      </c>
      <c r="B7" s="101" t="s">
        <v>59</v>
      </c>
      <c r="C7" s="36">
        <v>10.5</v>
      </c>
      <c r="D7" s="36">
        <v>15.3</v>
      </c>
      <c r="E7" s="36">
        <v>23.2</v>
      </c>
      <c r="F7" s="36">
        <v>32.5</v>
      </c>
      <c r="G7" s="36">
        <v>47.9</v>
      </c>
      <c r="H7" s="36">
        <v>67</v>
      </c>
      <c r="I7" s="36">
        <v>94.1</v>
      </c>
      <c r="J7" s="36">
        <v>130.80000000000001</v>
      </c>
      <c r="K7" s="36">
        <v>176.7</v>
      </c>
      <c r="L7" s="36">
        <v>229.2</v>
      </c>
      <c r="M7" s="36">
        <v>276.2</v>
      </c>
      <c r="N7" s="36">
        <v>309.89999999999998</v>
      </c>
      <c r="O7" s="36">
        <v>333.8</v>
      </c>
      <c r="P7" s="36">
        <v>335.2</v>
      </c>
      <c r="Q7" s="36">
        <v>331.1</v>
      </c>
      <c r="R7" s="36">
        <v>326.7</v>
      </c>
      <c r="S7" s="36">
        <v>321.89999999999998</v>
      </c>
    </row>
    <row r="8" spans="1:30" ht="15.75" x14ac:dyDescent="0.25">
      <c r="A8" s="104" t="s">
        <v>317</v>
      </c>
      <c r="B8" s="101" t="s">
        <v>59</v>
      </c>
      <c r="C8" s="36">
        <v>82.5</v>
      </c>
      <c r="D8" s="36">
        <v>104.9</v>
      </c>
      <c r="E8" s="36">
        <v>143.1</v>
      </c>
      <c r="F8" s="36">
        <v>199</v>
      </c>
      <c r="G8" s="36">
        <v>257.7</v>
      </c>
      <c r="H8" s="36">
        <v>328.4</v>
      </c>
      <c r="I8" s="36">
        <v>409.4</v>
      </c>
      <c r="J8" s="36">
        <v>486.6</v>
      </c>
      <c r="K8" s="36">
        <v>546.79999999999995</v>
      </c>
      <c r="L8" s="36">
        <v>605.6</v>
      </c>
      <c r="M8" s="36">
        <v>660.3</v>
      </c>
      <c r="N8" s="36">
        <v>715.8</v>
      </c>
      <c r="O8" s="36">
        <v>776.4</v>
      </c>
      <c r="P8" s="36">
        <v>794.3</v>
      </c>
      <c r="Q8" s="36">
        <v>812.2</v>
      </c>
      <c r="R8" s="36">
        <v>830.4</v>
      </c>
      <c r="S8" s="36">
        <v>850.7</v>
      </c>
    </row>
    <row r="9" spans="1:30" ht="15.75" x14ac:dyDescent="0.25">
      <c r="A9" s="104" t="s">
        <v>318</v>
      </c>
      <c r="B9" s="101" t="s">
        <v>59</v>
      </c>
      <c r="C9" s="36">
        <v>410.7</v>
      </c>
      <c r="D9" s="36">
        <v>467.8</v>
      </c>
      <c r="E9" s="36">
        <v>520.79999999999995</v>
      </c>
      <c r="F9" s="36">
        <v>559.6</v>
      </c>
      <c r="G9" s="36">
        <v>591.70000000000005</v>
      </c>
      <c r="H9" s="36">
        <v>614</v>
      </c>
      <c r="I9" s="36">
        <v>623.5</v>
      </c>
      <c r="J9" s="36">
        <v>619.79999999999995</v>
      </c>
      <c r="K9" s="36">
        <v>601.20000000000005</v>
      </c>
      <c r="L9" s="36">
        <v>581.5</v>
      </c>
      <c r="M9" s="36">
        <v>560.20000000000005</v>
      </c>
      <c r="N9" s="36">
        <v>542.5</v>
      </c>
      <c r="O9" s="36">
        <v>534.20000000000005</v>
      </c>
      <c r="P9" s="36">
        <v>531.70000000000005</v>
      </c>
      <c r="Q9" s="36">
        <v>529.1</v>
      </c>
      <c r="R9" s="36">
        <v>536.29999999999995</v>
      </c>
      <c r="S9" s="36">
        <v>545.20000000000005</v>
      </c>
      <c r="V9" s="272"/>
      <c r="W9" s="272"/>
      <c r="X9" s="272"/>
      <c r="Y9" s="272"/>
      <c r="Z9" s="272"/>
      <c r="AA9" s="272"/>
      <c r="AB9" s="272"/>
      <c r="AC9" s="273"/>
      <c r="AD9" s="272"/>
    </row>
    <row r="10" spans="1:30" ht="15.75" x14ac:dyDescent="0.25">
      <c r="A10" s="104" t="s">
        <v>319</v>
      </c>
      <c r="B10" s="101" t="s">
        <v>59</v>
      </c>
      <c r="C10" s="36">
        <v>413.1</v>
      </c>
      <c r="D10" s="36">
        <v>452.8</v>
      </c>
      <c r="E10" s="36">
        <v>478.5</v>
      </c>
      <c r="F10" s="36">
        <v>486.9</v>
      </c>
      <c r="G10" s="36">
        <v>485.5</v>
      </c>
      <c r="H10" s="36">
        <v>472.9</v>
      </c>
      <c r="I10" s="36">
        <v>452.1</v>
      </c>
      <c r="J10" s="36">
        <v>429.5</v>
      </c>
      <c r="K10" s="36">
        <v>398.9</v>
      </c>
      <c r="L10" s="36">
        <v>368</v>
      </c>
      <c r="M10" s="36">
        <v>336.8</v>
      </c>
      <c r="N10" s="36">
        <v>311.2</v>
      </c>
      <c r="O10" s="36">
        <v>296.7</v>
      </c>
      <c r="P10" s="36">
        <v>287.2</v>
      </c>
      <c r="Q10" s="36">
        <v>277.7</v>
      </c>
      <c r="R10" s="36">
        <v>272.60000000000002</v>
      </c>
      <c r="S10" s="36">
        <v>268.60000000000002</v>
      </c>
      <c r="T10" s="272"/>
      <c r="U10" s="272"/>
    </row>
    <row r="11" spans="1:30" ht="15.75" x14ac:dyDescent="0.25">
      <c r="A11" s="104" t="s">
        <v>320</v>
      </c>
      <c r="B11" s="101" t="s">
        <v>59</v>
      </c>
      <c r="C11" s="36">
        <v>260.8</v>
      </c>
      <c r="D11" s="36">
        <v>285.89999999999998</v>
      </c>
      <c r="E11" s="36">
        <v>297.60000000000002</v>
      </c>
      <c r="F11" s="36">
        <v>295.10000000000002</v>
      </c>
      <c r="G11" s="36">
        <v>289.5</v>
      </c>
      <c r="H11" s="36">
        <v>278.5</v>
      </c>
      <c r="I11" s="36">
        <v>259.5</v>
      </c>
      <c r="J11" s="36">
        <v>238.2</v>
      </c>
      <c r="K11" s="36">
        <v>214.2</v>
      </c>
      <c r="L11" s="36">
        <v>191.8</v>
      </c>
      <c r="M11" s="36">
        <v>171.5</v>
      </c>
      <c r="N11" s="36">
        <v>154.1</v>
      </c>
      <c r="O11" s="36">
        <v>139.30000000000001</v>
      </c>
      <c r="P11" s="36">
        <v>132.1</v>
      </c>
      <c r="Q11" s="36">
        <v>126.3</v>
      </c>
      <c r="R11" s="36">
        <v>121.7</v>
      </c>
      <c r="S11" s="36">
        <v>117.3</v>
      </c>
    </row>
    <row r="12" spans="1:30" ht="15.75" x14ac:dyDescent="0.25">
      <c r="A12" s="104" t="s">
        <v>321</v>
      </c>
      <c r="B12" s="101" t="s">
        <v>59</v>
      </c>
      <c r="C12" s="36">
        <v>161.1</v>
      </c>
      <c r="D12" s="36">
        <v>174.8</v>
      </c>
      <c r="E12" s="36">
        <v>181.7</v>
      </c>
      <c r="F12" s="36">
        <v>180.8</v>
      </c>
      <c r="G12" s="36">
        <v>177.8</v>
      </c>
      <c r="H12" s="36">
        <v>171.4</v>
      </c>
      <c r="I12" s="36">
        <v>161.5</v>
      </c>
      <c r="J12" s="36">
        <v>151.30000000000001</v>
      </c>
      <c r="K12" s="36">
        <v>137.19999999999999</v>
      </c>
      <c r="L12" s="36">
        <v>124.1</v>
      </c>
      <c r="M12" s="36">
        <v>111.1</v>
      </c>
      <c r="N12" s="36">
        <v>99.5</v>
      </c>
      <c r="O12" s="36">
        <v>90.8</v>
      </c>
      <c r="P12" s="36">
        <v>85.5</v>
      </c>
      <c r="Q12" s="36">
        <v>80.900000000000006</v>
      </c>
      <c r="R12" s="36">
        <v>77.2</v>
      </c>
      <c r="S12" s="36">
        <v>75</v>
      </c>
    </row>
    <row r="13" spans="1:30" ht="15.75" x14ac:dyDescent="0.25">
      <c r="A13" s="104" t="s">
        <v>322</v>
      </c>
      <c r="B13" s="101" t="s">
        <v>59</v>
      </c>
      <c r="C13" s="36">
        <v>56.7</v>
      </c>
      <c r="D13" s="36">
        <v>59.7</v>
      </c>
      <c r="E13" s="36">
        <v>60.9</v>
      </c>
      <c r="F13" s="36">
        <v>60.6</v>
      </c>
      <c r="G13" s="36">
        <v>60.3</v>
      </c>
      <c r="H13" s="36">
        <v>58.6</v>
      </c>
      <c r="I13" s="36">
        <v>55.8</v>
      </c>
      <c r="J13" s="36">
        <v>52.2</v>
      </c>
      <c r="K13" s="36">
        <v>47.2</v>
      </c>
      <c r="L13" s="36">
        <v>42.4</v>
      </c>
      <c r="M13" s="36">
        <v>37.799999999999997</v>
      </c>
      <c r="N13" s="36">
        <v>33.6</v>
      </c>
      <c r="O13" s="36">
        <v>30.3</v>
      </c>
      <c r="P13" s="36">
        <v>28.9</v>
      </c>
      <c r="Q13" s="36">
        <v>28.1</v>
      </c>
      <c r="R13" s="36">
        <v>27.6</v>
      </c>
      <c r="S13" s="36">
        <v>26.9</v>
      </c>
    </row>
    <row r="14" spans="1:30" ht="15.75" x14ac:dyDescent="0.25">
      <c r="A14" s="104" t="s">
        <v>323</v>
      </c>
      <c r="B14" s="101" t="s">
        <v>59</v>
      </c>
      <c r="C14" s="36">
        <v>43.4</v>
      </c>
      <c r="D14" s="36">
        <v>48.2</v>
      </c>
      <c r="E14" s="36">
        <v>50.2</v>
      </c>
      <c r="F14" s="36">
        <v>49.8</v>
      </c>
      <c r="G14" s="36">
        <v>48.9</v>
      </c>
      <c r="H14" s="36">
        <v>46.7</v>
      </c>
      <c r="I14" s="36">
        <v>44.2</v>
      </c>
      <c r="J14" s="36">
        <v>41.5</v>
      </c>
      <c r="K14" s="36">
        <v>37.9</v>
      </c>
      <c r="L14" s="36">
        <v>34.799999999999997</v>
      </c>
      <c r="M14" s="36">
        <v>31.8</v>
      </c>
      <c r="N14" s="36">
        <v>29.2</v>
      </c>
      <c r="O14" s="36">
        <v>26.8</v>
      </c>
      <c r="P14" s="36">
        <v>25.1</v>
      </c>
      <c r="Q14" s="36">
        <v>23.8</v>
      </c>
      <c r="R14" s="36">
        <v>22.3</v>
      </c>
      <c r="S14" s="36">
        <v>21.1</v>
      </c>
    </row>
    <row r="15" spans="1:30" ht="15.75" x14ac:dyDescent="0.25">
      <c r="A15" s="104" t="s">
        <v>324</v>
      </c>
      <c r="B15" s="101" t="s">
        <v>59</v>
      </c>
      <c r="C15" s="36">
        <v>762</v>
      </c>
      <c r="D15" s="36">
        <v>623.4</v>
      </c>
      <c r="E15" s="36">
        <v>491.9</v>
      </c>
      <c r="F15" s="36">
        <v>386.1</v>
      </c>
      <c r="G15" s="36">
        <v>296.3</v>
      </c>
      <c r="H15" s="36">
        <v>225.5</v>
      </c>
      <c r="I15" s="36">
        <v>169.9</v>
      </c>
      <c r="J15" s="36">
        <v>130.1</v>
      </c>
      <c r="K15" s="36">
        <v>100.9</v>
      </c>
      <c r="L15" s="36">
        <v>79.2</v>
      </c>
      <c r="M15" s="36">
        <v>63.6</v>
      </c>
      <c r="N15" s="36">
        <v>53.6</v>
      </c>
      <c r="O15" s="36">
        <v>47.2</v>
      </c>
      <c r="P15" s="36">
        <v>43.2</v>
      </c>
      <c r="Q15" s="36">
        <v>42.1</v>
      </c>
      <c r="R15" s="36">
        <v>41</v>
      </c>
      <c r="S15" s="36">
        <v>39.9</v>
      </c>
    </row>
    <row r="16" spans="1:30" ht="15.75" x14ac:dyDescent="0.25">
      <c r="A16" s="104" t="s">
        <v>23</v>
      </c>
      <c r="B16" s="101" t="s">
        <v>59</v>
      </c>
      <c r="C16" s="20">
        <v>2200.8000000000002</v>
      </c>
      <c r="D16" s="20">
        <v>2233.1999999999998</v>
      </c>
      <c r="E16" s="20">
        <v>2249.6</v>
      </c>
      <c r="F16" s="20">
        <v>2254.5</v>
      </c>
      <c r="G16" s="20">
        <v>2264.4</v>
      </c>
      <c r="H16" s="20">
        <v>2285.1</v>
      </c>
      <c r="I16" s="20">
        <v>2319.1999999999998</v>
      </c>
      <c r="J16" s="20">
        <v>2369.3000000000002</v>
      </c>
      <c r="K16" s="20">
        <v>2394.1999999999998</v>
      </c>
      <c r="L16" s="20">
        <v>2433.1</v>
      </c>
      <c r="M16" s="20">
        <v>2462.4</v>
      </c>
      <c r="N16" s="20">
        <v>2486</v>
      </c>
      <c r="O16" s="20">
        <v>2524.5</v>
      </c>
      <c r="P16" s="20">
        <v>2519.8000000000002</v>
      </c>
      <c r="Q16" s="20">
        <v>2518.1999999999998</v>
      </c>
      <c r="R16" s="20">
        <v>2536.6</v>
      </c>
      <c r="S16" s="20">
        <v>2566.5</v>
      </c>
    </row>
    <row r="17" spans="1:19" ht="18.75" x14ac:dyDescent="0.35">
      <c r="A17" s="104" t="s">
        <v>58</v>
      </c>
      <c r="B17" s="101" t="s">
        <v>59</v>
      </c>
      <c r="C17" s="28">
        <v>167.7</v>
      </c>
      <c r="D17" s="28">
        <v>166.7</v>
      </c>
      <c r="E17" s="28">
        <v>164.9</v>
      </c>
      <c r="F17" s="28">
        <v>162.6</v>
      </c>
      <c r="G17" s="28">
        <v>160.19999999999999</v>
      </c>
      <c r="H17" s="28">
        <v>157.4</v>
      </c>
      <c r="I17" s="28">
        <v>153.9</v>
      </c>
      <c r="J17" s="28">
        <v>150.1</v>
      </c>
      <c r="K17" s="28">
        <v>146.19999999999999</v>
      </c>
      <c r="L17" s="28">
        <v>142.4</v>
      </c>
      <c r="M17" s="28">
        <v>139.1</v>
      </c>
      <c r="N17" s="28">
        <v>136.5</v>
      </c>
      <c r="O17" s="28">
        <v>134.5</v>
      </c>
      <c r="P17" s="28">
        <v>133.30000000000001</v>
      </c>
      <c r="Q17" s="28">
        <v>132.1</v>
      </c>
      <c r="R17" s="28">
        <v>130.80000000000001</v>
      </c>
      <c r="S17" s="28">
        <v>129.4</v>
      </c>
    </row>
    <row r="18" spans="1:19" ht="22.5" customHeight="1" x14ac:dyDescent="0.25">
      <c r="A18" s="104" t="s">
        <v>315</v>
      </c>
      <c r="B18" s="7" t="s">
        <v>101</v>
      </c>
      <c r="C18" s="317">
        <v>0</v>
      </c>
      <c r="D18" s="274">
        <v>1.7911517105498837E-2</v>
      </c>
      <c r="E18" s="274">
        <v>8.0014224751066856E-2</v>
      </c>
      <c r="F18" s="274">
        <v>0.18185850521179861</v>
      </c>
      <c r="G18" s="274">
        <v>0.3886239180356828</v>
      </c>
      <c r="H18" s="274">
        <v>0.96275874141175444</v>
      </c>
      <c r="I18" s="274">
        <v>2.1214211797171441</v>
      </c>
      <c r="J18" s="274">
        <v>3.7774870214831382</v>
      </c>
      <c r="K18" s="274">
        <v>5.5634449920641549</v>
      </c>
      <c r="L18" s="274">
        <v>7.2541202581069424</v>
      </c>
      <c r="M18" s="274">
        <v>8.6541585445094213</v>
      </c>
      <c r="N18" s="274">
        <v>9.5132743362831853</v>
      </c>
      <c r="O18" s="274">
        <v>9.8633392751039803</v>
      </c>
      <c r="P18" s="274">
        <v>10.187316453686799</v>
      </c>
      <c r="Q18" s="274">
        <v>10.594869351123819</v>
      </c>
      <c r="R18" s="274">
        <v>11.073878419932191</v>
      </c>
      <c r="S18" s="274">
        <v>11.689070718877849</v>
      </c>
    </row>
    <row r="19" spans="1:19" ht="15.75" x14ac:dyDescent="0.25">
      <c r="A19" s="104" t="s">
        <v>316</v>
      </c>
      <c r="B19" s="7" t="s">
        <v>101</v>
      </c>
      <c r="C19" s="317">
        <v>0.47709923664122134</v>
      </c>
      <c r="D19" s="274">
        <v>0.68511552928533048</v>
      </c>
      <c r="E19" s="274">
        <v>1.0312944523470839</v>
      </c>
      <c r="F19" s="274">
        <v>1.4415613218008427</v>
      </c>
      <c r="G19" s="274">
        <v>2.1153506447624095</v>
      </c>
      <c r="H19" s="274">
        <v>2.9320379852085248</v>
      </c>
      <c r="I19" s="274">
        <v>4.0574335977923424</v>
      </c>
      <c r="J19" s="274">
        <v>5.5206179040222851</v>
      </c>
      <c r="K19" s="274">
        <v>7.3803358115445663</v>
      </c>
      <c r="L19" s="274">
        <v>9.4200813776663512</v>
      </c>
      <c r="M19" s="274">
        <v>11.216699155295647</v>
      </c>
      <c r="N19" s="274">
        <v>12.46580852775543</v>
      </c>
      <c r="O19" s="274">
        <v>13.22242028124381</v>
      </c>
      <c r="P19" s="274">
        <v>13.302643066910072</v>
      </c>
      <c r="Q19" s="274">
        <v>13.148280517830196</v>
      </c>
      <c r="R19" s="274">
        <v>12.879444926279271</v>
      </c>
      <c r="S19" s="274">
        <v>12.542372881355931</v>
      </c>
    </row>
    <row r="20" spans="1:19" ht="15.75" x14ac:dyDescent="0.25">
      <c r="A20" s="104" t="s">
        <v>317</v>
      </c>
      <c r="B20" s="7" t="s">
        <v>101</v>
      </c>
      <c r="C20" s="317">
        <v>3.7486368593238821</v>
      </c>
      <c r="D20" s="274">
        <v>4.69729536091707</v>
      </c>
      <c r="E20" s="274">
        <v>6.3611308677098153</v>
      </c>
      <c r="F20" s="274">
        <v>8.8267908627190064</v>
      </c>
      <c r="G20" s="274">
        <v>11.380498145204028</v>
      </c>
      <c r="H20" s="274">
        <v>14.371362303619097</v>
      </c>
      <c r="I20" s="274">
        <v>17.652638840979648</v>
      </c>
      <c r="J20" s="274">
        <v>20.537711560376479</v>
      </c>
      <c r="K20" s="274">
        <v>22.838526438893993</v>
      </c>
      <c r="L20" s="274">
        <v>24.890057950762404</v>
      </c>
      <c r="M20" s="274">
        <v>26.815302144249511</v>
      </c>
      <c r="N20" s="274">
        <v>28.793242156074015</v>
      </c>
      <c r="O20" s="274">
        <v>30.754604872251932</v>
      </c>
      <c r="P20" s="274">
        <v>31.522343043098655</v>
      </c>
      <c r="Q20" s="274">
        <v>32.253196727821461</v>
      </c>
      <c r="R20" s="274">
        <v>32.736734211148786</v>
      </c>
      <c r="S20" s="274">
        <v>33.146308201831289</v>
      </c>
    </row>
    <row r="21" spans="1:19" ht="15.75" x14ac:dyDescent="0.25">
      <c r="A21" s="104" t="s">
        <v>318</v>
      </c>
      <c r="B21" s="7" t="s">
        <v>101</v>
      </c>
      <c r="C21" s="317">
        <v>18.661395856052344</v>
      </c>
      <c r="D21" s="274">
        <v>20.947519254880891</v>
      </c>
      <c r="E21" s="274">
        <v>23.150782361308675</v>
      </c>
      <c r="F21" s="274">
        <v>24.821468174761588</v>
      </c>
      <c r="G21" s="274">
        <v>26.130542307012899</v>
      </c>
      <c r="H21" s="274">
        <v>26.869721237582603</v>
      </c>
      <c r="I21" s="274">
        <v>26.884270438082101</v>
      </c>
      <c r="J21" s="274">
        <v>26.159625205756971</v>
      </c>
      <c r="K21" s="274">
        <v>25.110684153370652</v>
      </c>
      <c r="L21" s="274">
        <v>23.899552011836754</v>
      </c>
      <c r="M21" s="274">
        <v>22.750162443144902</v>
      </c>
      <c r="N21" s="274">
        <v>21.822204344328238</v>
      </c>
      <c r="O21" s="274">
        <v>21.160625866508223</v>
      </c>
      <c r="P21" s="274">
        <v>21.100881022303358</v>
      </c>
      <c r="Q21" s="274">
        <v>21.011039631482806</v>
      </c>
      <c r="R21" s="274">
        <v>21.142474178033588</v>
      </c>
      <c r="S21" s="274">
        <v>21.242937853107346</v>
      </c>
    </row>
    <row r="22" spans="1:19" ht="15.75" x14ac:dyDescent="0.25">
      <c r="A22" s="104" t="s">
        <v>319</v>
      </c>
      <c r="B22" s="7" t="s">
        <v>101</v>
      </c>
      <c r="C22" s="317">
        <v>18.770447110141767</v>
      </c>
      <c r="D22" s="274">
        <v>20.275837363424685</v>
      </c>
      <c r="E22" s="274">
        <v>21.270448079658607</v>
      </c>
      <c r="F22" s="274">
        <v>21.596806387225548</v>
      </c>
      <c r="G22" s="274">
        <v>21.440558205264086</v>
      </c>
      <c r="H22" s="274">
        <v>20.694936764255395</v>
      </c>
      <c r="I22" s="274">
        <v>19.49379096240083</v>
      </c>
      <c r="J22" s="274">
        <v>18.127717047229137</v>
      </c>
      <c r="K22" s="274">
        <v>16.661097652660597</v>
      </c>
      <c r="L22" s="274">
        <v>15.124737988574248</v>
      </c>
      <c r="M22" s="274">
        <v>13.677712800519817</v>
      </c>
      <c r="N22" s="274">
        <v>12.51810136765889</v>
      </c>
      <c r="O22" s="274">
        <v>11.752822341057636</v>
      </c>
      <c r="P22" s="274">
        <v>11.397729978569727</v>
      </c>
      <c r="Q22" s="274">
        <v>11.027718211420858</v>
      </c>
      <c r="R22" s="274">
        <v>10.74666876921864</v>
      </c>
      <c r="S22" s="274">
        <v>10.465614650301969</v>
      </c>
    </row>
    <row r="23" spans="1:19" ht="15.75" x14ac:dyDescent="0.25">
      <c r="A23" s="104" t="s">
        <v>320</v>
      </c>
      <c r="B23" s="7" t="s">
        <v>101</v>
      </c>
      <c r="C23" s="317">
        <v>11.850236277717192</v>
      </c>
      <c r="D23" s="274">
        <v>12.802256851155292</v>
      </c>
      <c r="E23" s="274">
        <v>13.229018492176388</v>
      </c>
      <c r="F23" s="274">
        <v>13.089376801951653</v>
      </c>
      <c r="G23" s="274">
        <v>12.784843667196608</v>
      </c>
      <c r="H23" s="274">
        <v>12.187650431053346</v>
      </c>
      <c r="I23" s="274">
        <v>11.189203173508107</v>
      </c>
      <c r="J23" s="274">
        <v>10.05360232980205</v>
      </c>
      <c r="K23" s="274">
        <v>8.9466210007518168</v>
      </c>
      <c r="L23" s="274">
        <v>7.8829476799145128</v>
      </c>
      <c r="M23" s="274">
        <v>6.9647498375568553</v>
      </c>
      <c r="N23" s="274">
        <v>6.1987127916331453</v>
      </c>
      <c r="O23" s="274">
        <v>5.517924341453754</v>
      </c>
      <c r="P23" s="274">
        <v>5.2424795618699891</v>
      </c>
      <c r="Q23" s="274">
        <v>5.0154872527996188</v>
      </c>
      <c r="R23" s="274">
        <v>4.797760782149334</v>
      </c>
      <c r="S23" s="274">
        <v>4.570426651081239</v>
      </c>
    </row>
    <row r="24" spans="1:19" ht="15.75" x14ac:dyDescent="0.25">
      <c r="A24" s="104" t="s">
        <v>321</v>
      </c>
      <c r="B24" s="7" t="s">
        <v>101</v>
      </c>
      <c r="C24" s="317">
        <v>7.3200654307524529</v>
      </c>
      <c r="D24" s="274">
        <v>7.8273329751029914</v>
      </c>
      <c r="E24" s="274">
        <v>8.0769914651493604</v>
      </c>
      <c r="F24" s="274">
        <v>8.0195165225105338</v>
      </c>
      <c r="G24" s="274">
        <v>7.8519696166754986</v>
      </c>
      <c r="H24" s="274">
        <v>7.5007658308170324</v>
      </c>
      <c r="I24" s="274">
        <v>6.9636081407381862</v>
      </c>
      <c r="J24" s="274">
        <v>6.3858523614569709</v>
      </c>
      <c r="K24" s="274">
        <v>5.7305154122462616</v>
      </c>
      <c r="L24" s="274">
        <v>5.1004890879947391</v>
      </c>
      <c r="M24" s="274">
        <v>4.5118583495776479</v>
      </c>
      <c r="N24" s="274">
        <v>4.0024135156878522</v>
      </c>
      <c r="O24" s="274">
        <v>3.5967518320459497</v>
      </c>
      <c r="P24" s="274">
        <v>3.3931264386062385</v>
      </c>
      <c r="Q24" s="274">
        <v>3.2126121833055361</v>
      </c>
      <c r="R24" s="274">
        <v>3.0434439801308839</v>
      </c>
      <c r="S24" s="274">
        <v>2.9222676797194622</v>
      </c>
    </row>
    <row r="25" spans="1:19" ht="15.75" x14ac:dyDescent="0.25">
      <c r="A25" s="104" t="s">
        <v>322</v>
      </c>
      <c r="B25" s="7" t="s">
        <v>101</v>
      </c>
      <c r="C25" s="317">
        <v>2.5763358778625953</v>
      </c>
      <c r="D25" s="274">
        <v>2.6732939279957013</v>
      </c>
      <c r="E25" s="274">
        <v>2.7071479374110954</v>
      </c>
      <c r="F25" s="274">
        <v>2.6879574184963406</v>
      </c>
      <c r="G25" s="274">
        <v>2.6629570747217803</v>
      </c>
      <c r="H25" s="274">
        <v>2.5644391930331278</v>
      </c>
      <c r="I25" s="274">
        <v>2.4060020696791997</v>
      </c>
      <c r="J25" s="274">
        <v>2.2031823745410035</v>
      </c>
      <c r="K25" s="274">
        <v>1.9714309581488598</v>
      </c>
      <c r="L25" s="274">
        <v>1.7426328552052937</v>
      </c>
      <c r="M25" s="274">
        <v>1.5350877192982453</v>
      </c>
      <c r="N25" s="274">
        <v>1.3515687851971039</v>
      </c>
      <c r="O25" s="274">
        <v>1.2002376708259062</v>
      </c>
      <c r="P25" s="274">
        <v>1.1469164219382491</v>
      </c>
      <c r="Q25" s="274">
        <v>1.1158764196648401</v>
      </c>
      <c r="R25" s="274">
        <v>1.0880706457462745</v>
      </c>
      <c r="S25" s="274">
        <v>1.0481200077927137</v>
      </c>
    </row>
    <row r="26" spans="1:19" ht="15.75" x14ac:dyDescent="0.25">
      <c r="A26" s="104" t="s">
        <v>323</v>
      </c>
      <c r="B26" s="7" t="s">
        <v>101</v>
      </c>
      <c r="C26" s="317">
        <v>1.9720101781170483</v>
      </c>
      <c r="D26" s="274">
        <v>2.1583378112126099</v>
      </c>
      <c r="E26" s="274">
        <v>2.2315078236130867</v>
      </c>
      <c r="F26" s="274">
        <v>2.2089155023286762</v>
      </c>
      <c r="G26" s="274">
        <v>2.1595124536301005</v>
      </c>
      <c r="H26" s="274">
        <v>2.0436742374513153</v>
      </c>
      <c r="I26" s="274">
        <v>1.9058295964125562</v>
      </c>
      <c r="J26" s="274">
        <v>1.751572194318997</v>
      </c>
      <c r="K26" s="274">
        <v>1.5829922312254616</v>
      </c>
      <c r="L26" s="274">
        <v>1.4302741358760427</v>
      </c>
      <c r="M26" s="274">
        <v>1.2914230019493176</v>
      </c>
      <c r="N26" s="274">
        <v>1.174577634754626</v>
      </c>
      <c r="O26" s="274">
        <v>1.0615963557140027</v>
      </c>
      <c r="P26" s="274">
        <v>0.99611080244463834</v>
      </c>
      <c r="Q26" s="274">
        <v>0.94511952982288938</v>
      </c>
      <c r="R26" s="274">
        <v>0.879129543483403</v>
      </c>
      <c r="S26" s="274">
        <v>0.82213130722774208</v>
      </c>
    </row>
    <row r="27" spans="1:19" ht="15.75" x14ac:dyDescent="0.25">
      <c r="A27" s="104" t="s">
        <v>324</v>
      </c>
      <c r="B27" s="7" t="s">
        <v>101</v>
      </c>
      <c r="C27" s="317">
        <v>34.623773173391491</v>
      </c>
      <c r="D27" s="274">
        <v>27.915099408919939</v>
      </c>
      <c r="E27" s="274">
        <v>21.866109530583216</v>
      </c>
      <c r="F27" s="274">
        <v>17.125748502994011</v>
      </c>
      <c r="G27" s="274">
        <v>13.085143967496908</v>
      </c>
      <c r="H27" s="274">
        <v>9.8682770994704825</v>
      </c>
      <c r="I27" s="274">
        <v>7.3258020006898938</v>
      </c>
      <c r="J27" s="274">
        <v>5.4910733127928077</v>
      </c>
      <c r="K27" s="274">
        <v>4.2143513490936435</v>
      </c>
      <c r="L27" s="274">
        <v>3.2551066540627183</v>
      </c>
      <c r="M27" s="274">
        <v>2.5828460038986352</v>
      </c>
      <c r="N27" s="274">
        <v>2.1560740144810939</v>
      </c>
      <c r="O27" s="274">
        <v>1.8696771637948109</v>
      </c>
      <c r="P27" s="274">
        <v>1.7144217795063099</v>
      </c>
      <c r="Q27" s="274">
        <v>1.6718290842665398</v>
      </c>
      <c r="R27" s="274">
        <v>1.6163368288259876</v>
      </c>
      <c r="S27" s="274">
        <v>1.5546464056107538</v>
      </c>
    </row>
    <row r="28" spans="1:19" ht="15.75" x14ac:dyDescent="0.25">
      <c r="A28" s="104" t="s">
        <v>23</v>
      </c>
      <c r="B28" s="7" t="s">
        <v>101</v>
      </c>
      <c r="C28" s="317">
        <v>100</v>
      </c>
      <c r="D28" s="317">
        <v>100</v>
      </c>
      <c r="E28" s="317">
        <v>100</v>
      </c>
      <c r="F28" s="317">
        <v>100</v>
      </c>
      <c r="G28" s="317">
        <v>100</v>
      </c>
      <c r="H28" s="317">
        <v>100</v>
      </c>
      <c r="I28" s="317">
        <v>100</v>
      </c>
      <c r="J28" s="317">
        <v>100</v>
      </c>
      <c r="K28" s="317">
        <v>100</v>
      </c>
      <c r="L28" s="317">
        <v>100</v>
      </c>
      <c r="M28" s="317">
        <v>100</v>
      </c>
      <c r="N28" s="317">
        <v>100</v>
      </c>
      <c r="O28" s="317">
        <v>100</v>
      </c>
      <c r="P28" s="317">
        <v>100</v>
      </c>
      <c r="Q28" s="317">
        <v>100</v>
      </c>
      <c r="R28" s="317">
        <v>100</v>
      </c>
      <c r="S28" s="317">
        <v>100</v>
      </c>
    </row>
    <row r="29" spans="1:19" ht="14.25" x14ac:dyDescent="0.2">
      <c r="A29" s="25"/>
      <c r="B29" s="25"/>
    </row>
    <row r="30" spans="1:19" ht="14.25" x14ac:dyDescent="0.2">
      <c r="A30" s="25"/>
      <c r="B30" s="25"/>
    </row>
    <row r="33" spans="1:13" ht="15.75" hidden="1" x14ac:dyDescent="0.2">
      <c r="A33" s="277"/>
      <c r="B33" s="277"/>
      <c r="C33" s="279"/>
      <c r="D33" s="279"/>
      <c r="E33" s="279"/>
      <c r="F33" s="279"/>
      <c r="G33" s="279"/>
      <c r="H33" s="279"/>
      <c r="I33" s="279"/>
      <c r="J33" s="279"/>
      <c r="K33" s="279"/>
      <c r="L33" s="279"/>
      <c r="M33" s="280"/>
    </row>
    <row r="34" spans="1:13" ht="73.5" hidden="1" customHeight="1" x14ac:dyDescent="0.2">
      <c r="A34" s="281"/>
      <c r="B34" s="281"/>
      <c r="C34" s="282"/>
      <c r="D34" s="282"/>
      <c r="E34" s="282"/>
      <c r="F34" s="282"/>
      <c r="G34" s="282"/>
      <c r="H34" s="282"/>
      <c r="I34" s="282"/>
      <c r="J34" s="282"/>
      <c r="K34" s="282"/>
      <c r="L34" s="282"/>
      <c r="M34" s="282"/>
    </row>
    <row r="35" spans="1:13" ht="15.75" hidden="1" x14ac:dyDescent="0.25">
      <c r="A35" s="283" t="s">
        <v>42</v>
      </c>
      <c r="B35" s="283"/>
      <c r="C35" s="282"/>
      <c r="D35" s="282"/>
      <c r="E35" s="282"/>
      <c r="F35" s="282"/>
      <c r="G35" s="282"/>
      <c r="H35" s="282"/>
      <c r="I35" s="282"/>
      <c r="J35" s="282"/>
      <c r="K35" s="282"/>
      <c r="L35" s="282"/>
      <c r="M35" s="282"/>
    </row>
    <row r="36" spans="1:13" ht="15.75" hidden="1" x14ac:dyDescent="0.2">
      <c r="A36" s="271" t="s">
        <v>43</v>
      </c>
      <c r="B36" s="271"/>
      <c r="C36" s="282"/>
      <c r="D36" s="282"/>
      <c r="E36" s="282"/>
      <c r="F36" s="282"/>
      <c r="G36" s="282"/>
      <c r="H36" s="282"/>
      <c r="I36" s="282"/>
      <c r="J36" s="282"/>
      <c r="K36" s="282"/>
      <c r="L36" s="282"/>
      <c r="M36" s="282"/>
    </row>
    <row r="37" spans="1:13" ht="16.5" hidden="1" thickBot="1" x14ac:dyDescent="0.3">
      <c r="A37" s="284"/>
      <c r="B37" s="284"/>
      <c r="C37" s="284"/>
      <c r="D37" s="284"/>
      <c r="E37" s="284"/>
      <c r="F37" s="284"/>
      <c r="G37" s="284"/>
      <c r="H37" s="284"/>
      <c r="I37" s="284"/>
      <c r="J37" s="284"/>
      <c r="K37" s="284"/>
      <c r="L37" s="285"/>
      <c r="M37" s="285" t="s">
        <v>546</v>
      </c>
    </row>
    <row r="38" spans="1:13" ht="48.75" hidden="1" x14ac:dyDescent="0.35">
      <c r="A38" s="286"/>
      <c r="B38" s="286"/>
      <c r="C38" s="287" t="s">
        <v>50</v>
      </c>
      <c r="D38" s="287" t="s">
        <v>51</v>
      </c>
      <c r="E38" s="287" t="s">
        <v>52</v>
      </c>
      <c r="F38" s="287" t="s">
        <v>53</v>
      </c>
      <c r="G38" s="287" t="s">
        <v>54</v>
      </c>
      <c r="H38" s="287" t="s">
        <v>55</v>
      </c>
      <c r="I38" s="287"/>
      <c r="J38" s="287" t="s">
        <v>56</v>
      </c>
      <c r="K38" s="287" t="s">
        <v>57</v>
      </c>
      <c r="L38" s="287" t="s">
        <v>23</v>
      </c>
      <c r="M38" s="287" t="s">
        <v>58</v>
      </c>
    </row>
    <row r="39" spans="1:13" ht="15.75" hidden="1" x14ac:dyDescent="0.25">
      <c r="A39" s="288" t="s">
        <v>59</v>
      </c>
      <c r="B39" s="288"/>
      <c r="C39" s="289"/>
      <c r="D39" s="289"/>
      <c r="E39" s="289"/>
      <c r="F39" s="289"/>
      <c r="G39" s="289"/>
      <c r="H39" s="289"/>
      <c r="I39" s="289"/>
      <c r="J39" s="289"/>
      <c r="K39" s="289"/>
      <c r="L39" s="290"/>
      <c r="M39" s="290"/>
    </row>
    <row r="40" spans="1:13" ht="15.75" hidden="1" x14ac:dyDescent="0.25">
      <c r="A40" s="291">
        <v>2001</v>
      </c>
      <c r="B40" s="291"/>
      <c r="C40" s="292">
        <v>519.38499999999999</v>
      </c>
      <c r="D40" s="292">
        <v>236.00200000000001</v>
      </c>
      <c r="E40" s="292">
        <v>188.721</v>
      </c>
      <c r="F40" s="292">
        <v>242.53100000000001</v>
      </c>
      <c r="G40" s="292">
        <v>193.93</v>
      </c>
      <c r="H40" s="292">
        <v>147.726</v>
      </c>
      <c r="I40" s="292"/>
      <c r="J40" s="292">
        <v>98.91</v>
      </c>
      <c r="K40" s="292">
        <v>441.91299999999956</v>
      </c>
      <c r="L40" s="293">
        <v>2585.982</v>
      </c>
      <c r="M40" s="294">
        <v>177.834796592652</v>
      </c>
    </row>
    <row r="41" spans="1:13" ht="15.75" hidden="1" x14ac:dyDescent="0.25">
      <c r="A41" s="291">
        <v>2002</v>
      </c>
      <c r="B41" s="291"/>
      <c r="C41" s="292">
        <v>473.80799999999999</v>
      </c>
      <c r="D41" s="292">
        <v>204.84800000000001</v>
      </c>
      <c r="E41" s="292">
        <v>155.726</v>
      </c>
      <c r="F41" s="292">
        <v>201.197</v>
      </c>
      <c r="G41" s="292">
        <v>182.36799999999999</v>
      </c>
      <c r="H41" s="292">
        <v>135.249</v>
      </c>
      <c r="I41" s="292"/>
      <c r="J41" s="292">
        <v>81.777000000000001</v>
      </c>
      <c r="K41" s="292">
        <v>691.303</v>
      </c>
      <c r="L41" s="293">
        <v>2682.1309999999999</v>
      </c>
      <c r="M41" s="294">
        <v>175.38722531529601</v>
      </c>
    </row>
    <row r="42" spans="1:13" ht="15.75" hidden="1" x14ac:dyDescent="0.25">
      <c r="A42" s="291">
        <v>2003</v>
      </c>
      <c r="B42" s="291"/>
      <c r="C42" s="292">
        <v>553.28800000000001</v>
      </c>
      <c r="D42" s="292">
        <v>246.12899999999999</v>
      </c>
      <c r="E42" s="292">
        <v>216.37</v>
      </c>
      <c r="F42" s="292">
        <v>229.733</v>
      </c>
      <c r="G42" s="292">
        <v>220.108</v>
      </c>
      <c r="H42" s="292">
        <v>139.74</v>
      </c>
      <c r="I42" s="292"/>
      <c r="J42" s="292">
        <v>105.096</v>
      </c>
      <c r="K42" s="292">
        <v>86.911000000000001</v>
      </c>
      <c r="L42" s="293">
        <v>2646.056</v>
      </c>
      <c r="M42" s="294">
        <v>172.58271336716001</v>
      </c>
    </row>
    <row r="43" spans="1:13" ht="15.75" hidden="1" x14ac:dyDescent="0.25">
      <c r="A43" s="291">
        <v>2004</v>
      </c>
      <c r="B43" s="291"/>
      <c r="C43" s="292">
        <v>567.84199999999998</v>
      </c>
      <c r="D43" s="292">
        <v>229.91900000000001</v>
      </c>
      <c r="E43" s="292">
        <v>219.67500000000001</v>
      </c>
      <c r="F43" s="292">
        <v>198.28800000000001</v>
      </c>
      <c r="G43" s="292">
        <v>201.80600000000001</v>
      </c>
      <c r="H43" s="292">
        <v>127.285</v>
      </c>
      <c r="I43" s="292"/>
      <c r="J43" s="292">
        <v>110.65</v>
      </c>
      <c r="K43" s="292">
        <v>76.787999999999997</v>
      </c>
      <c r="L43" s="293">
        <v>2599.0790000000002</v>
      </c>
      <c r="M43" s="294">
        <v>171.283244478928</v>
      </c>
    </row>
    <row r="44" spans="1:13" ht="15.75" hidden="1" x14ac:dyDescent="0.25">
      <c r="A44" s="291">
        <v>2005</v>
      </c>
      <c r="B44" s="291"/>
      <c r="C44" s="292">
        <v>598.32100000000003</v>
      </c>
      <c r="D44" s="292">
        <v>201.95500000000001</v>
      </c>
      <c r="E44" s="292">
        <v>205.60900000000001</v>
      </c>
      <c r="F44" s="292">
        <v>205.49700000000001</v>
      </c>
      <c r="G44" s="292">
        <v>174.33</v>
      </c>
      <c r="H44" s="292">
        <v>105.703</v>
      </c>
      <c r="I44" s="292"/>
      <c r="J44" s="292">
        <v>90.540999999999997</v>
      </c>
      <c r="K44" s="292">
        <v>57.451000000000001</v>
      </c>
      <c r="L44" s="292">
        <v>2443.4549999999999</v>
      </c>
      <c r="M44" s="292">
        <v>169.7</v>
      </c>
    </row>
    <row r="45" spans="1:13" ht="15.75" hidden="1" x14ac:dyDescent="0.25">
      <c r="A45" s="295">
        <v>2006</v>
      </c>
      <c r="B45" s="295"/>
      <c r="C45" s="292">
        <v>568.202</v>
      </c>
      <c r="D45" s="292">
        <v>238.893</v>
      </c>
      <c r="E45" s="292">
        <v>154.001</v>
      </c>
      <c r="F45" s="292">
        <v>180.26300000000001</v>
      </c>
      <c r="G45" s="292">
        <v>163.47300000000001</v>
      </c>
      <c r="H45" s="292">
        <v>84.864999999999995</v>
      </c>
      <c r="I45" s="292"/>
      <c r="J45" s="292">
        <v>89.715999999999994</v>
      </c>
      <c r="K45" s="292">
        <v>44.628999999999998</v>
      </c>
      <c r="L45" s="292">
        <v>2340.0429999999997</v>
      </c>
      <c r="M45" s="292">
        <v>167.74</v>
      </c>
    </row>
    <row r="46" spans="1:13" ht="15.75" hidden="1" x14ac:dyDescent="0.25">
      <c r="A46" s="295">
        <v>2007</v>
      </c>
      <c r="B46" s="295"/>
      <c r="C46" s="292">
        <v>563.40499999999997</v>
      </c>
      <c r="D46" s="292">
        <v>243.07499999999999</v>
      </c>
      <c r="E46" s="292">
        <v>158.23099999999999</v>
      </c>
      <c r="F46" s="292">
        <v>197.798</v>
      </c>
      <c r="G46" s="292">
        <v>126.85899999999999</v>
      </c>
      <c r="H46" s="292">
        <v>61.823</v>
      </c>
      <c r="I46" s="292"/>
      <c r="J46" s="292">
        <v>83.206999999999994</v>
      </c>
      <c r="K46" s="292">
        <v>38.290999999999997</v>
      </c>
      <c r="L46" s="292">
        <v>2390.08</v>
      </c>
      <c r="M46" s="292">
        <v>164.74</v>
      </c>
    </row>
    <row r="47" spans="1:13" ht="15.75" hidden="1" x14ac:dyDescent="0.25">
      <c r="A47" s="295">
        <v>2008</v>
      </c>
      <c r="B47" s="295"/>
      <c r="C47" s="292">
        <v>431.697</v>
      </c>
      <c r="D47" s="292">
        <v>190.97800000000001</v>
      </c>
      <c r="E47" s="292">
        <v>129.32</v>
      </c>
      <c r="F47" s="292">
        <v>153.38800000000001</v>
      </c>
      <c r="G47" s="292">
        <v>81.552999999999997</v>
      </c>
      <c r="H47" s="292">
        <v>32.182000000000002</v>
      </c>
      <c r="I47" s="292"/>
      <c r="J47" s="292">
        <v>53.36</v>
      </c>
      <c r="K47" s="292">
        <v>28.195</v>
      </c>
      <c r="L47" s="292">
        <v>2111.998</v>
      </c>
      <c r="M47" s="292">
        <v>158.23980193905001</v>
      </c>
    </row>
    <row r="48" spans="1:13" ht="15.75" hidden="1" x14ac:dyDescent="0.25">
      <c r="A48" s="295">
        <v>2009</v>
      </c>
      <c r="B48" s="295"/>
      <c r="C48" s="292">
        <v>355.35300000000001</v>
      </c>
      <c r="D48" s="292">
        <v>111.735</v>
      </c>
      <c r="E48" s="292">
        <v>107.273</v>
      </c>
      <c r="F48" s="292">
        <v>86.492000000000004</v>
      </c>
      <c r="G48" s="292">
        <v>59.868000000000002</v>
      </c>
      <c r="H48" s="292">
        <v>26.768000000000001</v>
      </c>
      <c r="I48" s="292"/>
      <c r="J48" s="292">
        <v>31.376999999999999</v>
      </c>
      <c r="K48" s="292">
        <v>19.093</v>
      </c>
      <c r="L48" s="292">
        <v>1968.252</v>
      </c>
      <c r="M48" s="292">
        <v>149.760982557093</v>
      </c>
    </row>
    <row r="49" spans="1:13" ht="15.75" hidden="1" x14ac:dyDescent="0.25">
      <c r="A49" s="295">
        <v>2010</v>
      </c>
      <c r="B49" s="295"/>
      <c r="C49" s="292">
        <v>300.20100000000002</v>
      </c>
      <c r="D49" s="292">
        <v>79.209000000000003</v>
      </c>
      <c r="E49" s="292">
        <v>96.546000000000006</v>
      </c>
      <c r="F49" s="292">
        <v>76.457999999999998</v>
      </c>
      <c r="G49" s="292">
        <v>43.793999999999997</v>
      </c>
      <c r="H49" s="292">
        <v>29.963999999999999</v>
      </c>
      <c r="I49" s="292"/>
      <c r="J49" s="292">
        <v>20.855</v>
      </c>
      <c r="K49" s="292">
        <v>17.143999999999998</v>
      </c>
      <c r="L49" s="292">
        <v>1996.325</v>
      </c>
      <c r="M49" s="292">
        <v>144.313697938693</v>
      </c>
    </row>
    <row r="50" spans="1:13" ht="15.75" hidden="1" x14ac:dyDescent="0.25">
      <c r="A50" s="295">
        <v>2011</v>
      </c>
      <c r="B50" s="295"/>
      <c r="C50" s="292">
        <v>218.505</v>
      </c>
      <c r="D50" s="292">
        <v>73.042000000000002</v>
      </c>
      <c r="E50" s="292">
        <v>63.695</v>
      </c>
      <c r="F50" s="292">
        <v>51.271000000000001</v>
      </c>
      <c r="G50" s="292">
        <v>21.329000000000001</v>
      </c>
      <c r="H50" s="292">
        <v>28.129000000000001</v>
      </c>
      <c r="I50" s="292"/>
      <c r="J50" s="292">
        <v>11.436</v>
      </c>
      <c r="K50" s="292">
        <v>14.324</v>
      </c>
      <c r="L50" s="292">
        <v>1907.4110000000001</v>
      </c>
      <c r="M50" s="292">
        <v>138.16368925464101</v>
      </c>
    </row>
    <row r="51" spans="1:13" ht="15.75" hidden="1" x14ac:dyDescent="0.25">
      <c r="A51" s="295">
        <v>2012</v>
      </c>
      <c r="B51" s="295"/>
      <c r="C51" s="292">
        <v>155.428</v>
      </c>
      <c r="D51" s="292">
        <v>59.13</v>
      </c>
      <c r="E51" s="292">
        <v>38.558999999999997</v>
      </c>
      <c r="F51" s="292">
        <v>47.076999999999998</v>
      </c>
      <c r="G51" s="292">
        <v>18.488</v>
      </c>
      <c r="H51" s="292">
        <v>25.076000000000001</v>
      </c>
      <c r="I51" s="292"/>
      <c r="J51" s="292">
        <v>9.4920000000000009</v>
      </c>
      <c r="K51" s="292">
        <v>14.026999999999999</v>
      </c>
      <c r="L51" s="292">
        <v>2010.825</v>
      </c>
      <c r="M51" s="292">
        <v>132.95120487901099</v>
      </c>
    </row>
    <row r="52" spans="1:13" ht="15.75" hidden="1" x14ac:dyDescent="0.25">
      <c r="A52" s="291" t="s">
        <v>60</v>
      </c>
      <c r="B52" s="291"/>
      <c r="C52" s="292">
        <v>156.43299999999999</v>
      </c>
      <c r="D52" s="292">
        <v>70.831000000000003</v>
      </c>
      <c r="E52" s="292">
        <v>58.451000000000001</v>
      </c>
      <c r="F52" s="292">
        <v>64.944999999999993</v>
      </c>
      <c r="G52" s="292">
        <v>65.010000000000005</v>
      </c>
      <c r="H52" s="292">
        <v>40.36</v>
      </c>
      <c r="I52" s="292"/>
      <c r="J52" s="292">
        <v>28.361999999999998</v>
      </c>
      <c r="K52" s="292">
        <v>18.753</v>
      </c>
      <c r="L52" s="293">
        <v>737.601</v>
      </c>
      <c r="M52" s="294">
        <v>172.84355941729001</v>
      </c>
    </row>
    <row r="53" spans="1:13" ht="15.75" hidden="1" x14ac:dyDescent="0.25">
      <c r="A53" s="291" t="s">
        <v>61</v>
      </c>
      <c r="B53" s="291"/>
      <c r="C53" s="292">
        <v>133.04900000000001</v>
      </c>
      <c r="D53" s="292">
        <v>62.384</v>
      </c>
      <c r="E53" s="292">
        <v>51.37</v>
      </c>
      <c r="F53" s="292">
        <v>60.588000000000001</v>
      </c>
      <c r="G53" s="292">
        <v>54.506999999999998</v>
      </c>
      <c r="H53" s="292">
        <v>33.356000000000002</v>
      </c>
      <c r="I53" s="292"/>
      <c r="J53" s="292">
        <v>23.619</v>
      </c>
      <c r="K53" s="292">
        <v>21.56</v>
      </c>
      <c r="L53" s="293">
        <v>642.654</v>
      </c>
      <c r="M53" s="294">
        <v>172.640790282952</v>
      </c>
    </row>
    <row r="54" spans="1:13" ht="15.75" hidden="1" x14ac:dyDescent="0.25">
      <c r="A54" s="291" t="s">
        <v>62</v>
      </c>
      <c r="B54" s="291"/>
      <c r="C54" s="292">
        <v>152.19999999999999</v>
      </c>
      <c r="D54" s="292">
        <v>66.703000000000003</v>
      </c>
      <c r="E54" s="292">
        <v>63.398000000000003</v>
      </c>
      <c r="F54" s="292">
        <v>62.981999999999999</v>
      </c>
      <c r="G54" s="292">
        <v>60.029000000000003</v>
      </c>
      <c r="H54" s="292">
        <v>38.121000000000002</v>
      </c>
      <c r="I54" s="292"/>
      <c r="J54" s="292">
        <v>30.36</v>
      </c>
      <c r="K54" s="292">
        <v>24.986000000000001</v>
      </c>
      <c r="L54" s="293">
        <v>742.77599999999995</v>
      </c>
      <c r="M54" s="294">
        <v>172.39062399866299</v>
      </c>
    </row>
    <row r="55" spans="1:13" ht="15.75" hidden="1" x14ac:dyDescent="0.25">
      <c r="A55" s="291" t="s">
        <v>63</v>
      </c>
      <c r="B55" s="291"/>
      <c r="C55" s="292">
        <v>111.604</v>
      </c>
      <c r="D55" s="292">
        <v>46.210999999999999</v>
      </c>
      <c r="E55" s="292">
        <v>43.151000000000003</v>
      </c>
      <c r="F55" s="292">
        <v>41.218000000000004</v>
      </c>
      <c r="G55" s="292">
        <v>40.569000000000003</v>
      </c>
      <c r="H55" s="292">
        <v>27.902999999999999</v>
      </c>
      <c r="I55" s="292"/>
      <c r="J55" s="292">
        <v>22.751999999999999</v>
      </c>
      <c r="K55" s="292">
        <v>21.573</v>
      </c>
      <c r="L55" s="293">
        <v>523.02499999999998</v>
      </c>
      <c r="M55" s="294">
        <v>172.398293356094</v>
      </c>
    </row>
    <row r="56" spans="1:13" ht="15.75" hidden="1" x14ac:dyDescent="0.25">
      <c r="A56" s="291" t="s">
        <v>64</v>
      </c>
      <c r="B56" s="291"/>
      <c r="C56" s="292">
        <v>164.369</v>
      </c>
      <c r="D56" s="292">
        <v>72.760999999999996</v>
      </c>
      <c r="E56" s="292">
        <v>59.965000000000003</v>
      </c>
      <c r="F56" s="292">
        <v>60.689</v>
      </c>
      <c r="G56" s="292">
        <v>58.451000000000001</v>
      </c>
      <c r="H56" s="292">
        <v>40.042999999999999</v>
      </c>
      <c r="I56" s="292"/>
      <c r="J56" s="292">
        <v>32.228000000000002</v>
      </c>
      <c r="K56" s="292">
        <v>19.5</v>
      </c>
      <c r="L56" s="293">
        <v>762.24099999999999</v>
      </c>
      <c r="M56" s="294">
        <v>171.65007048217299</v>
      </c>
    </row>
    <row r="57" spans="1:13" ht="15.75" hidden="1" x14ac:dyDescent="0.25">
      <c r="A57" s="291" t="s">
        <v>65</v>
      </c>
      <c r="B57" s="291"/>
      <c r="C57" s="292">
        <v>140.376</v>
      </c>
      <c r="D57" s="292">
        <v>54.878</v>
      </c>
      <c r="E57" s="292">
        <v>54.171999999999997</v>
      </c>
      <c r="F57" s="292">
        <v>49.506999999999998</v>
      </c>
      <c r="G57" s="292">
        <v>50.304000000000002</v>
      </c>
      <c r="H57" s="292">
        <v>32.219000000000001</v>
      </c>
      <c r="I57" s="292"/>
      <c r="J57" s="292">
        <v>29.151</v>
      </c>
      <c r="K57" s="292">
        <v>20.204999999999998</v>
      </c>
      <c r="L57" s="293">
        <v>629.85</v>
      </c>
      <c r="M57" s="294">
        <v>172.62610371609699</v>
      </c>
    </row>
    <row r="58" spans="1:13" ht="15.75" hidden="1" x14ac:dyDescent="0.25">
      <c r="A58" s="291" t="s">
        <v>66</v>
      </c>
      <c r="B58" s="291"/>
      <c r="C58" s="292">
        <v>153.25700000000001</v>
      </c>
      <c r="D58" s="292">
        <v>62.3</v>
      </c>
      <c r="E58" s="292">
        <v>61.402000000000001</v>
      </c>
      <c r="F58" s="292">
        <v>48.984999999999999</v>
      </c>
      <c r="G58" s="292">
        <v>55.39</v>
      </c>
      <c r="H58" s="292">
        <v>32.152000000000001</v>
      </c>
      <c r="I58" s="292"/>
      <c r="J58" s="292">
        <v>29.315000000000001</v>
      </c>
      <c r="K58" s="292">
        <v>19.925000000000001</v>
      </c>
      <c r="L58" s="293">
        <v>710.13699999999994</v>
      </c>
      <c r="M58" s="294">
        <v>170.151020266237</v>
      </c>
    </row>
    <row r="59" spans="1:13" ht="15.75" hidden="1" x14ac:dyDescent="0.25">
      <c r="A59" s="291" t="s">
        <v>67</v>
      </c>
      <c r="B59" s="291"/>
      <c r="C59" s="292">
        <v>109.83799999999999</v>
      </c>
      <c r="D59" s="292">
        <v>39.979999999999997</v>
      </c>
      <c r="E59" s="292">
        <v>44.136000000000003</v>
      </c>
      <c r="F59" s="292">
        <v>39.110999999999997</v>
      </c>
      <c r="G59" s="292">
        <v>37.662999999999997</v>
      </c>
      <c r="H59" s="292">
        <v>22.867999999999999</v>
      </c>
      <c r="I59" s="292"/>
      <c r="J59" s="292">
        <v>19.956</v>
      </c>
      <c r="K59" s="292">
        <v>17.068000000000001</v>
      </c>
      <c r="L59" s="293">
        <v>496.851</v>
      </c>
      <c r="M59" s="294">
        <v>170.60579470302201</v>
      </c>
    </row>
    <row r="60" spans="1:13" ht="15.75" hidden="1" x14ac:dyDescent="0.25">
      <c r="A60" s="291" t="s">
        <v>68</v>
      </c>
      <c r="B60" s="291"/>
      <c r="C60" s="292">
        <v>175.68700000000001</v>
      </c>
      <c r="D60" s="292">
        <v>62.44</v>
      </c>
      <c r="E60" s="292">
        <v>60.454000000000001</v>
      </c>
      <c r="F60" s="292">
        <v>53.451999999999998</v>
      </c>
      <c r="G60" s="292">
        <v>48.371000000000002</v>
      </c>
      <c r="H60" s="292">
        <v>31.448</v>
      </c>
      <c r="I60" s="292"/>
      <c r="J60" s="292">
        <v>24.608000000000001</v>
      </c>
      <c r="K60" s="292">
        <v>13.603999999999999</v>
      </c>
      <c r="L60" s="293">
        <v>697.90200000000004</v>
      </c>
      <c r="M60" s="294">
        <v>169.47490859245499</v>
      </c>
    </row>
    <row r="61" spans="1:13" ht="15.75" hidden="1" x14ac:dyDescent="0.25">
      <c r="A61" s="291" t="s">
        <v>69</v>
      </c>
      <c r="B61" s="291"/>
      <c r="C61" s="292">
        <v>143.72999999999999</v>
      </c>
      <c r="D61" s="292">
        <v>45.427</v>
      </c>
      <c r="E61" s="292">
        <v>51.832000000000001</v>
      </c>
      <c r="F61" s="292">
        <v>53.067</v>
      </c>
      <c r="G61" s="292">
        <v>43.71</v>
      </c>
      <c r="H61" s="292">
        <v>27.048999999999999</v>
      </c>
      <c r="I61" s="292"/>
      <c r="J61" s="292">
        <v>22.268999999999998</v>
      </c>
      <c r="K61" s="292">
        <v>15.667</v>
      </c>
      <c r="L61" s="293">
        <v>594.42399999999998</v>
      </c>
      <c r="M61" s="294">
        <v>170.44508835314301</v>
      </c>
    </row>
    <row r="62" spans="1:13" ht="15.75" hidden="1" x14ac:dyDescent="0.25">
      <c r="A62" s="291" t="s">
        <v>70</v>
      </c>
      <c r="B62" s="291"/>
      <c r="C62" s="292">
        <v>159.37799999999999</v>
      </c>
      <c r="D62" s="292">
        <v>53.67</v>
      </c>
      <c r="E62" s="292">
        <v>54.850999999999999</v>
      </c>
      <c r="F62" s="292">
        <v>55.436999999999998</v>
      </c>
      <c r="G62" s="292">
        <v>48.091999999999999</v>
      </c>
      <c r="H62" s="292">
        <v>28.093</v>
      </c>
      <c r="I62" s="292"/>
      <c r="J62" s="292">
        <v>25.163</v>
      </c>
      <c r="K62" s="292">
        <v>15.863</v>
      </c>
      <c r="L62" s="293">
        <v>677.21400000000006</v>
      </c>
      <c r="M62" s="294">
        <v>168.92474495389001</v>
      </c>
    </row>
    <row r="63" spans="1:13" ht="15.75" hidden="1" x14ac:dyDescent="0.25">
      <c r="A63" s="291" t="s">
        <v>71</v>
      </c>
      <c r="B63" s="291"/>
      <c r="C63" s="292">
        <v>119.52500000000001</v>
      </c>
      <c r="D63" s="292">
        <v>40.418999999999997</v>
      </c>
      <c r="E63" s="292">
        <v>38.472000000000001</v>
      </c>
      <c r="F63" s="292">
        <v>43.542000000000002</v>
      </c>
      <c r="G63" s="292">
        <v>34.159999999999997</v>
      </c>
      <c r="H63" s="292">
        <v>19.114999999999998</v>
      </c>
      <c r="I63" s="292"/>
      <c r="J63" s="292">
        <v>18.5</v>
      </c>
      <c r="K63" s="292">
        <v>12.093999999999999</v>
      </c>
      <c r="L63" s="293">
        <v>473.91500000000002</v>
      </c>
      <c r="M63" s="294">
        <v>170.11746109423299</v>
      </c>
    </row>
    <row r="64" spans="1:13" ht="15.75" hidden="1" x14ac:dyDescent="0.25">
      <c r="A64" s="291" t="s">
        <v>72</v>
      </c>
      <c r="B64" s="291"/>
      <c r="C64" s="292">
        <v>167.84299999999999</v>
      </c>
      <c r="D64" s="292">
        <v>62.695</v>
      </c>
      <c r="E64" s="292">
        <v>42.378</v>
      </c>
      <c r="F64" s="292">
        <v>51.929000000000002</v>
      </c>
      <c r="G64" s="292">
        <v>48.396000000000001</v>
      </c>
      <c r="H64" s="292">
        <v>25.637</v>
      </c>
      <c r="I64" s="292"/>
      <c r="J64" s="292">
        <v>26.254999999999999</v>
      </c>
      <c r="K64" s="292">
        <v>10.439</v>
      </c>
      <c r="L64" s="293">
        <v>661.77499999999998</v>
      </c>
      <c r="M64" s="294">
        <v>168.40520100224799</v>
      </c>
    </row>
    <row r="65" spans="1:13" ht="15.75" hidden="1" x14ac:dyDescent="0.25">
      <c r="A65" s="291" t="s">
        <v>73</v>
      </c>
      <c r="B65" s="291"/>
      <c r="C65" s="292">
        <v>138.446</v>
      </c>
      <c r="D65" s="292">
        <v>61.408000000000001</v>
      </c>
      <c r="E65" s="292">
        <v>36.655999999999999</v>
      </c>
      <c r="F65" s="292">
        <v>44.658999999999999</v>
      </c>
      <c r="G65" s="292">
        <v>41.853999999999999</v>
      </c>
      <c r="H65" s="292">
        <v>21.555</v>
      </c>
      <c r="I65" s="292"/>
      <c r="J65" s="292">
        <v>20.72</v>
      </c>
      <c r="K65" s="292">
        <v>11.865</v>
      </c>
      <c r="L65" s="293">
        <v>569.89</v>
      </c>
      <c r="M65" s="294">
        <v>168.149758523364</v>
      </c>
    </row>
    <row r="66" spans="1:13" ht="15.75" hidden="1" x14ac:dyDescent="0.25">
      <c r="A66" s="291" t="s">
        <v>74</v>
      </c>
      <c r="B66" s="291"/>
      <c r="C66" s="292">
        <v>161.578</v>
      </c>
      <c r="D66" s="292">
        <v>69.504000000000005</v>
      </c>
      <c r="E66" s="292">
        <v>43.792999999999999</v>
      </c>
      <c r="F66" s="292">
        <v>47.353999999999999</v>
      </c>
      <c r="G66" s="292">
        <v>44.44</v>
      </c>
      <c r="H66" s="292">
        <v>22.437000000000001</v>
      </c>
      <c r="I66" s="292"/>
      <c r="J66" s="292">
        <v>23.751999999999999</v>
      </c>
      <c r="K66" s="292">
        <v>11.988</v>
      </c>
      <c r="L66" s="293">
        <v>662.38699999999994</v>
      </c>
      <c r="M66" s="294">
        <v>166.50387531346101</v>
      </c>
    </row>
    <row r="67" spans="1:13" ht="15.75" hidden="1" x14ac:dyDescent="0.25">
      <c r="A67" s="291" t="s">
        <v>75</v>
      </c>
      <c r="B67" s="291"/>
      <c r="C67" s="292">
        <v>100.33499999999999</v>
      </c>
      <c r="D67" s="292">
        <v>45.286000000000001</v>
      </c>
      <c r="E67" s="292">
        <v>31.173999999999999</v>
      </c>
      <c r="F67" s="292">
        <v>36.322000000000003</v>
      </c>
      <c r="G67" s="292">
        <v>28.788</v>
      </c>
      <c r="H67" s="292">
        <v>15.239000000000001</v>
      </c>
      <c r="I67" s="292"/>
      <c r="J67" s="292">
        <v>18.98</v>
      </c>
      <c r="K67" s="292">
        <v>10.015000000000001</v>
      </c>
      <c r="L67" s="293">
        <v>445.99099999999999</v>
      </c>
      <c r="M67" s="294">
        <v>167.95894728150199</v>
      </c>
    </row>
    <row r="68" spans="1:13" ht="15.75" hidden="1" x14ac:dyDescent="0.25">
      <c r="A68" s="291" t="s">
        <v>76</v>
      </c>
      <c r="B68" s="291"/>
      <c r="C68" s="292">
        <v>171.86500000000001</v>
      </c>
      <c r="D68" s="292">
        <v>67.647000000000006</v>
      </c>
      <c r="E68" s="292">
        <v>43.204000000000001</v>
      </c>
      <c r="F68" s="292">
        <v>54.25</v>
      </c>
      <c r="G68" s="292">
        <v>38.045999999999999</v>
      </c>
      <c r="H68" s="292">
        <v>17.768999999999998</v>
      </c>
      <c r="I68" s="292"/>
      <c r="J68" s="292">
        <v>25.431999999999999</v>
      </c>
      <c r="K68" s="292">
        <v>8.4030000000000005</v>
      </c>
      <c r="L68" s="293">
        <v>678.00599999999997</v>
      </c>
      <c r="M68" s="294">
        <v>165.53211380474701</v>
      </c>
    </row>
    <row r="69" spans="1:13" ht="15.75" hidden="1" x14ac:dyDescent="0.25">
      <c r="A69" s="291" t="s">
        <v>77</v>
      </c>
      <c r="B69" s="291"/>
      <c r="C69" s="292">
        <v>135.887</v>
      </c>
      <c r="D69" s="292">
        <v>60.753</v>
      </c>
      <c r="E69" s="292">
        <v>40.887999999999998</v>
      </c>
      <c r="F69" s="292">
        <v>48.399000000000001</v>
      </c>
      <c r="G69" s="292">
        <v>31.466999999999999</v>
      </c>
      <c r="H69" s="292">
        <v>15.847</v>
      </c>
      <c r="I69" s="292"/>
      <c r="J69" s="292">
        <v>19.847999999999999</v>
      </c>
      <c r="K69" s="292">
        <v>9.9139999999999997</v>
      </c>
      <c r="L69" s="293">
        <v>573.26199999999994</v>
      </c>
      <c r="M69" s="294">
        <v>165.64966770095899</v>
      </c>
    </row>
    <row r="70" spans="1:13" ht="15.75" hidden="1" x14ac:dyDescent="0.25">
      <c r="A70" s="291" t="s">
        <v>78</v>
      </c>
      <c r="B70" s="291"/>
      <c r="C70" s="292">
        <v>153.80799999999999</v>
      </c>
      <c r="D70" s="292">
        <v>67.242000000000004</v>
      </c>
      <c r="E70" s="292">
        <v>43.274000000000001</v>
      </c>
      <c r="F70" s="292">
        <v>55.616</v>
      </c>
      <c r="G70" s="292">
        <v>34.286999999999999</v>
      </c>
      <c r="H70" s="292">
        <v>16.745000000000001</v>
      </c>
      <c r="I70" s="292"/>
      <c r="J70" s="292">
        <v>22.972999999999999</v>
      </c>
      <c r="K70" s="292">
        <v>10.632</v>
      </c>
      <c r="L70" s="293">
        <v>670.62699999999995</v>
      </c>
      <c r="M70" s="294">
        <v>164.06078833930599</v>
      </c>
    </row>
    <row r="71" spans="1:13" ht="15.75" hidden="1" x14ac:dyDescent="0.25">
      <c r="A71" s="291" t="s">
        <v>79</v>
      </c>
      <c r="B71" s="291"/>
      <c r="C71" s="292">
        <v>101.843</v>
      </c>
      <c r="D71" s="292">
        <v>47.433999999999997</v>
      </c>
      <c r="E71" s="292">
        <v>30.866</v>
      </c>
      <c r="F71" s="292">
        <v>39.531999999999996</v>
      </c>
      <c r="G71" s="292">
        <v>23.061</v>
      </c>
      <c r="H71" s="292">
        <v>11.462999999999999</v>
      </c>
      <c r="I71" s="292"/>
      <c r="J71" s="292">
        <v>14.956</v>
      </c>
      <c r="K71" s="292">
        <v>8.8919999999999995</v>
      </c>
      <c r="L71" s="293">
        <v>468.185</v>
      </c>
      <c r="M71" s="294">
        <v>163.29226223783101</v>
      </c>
    </row>
    <row r="72" spans="1:13" ht="15.75" hidden="1" x14ac:dyDescent="0.25">
      <c r="A72" s="291" t="s">
        <v>80</v>
      </c>
      <c r="B72" s="291"/>
      <c r="C72" s="292">
        <v>143.85300000000001</v>
      </c>
      <c r="D72" s="292">
        <v>68.617999999999995</v>
      </c>
      <c r="E72" s="292">
        <v>40.234999999999999</v>
      </c>
      <c r="F72" s="292">
        <v>51.832999999999998</v>
      </c>
      <c r="G72" s="292">
        <v>29.082999999999998</v>
      </c>
      <c r="H72" s="292">
        <v>12.734</v>
      </c>
      <c r="I72" s="292"/>
      <c r="J72" s="292">
        <v>19.902000000000001</v>
      </c>
      <c r="K72" s="292">
        <v>7.492</v>
      </c>
      <c r="L72" s="293">
        <v>675.16499999999996</v>
      </c>
      <c r="M72" s="294">
        <v>160.76876255292601</v>
      </c>
    </row>
    <row r="73" spans="1:13" ht="15.75" hidden="1" x14ac:dyDescent="0.25">
      <c r="A73" s="291" t="s">
        <v>81</v>
      </c>
      <c r="B73" s="291"/>
      <c r="C73" s="292">
        <v>112.819</v>
      </c>
      <c r="D73" s="292">
        <v>51.86</v>
      </c>
      <c r="E73" s="292">
        <v>36.713999999999999</v>
      </c>
      <c r="F73" s="292">
        <v>43.036000000000001</v>
      </c>
      <c r="G73" s="292">
        <v>22.285</v>
      </c>
      <c r="H73" s="292">
        <v>8.4740000000000002</v>
      </c>
      <c r="I73" s="292"/>
      <c r="J73" s="292">
        <v>15.247999999999999</v>
      </c>
      <c r="K73" s="292">
        <v>7.7350000000000003</v>
      </c>
      <c r="L73" s="293">
        <v>556.51599999999996</v>
      </c>
      <c r="M73" s="294">
        <v>159.31027313263399</v>
      </c>
    </row>
    <row r="74" spans="1:13" ht="15.75" hidden="1" x14ac:dyDescent="0.25">
      <c r="A74" s="291" t="s">
        <v>82</v>
      </c>
      <c r="B74" s="291"/>
      <c r="C74" s="292">
        <v>105.32899999999999</v>
      </c>
      <c r="D74" s="292">
        <v>44.488</v>
      </c>
      <c r="E74" s="292">
        <v>32.549999999999997</v>
      </c>
      <c r="F74" s="292">
        <v>37.296999999999997</v>
      </c>
      <c r="G74" s="292">
        <v>19.471</v>
      </c>
      <c r="H74" s="292">
        <v>6.2430000000000003</v>
      </c>
      <c r="I74" s="292"/>
      <c r="J74" s="292">
        <v>11.888</v>
      </c>
      <c r="K74" s="292">
        <v>7.22</v>
      </c>
      <c r="L74" s="293">
        <v>542.12800000000004</v>
      </c>
      <c r="M74" s="294">
        <v>156.02572778870399</v>
      </c>
    </row>
    <row r="75" spans="1:13" ht="15.75" hidden="1" x14ac:dyDescent="0.25">
      <c r="A75" s="291" t="s">
        <v>83</v>
      </c>
      <c r="B75" s="291"/>
      <c r="C75" s="292">
        <v>69.694999999999993</v>
      </c>
      <c r="D75" s="292">
        <v>26.009</v>
      </c>
      <c r="E75" s="292">
        <v>19.821000000000002</v>
      </c>
      <c r="F75" s="292">
        <v>21.222000000000001</v>
      </c>
      <c r="G75" s="292">
        <v>10.717000000000001</v>
      </c>
      <c r="H75" s="292">
        <v>4.7329999999999997</v>
      </c>
      <c r="I75" s="292"/>
      <c r="J75" s="292">
        <v>6.3209999999999997</v>
      </c>
      <c r="K75" s="292">
        <v>5.53</v>
      </c>
      <c r="L75" s="293">
        <v>338.18900000000002</v>
      </c>
      <c r="M75" s="294">
        <v>154.854631920375</v>
      </c>
    </row>
    <row r="76" spans="1:13" ht="15.75" hidden="1" x14ac:dyDescent="0.25">
      <c r="A76" s="291" t="s">
        <v>84</v>
      </c>
      <c r="B76" s="291"/>
      <c r="C76" s="292">
        <v>89.322000000000003</v>
      </c>
      <c r="D76" s="292">
        <v>32.790999999999997</v>
      </c>
      <c r="E76" s="292">
        <v>28.349</v>
      </c>
      <c r="F76" s="292">
        <v>28.460999999999999</v>
      </c>
      <c r="G76" s="292">
        <v>16.526</v>
      </c>
      <c r="H76" s="292">
        <v>6.4539999999999997</v>
      </c>
      <c r="I76" s="292"/>
      <c r="J76" s="292">
        <v>10.305</v>
      </c>
      <c r="K76" s="292">
        <v>4.3979999999999997</v>
      </c>
      <c r="L76" s="293">
        <v>472.30399999999997</v>
      </c>
      <c r="M76" s="294">
        <v>153.54664825841101</v>
      </c>
    </row>
    <row r="77" spans="1:13" ht="15.75" hidden="1" x14ac:dyDescent="0.25">
      <c r="A77" s="291" t="s">
        <v>85</v>
      </c>
      <c r="B77" s="291"/>
      <c r="C77" s="292">
        <v>82.887</v>
      </c>
      <c r="D77" s="292">
        <v>27.314</v>
      </c>
      <c r="E77" s="292">
        <v>26.251999999999999</v>
      </c>
      <c r="F77" s="292">
        <v>20.952999999999999</v>
      </c>
      <c r="G77" s="292">
        <v>14.585000000000001</v>
      </c>
      <c r="H77" s="292">
        <v>5.0960000000000001</v>
      </c>
      <c r="I77" s="292"/>
      <c r="J77" s="292">
        <v>8.3510000000000009</v>
      </c>
      <c r="K77" s="292">
        <v>5.024</v>
      </c>
      <c r="L77" s="293">
        <v>438.024</v>
      </c>
      <c r="M77" s="294">
        <v>151.47989838337199</v>
      </c>
    </row>
    <row r="78" spans="1:13" ht="15.75" hidden="1" x14ac:dyDescent="0.25">
      <c r="A78" s="291" t="s">
        <v>86</v>
      </c>
      <c r="B78" s="291"/>
      <c r="C78" s="292">
        <v>100.032</v>
      </c>
      <c r="D78" s="292">
        <v>28.997</v>
      </c>
      <c r="E78" s="292">
        <v>29.149000000000001</v>
      </c>
      <c r="F78" s="292">
        <v>21.283999999999999</v>
      </c>
      <c r="G78" s="292">
        <v>16.282</v>
      </c>
      <c r="H78" s="292">
        <v>7.48</v>
      </c>
      <c r="I78" s="292"/>
      <c r="J78" s="292">
        <v>7.3710000000000004</v>
      </c>
      <c r="K78" s="292">
        <v>5.1719999999999997</v>
      </c>
      <c r="L78" s="293">
        <v>584.85699999999997</v>
      </c>
      <c r="M78" s="294">
        <v>147.418734312601</v>
      </c>
    </row>
    <row r="79" spans="1:13" ht="15.75" hidden="1" x14ac:dyDescent="0.25">
      <c r="A79" s="291" t="s">
        <v>87</v>
      </c>
      <c r="B79" s="291"/>
      <c r="C79" s="292">
        <v>83.111999999999995</v>
      </c>
      <c r="D79" s="292">
        <v>22.632999999999999</v>
      </c>
      <c r="E79" s="292">
        <v>23.523</v>
      </c>
      <c r="F79" s="292">
        <v>15.794</v>
      </c>
      <c r="G79" s="292">
        <v>12.474</v>
      </c>
      <c r="H79" s="292">
        <v>7.74</v>
      </c>
      <c r="I79" s="292"/>
      <c r="J79" s="292">
        <v>5.35</v>
      </c>
      <c r="K79" s="292">
        <v>4.32</v>
      </c>
      <c r="L79" s="293">
        <v>473.06700000000001</v>
      </c>
      <c r="M79" s="294">
        <v>147.233776429502</v>
      </c>
    </row>
    <row r="80" spans="1:13" ht="15.75" hidden="1" x14ac:dyDescent="0.25">
      <c r="A80" s="291" t="s">
        <v>26</v>
      </c>
      <c r="B80" s="291"/>
      <c r="C80" s="292">
        <v>94.146000000000001</v>
      </c>
      <c r="D80" s="292">
        <v>26.077999999999999</v>
      </c>
      <c r="E80" s="292">
        <v>28.510999999999999</v>
      </c>
      <c r="F80" s="292">
        <v>20.335999999999999</v>
      </c>
      <c r="G80" s="292">
        <v>15.843</v>
      </c>
      <c r="H80" s="292">
        <v>9.8230000000000004</v>
      </c>
      <c r="I80" s="292"/>
      <c r="J80" s="292">
        <v>7.0330000000000004</v>
      </c>
      <c r="K80" s="292">
        <v>3.7250000000000001</v>
      </c>
      <c r="L80" s="293">
        <v>597.54100000000005</v>
      </c>
      <c r="M80" s="294">
        <v>145.48846107211699</v>
      </c>
    </row>
    <row r="81" spans="1:13" ht="15.75" hidden="1" x14ac:dyDescent="0.25">
      <c r="A81" s="291" t="s">
        <v>27</v>
      </c>
      <c r="B81" s="291"/>
      <c r="C81" s="292">
        <v>77.274000000000001</v>
      </c>
      <c r="D81" s="292">
        <v>20.760999999999999</v>
      </c>
      <c r="E81" s="292">
        <v>26.722999999999999</v>
      </c>
      <c r="F81" s="292">
        <v>18.891999999999999</v>
      </c>
      <c r="G81" s="292">
        <v>10.901</v>
      </c>
      <c r="H81" s="292">
        <v>6.7220000000000004</v>
      </c>
      <c r="I81" s="292"/>
      <c r="J81" s="292">
        <v>5.3659999999999997</v>
      </c>
      <c r="K81" s="292">
        <v>4.4669999999999996</v>
      </c>
      <c r="L81" s="293">
        <v>486.68900000000002</v>
      </c>
      <c r="M81" s="294">
        <v>145.054647029791</v>
      </c>
    </row>
    <row r="82" spans="1:13" ht="15.75" hidden="1" x14ac:dyDescent="0.25">
      <c r="A82" s="291" t="s">
        <v>28</v>
      </c>
      <c r="B82" s="291"/>
      <c r="C82" s="292">
        <v>73.546999999999997</v>
      </c>
      <c r="D82" s="292">
        <v>17.55</v>
      </c>
      <c r="E82" s="292">
        <v>23.777999999999999</v>
      </c>
      <c r="F82" s="292">
        <v>19.902000000000001</v>
      </c>
      <c r="G82" s="292">
        <v>11.102</v>
      </c>
      <c r="H82" s="292">
        <v>7.2439999999999998</v>
      </c>
      <c r="I82" s="292"/>
      <c r="J82" s="292">
        <v>5.2489999999999997</v>
      </c>
      <c r="K82" s="292">
        <v>4.9210000000000003</v>
      </c>
      <c r="L82" s="293">
        <v>519.11300000000006</v>
      </c>
      <c r="M82" s="294">
        <v>143.194071475247</v>
      </c>
    </row>
    <row r="83" spans="1:13" ht="15.75" hidden="1" x14ac:dyDescent="0.25">
      <c r="A83" s="291" t="s">
        <v>29</v>
      </c>
      <c r="B83" s="291"/>
      <c r="C83" s="292">
        <v>55.234000000000002</v>
      </c>
      <c r="D83" s="292">
        <v>14.821</v>
      </c>
      <c r="E83" s="292">
        <v>17.533999999999999</v>
      </c>
      <c r="F83" s="292">
        <v>17.326000000000001</v>
      </c>
      <c r="G83" s="292">
        <v>5.95</v>
      </c>
      <c r="H83" s="292">
        <v>6.1749999999999998</v>
      </c>
      <c r="I83" s="292"/>
      <c r="J83" s="292">
        <v>3.2080000000000002</v>
      </c>
      <c r="K83" s="292">
        <v>3.7759999999999998</v>
      </c>
      <c r="L83" s="293">
        <v>392.98099999999999</v>
      </c>
      <c r="M83" s="294">
        <v>142.98851761924999</v>
      </c>
    </row>
    <row r="84" spans="1:13" ht="15.75" hidden="1" x14ac:dyDescent="0.25">
      <c r="A84" s="291" t="s">
        <v>30</v>
      </c>
      <c r="B84" s="291"/>
      <c r="C84" s="292">
        <v>73.271000000000001</v>
      </c>
      <c r="D84" s="292">
        <v>22.021999999999998</v>
      </c>
      <c r="E84" s="292">
        <v>22.13</v>
      </c>
      <c r="F84" s="292">
        <v>16.53</v>
      </c>
      <c r="G84" s="292">
        <v>6.3150000000000004</v>
      </c>
      <c r="H84" s="292">
        <v>9.4420000000000002</v>
      </c>
      <c r="I84" s="292"/>
      <c r="J84" s="292">
        <v>3.6760000000000002</v>
      </c>
      <c r="K84" s="292">
        <v>3.5960000000000001</v>
      </c>
      <c r="L84" s="293">
        <v>546.51599999999996</v>
      </c>
      <c r="M84" s="294">
        <v>140.264171516982</v>
      </c>
    </row>
    <row r="85" spans="1:13" ht="15.75" hidden="1" x14ac:dyDescent="0.25">
      <c r="A85" s="291" t="s">
        <v>31</v>
      </c>
      <c r="B85" s="291"/>
      <c r="C85" s="292">
        <v>54.637</v>
      </c>
      <c r="D85" s="292">
        <v>19.984999999999999</v>
      </c>
      <c r="E85" s="292">
        <v>17.306999999999999</v>
      </c>
      <c r="F85" s="292">
        <v>11.542</v>
      </c>
      <c r="G85" s="292">
        <v>5.468</v>
      </c>
      <c r="H85" s="292">
        <v>6.2549999999999999</v>
      </c>
      <c r="I85" s="292"/>
      <c r="J85" s="292">
        <v>2.74</v>
      </c>
      <c r="K85" s="292">
        <v>3.7559999999999998</v>
      </c>
      <c r="L85" s="293">
        <v>460.70299999999997</v>
      </c>
      <c r="M85" s="294">
        <v>138.844404274456</v>
      </c>
    </row>
    <row r="86" spans="1:13" ht="15.75" hidden="1" x14ac:dyDescent="0.25">
      <c r="A86" s="291" t="s">
        <v>32</v>
      </c>
      <c r="B86" s="291"/>
      <c r="C86" s="292">
        <v>53.042999999999999</v>
      </c>
      <c r="D86" s="292">
        <v>17.326000000000001</v>
      </c>
      <c r="E86" s="292">
        <v>14.952</v>
      </c>
      <c r="F86" s="292">
        <v>13.074</v>
      </c>
      <c r="G86" s="292">
        <v>5.0529999999999999</v>
      </c>
      <c r="H86" s="292">
        <v>6.6950000000000003</v>
      </c>
      <c r="I86" s="292"/>
      <c r="J86" s="292">
        <v>2.8119999999999998</v>
      </c>
      <c r="K86" s="292">
        <v>3.778</v>
      </c>
      <c r="L86" s="293">
        <v>516.41099999999994</v>
      </c>
      <c r="M86" s="294">
        <v>136.55695595094301</v>
      </c>
    </row>
    <row r="87" spans="1:13" ht="15.75" hidden="1" x14ac:dyDescent="0.25">
      <c r="A87" s="291" t="s">
        <v>33</v>
      </c>
      <c r="B87" s="291"/>
      <c r="C87" s="292">
        <v>37.554000000000002</v>
      </c>
      <c r="D87" s="292">
        <v>13.709</v>
      </c>
      <c r="E87" s="292">
        <v>9.3059999999999992</v>
      </c>
      <c r="F87" s="292">
        <v>10.125</v>
      </c>
      <c r="G87" s="292">
        <v>4.4939999999999998</v>
      </c>
      <c r="H87" s="292">
        <v>5.7370000000000001</v>
      </c>
      <c r="I87" s="292"/>
      <c r="J87" s="292">
        <v>2.2080000000000002</v>
      </c>
      <c r="K87" s="292">
        <v>3.194</v>
      </c>
      <c r="L87" s="293">
        <v>383.78100000000001</v>
      </c>
      <c r="M87" s="294">
        <v>136.51437647633799</v>
      </c>
    </row>
    <row r="88" spans="1:13" ht="15.75" hidden="1" x14ac:dyDescent="0.25">
      <c r="A88" s="291" t="s">
        <v>34</v>
      </c>
      <c r="B88" s="291"/>
      <c r="C88" s="292">
        <v>46.063000000000002</v>
      </c>
      <c r="D88" s="292">
        <v>17.37</v>
      </c>
      <c r="E88" s="292">
        <v>12.702</v>
      </c>
      <c r="F88" s="292">
        <v>12.648</v>
      </c>
      <c r="G88" s="292">
        <v>5.2919999999999998</v>
      </c>
      <c r="H88" s="292">
        <v>7.91</v>
      </c>
      <c r="I88" s="292"/>
      <c r="J88" s="292">
        <v>2.863</v>
      </c>
      <c r="K88" s="292">
        <v>3.0190000000000001</v>
      </c>
      <c r="L88" s="293">
        <v>550.99800000000005</v>
      </c>
      <c r="M88" s="294">
        <v>134.74433326824601</v>
      </c>
    </row>
    <row r="89" spans="1:13" ht="15.75" hidden="1" x14ac:dyDescent="0.25">
      <c r="A89" s="291" t="s">
        <v>35</v>
      </c>
      <c r="B89" s="291"/>
      <c r="C89" s="292">
        <v>37.03</v>
      </c>
      <c r="D89" s="292">
        <v>13.515000000000001</v>
      </c>
      <c r="E89" s="292">
        <v>8.9369999999999994</v>
      </c>
      <c r="F89" s="292">
        <v>12.473000000000001</v>
      </c>
      <c r="G89" s="292">
        <v>4.5549999999999997</v>
      </c>
      <c r="H89" s="292">
        <v>5.6760000000000002</v>
      </c>
      <c r="I89" s="292"/>
      <c r="J89" s="292">
        <v>2.363</v>
      </c>
      <c r="K89" s="292">
        <v>3.423</v>
      </c>
      <c r="L89" s="293">
        <v>483.83499999999998</v>
      </c>
      <c r="M89" s="294">
        <v>133.211356086026</v>
      </c>
    </row>
    <row r="90" spans="1:13" ht="15.75" hidden="1" x14ac:dyDescent="0.25">
      <c r="A90" s="291" t="s">
        <v>36</v>
      </c>
      <c r="B90" s="291"/>
      <c r="C90" s="292">
        <v>40.332000000000001</v>
      </c>
      <c r="D90" s="292">
        <v>15.786</v>
      </c>
      <c r="E90" s="292">
        <v>9.5060000000000002</v>
      </c>
      <c r="F90" s="292">
        <v>12.942</v>
      </c>
      <c r="G90" s="292">
        <v>4.2880000000000003</v>
      </c>
      <c r="H90" s="292">
        <v>7.093</v>
      </c>
      <c r="I90" s="292"/>
      <c r="J90" s="292">
        <v>2.1869999999999998</v>
      </c>
      <c r="K90" s="292">
        <v>3.988</v>
      </c>
      <c r="L90" s="293">
        <v>554.98800000000006</v>
      </c>
      <c r="M90" s="294">
        <v>131.94921778584401</v>
      </c>
    </row>
    <row r="91" spans="1:13" ht="15.75" hidden="1" x14ac:dyDescent="0.25">
      <c r="A91" s="291" t="s">
        <v>37</v>
      </c>
      <c r="B91" s="291"/>
      <c r="C91" s="292">
        <v>32.003</v>
      </c>
      <c r="D91" s="292">
        <v>12.459</v>
      </c>
      <c r="E91" s="292">
        <v>7.4139999999999997</v>
      </c>
      <c r="F91" s="292">
        <v>9.0139999999999993</v>
      </c>
      <c r="G91" s="292">
        <v>4.3529999999999998</v>
      </c>
      <c r="H91" s="292">
        <v>4.3970000000000002</v>
      </c>
      <c r="I91" s="292"/>
      <c r="J91" s="292">
        <v>2.0790000000000002</v>
      </c>
      <c r="K91" s="292">
        <v>3.597</v>
      </c>
      <c r="L91" s="293">
        <v>421.00400000000002</v>
      </c>
      <c r="M91" s="294">
        <v>131.620413649028</v>
      </c>
    </row>
    <row r="92" spans="1:13" ht="15.75" hidden="1" x14ac:dyDescent="0.25">
      <c r="A92" s="291" t="s">
        <v>38</v>
      </c>
      <c r="B92" s="291"/>
      <c r="C92" s="292">
        <v>42.655000000000001</v>
      </c>
      <c r="D92" s="292">
        <v>17.632000000000001</v>
      </c>
      <c r="E92" s="292">
        <v>10.367000000000001</v>
      </c>
      <c r="F92" s="292">
        <v>8.8109999999999999</v>
      </c>
      <c r="G92" s="292">
        <v>5.351</v>
      </c>
      <c r="H92" s="292">
        <v>7.8780000000000001</v>
      </c>
      <c r="I92" s="292"/>
      <c r="J92" s="292">
        <v>2.4710000000000001</v>
      </c>
      <c r="K92" s="292">
        <v>3.786</v>
      </c>
      <c r="L92" s="293">
        <v>594.15200000000004</v>
      </c>
      <c r="M92" s="294">
        <v>129.74638952785199</v>
      </c>
    </row>
    <row r="93" spans="1:13" ht="15.75" hidden="1" x14ac:dyDescent="0.25">
      <c r="A93" s="291" t="s">
        <v>39</v>
      </c>
      <c r="B93" s="291"/>
      <c r="C93" s="292">
        <v>36.323</v>
      </c>
      <c r="D93" s="292">
        <v>15.315</v>
      </c>
      <c r="E93" s="292">
        <v>8.2080000000000002</v>
      </c>
      <c r="F93" s="292">
        <v>8.0839999999999996</v>
      </c>
      <c r="G93" s="292">
        <v>4.4089999999999998</v>
      </c>
      <c r="H93" s="292">
        <v>4.7670000000000003</v>
      </c>
      <c r="I93" s="292"/>
      <c r="J93" s="292">
        <v>2.6360000000000001</v>
      </c>
      <c r="K93" s="292">
        <v>4.1440000000000001</v>
      </c>
      <c r="L93" s="293">
        <v>546.34400000000005</v>
      </c>
      <c r="M93" s="294">
        <v>128.81003469205999</v>
      </c>
    </row>
    <row r="94" spans="1:13" ht="15.75" hidden="1" x14ac:dyDescent="0.25">
      <c r="A94" s="295" t="s">
        <v>88</v>
      </c>
      <c r="B94" s="295"/>
      <c r="C94" s="282"/>
      <c r="D94" s="282"/>
      <c r="E94" s="282"/>
      <c r="F94" s="282"/>
      <c r="G94" s="282"/>
      <c r="H94" s="282"/>
      <c r="I94" s="282"/>
      <c r="J94" s="282"/>
      <c r="K94" s="282"/>
      <c r="L94" s="282"/>
      <c r="M94" s="282"/>
    </row>
    <row r="95" spans="1:13" ht="15.75" hidden="1" x14ac:dyDescent="0.25">
      <c r="A95" s="291">
        <v>2001</v>
      </c>
      <c r="B95" s="291"/>
      <c r="C95" s="296">
        <v>20.084633226372031</v>
      </c>
      <c r="D95" s="296">
        <v>9.1262042813909776</v>
      </c>
      <c r="E95" s="296">
        <v>7.2978466207421402</v>
      </c>
      <c r="F95" s="296">
        <v>9.3786809034246943</v>
      </c>
      <c r="G95" s="296">
        <v>7.4992788039514586</v>
      </c>
      <c r="H95" s="296">
        <v>5.7125687649798031</v>
      </c>
      <c r="I95" s="296"/>
      <c r="J95" s="296">
        <v>3.8248526091828947</v>
      </c>
      <c r="K95" s="296">
        <v>17.088788707732675</v>
      </c>
      <c r="L95" s="296">
        <v>100</v>
      </c>
      <c r="M95" s="282"/>
    </row>
    <row r="96" spans="1:13" ht="15.75" hidden="1" x14ac:dyDescent="0.25">
      <c r="A96" s="291">
        <v>2002</v>
      </c>
      <c r="B96" s="291"/>
      <c r="C96" s="296">
        <v>17.665356390124124</v>
      </c>
      <c r="D96" s="296">
        <v>7.6375091298672597</v>
      </c>
      <c r="E96" s="296">
        <v>5.8060549615212684</v>
      </c>
      <c r="F96" s="296">
        <v>7.5013860247691122</v>
      </c>
      <c r="G96" s="296">
        <v>6.7993696057351407</v>
      </c>
      <c r="H96" s="296">
        <v>5.0425948620704961</v>
      </c>
      <c r="I96" s="296"/>
      <c r="J96" s="296">
        <v>3.048956221750541</v>
      </c>
      <c r="K96" s="296">
        <v>25.774393569889021</v>
      </c>
      <c r="L96" s="296">
        <v>100</v>
      </c>
      <c r="M96" s="282"/>
    </row>
    <row r="97" spans="1:13" ht="15.75" hidden="1" x14ac:dyDescent="0.25">
      <c r="A97" s="291">
        <v>2003</v>
      </c>
      <c r="B97" s="291"/>
      <c r="C97" s="296">
        <v>20.90991271537715</v>
      </c>
      <c r="D97" s="296">
        <v>9.3017305756189579</v>
      </c>
      <c r="E97" s="296">
        <v>8.1770756174472492</v>
      </c>
      <c r="F97" s="296">
        <v>8.6820913843093255</v>
      </c>
      <c r="G97" s="296">
        <v>8.3183424689424559</v>
      </c>
      <c r="H97" s="296">
        <v>5.2810673697004145</v>
      </c>
      <c r="I97" s="296"/>
      <c r="J97" s="296">
        <v>3.971798026950299</v>
      </c>
      <c r="K97" s="296">
        <v>3.2845487775013074</v>
      </c>
      <c r="L97" s="296">
        <v>100</v>
      </c>
      <c r="M97" s="282"/>
    </row>
    <row r="98" spans="1:13" ht="15.75" hidden="1" x14ac:dyDescent="0.25">
      <c r="A98" s="291">
        <v>2004</v>
      </c>
      <c r="B98" s="291"/>
      <c r="C98" s="296">
        <v>21.847816091777123</v>
      </c>
      <c r="D98" s="296">
        <v>8.846172047867725</v>
      </c>
      <c r="E98" s="296">
        <v>8.4520324314882309</v>
      </c>
      <c r="F98" s="296">
        <v>7.629164023102029</v>
      </c>
      <c r="G98" s="296">
        <v>7.7645196625420008</v>
      </c>
      <c r="H98" s="296">
        <v>4.8973117015681318</v>
      </c>
      <c r="I98" s="296"/>
      <c r="J98" s="296">
        <v>4.2572772893782762</v>
      </c>
      <c r="K98" s="296">
        <v>2.9544311658091189</v>
      </c>
      <c r="L98" s="296">
        <v>100</v>
      </c>
      <c r="M98" s="282"/>
    </row>
    <row r="99" spans="1:13" ht="15.75" hidden="1" x14ac:dyDescent="0.25">
      <c r="A99" s="291">
        <v>2005</v>
      </c>
      <c r="B99" s="291"/>
      <c r="C99" s="296">
        <v>24.486679721951091</v>
      </c>
      <c r="D99" s="296">
        <v>8.2651409581923971</v>
      </c>
      <c r="E99" s="296">
        <v>8.4146833070385991</v>
      </c>
      <c r="F99" s="296">
        <v>8.4100996335107467</v>
      </c>
      <c r="G99" s="296">
        <v>7.1345696974161594</v>
      </c>
      <c r="H99" s="296">
        <v>4.3259646688807445</v>
      </c>
      <c r="I99" s="296"/>
      <c r="J99" s="296">
        <v>3.7054498650476475</v>
      </c>
      <c r="K99" s="296">
        <v>2.3512198915060849</v>
      </c>
      <c r="L99" s="296">
        <v>100</v>
      </c>
      <c r="M99" s="282"/>
    </row>
    <row r="100" spans="1:13" ht="15.75" hidden="1" x14ac:dyDescent="0.25">
      <c r="A100" s="295">
        <v>2006</v>
      </c>
      <c r="B100" s="295"/>
      <c r="C100" s="296">
        <v>24.281690550130918</v>
      </c>
      <c r="D100" s="296">
        <v>10.208914964383133</v>
      </c>
      <c r="E100" s="296">
        <v>6.581118381157955</v>
      </c>
      <c r="F100" s="296">
        <v>7.7034054502417275</v>
      </c>
      <c r="G100" s="296">
        <v>6.9858972676997837</v>
      </c>
      <c r="H100" s="296">
        <v>3.6266427582741003</v>
      </c>
      <c r="I100" s="296"/>
      <c r="J100" s="296">
        <v>3.8339466411514667</v>
      </c>
      <c r="K100" s="296">
        <v>1.9071871756202772</v>
      </c>
      <c r="L100" s="296">
        <v>100</v>
      </c>
      <c r="M100" s="282"/>
    </row>
    <row r="101" spans="1:13" ht="15.75" hidden="1" x14ac:dyDescent="0.25">
      <c r="A101" s="295">
        <v>2007</v>
      </c>
      <c r="B101" s="295"/>
      <c r="C101" s="296">
        <v>23.572641919935734</v>
      </c>
      <c r="D101" s="296">
        <v>10.170161668228678</v>
      </c>
      <c r="E101" s="296">
        <v>6.620322332306869</v>
      </c>
      <c r="F101" s="296">
        <v>8.2757899317177674</v>
      </c>
      <c r="G101" s="296">
        <v>5.3077302851787387</v>
      </c>
      <c r="H101" s="296">
        <v>2.5866498192529122</v>
      </c>
      <c r="I101" s="296"/>
      <c r="J101" s="296">
        <v>3.481347904672647</v>
      </c>
      <c r="K101" s="296">
        <v>1.6020802650957289</v>
      </c>
      <c r="L101" s="296">
        <v>100</v>
      </c>
      <c r="M101" s="282"/>
    </row>
    <row r="102" spans="1:13" ht="15.75" hidden="1" x14ac:dyDescent="0.25">
      <c r="A102" s="295">
        <v>2008</v>
      </c>
      <c r="B102" s="295"/>
      <c r="C102" s="296">
        <v>20.440218219903617</v>
      </c>
      <c r="D102" s="296">
        <v>9.0425275023934688</v>
      </c>
      <c r="E102" s="296">
        <v>6.1231118590074418</v>
      </c>
      <c r="F102" s="296">
        <v>7.2626962714926817</v>
      </c>
      <c r="G102" s="296">
        <v>3.8614146414911379</v>
      </c>
      <c r="H102" s="296">
        <v>1.5237703823583166</v>
      </c>
      <c r="I102" s="296"/>
      <c r="J102" s="296">
        <v>2.5265175440507046</v>
      </c>
      <c r="K102" s="296">
        <v>1.3349917944998053</v>
      </c>
      <c r="L102" s="296">
        <v>100</v>
      </c>
      <c r="M102" s="282"/>
    </row>
    <row r="103" spans="1:13" ht="15.75" hidden="1" x14ac:dyDescent="0.25">
      <c r="A103" s="295">
        <v>2009</v>
      </c>
      <c r="B103" s="295"/>
      <c r="C103" s="296">
        <v>18.054243054243056</v>
      </c>
      <c r="D103" s="296">
        <v>5.6768645478322899</v>
      </c>
      <c r="E103" s="296">
        <v>5.4501659340369022</v>
      </c>
      <c r="F103" s="296">
        <v>4.3943560072592334</v>
      </c>
      <c r="G103" s="296">
        <v>3.0416836868449773</v>
      </c>
      <c r="H103" s="296">
        <v>1.3599884567626503</v>
      </c>
      <c r="I103" s="296"/>
      <c r="J103" s="296">
        <v>1.5941556264136909</v>
      </c>
      <c r="K103" s="296">
        <v>0.9700485506937121</v>
      </c>
      <c r="L103" s="296">
        <v>100</v>
      </c>
      <c r="M103" s="282"/>
    </row>
    <row r="104" spans="1:13" ht="15.75" hidden="1" x14ac:dyDescent="0.25">
      <c r="A104" s="295">
        <v>2010</v>
      </c>
      <c r="B104" s="295"/>
      <c r="C104" s="296">
        <v>15.037681740197614</v>
      </c>
      <c r="D104" s="296">
        <v>3.9677407235795776</v>
      </c>
      <c r="E104" s="296">
        <v>4.8361864926802998</v>
      </c>
      <c r="F104" s="296">
        <v>3.829937510174946</v>
      </c>
      <c r="G104" s="296">
        <v>2.1937309806769938</v>
      </c>
      <c r="H104" s="296">
        <v>1.500958010344007</v>
      </c>
      <c r="I104" s="296"/>
      <c r="J104" s="296">
        <v>1.0446695803539003</v>
      </c>
      <c r="K104" s="296">
        <v>0.85877800458342202</v>
      </c>
      <c r="L104" s="296">
        <v>100</v>
      </c>
      <c r="M104" s="282"/>
    </row>
    <row r="105" spans="1:13" ht="15.75" hidden="1" x14ac:dyDescent="0.25">
      <c r="A105" s="295">
        <v>2011</v>
      </c>
      <c r="B105" s="295"/>
      <c r="C105" s="296">
        <v>11.4555803652176</v>
      </c>
      <c r="D105" s="296">
        <v>3.8293791951498699</v>
      </c>
      <c r="E105" s="296">
        <v>3.3393432249263499</v>
      </c>
      <c r="F105" s="296">
        <v>2.6879891119428398</v>
      </c>
      <c r="G105" s="296">
        <v>1.11821731131885</v>
      </c>
      <c r="H105" s="296">
        <v>1.47472149421388</v>
      </c>
      <c r="I105" s="296"/>
      <c r="J105" s="296">
        <v>0.59955615229229597</v>
      </c>
      <c r="K105" s="296">
        <v>0.75096557585124502</v>
      </c>
      <c r="L105" s="296">
        <v>100</v>
      </c>
      <c r="M105" s="279"/>
    </row>
    <row r="106" spans="1:13" ht="15.75" hidden="1" x14ac:dyDescent="0.25">
      <c r="A106" s="295">
        <v>2012</v>
      </c>
      <c r="B106" s="295"/>
      <c r="C106" s="296">
        <v>7.7295637362773997</v>
      </c>
      <c r="D106" s="296">
        <v>2.9405840886203398</v>
      </c>
      <c r="E106" s="296">
        <v>1.91757114617135</v>
      </c>
      <c r="F106" s="296">
        <v>2.3411783720612198</v>
      </c>
      <c r="G106" s="296">
        <v>0.91942361965859798</v>
      </c>
      <c r="H106" s="296">
        <v>1.2470503400345601</v>
      </c>
      <c r="I106" s="296"/>
      <c r="J106" s="297">
        <v>0.47204505613367598</v>
      </c>
      <c r="K106" s="296">
        <v>0.69757437867541905</v>
      </c>
      <c r="L106" s="296">
        <v>100</v>
      </c>
      <c r="M106" s="296"/>
    </row>
    <row r="107" spans="1:13" ht="15.75" hidden="1" x14ac:dyDescent="0.25">
      <c r="A107" s="291" t="s">
        <v>60</v>
      </c>
      <c r="B107" s="291"/>
      <c r="C107" s="292">
        <v>21.208349771760101</v>
      </c>
      <c r="D107" s="292">
        <v>9.6028882824182702</v>
      </c>
      <c r="E107" s="292">
        <v>7.9244740720253901</v>
      </c>
      <c r="F107" s="292">
        <v>8.8048958718873696</v>
      </c>
      <c r="G107" s="292">
        <v>8.8137082243652092</v>
      </c>
      <c r="H107" s="292">
        <v>5.4717930154649999</v>
      </c>
      <c r="I107" s="292"/>
      <c r="J107" s="292">
        <v>3.8451683227110598</v>
      </c>
      <c r="K107" s="292">
        <v>2.5424314771807501</v>
      </c>
      <c r="L107" s="292">
        <v>100</v>
      </c>
      <c r="M107" s="279"/>
    </row>
    <row r="108" spans="1:13" ht="15.75" hidden="1" x14ac:dyDescent="0.25">
      <c r="A108" s="291" t="s">
        <v>61</v>
      </c>
      <c r="B108" s="291"/>
      <c r="C108" s="292">
        <v>20.703053275946299</v>
      </c>
      <c r="D108" s="292">
        <v>9.7072452672822394</v>
      </c>
      <c r="E108" s="292">
        <v>7.9934148079682101</v>
      </c>
      <c r="F108" s="292">
        <v>9.4277791782203195</v>
      </c>
      <c r="G108" s="292">
        <v>8.4815468354666805</v>
      </c>
      <c r="H108" s="292">
        <v>5.1903512621099397</v>
      </c>
      <c r="I108" s="292"/>
      <c r="J108" s="292">
        <v>3.6752280387269001</v>
      </c>
      <c r="K108" s="292">
        <v>3.3548379065562499</v>
      </c>
      <c r="L108" s="292">
        <v>100</v>
      </c>
      <c r="M108" s="279"/>
    </row>
    <row r="109" spans="1:13" ht="15.75" hidden="1" x14ac:dyDescent="0.25">
      <c r="A109" s="291" t="s">
        <v>62</v>
      </c>
      <c r="B109" s="291"/>
      <c r="C109" s="292">
        <v>20.490699753357699</v>
      </c>
      <c r="D109" s="292">
        <v>8.9802309175309905</v>
      </c>
      <c r="E109" s="292">
        <v>8.5352784688789107</v>
      </c>
      <c r="F109" s="292">
        <v>8.4792723512875998</v>
      </c>
      <c r="G109" s="292">
        <v>8.0817096944435498</v>
      </c>
      <c r="H109" s="292">
        <v>5.1322336747552404</v>
      </c>
      <c r="I109" s="292"/>
      <c r="J109" s="292">
        <v>4.0873695434424402</v>
      </c>
      <c r="K109" s="292">
        <v>3.3638674378278202</v>
      </c>
      <c r="L109" s="292">
        <v>100</v>
      </c>
      <c r="M109" s="279"/>
    </row>
    <row r="110" spans="1:13" ht="15.75" hidden="1" x14ac:dyDescent="0.25">
      <c r="A110" s="291" t="s">
        <v>63</v>
      </c>
      <c r="B110" s="291"/>
      <c r="C110" s="292">
        <v>21.338176951388601</v>
      </c>
      <c r="D110" s="292">
        <v>8.8353329190765297</v>
      </c>
      <c r="E110" s="292">
        <v>8.2502748434587296</v>
      </c>
      <c r="F110" s="292">
        <v>7.8806940394818596</v>
      </c>
      <c r="G110" s="292">
        <v>7.7566081927250101</v>
      </c>
      <c r="H110" s="292">
        <v>5.3349266287462402</v>
      </c>
      <c r="I110" s="292"/>
      <c r="J110" s="292">
        <v>4.3500788681229396</v>
      </c>
      <c r="K110" s="292">
        <v>4.1246594331054904</v>
      </c>
      <c r="L110" s="292">
        <v>100</v>
      </c>
      <c r="M110" s="279"/>
    </row>
    <row r="111" spans="1:13" ht="15.75" hidden="1" x14ac:dyDescent="0.25">
      <c r="A111" s="291" t="s">
        <v>64</v>
      </c>
      <c r="B111" s="291"/>
      <c r="C111" s="292">
        <v>21.5639148248389</v>
      </c>
      <c r="D111" s="292">
        <v>9.5456686271140008</v>
      </c>
      <c r="E111" s="292">
        <v>7.8669344734801703</v>
      </c>
      <c r="F111" s="292">
        <v>7.9619175562584497</v>
      </c>
      <c r="G111" s="292">
        <v>7.6683096291068003</v>
      </c>
      <c r="H111" s="292">
        <v>5.2533253918380103</v>
      </c>
      <c r="I111" s="292"/>
      <c r="J111" s="292">
        <v>4.2280591046663698</v>
      </c>
      <c r="K111" s="292">
        <v>2.55824601405592</v>
      </c>
      <c r="L111" s="292">
        <v>100</v>
      </c>
      <c r="M111" s="279"/>
    </row>
    <row r="112" spans="1:13" ht="15.75" hidden="1" x14ac:dyDescent="0.25">
      <c r="A112" s="291" t="s">
        <v>65</v>
      </c>
      <c r="B112" s="291"/>
      <c r="C112" s="292">
        <v>22.287211240771601</v>
      </c>
      <c r="D112" s="292">
        <v>8.7128681432087003</v>
      </c>
      <c r="E112" s="292">
        <v>8.6007779630070704</v>
      </c>
      <c r="F112" s="292">
        <v>7.8601254266888896</v>
      </c>
      <c r="G112" s="292">
        <v>7.9866634913074499</v>
      </c>
      <c r="H112" s="292">
        <v>5.1153449233944599</v>
      </c>
      <c r="I112" s="292"/>
      <c r="J112" s="292">
        <v>4.6282448201952802</v>
      </c>
      <c r="K112" s="292">
        <v>3.20790664443915</v>
      </c>
      <c r="L112" s="292">
        <v>100</v>
      </c>
      <c r="M112" s="279"/>
    </row>
    <row r="113" spans="1:13" ht="15.75" hidden="1" x14ac:dyDescent="0.25">
      <c r="A113" s="291" t="s">
        <v>66</v>
      </c>
      <c r="B113" s="291"/>
      <c r="C113" s="292">
        <v>21.5813286731997</v>
      </c>
      <c r="D113" s="292">
        <v>8.7729550776821892</v>
      </c>
      <c r="E113" s="292">
        <v>8.6465006048128803</v>
      </c>
      <c r="F113" s="292">
        <v>6.8979647589127202</v>
      </c>
      <c r="G113" s="292">
        <v>7.7999033989216198</v>
      </c>
      <c r="H113" s="292">
        <v>4.5275770731563103</v>
      </c>
      <c r="I113" s="292"/>
      <c r="J113" s="292">
        <v>4.1280766950602503</v>
      </c>
      <c r="K113" s="292">
        <v>2.8057966279745998</v>
      </c>
      <c r="L113" s="292">
        <v>100</v>
      </c>
      <c r="M113" s="279"/>
    </row>
    <row r="114" spans="1:13" ht="15.75" hidden="1" x14ac:dyDescent="0.25">
      <c r="A114" s="291" t="s">
        <v>67</v>
      </c>
      <c r="B114" s="291"/>
      <c r="C114" s="292">
        <v>22.1068288078317</v>
      </c>
      <c r="D114" s="292">
        <v>8.0466779779048494</v>
      </c>
      <c r="E114" s="292">
        <v>8.8831460538471294</v>
      </c>
      <c r="F114" s="292">
        <v>7.8717764480699399</v>
      </c>
      <c r="G114" s="292">
        <v>7.58034098753952</v>
      </c>
      <c r="H114" s="292">
        <v>4.60258709351496</v>
      </c>
      <c r="I114" s="292"/>
      <c r="J114" s="292">
        <v>4.0164958911222897</v>
      </c>
      <c r="K114" s="292">
        <v>3.4352351107273602</v>
      </c>
      <c r="L114" s="292">
        <v>100</v>
      </c>
      <c r="M114" s="279"/>
    </row>
    <row r="115" spans="1:13" ht="15.75" hidden="1" x14ac:dyDescent="0.25">
      <c r="A115" s="291" t="s">
        <v>68</v>
      </c>
      <c r="B115" s="291"/>
      <c r="C115" s="292">
        <v>25.173591707718298</v>
      </c>
      <c r="D115" s="292">
        <v>8.9468148823187192</v>
      </c>
      <c r="E115" s="292">
        <v>8.6622477081309395</v>
      </c>
      <c r="F115" s="292">
        <v>7.6589549822181304</v>
      </c>
      <c r="G115" s="292">
        <v>6.9309158019320796</v>
      </c>
      <c r="H115" s="292">
        <v>4.5060767844195899</v>
      </c>
      <c r="I115" s="292"/>
      <c r="J115" s="292">
        <v>3.5259964866127298</v>
      </c>
      <c r="K115" s="292">
        <v>1.9492708145269699</v>
      </c>
      <c r="L115" s="292">
        <v>100</v>
      </c>
      <c r="M115" s="279"/>
    </row>
    <row r="116" spans="1:13" ht="15.75" hidden="1" x14ac:dyDescent="0.25">
      <c r="A116" s="291" t="s">
        <v>69</v>
      </c>
      <c r="B116" s="291"/>
      <c r="C116" s="292">
        <v>24.1797101059177</v>
      </c>
      <c r="D116" s="292">
        <v>7.6421880677765399</v>
      </c>
      <c r="E116" s="292">
        <v>8.7197017617054495</v>
      </c>
      <c r="F116" s="292">
        <v>8.9274659165848007</v>
      </c>
      <c r="G116" s="292">
        <v>7.3533370119645198</v>
      </c>
      <c r="H116" s="292">
        <v>4.55045556706997</v>
      </c>
      <c r="I116" s="292"/>
      <c r="J116" s="292">
        <v>3.7463157611401998</v>
      </c>
      <c r="K116" s="292">
        <v>2.6356607404815402</v>
      </c>
      <c r="L116" s="292">
        <v>100</v>
      </c>
      <c r="M116" s="279"/>
    </row>
    <row r="117" spans="1:13" ht="15.75" hidden="1" x14ac:dyDescent="0.25">
      <c r="A117" s="291" t="s">
        <v>70</v>
      </c>
      <c r="B117" s="291"/>
      <c r="C117" s="292">
        <v>23.534362845422599</v>
      </c>
      <c r="D117" s="292">
        <v>7.9251167282424797</v>
      </c>
      <c r="E117" s="292">
        <v>8.0995076888546294</v>
      </c>
      <c r="F117" s="292">
        <v>8.1860386820118904</v>
      </c>
      <c r="G117" s="292">
        <v>7.1014479913291799</v>
      </c>
      <c r="H117" s="292">
        <v>4.1483194381687296</v>
      </c>
      <c r="I117" s="292"/>
      <c r="J117" s="292">
        <v>3.7156644723824401</v>
      </c>
      <c r="K117" s="292">
        <v>2.3423910314907799</v>
      </c>
      <c r="L117" s="292">
        <v>100</v>
      </c>
      <c r="M117" s="279"/>
    </row>
    <row r="118" spans="1:13" ht="15.75" hidden="1" x14ac:dyDescent="0.25">
      <c r="A118" s="291" t="s">
        <v>71</v>
      </c>
      <c r="B118" s="291"/>
      <c r="C118" s="292">
        <v>25.220767437198699</v>
      </c>
      <c r="D118" s="292">
        <v>8.5287446061002505</v>
      </c>
      <c r="E118" s="292">
        <v>8.1179114398151597</v>
      </c>
      <c r="F118" s="292">
        <v>9.1877235369211796</v>
      </c>
      <c r="G118" s="292">
        <v>7.2080436365171003</v>
      </c>
      <c r="H118" s="292">
        <v>4.03342371522319</v>
      </c>
      <c r="I118" s="292"/>
      <c r="J118" s="292">
        <v>3.9036536087695</v>
      </c>
      <c r="K118" s="292">
        <v>2.55193441861937</v>
      </c>
      <c r="L118" s="292">
        <v>100</v>
      </c>
      <c r="M118" s="279"/>
    </row>
    <row r="119" spans="1:13" ht="15.75" hidden="1" x14ac:dyDescent="0.25">
      <c r="A119" s="291" t="s">
        <v>72</v>
      </c>
      <c r="B119" s="291"/>
      <c r="C119" s="292">
        <v>25.362547693702499</v>
      </c>
      <c r="D119" s="292">
        <v>9.4737637414529097</v>
      </c>
      <c r="E119" s="292">
        <v>6.4036870537569399</v>
      </c>
      <c r="F119" s="292">
        <v>7.8469268255827096</v>
      </c>
      <c r="G119" s="292">
        <v>7.3130595746288396</v>
      </c>
      <c r="H119" s="292">
        <v>3.8739752937176499</v>
      </c>
      <c r="I119" s="292"/>
      <c r="J119" s="292">
        <v>3.9673605077254401</v>
      </c>
      <c r="K119" s="292">
        <v>1.5774243511767601</v>
      </c>
      <c r="L119" s="292">
        <v>100</v>
      </c>
      <c r="M119" s="279"/>
    </row>
    <row r="120" spans="1:13" ht="15.75" hidden="1" x14ac:dyDescent="0.25">
      <c r="A120" s="291" t="s">
        <v>73</v>
      </c>
      <c r="B120" s="291"/>
      <c r="C120" s="292">
        <v>24.293460141430799</v>
      </c>
      <c r="D120" s="292">
        <v>10.775412798961201</v>
      </c>
      <c r="E120" s="292">
        <v>6.4321184790047203</v>
      </c>
      <c r="F120" s="292">
        <v>7.8364245731632396</v>
      </c>
      <c r="G120" s="292">
        <v>7.3442243239923499</v>
      </c>
      <c r="H120" s="292">
        <v>3.7823088666233802</v>
      </c>
      <c r="I120" s="292"/>
      <c r="J120" s="292">
        <v>3.6357893628595002</v>
      </c>
      <c r="K120" s="292">
        <v>2.0819807331239399</v>
      </c>
      <c r="L120" s="292">
        <v>100</v>
      </c>
      <c r="M120" s="279"/>
    </row>
    <row r="121" spans="1:13" ht="15.75" hidden="1" x14ac:dyDescent="0.25">
      <c r="A121" s="291" t="s">
        <v>74</v>
      </c>
      <c r="B121" s="291"/>
      <c r="C121" s="292">
        <v>24.393292742762199</v>
      </c>
      <c r="D121" s="292">
        <v>10.492959553856</v>
      </c>
      <c r="E121" s="292">
        <v>6.6113918298517298</v>
      </c>
      <c r="F121" s="292">
        <v>7.1489929603086999</v>
      </c>
      <c r="G121" s="292">
        <v>6.7090688675955299</v>
      </c>
      <c r="H121" s="292">
        <v>3.3872947385742802</v>
      </c>
      <c r="I121" s="292"/>
      <c r="J121" s="292">
        <v>3.58581916613702</v>
      </c>
      <c r="K121" s="292">
        <v>1.8098181274692899</v>
      </c>
      <c r="L121" s="292">
        <v>100</v>
      </c>
      <c r="M121" s="279"/>
    </row>
    <row r="122" spans="1:13" ht="15.75" hidden="1" x14ac:dyDescent="0.25">
      <c r="A122" s="291" t="s">
        <v>75</v>
      </c>
      <c r="B122" s="291"/>
      <c r="C122" s="292">
        <v>22.497090748468</v>
      </c>
      <c r="D122" s="292">
        <v>10.1540165608723</v>
      </c>
      <c r="E122" s="292">
        <v>6.9898271489783399</v>
      </c>
      <c r="F122" s="292">
        <v>8.1441105313784394</v>
      </c>
      <c r="G122" s="292">
        <v>6.4548387747734797</v>
      </c>
      <c r="H122" s="292">
        <v>3.4168850940938298</v>
      </c>
      <c r="I122" s="292"/>
      <c r="J122" s="292">
        <v>4.2556912583437798</v>
      </c>
      <c r="K122" s="292">
        <v>2.24556100907866</v>
      </c>
      <c r="L122" s="292">
        <v>100</v>
      </c>
      <c r="M122" s="279"/>
    </row>
    <row r="123" spans="1:13" ht="15.75" hidden="1" x14ac:dyDescent="0.25">
      <c r="A123" s="291" t="s">
        <v>76</v>
      </c>
      <c r="B123" s="291"/>
      <c r="C123" s="292">
        <v>25.348595735141</v>
      </c>
      <c r="D123" s="292">
        <v>9.9773453332271398</v>
      </c>
      <c r="E123" s="292">
        <v>6.37221499514754</v>
      </c>
      <c r="F123" s="292">
        <v>8.0014041173676898</v>
      </c>
      <c r="G123" s="292">
        <v>5.6114547658870304</v>
      </c>
      <c r="H123" s="292">
        <v>2.62077326749321</v>
      </c>
      <c r="I123" s="292"/>
      <c r="J123" s="292">
        <v>3.7509992536939198</v>
      </c>
      <c r="K123" s="292">
        <v>1.23936956310121</v>
      </c>
      <c r="L123" s="292">
        <v>100</v>
      </c>
      <c r="M123" s="279"/>
    </row>
    <row r="124" spans="1:13" ht="15.75" hidden="1" x14ac:dyDescent="0.25">
      <c r="A124" s="291" t="s">
        <v>77</v>
      </c>
      <c r="B124" s="291"/>
      <c r="C124" s="292">
        <v>23.704170170009501</v>
      </c>
      <c r="D124" s="292">
        <v>10.597772048382801</v>
      </c>
      <c r="E124" s="292">
        <v>7.13251532458108</v>
      </c>
      <c r="F124" s="292">
        <v>8.4427364800039104</v>
      </c>
      <c r="G124" s="292">
        <v>5.4891131803608104</v>
      </c>
      <c r="H124" s="292">
        <v>2.7643555651691498</v>
      </c>
      <c r="I124" s="292"/>
      <c r="J124" s="292">
        <v>3.4622912385610798</v>
      </c>
      <c r="K124" s="292">
        <v>1.72940121619783</v>
      </c>
      <c r="L124" s="292">
        <v>100</v>
      </c>
      <c r="M124" s="279"/>
    </row>
    <row r="125" spans="1:13" ht="15.75" hidden="1" x14ac:dyDescent="0.25">
      <c r="A125" s="291" t="s">
        <v>78</v>
      </c>
      <c r="B125" s="291"/>
      <c r="C125" s="292">
        <v>22.934954900414098</v>
      </c>
      <c r="D125" s="292">
        <v>10.026736173759801</v>
      </c>
      <c r="E125" s="292">
        <v>6.4527673356426103</v>
      </c>
      <c r="F125" s="292">
        <v>8.2931346337084495</v>
      </c>
      <c r="G125" s="292">
        <v>5.1126781355358499</v>
      </c>
      <c r="H125" s="292">
        <v>2.4969170641802401</v>
      </c>
      <c r="I125" s="292"/>
      <c r="J125" s="292">
        <v>3.4256002218819099</v>
      </c>
      <c r="K125" s="292">
        <v>1.58538203800324</v>
      </c>
      <c r="L125" s="292">
        <v>100</v>
      </c>
      <c r="M125" s="279"/>
    </row>
    <row r="126" spans="1:13" ht="15.75" hidden="1" x14ac:dyDescent="0.25">
      <c r="A126" s="291" t="s">
        <v>79</v>
      </c>
      <c r="B126" s="291"/>
      <c r="C126" s="292">
        <v>21.752725952347902</v>
      </c>
      <c r="D126" s="292">
        <v>10.1314651259652</v>
      </c>
      <c r="E126" s="292">
        <v>6.5926930593675603</v>
      </c>
      <c r="F126" s="292">
        <v>8.4436707711695203</v>
      </c>
      <c r="G126" s="292">
        <v>4.9256170103698302</v>
      </c>
      <c r="H126" s="292">
        <v>2.4483911274389398</v>
      </c>
      <c r="I126" s="292"/>
      <c r="J126" s="292">
        <v>3.19446372694554</v>
      </c>
      <c r="K126" s="292">
        <v>1.8992492284033</v>
      </c>
      <c r="L126" s="292">
        <v>100</v>
      </c>
      <c r="M126" s="279"/>
    </row>
    <row r="127" spans="1:13" ht="15.75" hidden="1" x14ac:dyDescent="0.25">
      <c r="A127" s="291" t="s">
        <v>80</v>
      </c>
      <c r="B127" s="291"/>
      <c r="C127" s="292">
        <v>21.306347337317501</v>
      </c>
      <c r="D127" s="292">
        <v>10.1631453052217</v>
      </c>
      <c r="E127" s="292">
        <v>5.9592840268675102</v>
      </c>
      <c r="F127" s="292">
        <v>7.67708634185718</v>
      </c>
      <c r="G127" s="292">
        <v>4.3075396384587501</v>
      </c>
      <c r="H127" s="292">
        <v>1.88605748224508</v>
      </c>
      <c r="I127" s="292"/>
      <c r="J127" s="292">
        <v>2.9477238897158502</v>
      </c>
      <c r="K127" s="292">
        <v>1.1096546770048801</v>
      </c>
      <c r="L127" s="292">
        <v>100</v>
      </c>
      <c r="M127" s="279"/>
    </row>
    <row r="128" spans="1:13" ht="15.75" hidden="1" x14ac:dyDescent="0.25">
      <c r="A128" s="291" t="s">
        <v>81</v>
      </c>
      <c r="B128" s="291"/>
      <c r="C128" s="292">
        <v>20.272373121347801</v>
      </c>
      <c r="D128" s="292">
        <v>9.3186898489890702</v>
      </c>
      <c r="E128" s="292">
        <v>6.59711490774749</v>
      </c>
      <c r="F128" s="292">
        <v>7.7331109977071604</v>
      </c>
      <c r="G128" s="292">
        <v>4.0043772326402101</v>
      </c>
      <c r="H128" s="292">
        <v>1.5226875777156501</v>
      </c>
      <c r="I128" s="292"/>
      <c r="J128" s="292">
        <v>2.7399032552523201</v>
      </c>
      <c r="K128" s="292">
        <v>1.3898971458143199</v>
      </c>
      <c r="L128" s="292">
        <v>100</v>
      </c>
      <c r="M128" s="279"/>
    </row>
    <row r="129" spans="1:13" ht="15.75" hidden="1" x14ac:dyDescent="0.25">
      <c r="A129" s="291" t="s">
        <v>82</v>
      </c>
      <c r="B129" s="291"/>
      <c r="C129" s="292">
        <v>19.428806481126198</v>
      </c>
      <c r="D129" s="292">
        <v>8.2061800903107809</v>
      </c>
      <c r="E129" s="292">
        <v>6.0041171088746603</v>
      </c>
      <c r="F129" s="292">
        <v>6.8797405778709102</v>
      </c>
      <c r="G129" s="292">
        <v>3.5915872266328202</v>
      </c>
      <c r="H129" s="292">
        <v>1.1515730602367</v>
      </c>
      <c r="I129" s="292"/>
      <c r="J129" s="292">
        <v>2.1928400672903798</v>
      </c>
      <c r="K129" s="292">
        <v>1.33178880264439</v>
      </c>
      <c r="L129" s="292">
        <v>100</v>
      </c>
      <c r="M129" s="279"/>
    </row>
    <row r="130" spans="1:13" ht="15.75" hidden="1" x14ac:dyDescent="0.25">
      <c r="A130" s="291" t="s">
        <v>83</v>
      </c>
      <c r="B130" s="291"/>
      <c r="C130" s="292">
        <v>20.608298909781201</v>
      </c>
      <c r="D130" s="292">
        <v>7.6906700099648404</v>
      </c>
      <c r="E130" s="292">
        <v>5.8609239212393103</v>
      </c>
      <c r="F130" s="292">
        <v>6.2751893172161104</v>
      </c>
      <c r="G130" s="292">
        <v>3.1689380790031598</v>
      </c>
      <c r="H130" s="292">
        <v>1.3995132899059399</v>
      </c>
      <c r="I130" s="292"/>
      <c r="J130" s="292">
        <v>1.86907321054203</v>
      </c>
      <c r="K130" s="292">
        <v>1.6351803281596999</v>
      </c>
      <c r="L130" s="292">
        <v>100</v>
      </c>
      <c r="M130" s="279"/>
    </row>
    <row r="131" spans="1:13" ht="15.75" hidden="1" x14ac:dyDescent="0.25">
      <c r="A131" s="291" t="s">
        <v>84</v>
      </c>
      <c r="B131" s="291"/>
      <c r="C131" s="292">
        <v>18.911971950269301</v>
      </c>
      <c r="D131" s="292">
        <v>6.9427741454656298</v>
      </c>
      <c r="E131" s="292">
        <v>6.0022781937057497</v>
      </c>
      <c r="F131" s="292">
        <v>6.0259917341373397</v>
      </c>
      <c r="G131" s="292">
        <v>3.49901758189641</v>
      </c>
      <c r="H131" s="292">
        <v>1.3664927673701699</v>
      </c>
      <c r="I131" s="292"/>
      <c r="J131" s="292">
        <v>2.1818574477455202</v>
      </c>
      <c r="K131" s="292">
        <v>0.93117991801890299</v>
      </c>
      <c r="L131" s="292">
        <v>100</v>
      </c>
      <c r="M131" s="279"/>
    </row>
    <row r="132" spans="1:13" ht="15.75" hidden="1" x14ac:dyDescent="0.25">
      <c r="A132" s="291" t="s">
        <v>85</v>
      </c>
      <c r="B132" s="291"/>
      <c r="C132" s="292">
        <v>18.922935729549099</v>
      </c>
      <c r="D132" s="292">
        <v>6.2357313754497499</v>
      </c>
      <c r="E132" s="292">
        <v>5.9932789070918497</v>
      </c>
      <c r="F132" s="292">
        <v>4.7835278432232</v>
      </c>
      <c r="G132" s="292">
        <v>3.3297262250470299</v>
      </c>
      <c r="H132" s="292">
        <v>1.1634065713294199</v>
      </c>
      <c r="I132" s="292"/>
      <c r="J132" s="292">
        <v>1.9065165379066</v>
      </c>
      <c r="K132" s="292">
        <v>1.1469691158475299</v>
      </c>
      <c r="L132" s="292">
        <v>100</v>
      </c>
      <c r="M132" s="279"/>
    </row>
    <row r="133" spans="1:13" ht="15.75" hidden="1" x14ac:dyDescent="0.25">
      <c r="A133" s="291" t="s">
        <v>86</v>
      </c>
      <c r="B133" s="291"/>
      <c r="C133" s="292">
        <v>17.103668076127999</v>
      </c>
      <c r="D133" s="292">
        <v>4.9579640835281102</v>
      </c>
      <c r="E133" s="292">
        <v>4.9839533424409703</v>
      </c>
      <c r="F133" s="292">
        <v>3.63918017566687</v>
      </c>
      <c r="G133" s="292">
        <v>2.7839283790738598</v>
      </c>
      <c r="H133" s="292">
        <v>1.2789451096592801</v>
      </c>
      <c r="I133" s="292"/>
      <c r="J133" s="292">
        <v>1.2603080753072999</v>
      </c>
      <c r="K133" s="292">
        <v>0.88431873090345203</v>
      </c>
      <c r="L133" s="292">
        <v>100</v>
      </c>
      <c r="M133" s="279"/>
    </row>
    <row r="134" spans="1:13" ht="15.75" hidden="1" x14ac:dyDescent="0.25">
      <c r="A134" s="291" t="s">
        <v>87</v>
      </c>
      <c r="B134" s="291"/>
      <c r="C134" s="292">
        <v>17.568758759330098</v>
      </c>
      <c r="D134" s="292">
        <v>4.7843117359697498</v>
      </c>
      <c r="E134" s="292">
        <v>4.9724457634965002</v>
      </c>
      <c r="F134" s="292">
        <v>3.3386391356826799</v>
      </c>
      <c r="G134" s="292">
        <v>2.6368357970435499</v>
      </c>
      <c r="H134" s="292">
        <v>1.63613187983943</v>
      </c>
      <c r="I134" s="292"/>
      <c r="J134" s="292">
        <v>1.1309180306383699</v>
      </c>
      <c r="K134" s="292">
        <v>0.91318988642200805</v>
      </c>
      <c r="L134" s="292">
        <v>100</v>
      </c>
      <c r="M134" s="279"/>
    </row>
    <row r="135" spans="1:13" ht="15.75" hidden="1" x14ac:dyDescent="0.25">
      <c r="A135" s="291" t="s">
        <v>26</v>
      </c>
      <c r="B135" s="291"/>
      <c r="C135" s="292">
        <v>15.755571584209299</v>
      </c>
      <c r="D135" s="292">
        <v>4.3642193590063298</v>
      </c>
      <c r="E135" s="292">
        <v>4.7713880721155499</v>
      </c>
      <c r="F135" s="292">
        <v>3.4032811137645802</v>
      </c>
      <c r="G135" s="292">
        <v>2.6513661824042201</v>
      </c>
      <c r="H135" s="292">
        <v>1.6439039329518801</v>
      </c>
      <c r="I135" s="292"/>
      <c r="J135" s="292">
        <v>1.1769903655146701</v>
      </c>
      <c r="K135" s="292">
        <v>0.62338818591527601</v>
      </c>
      <c r="L135" s="292">
        <v>100</v>
      </c>
      <c r="M135" s="279"/>
    </row>
    <row r="136" spans="1:13" ht="15.75" hidden="1" x14ac:dyDescent="0.25">
      <c r="A136" s="291" t="s">
        <v>27</v>
      </c>
      <c r="B136" s="291"/>
      <c r="C136" s="292">
        <v>15.877490553515701</v>
      </c>
      <c r="D136" s="292">
        <v>4.2657631464857397</v>
      </c>
      <c r="E136" s="292">
        <v>5.4907754233196098</v>
      </c>
      <c r="F136" s="292">
        <v>3.88173967359032</v>
      </c>
      <c r="G136" s="292">
        <v>2.23982872018887</v>
      </c>
      <c r="H136" s="292">
        <v>1.3811694942766299</v>
      </c>
      <c r="I136" s="292"/>
      <c r="J136" s="292">
        <v>1.10255214315507</v>
      </c>
      <c r="K136" s="292">
        <v>0.91783459252212396</v>
      </c>
      <c r="L136" s="292">
        <v>100</v>
      </c>
      <c r="M136" s="279"/>
    </row>
    <row r="137" spans="1:13" ht="15.75" hidden="1" x14ac:dyDescent="0.25">
      <c r="A137" s="291" t="s">
        <v>28</v>
      </c>
      <c r="B137" s="291"/>
      <c r="C137" s="292">
        <v>14.1678208790764</v>
      </c>
      <c r="D137" s="292">
        <v>3.3807668079974902</v>
      </c>
      <c r="E137" s="292">
        <v>4.58050559319455</v>
      </c>
      <c r="F137" s="292">
        <v>3.8338473511547599</v>
      </c>
      <c r="G137" s="292">
        <v>2.13864804002211</v>
      </c>
      <c r="H137" s="292">
        <v>1.39545725111874</v>
      </c>
      <c r="I137" s="292"/>
      <c r="J137" s="292">
        <v>1.0111478618335501</v>
      </c>
      <c r="K137" s="292">
        <v>0.94796316023678895</v>
      </c>
      <c r="L137" s="292">
        <v>100</v>
      </c>
      <c r="M137" s="279"/>
    </row>
    <row r="138" spans="1:13" ht="15.75" hidden="1" x14ac:dyDescent="0.25">
      <c r="A138" s="291" t="s">
        <v>29</v>
      </c>
      <c r="B138" s="291"/>
      <c r="C138" s="292">
        <v>14.055132436428201</v>
      </c>
      <c r="D138" s="292">
        <v>3.7714291530633801</v>
      </c>
      <c r="E138" s="292">
        <v>4.4617933182520302</v>
      </c>
      <c r="F138" s="292">
        <v>4.4088645507034698</v>
      </c>
      <c r="G138" s="292">
        <v>1.51406811016309</v>
      </c>
      <c r="H138" s="292">
        <v>1.5713227865978301</v>
      </c>
      <c r="I138" s="292"/>
      <c r="J138" s="292">
        <v>0.81632445334507298</v>
      </c>
      <c r="K138" s="292">
        <v>0.96086070318921302</v>
      </c>
      <c r="L138" s="292">
        <v>100</v>
      </c>
      <c r="M138" s="279"/>
    </row>
    <row r="139" spans="1:13" ht="15.75" hidden="1" x14ac:dyDescent="0.25">
      <c r="A139" s="291" t="s">
        <v>30</v>
      </c>
      <c r="B139" s="291"/>
      <c r="C139" s="292">
        <v>13.4069267871389</v>
      </c>
      <c r="D139" s="292">
        <v>4.0295252106068302</v>
      </c>
      <c r="E139" s="292">
        <v>4.0492867546421296</v>
      </c>
      <c r="F139" s="292">
        <v>3.0246141009595302</v>
      </c>
      <c r="G139" s="292">
        <v>1.1555013942867201</v>
      </c>
      <c r="H139" s="292">
        <v>1.7276712850127001</v>
      </c>
      <c r="I139" s="292"/>
      <c r="J139" s="292">
        <v>0.67262440623879305</v>
      </c>
      <c r="K139" s="292">
        <v>0.657986225471898</v>
      </c>
      <c r="L139" s="292">
        <v>100</v>
      </c>
      <c r="M139" s="279"/>
    </row>
    <row r="140" spans="1:13" ht="15.75" hidden="1" x14ac:dyDescent="0.25">
      <c r="A140" s="291" t="s">
        <v>31</v>
      </c>
      <c r="B140" s="291"/>
      <c r="C140" s="292">
        <v>11.859484309848201</v>
      </c>
      <c r="D140" s="292">
        <v>4.3379357199757802</v>
      </c>
      <c r="E140" s="292">
        <v>3.7566501629032198</v>
      </c>
      <c r="F140" s="292">
        <v>2.50530168025821</v>
      </c>
      <c r="G140" s="292">
        <v>1.1868817871817601</v>
      </c>
      <c r="H140" s="292">
        <v>1.35770767718031</v>
      </c>
      <c r="I140" s="292"/>
      <c r="J140" s="292">
        <v>0.59474325107498704</v>
      </c>
      <c r="K140" s="292">
        <v>0.81527578505023801</v>
      </c>
      <c r="L140" s="292">
        <v>100</v>
      </c>
      <c r="M140" s="279"/>
    </row>
    <row r="141" spans="1:13" ht="15.75" hidden="1" x14ac:dyDescent="0.25">
      <c r="A141" s="291" t="s">
        <v>32</v>
      </c>
      <c r="B141" s="291"/>
      <c r="C141" s="292">
        <v>10.271469817645199</v>
      </c>
      <c r="D141" s="292">
        <v>3.3550795780880001</v>
      </c>
      <c r="E141" s="292">
        <v>2.8953682241470502</v>
      </c>
      <c r="F141" s="292">
        <v>2.5317043982409402</v>
      </c>
      <c r="G141" s="292">
        <v>0.97848419185493696</v>
      </c>
      <c r="H141" s="292">
        <v>1.2964479842606</v>
      </c>
      <c r="I141" s="292"/>
      <c r="J141" s="292">
        <v>0.54452751781042597</v>
      </c>
      <c r="K141" s="292">
        <v>0.73158782442666803</v>
      </c>
      <c r="L141" s="292">
        <v>100</v>
      </c>
      <c r="M141" s="279"/>
    </row>
    <row r="142" spans="1:13" ht="15.75" hidden="1" x14ac:dyDescent="0.25">
      <c r="A142" s="291" t="s">
        <v>33</v>
      </c>
      <c r="B142" s="291"/>
      <c r="C142" s="292">
        <v>9.7852681607479308</v>
      </c>
      <c r="D142" s="292">
        <v>3.5720892905068302</v>
      </c>
      <c r="E142" s="292">
        <v>2.4248204053874498</v>
      </c>
      <c r="F142" s="292">
        <v>2.6382233617609998</v>
      </c>
      <c r="G142" s="292">
        <v>1.1709803247164401</v>
      </c>
      <c r="H142" s="292">
        <v>1.49486295569609</v>
      </c>
      <c r="I142" s="292"/>
      <c r="J142" s="292">
        <v>0.57532811681662199</v>
      </c>
      <c r="K142" s="292">
        <v>0.832245473329842</v>
      </c>
      <c r="L142" s="292">
        <v>100</v>
      </c>
      <c r="M142" s="279"/>
    </row>
    <row r="143" spans="1:13" ht="15.75" hidden="1" x14ac:dyDescent="0.25">
      <c r="A143" s="291" t="s">
        <v>34</v>
      </c>
      <c r="B143" s="291"/>
      <c r="C143" s="292">
        <v>8.3599214516205098</v>
      </c>
      <c r="D143" s="292">
        <v>3.15246153343569</v>
      </c>
      <c r="E143" s="292">
        <v>2.30527152548648</v>
      </c>
      <c r="F143" s="292">
        <v>2.2954711269369401</v>
      </c>
      <c r="G143" s="292">
        <v>0.96043905785501904</v>
      </c>
      <c r="H143" s="292">
        <v>1.43557689864573</v>
      </c>
      <c r="I143" s="292"/>
      <c r="J143" s="292">
        <v>0.51960261198770197</v>
      </c>
      <c r="K143" s="292">
        <v>0.54791487446415399</v>
      </c>
      <c r="L143" s="292">
        <v>100</v>
      </c>
      <c r="M143" s="279"/>
    </row>
    <row r="144" spans="1:13" ht="15.75" hidden="1" x14ac:dyDescent="0.25">
      <c r="A144" s="291" t="s">
        <v>35</v>
      </c>
      <c r="B144" s="291"/>
      <c r="C144" s="292">
        <v>7.6534355720441898</v>
      </c>
      <c r="D144" s="292">
        <v>2.7933076358675999</v>
      </c>
      <c r="E144" s="292">
        <v>1.84711730238614</v>
      </c>
      <c r="F144" s="292">
        <v>2.5779449605754001</v>
      </c>
      <c r="G144" s="292">
        <v>0.94143664679074501</v>
      </c>
      <c r="H144" s="292">
        <v>1.17312720245538</v>
      </c>
      <c r="I144" s="292"/>
      <c r="J144" s="298">
        <v>0.48838963696301402</v>
      </c>
      <c r="K144" s="292">
        <v>0.70747258879576702</v>
      </c>
      <c r="L144" s="292">
        <v>100</v>
      </c>
      <c r="M144" s="279"/>
    </row>
    <row r="145" spans="1:13" ht="15.75" hidden="1" x14ac:dyDescent="0.2">
      <c r="A145" s="299" t="s">
        <v>36</v>
      </c>
      <c r="B145" s="299"/>
      <c r="C145" s="300">
        <v>7.2671841553330898</v>
      </c>
      <c r="D145" s="300">
        <v>2.84438582455837</v>
      </c>
      <c r="E145" s="300">
        <v>1.7128298269512101</v>
      </c>
      <c r="F145" s="300">
        <v>2.33194231226621</v>
      </c>
      <c r="G145" s="300">
        <v>0.77262931811138302</v>
      </c>
      <c r="H145" s="300">
        <v>1.27804565143751</v>
      </c>
      <c r="I145" s="300"/>
      <c r="J145" s="298">
        <v>0.394062574325931</v>
      </c>
      <c r="K145" s="300">
        <v>0.718574095295754</v>
      </c>
      <c r="L145" s="300">
        <v>100</v>
      </c>
      <c r="M145" s="279"/>
    </row>
    <row r="146" spans="1:13" ht="15.75" hidden="1" x14ac:dyDescent="0.2">
      <c r="A146" s="301" t="s">
        <v>37</v>
      </c>
      <c r="B146" s="301"/>
      <c r="C146" s="302">
        <v>7.6015904837008703</v>
      </c>
      <c r="D146" s="302">
        <v>2.9593543054222802</v>
      </c>
      <c r="E146" s="302">
        <v>1.7610283987800599</v>
      </c>
      <c r="F146" s="302">
        <v>2.1410722938499398</v>
      </c>
      <c r="G146" s="302">
        <v>1.03395692202449</v>
      </c>
      <c r="H146" s="302">
        <v>1.04440812913892</v>
      </c>
      <c r="I146" s="302"/>
      <c r="J146" s="303">
        <v>0.49381953615642599</v>
      </c>
      <c r="K146" s="302">
        <v>0.85438618160397495</v>
      </c>
      <c r="L146" s="302">
        <v>100</v>
      </c>
      <c r="M146" s="304"/>
    </row>
    <row r="147" spans="1:13" ht="15.75" hidden="1" x14ac:dyDescent="0.2">
      <c r="A147" s="299" t="s">
        <v>38</v>
      </c>
      <c r="B147" s="299"/>
      <c r="C147" s="300">
        <v>7.1791393448141196</v>
      </c>
      <c r="D147" s="300">
        <v>2.9675907848496701</v>
      </c>
      <c r="E147" s="300">
        <v>1.7448397043180901</v>
      </c>
      <c r="F147" s="300">
        <v>1.4829538569255001</v>
      </c>
      <c r="G147" s="300">
        <v>0.90061129138671603</v>
      </c>
      <c r="H147" s="300">
        <v>1.3259233327498701</v>
      </c>
      <c r="I147" s="300"/>
      <c r="J147" s="305">
        <v>0.41588684377061802</v>
      </c>
      <c r="K147" s="300">
        <v>0.637210680095329</v>
      </c>
      <c r="L147" s="300">
        <v>100</v>
      </c>
      <c r="M147" s="304"/>
    </row>
    <row r="148" spans="1:13" ht="16.5" hidden="1" thickBot="1" x14ac:dyDescent="0.25">
      <c r="A148" s="306" t="s">
        <v>39</v>
      </c>
      <c r="B148" s="306"/>
      <c r="C148" s="307">
        <v>6.64837538254287</v>
      </c>
      <c r="D148" s="307">
        <v>2.80317894952631</v>
      </c>
      <c r="E148" s="307">
        <v>1.50235016765994</v>
      </c>
      <c r="F148" s="307">
        <v>1.4796538444642899</v>
      </c>
      <c r="G148" s="307">
        <v>0.80700071749666902</v>
      </c>
      <c r="H148" s="307">
        <v>0.87252719898086195</v>
      </c>
      <c r="I148" s="307"/>
      <c r="J148" s="308">
        <v>0.48247990277188002</v>
      </c>
      <c r="K148" s="307">
        <v>0.75849647840920698</v>
      </c>
      <c r="L148" s="307">
        <v>100</v>
      </c>
      <c r="M148" s="304"/>
    </row>
    <row r="149" spans="1:13" ht="15" hidden="1" x14ac:dyDescent="0.2">
      <c r="A149" s="309" t="s">
        <v>89</v>
      </c>
      <c r="B149" s="309"/>
      <c r="C149" s="296"/>
      <c r="D149" s="296"/>
      <c r="E149" s="296"/>
      <c r="F149" s="296"/>
      <c r="G149" s="296"/>
      <c r="H149" s="296"/>
      <c r="I149" s="296"/>
      <c r="J149" s="296"/>
      <c r="K149" s="296"/>
      <c r="L149" s="296"/>
      <c r="M149" s="279"/>
    </row>
    <row r="150" spans="1:13" hidden="1" x14ac:dyDescent="0.2">
      <c r="A150" s="280" t="s">
        <v>90</v>
      </c>
      <c r="B150" s="280"/>
      <c r="C150" s="282"/>
      <c r="D150" s="282"/>
      <c r="E150" s="282"/>
      <c r="F150" s="282"/>
      <c r="G150" s="282"/>
      <c r="H150" s="282"/>
      <c r="I150" s="282"/>
      <c r="J150" s="282"/>
      <c r="K150" s="282"/>
      <c r="L150" s="279" t="s">
        <v>91</v>
      </c>
      <c r="M150" s="282"/>
    </row>
    <row r="151" spans="1:13" hidden="1" x14ac:dyDescent="0.2">
      <c r="A151" s="310" t="s">
        <v>547</v>
      </c>
      <c r="B151" s="310"/>
      <c r="C151" s="282"/>
      <c r="D151" s="282"/>
      <c r="E151" s="282"/>
      <c r="F151" s="282"/>
      <c r="G151" s="282"/>
      <c r="H151" s="282"/>
      <c r="I151" s="282"/>
      <c r="J151" s="282"/>
      <c r="K151" s="282"/>
      <c r="L151" s="279" t="s">
        <v>92</v>
      </c>
      <c r="M151" s="282"/>
    </row>
    <row r="152" spans="1:13" ht="15" hidden="1" x14ac:dyDescent="0.2">
      <c r="A152" s="311" t="s">
        <v>25</v>
      </c>
      <c r="B152" s="311"/>
      <c r="C152" s="279"/>
      <c r="D152" s="279"/>
      <c r="E152" s="279"/>
      <c r="F152" s="280"/>
      <c r="G152" s="279"/>
      <c r="H152" s="279"/>
      <c r="I152" s="279"/>
      <c r="J152" s="279"/>
      <c r="K152" s="279"/>
      <c r="L152" s="279"/>
      <c r="M152" s="280"/>
    </row>
    <row r="153" spans="1:13" ht="15" hidden="1" x14ac:dyDescent="0.2">
      <c r="A153" s="309" t="s">
        <v>93</v>
      </c>
      <c r="B153" s="309"/>
      <c r="C153" s="282"/>
      <c r="D153" s="282"/>
      <c r="E153" s="282"/>
      <c r="F153" s="282"/>
      <c r="G153" s="282"/>
      <c r="H153" s="282"/>
      <c r="I153" s="282"/>
      <c r="J153" s="282"/>
      <c r="K153" s="282"/>
      <c r="L153" s="282"/>
      <c r="M153" s="282"/>
    </row>
    <row r="154" spans="1:13" ht="15" hidden="1" x14ac:dyDescent="0.2">
      <c r="A154" s="313" t="s">
        <v>94</v>
      </c>
      <c r="B154" s="313"/>
      <c r="C154" s="282"/>
      <c r="D154" s="282"/>
      <c r="E154" s="282"/>
      <c r="F154" s="282"/>
      <c r="G154" s="282"/>
      <c r="H154" s="282"/>
      <c r="I154" s="282"/>
      <c r="J154" s="282"/>
      <c r="K154" s="282"/>
      <c r="L154" s="282"/>
      <c r="M154" s="282"/>
    </row>
    <row r="155" spans="1:13" hidden="1" x14ac:dyDescent="0.2"/>
    <row r="156" spans="1:13" hidden="1" x14ac:dyDescent="0.2"/>
    <row r="158" spans="1:13" x14ac:dyDescent="0.2">
      <c r="A158" s="282"/>
      <c r="B158" s="282"/>
      <c r="C158" s="16"/>
      <c r="D158" s="282"/>
      <c r="E158" s="282"/>
      <c r="F158" s="282"/>
      <c r="G158" s="282"/>
      <c r="H158" s="282"/>
      <c r="I158" s="282"/>
      <c r="J158" s="282"/>
      <c r="K158" s="282"/>
      <c r="L158" s="282"/>
      <c r="M158" s="282"/>
    </row>
    <row r="159" spans="1:13" x14ac:dyDescent="0.2">
      <c r="A159" s="282"/>
      <c r="B159" s="282"/>
      <c r="C159" s="15"/>
      <c r="D159" s="282"/>
      <c r="E159" s="282"/>
      <c r="F159" s="282"/>
      <c r="G159" s="282"/>
      <c r="H159" s="282"/>
      <c r="I159" s="282"/>
      <c r="J159" s="282"/>
      <c r="K159" s="282"/>
      <c r="L159" s="282"/>
      <c r="M159" s="282"/>
    </row>
    <row r="160" spans="1:13" x14ac:dyDescent="0.2">
      <c r="C160" s="15"/>
    </row>
    <row r="161" spans="3:4" x14ac:dyDescent="0.2">
      <c r="C161" s="15"/>
    </row>
    <row r="162" spans="3:4" x14ac:dyDescent="0.2">
      <c r="C162" s="15"/>
    </row>
    <row r="163" spans="3:4" x14ac:dyDescent="0.2">
      <c r="C163" s="15"/>
    </row>
    <row r="164" spans="3:4" x14ac:dyDescent="0.2">
      <c r="C164" s="15"/>
    </row>
    <row r="165" spans="3:4" x14ac:dyDescent="0.2">
      <c r="C165" s="15"/>
    </row>
    <row r="166" spans="3:4" x14ac:dyDescent="0.2">
      <c r="C166" s="15"/>
    </row>
    <row r="167" spans="3:4" x14ac:dyDescent="0.2">
      <c r="C167" s="15"/>
    </row>
    <row r="168" spans="3:4" x14ac:dyDescent="0.2">
      <c r="C168" s="15"/>
    </row>
    <row r="169" spans="3:4" x14ac:dyDescent="0.2">
      <c r="C169" s="15"/>
    </row>
    <row r="170" spans="3:4" x14ac:dyDescent="0.2">
      <c r="C170" s="15"/>
    </row>
    <row r="171" spans="3:4" x14ac:dyDescent="0.2">
      <c r="C171" s="282"/>
      <c r="D171" s="282"/>
    </row>
    <row r="172" spans="3:4" x14ac:dyDescent="0.2">
      <c r="C172" s="282"/>
      <c r="D172" s="282"/>
    </row>
    <row r="173" spans="3:4" x14ac:dyDescent="0.2">
      <c r="C173" s="282"/>
      <c r="D173" s="282"/>
    </row>
    <row r="181" spans="11:23" x14ac:dyDescent="0.2">
      <c r="K181" s="24"/>
      <c r="L181" s="21"/>
      <c r="M181" s="21"/>
      <c r="N181" s="21"/>
      <c r="O181" s="21"/>
      <c r="P181" s="21"/>
      <c r="Q181" s="21"/>
      <c r="R181" s="21"/>
      <c r="S181" s="21"/>
      <c r="T181" s="21"/>
      <c r="U181" s="21"/>
      <c r="V181" s="21"/>
      <c r="W181" s="21"/>
    </row>
    <row r="182" spans="11:23" x14ac:dyDescent="0.2">
      <c r="K182" s="24"/>
      <c r="L182" s="21"/>
      <c r="M182" s="21"/>
      <c r="N182" s="21"/>
      <c r="O182" s="21"/>
      <c r="P182" s="21"/>
      <c r="Q182" s="21"/>
      <c r="R182" s="21"/>
      <c r="S182" s="21"/>
      <c r="T182" s="21"/>
      <c r="U182" s="21"/>
      <c r="V182" s="21"/>
      <c r="W182" s="21"/>
    </row>
    <row r="183" spans="11:23" x14ac:dyDescent="0.2">
      <c r="K183" s="24"/>
      <c r="L183" s="21"/>
      <c r="M183" s="21"/>
      <c r="N183" s="21"/>
      <c r="O183" s="21"/>
      <c r="P183" s="21"/>
      <c r="Q183" s="21"/>
      <c r="R183" s="21"/>
      <c r="S183" s="21"/>
      <c r="T183" s="21"/>
      <c r="U183" s="21"/>
      <c r="V183" s="21"/>
      <c r="W183" s="21"/>
    </row>
    <row r="184" spans="11:23" x14ac:dyDescent="0.2">
      <c r="K184" s="24"/>
      <c r="L184" s="21"/>
      <c r="M184" s="21"/>
      <c r="N184" s="21"/>
      <c r="O184" s="21"/>
      <c r="P184" s="21"/>
      <c r="Q184" s="21"/>
      <c r="R184" s="21"/>
      <c r="S184" s="21"/>
      <c r="T184" s="21"/>
      <c r="U184" s="21"/>
      <c r="V184" s="21"/>
      <c r="W184" s="21"/>
    </row>
    <row r="185" spans="11:23" x14ac:dyDescent="0.2">
      <c r="K185" s="24"/>
      <c r="L185" s="21"/>
      <c r="M185" s="21"/>
      <c r="N185" s="21"/>
      <c r="O185" s="21"/>
      <c r="P185" s="21"/>
      <c r="Q185" s="21"/>
      <c r="R185" s="21"/>
      <c r="S185" s="21"/>
      <c r="T185" s="21"/>
      <c r="U185" s="21"/>
      <c r="V185" s="21"/>
      <c r="W185" s="21"/>
    </row>
    <row r="186" spans="11:23" x14ac:dyDescent="0.2">
      <c r="K186" s="24"/>
      <c r="L186" s="21"/>
      <c r="M186" s="21"/>
      <c r="N186" s="21"/>
      <c r="O186" s="21"/>
      <c r="P186" s="21"/>
      <c r="Q186" s="21"/>
      <c r="R186" s="21"/>
      <c r="S186" s="21"/>
      <c r="T186" s="21"/>
      <c r="U186" s="21"/>
      <c r="V186" s="21"/>
      <c r="W186" s="21"/>
    </row>
    <row r="187" spans="11:23" x14ac:dyDescent="0.2">
      <c r="K187" s="24"/>
      <c r="L187" s="21"/>
      <c r="M187" s="21"/>
      <c r="N187" s="21"/>
      <c r="O187" s="21"/>
      <c r="P187" s="21"/>
      <c r="Q187" s="21"/>
      <c r="R187" s="21"/>
      <c r="S187" s="21"/>
      <c r="T187" s="21"/>
      <c r="U187" s="21"/>
      <c r="V187" s="21"/>
      <c r="W187" s="21"/>
    </row>
    <row r="188" spans="11:23" x14ac:dyDescent="0.2">
      <c r="K188" s="24"/>
      <c r="L188" s="21"/>
      <c r="M188" s="21"/>
      <c r="N188" s="21"/>
      <c r="O188" s="21"/>
      <c r="P188" s="21"/>
      <c r="Q188" s="21"/>
      <c r="R188" s="21"/>
      <c r="S188" s="21"/>
      <c r="T188" s="21"/>
      <c r="U188" s="21"/>
      <c r="V188" s="21"/>
      <c r="W188" s="21"/>
    </row>
    <row r="189" spans="11:23" x14ac:dyDescent="0.2">
      <c r="L189" s="21"/>
      <c r="M189" s="21"/>
      <c r="N189" s="21"/>
      <c r="O189" s="21"/>
      <c r="P189" s="21"/>
      <c r="Q189" s="21"/>
      <c r="R189" s="21"/>
      <c r="S189" s="21"/>
      <c r="T189" s="21"/>
      <c r="U189" s="21"/>
      <c r="V189" s="21"/>
      <c r="W189" s="21"/>
    </row>
    <row r="204" spans="11:28" x14ac:dyDescent="0.2">
      <c r="K204" s="203" t="s">
        <v>97</v>
      </c>
    </row>
    <row r="205" spans="11:28" x14ac:dyDescent="0.2">
      <c r="K205" s="21"/>
      <c r="L205" s="23">
        <v>2007</v>
      </c>
      <c r="M205" s="23">
        <v>2008</v>
      </c>
      <c r="N205" s="23">
        <v>2009</v>
      </c>
      <c r="O205" s="23">
        <v>2010</v>
      </c>
      <c r="P205" s="23">
        <v>2011</v>
      </c>
      <c r="Q205" s="23">
        <v>2012</v>
      </c>
      <c r="R205" s="23">
        <v>2013</v>
      </c>
      <c r="S205" s="23">
        <v>2014</v>
      </c>
      <c r="T205" s="23">
        <v>2015</v>
      </c>
      <c r="U205" s="23">
        <v>2016</v>
      </c>
      <c r="V205" s="23">
        <v>2017</v>
      </c>
      <c r="W205" s="23">
        <v>2018</v>
      </c>
      <c r="X205" s="23">
        <v>2019</v>
      </c>
      <c r="Y205" s="23">
        <v>2020</v>
      </c>
      <c r="Z205" s="23">
        <v>2021</v>
      </c>
      <c r="AA205" s="23">
        <v>2022</v>
      </c>
      <c r="AB205" s="23">
        <v>2023</v>
      </c>
    </row>
    <row r="206" spans="11:28" ht="22.5" x14ac:dyDescent="0.2">
      <c r="K206" s="24" t="s">
        <v>325</v>
      </c>
      <c r="L206" s="314">
        <v>4.2257360959651038</v>
      </c>
      <c r="M206" s="314">
        <v>5.4003224073078995</v>
      </c>
      <c r="N206" s="314">
        <v>7.4724395448079663</v>
      </c>
      <c r="O206" s="314">
        <v>10.450210689731648</v>
      </c>
      <c r="P206" s="314">
        <v>13.88447270800212</v>
      </c>
      <c r="Q206" s="314">
        <v>18.266159030239375</v>
      </c>
      <c r="R206" s="314">
        <v>23.831493618489134</v>
      </c>
      <c r="S206" s="314">
        <v>29.835816485881903</v>
      </c>
      <c r="T206" s="314">
        <v>35.782307242502711</v>
      </c>
      <c r="U206" s="314">
        <v>41.564259586535698</v>
      </c>
      <c r="V206" s="314">
        <v>46.686159844054579</v>
      </c>
      <c r="W206" s="314">
        <v>50.772325020112632</v>
      </c>
      <c r="X206" s="314">
        <v>53.84036442859972</v>
      </c>
      <c r="Y206" s="314">
        <v>55.012302563695528</v>
      </c>
      <c r="Z206" s="314">
        <v>55.996346596775474</v>
      </c>
      <c r="AA206" s="314">
        <v>56.690057557360248</v>
      </c>
      <c r="AB206" s="314">
        <v>57.37775180206507</v>
      </c>
    </row>
    <row r="207" spans="11:28" ht="22.5" x14ac:dyDescent="0.2">
      <c r="K207" s="24" t="s">
        <v>326</v>
      </c>
      <c r="L207" s="314">
        <v>49.282079243911305</v>
      </c>
      <c r="M207" s="314">
        <v>54.025613469460865</v>
      </c>
      <c r="N207" s="314">
        <v>57.650248933143665</v>
      </c>
      <c r="O207" s="314">
        <v>59.507651363938784</v>
      </c>
      <c r="P207" s="314">
        <v>60.355944179473596</v>
      </c>
      <c r="Q207" s="314">
        <v>59.75230843289134</v>
      </c>
      <c r="R207" s="314">
        <v>57.567264573991039</v>
      </c>
      <c r="S207" s="314">
        <v>54.340944582788154</v>
      </c>
      <c r="T207" s="314">
        <v>50.718402806783068</v>
      </c>
      <c r="U207" s="314">
        <v>46.907237680325515</v>
      </c>
      <c r="V207" s="314">
        <v>43.392625081221567</v>
      </c>
      <c r="W207" s="314">
        <v>40.539018503620269</v>
      </c>
      <c r="X207" s="314">
        <v>38.431372549019613</v>
      </c>
      <c r="Y207" s="314">
        <v>37.741090562743075</v>
      </c>
      <c r="Z207" s="314">
        <v>37.05424509570328</v>
      </c>
      <c r="AA207" s="314">
        <v>36.686903729401564</v>
      </c>
      <c r="AB207" s="314">
        <v>36.278979154490557</v>
      </c>
    </row>
    <row r="208" spans="11:28" ht="22.5" x14ac:dyDescent="0.2">
      <c r="K208" s="24" t="s">
        <v>327</v>
      </c>
      <c r="L208" s="314">
        <v>9.8964013086150473</v>
      </c>
      <c r="M208" s="314">
        <v>10.500626903098693</v>
      </c>
      <c r="N208" s="314">
        <v>10.784139402560456</v>
      </c>
      <c r="O208" s="314">
        <v>10.707473941006874</v>
      </c>
      <c r="P208" s="314">
        <v>10.514926691397278</v>
      </c>
      <c r="Q208" s="314">
        <v>10.06520502385016</v>
      </c>
      <c r="R208" s="314">
        <v>9.3696102104173864</v>
      </c>
      <c r="S208" s="314">
        <v>8.5890347359979735</v>
      </c>
      <c r="T208" s="314">
        <v>7.7019463703951212</v>
      </c>
      <c r="U208" s="314">
        <v>6.8431219432000328</v>
      </c>
      <c r="V208" s="314">
        <v>6.0469460688758936</v>
      </c>
      <c r="W208" s="314">
        <v>5.3539823008849563</v>
      </c>
      <c r="X208" s="314">
        <v>4.7969895028718561</v>
      </c>
      <c r="Y208" s="314">
        <v>4.5400428605444878</v>
      </c>
      <c r="Z208" s="314">
        <v>4.328488602970376</v>
      </c>
      <c r="AA208" s="314">
        <v>4.1315146258771582</v>
      </c>
      <c r="AB208" s="314">
        <v>3.9703876875121757</v>
      </c>
    </row>
    <row r="209" spans="11:28" ht="22.5" x14ac:dyDescent="0.2">
      <c r="K209" s="24" t="s">
        <v>56</v>
      </c>
      <c r="L209" s="314">
        <v>1.9720101781170483</v>
      </c>
      <c r="M209" s="314">
        <v>2.1583378112126099</v>
      </c>
      <c r="N209" s="314">
        <v>2.2315078236130867</v>
      </c>
      <c r="O209" s="314">
        <v>2.2089155023286762</v>
      </c>
      <c r="P209" s="314">
        <v>2.1595124536301005</v>
      </c>
      <c r="Q209" s="314">
        <v>2.0436742374513153</v>
      </c>
      <c r="R209" s="314">
        <v>1.9058295964125562</v>
      </c>
      <c r="S209" s="314">
        <v>1.751572194318997</v>
      </c>
      <c r="T209" s="314">
        <v>1.5829922312254616</v>
      </c>
      <c r="U209" s="314">
        <v>1.4302741358760427</v>
      </c>
      <c r="V209" s="314">
        <v>1.2914230019493176</v>
      </c>
      <c r="W209" s="314">
        <v>1.174577634754626</v>
      </c>
      <c r="X209" s="314">
        <v>1.0615963557140027</v>
      </c>
      <c r="Y209" s="314">
        <v>0.99611080244463834</v>
      </c>
      <c r="Z209" s="314">
        <v>0.94511952982288938</v>
      </c>
      <c r="AA209" s="314">
        <v>0.879129543483403</v>
      </c>
      <c r="AB209" s="314">
        <v>0.82213130722774208</v>
      </c>
    </row>
    <row r="210" spans="11:28" x14ac:dyDescent="0.2">
      <c r="K210" s="24" t="s">
        <v>57</v>
      </c>
      <c r="L210" s="314">
        <v>34.623773173391491</v>
      </c>
      <c r="M210" s="314">
        <v>27.915099408919939</v>
      </c>
      <c r="N210" s="314">
        <v>21.866109530583216</v>
      </c>
      <c r="O210" s="314">
        <v>17.125748502994011</v>
      </c>
      <c r="P210" s="314">
        <v>13.085143967496908</v>
      </c>
      <c r="Q210" s="314">
        <v>9.8682770994704825</v>
      </c>
      <c r="R210" s="314">
        <v>7.3258020006898938</v>
      </c>
      <c r="S210" s="314">
        <v>5.4910733127928077</v>
      </c>
      <c r="T210" s="314">
        <v>4.2143513490936435</v>
      </c>
      <c r="U210" s="314">
        <v>3.2551066540627183</v>
      </c>
      <c r="V210" s="314">
        <v>2.5828460038986352</v>
      </c>
      <c r="W210" s="314">
        <v>2.1560740144810939</v>
      </c>
      <c r="X210" s="314">
        <v>1.8696771637948109</v>
      </c>
      <c r="Y210" s="314">
        <v>1.7144217795063099</v>
      </c>
      <c r="Z210" s="314">
        <v>1.6718290842665398</v>
      </c>
      <c r="AA210" s="314">
        <v>1.6163368288259876</v>
      </c>
      <c r="AB210" s="314">
        <v>1.5546464056107538</v>
      </c>
    </row>
  </sheetData>
  <hyperlinks>
    <hyperlink ref="A152" r:id="rId1" xr:uid="{00000000-0004-0000-0900-000000000000}"/>
    <hyperlink ref="A154" r:id="rId2" xr:uid="{00000000-0004-0000-0900-000001000000}"/>
  </hyperlinks>
  <pageMargins left="0.70866141732283472" right="0.70866141732283472" top="0.74803149606299213" bottom="0.74803149606299213" header="0.31496062992125984" footer="0.31496062992125984"/>
  <pageSetup paperSize="9" scale="53" orientation="portrait" r:id="rId3"/>
  <headerFooter>
    <oddHeader>&amp;R&amp;"Arial,Bold"&amp;14ENVIRONMENT AND EMISSIONS</oddHeader>
  </headerFooter>
  <drawing r:id="rId4"/>
  <tableParts count="1">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45F1-237E-4716-99B6-A9C9380A0206}">
  <dimension ref="A1"/>
  <sheetViews>
    <sheetView workbookViewId="0"/>
  </sheetViews>
  <sheetFormatPr defaultRowHeight="12.75" x14ac:dyDescent="0.2"/>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25D3-B1B0-4AEB-9614-0EBA815774A0}">
  <sheetPr>
    <tabColor rgb="FF92D050"/>
  </sheetPr>
  <dimension ref="A1:K103"/>
  <sheetViews>
    <sheetView zoomScaleNormal="100" workbookViewId="0"/>
  </sheetViews>
  <sheetFormatPr defaultRowHeight="12.75" x14ac:dyDescent="0.2"/>
  <cols>
    <col min="1" max="1" width="15.28515625" customWidth="1"/>
    <col min="2" max="7" width="8.85546875" customWidth="1"/>
    <col min="8" max="8" width="9.7109375" customWidth="1"/>
    <col min="9" max="10" width="8.85546875" customWidth="1"/>
  </cols>
  <sheetData>
    <row r="1" spans="1:10" x14ac:dyDescent="0.2">
      <c r="A1" s="52" t="s">
        <v>338</v>
      </c>
    </row>
    <row r="2" spans="1:10" ht="15" x14ac:dyDescent="0.2">
      <c r="A2" s="8" t="s">
        <v>400</v>
      </c>
    </row>
    <row r="3" spans="1:10" ht="15" x14ac:dyDescent="0.2">
      <c r="A3" s="8" t="s">
        <v>484</v>
      </c>
    </row>
    <row r="4" spans="1:10" ht="63" customHeight="1" x14ac:dyDescent="0.2">
      <c r="A4" s="8" t="s">
        <v>485</v>
      </c>
      <c r="B4" s="62" t="s">
        <v>306</v>
      </c>
      <c r="C4" s="62" t="s">
        <v>299</v>
      </c>
      <c r="D4" s="62" t="s">
        <v>304</v>
      </c>
      <c r="E4" s="62" t="s">
        <v>302</v>
      </c>
      <c r="F4" s="62" t="s">
        <v>301</v>
      </c>
      <c r="G4" s="62" t="s">
        <v>300</v>
      </c>
      <c r="H4" s="62" t="s">
        <v>303</v>
      </c>
      <c r="I4" s="62" t="s">
        <v>310</v>
      </c>
      <c r="J4" s="62" t="s">
        <v>23</v>
      </c>
    </row>
    <row r="5" spans="1:10" ht="5.25" hidden="1" customHeight="1" x14ac:dyDescent="0.2">
      <c r="A5" t="s">
        <v>26</v>
      </c>
      <c r="B5" s="53">
        <v>8</v>
      </c>
      <c r="C5" s="53">
        <v>0</v>
      </c>
      <c r="D5" s="53">
        <v>0</v>
      </c>
      <c r="E5" s="53">
        <v>0</v>
      </c>
      <c r="F5" s="53">
        <v>0</v>
      </c>
      <c r="G5" s="53">
        <v>0</v>
      </c>
      <c r="H5" s="53">
        <v>0</v>
      </c>
      <c r="I5" s="53">
        <v>0</v>
      </c>
      <c r="J5" s="53">
        <v>8</v>
      </c>
    </row>
    <row r="6" spans="1:10" ht="5.25" hidden="1" customHeight="1" x14ac:dyDescent="0.2">
      <c r="A6" t="s">
        <v>27</v>
      </c>
      <c r="B6" s="53">
        <v>7</v>
      </c>
      <c r="C6" s="53">
        <v>0</v>
      </c>
      <c r="D6" s="53">
        <v>0</v>
      </c>
      <c r="E6" s="53">
        <v>0</v>
      </c>
      <c r="F6" s="53">
        <v>0</v>
      </c>
      <c r="G6" s="53">
        <v>0</v>
      </c>
      <c r="H6" s="53">
        <v>0</v>
      </c>
      <c r="I6" s="53">
        <v>0</v>
      </c>
      <c r="J6" s="53">
        <v>7</v>
      </c>
    </row>
    <row r="7" spans="1:10" ht="5.25" hidden="1" customHeight="1" x14ac:dyDescent="0.2">
      <c r="A7" t="s">
        <v>28</v>
      </c>
      <c r="B7" s="53">
        <v>19</v>
      </c>
      <c r="C7" s="53">
        <v>0</v>
      </c>
      <c r="D7" s="53">
        <v>0</v>
      </c>
      <c r="E7" s="53">
        <v>0</v>
      </c>
      <c r="F7" s="53">
        <v>0</v>
      </c>
      <c r="G7" s="53">
        <v>0</v>
      </c>
      <c r="H7" s="53">
        <v>0</v>
      </c>
      <c r="I7" s="53">
        <v>0</v>
      </c>
      <c r="J7" s="53">
        <v>19</v>
      </c>
    </row>
    <row r="8" spans="1:10" ht="5.25" hidden="1" customHeight="1" x14ac:dyDescent="0.2">
      <c r="A8" t="s">
        <v>29</v>
      </c>
      <c r="B8" s="53">
        <v>2</v>
      </c>
      <c r="C8" s="53">
        <v>0</v>
      </c>
      <c r="D8" s="53">
        <v>0</v>
      </c>
      <c r="E8" s="53">
        <v>0</v>
      </c>
      <c r="F8" s="53">
        <v>0</v>
      </c>
      <c r="G8" s="53">
        <v>0</v>
      </c>
      <c r="H8" s="53">
        <v>0</v>
      </c>
      <c r="I8" s="53">
        <v>0</v>
      </c>
      <c r="J8" s="53">
        <v>2</v>
      </c>
    </row>
    <row r="9" spans="1:10" ht="5.25" hidden="1" customHeight="1" x14ac:dyDescent="0.2">
      <c r="A9" t="s">
        <v>30</v>
      </c>
      <c r="B9" s="53">
        <v>59</v>
      </c>
      <c r="C9" s="53">
        <v>0</v>
      </c>
      <c r="D9" s="53">
        <v>0</v>
      </c>
      <c r="E9" s="53">
        <v>0</v>
      </c>
      <c r="F9" s="53">
        <v>0</v>
      </c>
      <c r="G9" s="53">
        <v>0</v>
      </c>
      <c r="H9" s="53">
        <v>0</v>
      </c>
      <c r="I9" s="53">
        <v>0</v>
      </c>
      <c r="J9" s="53">
        <v>59</v>
      </c>
    </row>
    <row r="10" spans="1:10" ht="5.25" hidden="1" customHeight="1" x14ac:dyDescent="0.2">
      <c r="A10" t="s">
        <v>31</v>
      </c>
      <c r="B10" s="53">
        <v>43</v>
      </c>
      <c r="C10" s="53">
        <v>0</v>
      </c>
      <c r="D10" s="53">
        <v>0</v>
      </c>
      <c r="E10" s="53">
        <v>0</v>
      </c>
      <c r="F10" s="53">
        <v>0</v>
      </c>
      <c r="G10" s="53">
        <v>0</v>
      </c>
      <c r="H10" s="53">
        <v>0</v>
      </c>
      <c r="I10" s="53">
        <v>0</v>
      </c>
      <c r="J10" s="53">
        <v>43</v>
      </c>
    </row>
    <row r="11" spans="1:10" ht="5.25" hidden="1" customHeight="1" x14ac:dyDescent="0.2">
      <c r="A11" t="s">
        <v>32</v>
      </c>
      <c r="B11" s="53">
        <v>20</v>
      </c>
      <c r="C11" s="53">
        <v>0</v>
      </c>
      <c r="D11" s="53">
        <v>0</v>
      </c>
      <c r="E11" s="53">
        <v>0</v>
      </c>
      <c r="F11" s="53">
        <v>0</v>
      </c>
      <c r="G11" s="53">
        <v>0</v>
      </c>
      <c r="H11" s="53">
        <v>0</v>
      </c>
      <c r="I11" s="53">
        <v>0</v>
      </c>
      <c r="J11" s="53">
        <v>20</v>
      </c>
    </row>
    <row r="12" spans="1:10" ht="5.25" hidden="1" customHeight="1" x14ac:dyDescent="0.2">
      <c r="A12" t="s">
        <v>33</v>
      </c>
      <c r="B12" s="53">
        <v>19</v>
      </c>
      <c r="C12" s="53">
        <v>0</v>
      </c>
      <c r="D12" s="53">
        <v>0</v>
      </c>
      <c r="E12" s="53">
        <v>0</v>
      </c>
      <c r="F12" s="53">
        <v>0</v>
      </c>
      <c r="G12" s="53">
        <v>0</v>
      </c>
      <c r="H12" s="53">
        <v>0</v>
      </c>
      <c r="I12" s="53">
        <v>0</v>
      </c>
      <c r="J12" s="53">
        <v>19</v>
      </c>
    </row>
    <row r="13" spans="1:10" ht="5.25" hidden="1" customHeight="1" x14ac:dyDescent="0.2">
      <c r="A13" t="s">
        <v>34</v>
      </c>
      <c r="B13" s="53">
        <v>38</v>
      </c>
      <c r="C13" s="53">
        <v>0</v>
      </c>
      <c r="D13" s="53">
        <v>0</v>
      </c>
      <c r="E13" s="53">
        <v>0</v>
      </c>
      <c r="F13" s="53">
        <v>0</v>
      </c>
      <c r="G13" s="53">
        <v>0</v>
      </c>
      <c r="H13" s="53">
        <v>0</v>
      </c>
      <c r="I13" s="53">
        <v>0</v>
      </c>
      <c r="J13" s="53">
        <v>38</v>
      </c>
    </row>
    <row r="14" spans="1:10" ht="5.25" hidden="1" customHeight="1" x14ac:dyDescent="0.2">
      <c r="A14" t="s">
        <v>35</v>
      </c>
      <c r="B14" s="53">
        <v>46</v>
      </c>
      <c r="C14" s="53">
        <v>0</v>
      </c>
      <c r="D14" s="53">
        <v>0</v>
      </c>
      <c r="E14" s="53">
        <v>0</v>
      </c>
      <c r="F14" s="53">
        <v>0</v>
      </c>
      <c r="G14" s="53">
        <v>0</v>
      </c>
      <c r="H14" s="53">
        <v>12</v>
      </c>
      <c r="I14" s="53">
        <v>0</v>
      </c>
      <c r="J14" s="53">
        <v>58</v>
      </c>
    </row>
    <row r="15" spans="1:10" ht="5.25" hidden="1" customHeight="1" x14ac:dyDescent="0.2">
      <c r="A15" t="s">
        <v>36</v>
      </c>
      <c r="B15" s="53">
        <v>49</v>
      </c>
      <c r="C15" s="53">
        <v>0</v>
      </c>
      <c r="D15" s="53">
        <v>0</v>
      </c>
      <c r="E15" s="53">
        <v>0</v>
      </c>
      <c r="F15" s="53">
        <v>11</v>
      </c>
      <c r="G15" s="53">
        <v>0</v>
      </c>
      <c r="H15" s="53">
        <v>7</v>
      </c>
      <c r="I15" s="53">
        <v>0</v>
      </c>
      <c r="J15" s="53">
        <v>67</v>
      </c>
    </row>
    <row r="16" spans="1:10" ht="5.25" hidden="1" customHeight="1" x14ac:dyDescent="0.2">
      <c r="A16" t="s">
        <v>37</v>
      </c>
      <c r="B16" s="53">
        <v>49</v>
      </c>
      <c r="C16" s="53">
        <v>0</v>
      </c>
      <c r="D16" s="53">
        <v>0</v>
      </c>
      <c r="E16" s="53">
        <v>0</v>
      </c>
      <c r="F16" s="53">
        <v>3</v>
      </c>
      <c r="G16" s="53">
        <v>0</v>
      </c>
      <c r="H16" s="53">
        <v>4</v>
      </c>
      <c r="I16" s="53">
        <v>0</v>
      </c>
      <c r="J16" s="53">
        <v>56</v>
      </c>
    </row>
    <row r="17" spans="1:10" ht="5.25" hidden="1" customHeight="1" x14ac:dyDescent="0.2">
      <c r="A17" t="s">
        <v>38</v>
      </c>
      <c r="B17" s="53">
        <v>16</v>
      </c>
      <c r="C17" s="53">
        <v>0</v>
      </c>
      <c r="D17" s="53">
        <v>0</v>
      </c>
      <c r="E17" s="53">
        <v>0</v>
      </c>
      <c r="F17" s="53">
        <v>8</v>
      </c>
      <c r="G17" s="53">
        <v>0</v>
      </c>
      <c r="H17" s="53">
        <v>6</v>
      </c>
      <c r="I17" s="53">
        <v>0</v>
      </c>
      <c r="J17" s="53">
        <v>30</v>
      </c>
    </row>
    <row r="18" spans="1:10" ht="5.25" hidden="1" customHeight="1" x14ac:dyDescent="0.2">
      <c r="A18" t="s">
        <v>39</v>
      </c>
      <c r="B18" s="53">
        <v>54</v>
      </c>
      <c r="C18" s="53">
        <v>0</v>
      </c>
      <c r="D18" s="53">
        <v>0</v>
      </c>
      <c r="E18" s="53">
        <v>0</v>
      </c>
      <c r="F18" s="53">
        <v>5</v>
      </c>
      <c r="G18" s="53">
        <v>2</v>
      </c>
      <c r="H18" s="53">
        <v>9</v>
      </c>
      <c r="I18" s="53">
        <v>0</v>
      </c>
      <c r="J18" s="53">
        <v>70</v>
      </c>
    </row>
    <row r="19" spans="1:10" ht="5.25" hidden="1" customHeight="1" x14ac:dyDescent="0.2">
      <c r="A19" t="s">
        <v>41</v>
      </c>
      <c r="B19" s="53">
        <v>49</v>
      </c>
      <c r="C19" s="53">
        <v>0</v>
      </c>
      <c r="D19" s="53">
        <v>0</v>
      </c>
      <c r="E19" s="53">
        <v>0</v>
      </c>
      <c r="F19" s="53">
        <v>7</v>
      </c>
      <c r="G19" s="53">
        <v>1</v>
      </c>
      <c r="H19" s="53">
        <v>4</v>
      </c>
      <c r="I19" s="53">
        <v>0</v>
      </c>
      <c r="J19" s="53">
        <v>61</v>
      </c>
    </row>
    <row r="20" spans="1:10" ht="5.25" hidden="1" customHeight="1" x14ac:dyDescent="0.2">
      <c r="A20" t="s">
        <v>102</v>
      </c>
      <c r="B20" s="53">
        <v>41</v>
      </c>
      <c r="C20" s="53">
        <v>0</v>
      </c>
      <c r="D20" s="53">
        <v>0</v>
      </c>
      <c r="E20" s="53">
        <v>0</v>
      </c>
      <c r="F20" s="53">
        <v>1</v>
      </c>
      <c r="G20" s="53">
        <v>2</v>
      </c>
      <c r="H20" s="53">
        <v>5</v>
      </c>
      <c r="I20" s="53">
        <v>0</v>
      </c>
      <c r="J20" s="53">
        <v>49</v>
      </c>
    </row>
    <row r="21" spans="1:10" ht="5.25" hidden="1" customHeight="1" x14ac:dyDescent="0.2">
      <c r="A21" t="s">
        <v>103</v>
      </c>
      <c r="B21" s="53">
        <v>109</v>
      </c>
      <c r="C21" s="53">
        <v>0</v>
      </c>
      <c r="D21" s="53">
        <v>0</v>
      </c>
      <c r="E21" s="53">
        <v>0</v>
      </c>
      <c r="F21" s="53">
        <v>5</v>
      </c>
      <c r="G21" s="53">
        <v>0</v>
      </c>
      <c r="H21" s="53">
        <v>25</v>
      </c>
      <c r="I21" s="53">
        <v>0</v>
      </c>
      <c r="J21" s="53">
        <v>139</v>
      </c>
    </row>
    <row r="22" spans="1:10" ht="5.25" hidden="1" customHeight="1" x14ac:dyDescent="0.2">
      <c r="A22" t="s">
        <v>104</v>
      </c>
      <c r="B22" s="53">
        <v>130</v>
      </c>
      <c r="C22" s="53">
        <v>0</v>
      </c>
      <c r="D22" s="53">
        <v>0</v>
      </c>
      <c r="E22" s="53">
        <v>0</v>
      </c>
      <c r="F22" s="53">
        <v>41</v>
      </c>
      <c r="G22" s="53">
        <v>4</v>
      </c>
      <c r="H22" s="53">
        <v>10</v>
      </c>
      <c r="I22" s="53">
        <v>0</v>
      </c>
      <c r="J22" s="53">
        <v>185</v>
      </c>
    </row>
    <row r="23" spans="1:10" ht="5.25" hidden="1" customHeight="1" x14ac:dyDescent="0.2">
      <c r="A23" t="s">
        <v>105</v>
      </c>
      <c r="B23" s="53">
        <v>152</v>
      </c>
      <c r="C23" s="53">
        <v>0</v>
      </c>
      <c r="D23" s="53">
        <v>0</v>
      </c>
      <c r="E23" s="53">
        <v>0</v>
      </c>
      <c r="F23" s="53">
        <v>114</v>
      </c>
      <c r="G23" s="53">
        <v>3</v>
      </c>
      <c r="H23" s="53">
        <v>17</v>
      </c>
      <c r="I23" s="53">
        <v>0</v>
      </c>
      <c r="J23" s="53">
        <v>286</v>
      </c>
    </row>
    <row r="24" spans="1:10" ht="5.25" hidden="1" customHeight="1" x14ac:dyDescent="0.2">
      <c r="A24" t="s">
        <v>160</v>
      </c>
      <c r="B24" s="53">
        <v>176</v>
      </c>
      <c r="C24" s="53">
        <v>0</v>
      </c>
      <c r="D24" s="53">
        <v>0</v>
      </c>
      <c r="E24" s="53">
        <v>0</v>
      </c>
      <c r="F24" s="53">
        <v>101</v>
      </c>
      <c r="G24" s="53">
        <v>0</v>
      </c>
      <c r="H24" s="53">
        <v>14</v>
      </c>
      <c r="I24" s="53">
        <v>0</v>
      </c>
      <c r="J24" s="53">
        <v>291</v>
      </c>
    </row>
    <row r="25" spans="1:10" ht="5.25" hidden="1" customHeight="1" x14ac:dyDescent="0.2">
      <c r="A25" t="s">
        <v>161</v>
      </c>
      <c r="B25" s="53">
        <v>203</v>
      </c>
      <c r="C25" s="53">
        <v>0</v>
      </c>
      <c r="D25" s="53">
        <v>4</v>
      </c>
      <c r="E25" s="53">
        <v>0</v>
      </c>
      <c r="F25" s="53">
        <v>194</v>
      </c>
      <c r="G25" s="53">
        <v>1</v>
      </c>
      <c r="H25" s="53">
        <v>12</v>
      </c>
      <c r="I25" s="53">
        <v>0</v>
      </c>
      <c r="J25" s="53">
        <v>414</v>
      </c>
    </row>
    <row r="26" spans="1:10" ht="5.25" hidden="1" customHeight="1" x14ac:dyDescent="0.2">
      <c r="A26" t="s">
        <v>159</v>
      </c>
      <c r="B26" s="53">
        <v>152</v>
      </c>
      <c r="C26" s="53">
        <v>0</v>
      </c>
      <c r="D26" s="53">
        <v>0</v>
      </c>
      <c r="E26" s="53">
        <v>0</v>
      </c>
      <c r="F26" s="53">
        <v>182</v>
      </c>
      <c r="G26" s="53">
        <v>2</v>
      </c>
      <c r="H26" s="53">
        <v>5</v>
      </c>
      <c r="I26" s="53">
        <v>0</v>
      </c>
      <c r="J26" s="53">
        <v>341</v>
      </c>
    </row>
    <row r="27" spans="1:10" ht="5.25" hidden="1" customHeight="1" x14ac:dyDescent="0.2">
      <c r="A27" t="s">
        <v>162</v>
      </c>
      <c r="B27" s="53">
        <v>133</v>
      </c>
      <c r="C27" s="53">
        <v>0</v>
      </c>
      <c r="D27" s="53">
        <v>3</v>
      </c>
      <c r="E27" s="53">
        <v>0</v>
      </c>
      <c r="F27" s="53">
        <v>155</v>
      </c>
      <c r="G27" s="53">
        <v>1</v>
      </c>
      <c r="H27" s="53">
        <v>8</v>
      </c>
      <c r="I27" s="53">
        <v>0</v>
      </c>
      <c r="J27" s="53">
        <v>300</v>
      </c>
    </row>
    <row r="28" spans="1:10" ht="5.25" hidden="1" customHeight="1" x14ac:dyDescent="0.2">
      <c r="A28" t="s">
        <v>185</v>
      </c>
      <c r="B28" s="53">
        <v>194</v>
      </c>
      <c r="C28" s="53">
        <v>0</v>
      </c>
      <c r="D28" s="53">
        <v>0</v>
      </c>
      <c r="E28" s="53">
        <v>0</v>
      </c>
      <c r="F28" s="53">
        <v>153</v>
      </c>
      <c r="G28" s="53">
        <v>1</v>
      </c>
      <c r="H28" s="53">
        <v>6</v>
      </c>
      <c r="I28" s="53">
        <v>0</v>
      </c>
      <c r="J28" s="53">
        <v>354</v>
      </c>
    </row>
    <row r="29" spans="1:10" ht="5.25" hidden="1" customHeight="1" x14ac:dyDescent="0.2">
      <c r="A29" t="s">
        <v>182</v>
      </c>
      <c r="B29" s="53">
        <v>225</v>
      </c>
      <c r="C29" s="53">
        <v>2</v>
      </c>
      <c r="D29" s="53">
        <v>5</v>
      </c>
      <c r="E29" s="53">
        <v>0</v>
      </c>
      <c r="F29" s="53">
        <v>248</v>
      </c>
      <c r="G29" s="53">
        <v>1</v>
      </c>
      <c r="H29" s="53">
        <v>3</v>
      </c>
      <c r="I29" s="53">
        <v>0</v>
      </c>
      <c r="J29" s="53">
        <v>484</v>
      </c>
    </row>
    <row r="30" spans="1:10" ht="5.25" hidden="1" customHeight="1" x14ac:dyDescent="0.2">
      <c r="A30" t="s">
        <v>183</v>
      </c>
      <c r="B30" s="53">
        <v>150</v>
      </c>
      <c r="C30" s="53">
        <v>0</v>
      </c>
      <c r="D30" s="53">
        <v>23</v>
      </c>
      <c r="E30" s="53">
        <v>0</v>
      </c>
      <c r="F30" s="53">
        <v>140</v>
      </c>
      <c r="G30" s="53">
        <v>0</v>
      </c>
      <c r="H30" s="53">
        <v>4</v>
      </c>
      <c r="I30" s="53">
        <v>0</v>
      </c>
      <c r="J30" s="53">
        <v>317</v>
      </c>
    </row>
    <row r="31" spans="1:10" ht="5.25" hidden="1" customHeight="1" x14ac:dyDescent="0.2">
      <c r="A31" t="s">
        <v>184</v>
      </c>
      <c r="B31" s="53">
        <v>172</v>
      </c>
      <c r="C31" s="53">
        <v>0</v>
      </c>
      <c r="D31" s="53">
        <v>14</v>
      </c>
      <c r="E31" s="53">
        <v>0</v>
      </c>
      <c r="F31" s="53">
        <v>200</v>
      </c>
      <c r="G31" s="53">
        <v>10</v>
      </c>
      <c r="H31" s="53">
        <v>6</v>
      </c>
      <c r="I31" s="53">
        <v>0</v>
      </c>
      <c r="J31" s="53">
        <v>402</v>
      </c>
    </row>
    <row r="32" spans="1:10" ht="5.25" hidden="1" customHeight="1" x14ac:dyDescent="0.2">
      <c r="A32" t="s">
        <v>192</v>
      </c>
      <c r="B32" s="53">
        <v>147</v>
      </c>
      <c r="C32" s="53">
        <v>0</v>
      </c>
      <c r="D32" s="53">
        <v>19</v>
      </c>
      <c r="E32" s="53">
        <v>0</v>
      </c>
      <c r="F32" s="53">
        <v>137</v>
      </c>
      <c r="G32" s="53">
        <v>3</v>
      </c>
      <c r="H32" s="53">
        <v>13</v>
      </c>
      <c r="I32" s="53">
        <v>0</v>
      </c>
      <c r="J32" s="53">
        <v>319</v>
      </c>
    </row>
    <row r="33" spans="1:10" ht="21" customHeight="1" x14ac:dyDescent="0.2">
      <c r="A33" t="s">
        <v>193</v>
      </c>
      <c r="B33" s="53">
        <v>334</v>
      </c>
      <c r="C33" s="105">
        <v>0</v>
      </c>
      <c r="D33" s="105">
        <v>26</v>
      </c>
      <c r="E33" s="105">
        <v>0</v>
      </c>
      <c r="F33" s="105">
        <v>291</v>
      </c>
      <c r="G33" s="105">
        <v>8</v>
      </c>
      <c r="H33" s="105">
        <v>32</v>
      </c>
      <c r="I33" s="105">
        <v>0</v>
      </c>
      <c r="J33" s="105">
        <v>691</v>
      </c>
    </row>
    <row r="34" spans="1:10" x14ac:dyDescent="0.2">
      <c r="A34" t="s">
        <v>191</v>
      </c>
      <c r="B34" s="53">
        <v>255</v>
      </c>
      <c r="C34" s="105">
        <v>0</v>
      </c>
      <c r="D34" s="105">
        <v>29</v>
      </c>
      <c r="E34" s="105">
        <v>0</v>
      </c>
      <c r="F34" s="105">
        <v>240</v>
      </c>
      <c r="G34" s="105">
        <v>3</v>
      </c>
      <c r="H34" s="105">
        <v>21</v>
      </c>
      <c r="I34" s="105">
        <v>0</v>
      </c>
      <c r="J34" s="105">
        <v>548</v>
      </c>
    </row>
    <row r="35" spans="1:10" x14ac:dyDescent="0.2">
      <c r="A35" t="s">
        <v>194</v>
      </c>
      <c r="B35" s="53">
        <v>268</v>
      </c>
      <c r="C35" s="105">
        <v>0</v>
      </c>
      <c r="D35" s="105">
        <v>26</v>
      </c>
      <c r="E35" s="105">
        <v>0</v>
      </c>
      <c r="F35" s="105">
        <v>439</v>
      </c>
      <c r="G35" s="105">
        <v>2</v>
      </c>
      <c r="H35" s="105">
        <v>18</v>
      </c>
      <c r="I35" s="105">
        <v>0</v>
      </c>
      <c r="J35" s="105">
        <v>753</v>
      </c>
    </row>
    <row r="36" spans="1:10" x14ac:dyDescent="0.2">
      <c r="A36" t="s">
        <v>199</v>
      </c>
      <c r="B36" s="53">
        <v>144</v>
      </c>
      <c r="C36" s="105">
        <v>0</v>
      </c>
      <c r="D36" s="105">
        <v>30</v>
      </c>
      <c r="E36" s="105">
        <v>0</v>
      </c>
      <c r="F36" s="105">
        <v>351</v>
      </c>
      <c r="G36" s="105">
        <v>2</v>
      </c>
      <c r="H36" s="105">
        <v>23</v>
      </c>
      <c r="I36" s="105">
        <v>1</v>
      </c>
      <c r="J36" s="105">
        <v>551</v>
      </c>
    </row>
    <row r="37" spans="1:10" ht="21.75" customHeight="1" x14ac:dyDescent="0.2">
      <c r="A37" t="s">
        <v>200</v>
      </c>
      <c r="B37" s="53">
        <v>280</v>
      </c>
      <c r="C37" s="105">
        <v>0</v>
      </c>
      <c r="D37" s="105">
        <v>24</v>
      </c>
      <c r="E37" s="105">
        <v>0</v>
      </c>
      <c r="F37" s="105">
        <v>527</v>
      </c>
      <c r="G37" s="105">
        <v>2</v>
      </c>
      <c r="H37" s="105">
        <v>11</v>
      </c>
      <c r="I37" s="105">
        <v>1</v>
      </c>
      <c r="J37" s="105">
        <v>845</v>
      </c>
    </row>
    <row r="38" spans="1:10" x14ac:dyDescent="0.2">
      <c r="A38" t="s">
        <v>201</v>
      </c>
      <c r="B38" s="53">
        <v>303</v>
      </c>
      <c r="C38" s="105">
        <v>0</v>
      </c>
      <c r="D38" s="105">
        <v>5</v>
      </c>
      <c r="E38" s="105">
        <v>0</v>
      </c>
      <c r="F38" s="105">
        <v>606</v>
      </c>
      <c r="G38" s="105">
        <v>2</v>
      </c>
      <c r="H38" s="105">
        <v>12</v>
      </c>
      <c r="I38" s="105">
        <v>3</v>
      </c>
      <c r="J38" s="105">
        <v>931</v>
      </c>
    </row>
    <row r="39" spans="1:10" x14ac:dyDescent="0.2">
      <c r="A39" t="s">
        <v>198</v>
      </c>
      <c r="B39" s="53">
        <v>298</v>
      </c>
      <c r="C39" s="105">
        <v>0</v>
      </c>
      <c r="D39" s="105">
        <v>2</v>
      </c>
      <c r="E39" s="105">
        <v>0</v>
      </c>
      <c r="F39" s="105">
        <v>498</v>
      </c>
      <c r="G39" s="105">
        <v>0</v>
      </c>
      <c r="H39" s="105">
        <v>37</v>
      </c>
      <c r="I39" s="105">
        <v>3</v>
      </c>
      <c r="J39" s="105">
        <v>838</v>
      </c>
    </row>
    <row r="40" spans="1:10" x14ac:dyDescent="0.2">
      <c r="A40" t="s">
        <v>211</v>
      </c>
      <c r="B40" s="53">
        <v>279</v>
      </c>
      <c r="C40" s="105">
        <v>0</v>
      </c>
      <c r="D40" s="105">
        <v>0</v>
      </c>
      <c r="E40" s="105">
        <v>0</v>
      </c>
      <c r="F40" s="105">
        <v>601</v>
      </c>
      <c r="G40" s="105">
        <v>0</v>
      </c>
      <c r="H40" s="105">
        <v>42</v>
      </c>
      <c r="I40" s="105">
        <v>3</v>
      </c>
      <c r="J40" s="105">
        <v>925</v>
      </c>
    </row>
    <row r="41" spans="1:10" ht="19.5" customHeight="1" x14ac:dyDescent="0.2">
      <c r="A41" t="s">
        <v>208</v>
      </c>
      <c r="B41" s="53">
        <v>570</v>
      </c>
      <c r="C41" s="105">
        <v>0</v>
      </c>
      <c r="D41" s="105">
        <v>0</v>
      </c>
      <c r="E41" s="105">
        <v>0</v>
      </c>
      <c r="F41" s="105">
        <v>564</v>
      </c>
      <c r="G41" s="105">
        <v>8</v>
      </c>
      <c r="H41" s="105">
        <v>30</v>
      </c>
      <c r="I41" s="105">
        <v>3</v>
      </c>
      <c r="J41" s="105">
        <v>1175</v>
      </c>
    </row>
    <row r="42" spans="1:10" x14ac:dyDescent="0.2">
      <c r="A42" t="s">
        <v>209</v>
      </c>
      <c r="B42" s="53">
        <v>492</v>
      </c>
      <c r="C42" s="105">
        <v>0</v>
      </c>
      <c r="D42" s="105">
        <v>0</v>
      </c>
      <c r="E42" s="105">
        <v>0</v>
      </c>
      <c r="F42" s="105">
        <v>457</v>
      </c>
      <c r="G42" s="105">
        <v>7</v>
      </c>
      <c r="H42" s="105">
        <v>15</v>
      </c>
      <c r="I42" s="105">
        <v>41</v>
      </c>
      <c r="J42" s="105">
        <v>1012</v>
      </c>
    </row>
    <row r="43" spans="1:10" x14ac:dyDescent="0.2">
      <c r="A43" t="s">
        <v>210</v>
      </c>
      <c r="B43" s="53">
        <v>930</v>
      </c>
      <c r="C43" s="105">
        <v>0</v>
      </c>
      <c r="D43" s="105">
        <v>0</v>
      </c>
      <c r="E43" s="105">
        <v>0</v>
      </c>
      <c r="F43" s="105">
        <v>531</v>
      </c>
      <c r="G43" s="105">
        <v>11</v>
      </c>
      <c r="H43" s="105">
        <v>19</v>
      </c>
      <c r="I43" s="105">
        <v>70</v>
      </c>
      <c r="J43" s="105">
        <v>1561</v>
      </c>
    </row>
    <row r="44" spans="1:10" x14ac:dyDescent="0.2">
      <c r="A44" t="s">
        <v>232</v>
      </c>
      <c r="B44" s="53">
        <v>880</v>
      </c>
      <c r="C44" s="105">
        <v>0</v>
      </c>
      <c r="D44" s="105">
        <v>0</v>
      </c>
      <c r="E44" s="105">
        <v>0</v>
      </c>
      <c r="F44" s="105">
        <v>511</v>
      </c>
      <c r="G44" s="105">
        <v>10</v>
      </c>
      <c r="H44" s="105">
        <v>34</v>
      </c>
      <c r="I44" s="105">
        <v>56</v>
      </c>
      <c r="J44" s="105">
        <v>1491</v>
      </c>
    </row>
    <row r="45" spans="1:10" ht="21.75" customHeight="1" x14ac:dyDescent="0.2">
      <c r="A45" t="s">
        <v>229</v>
      </c>
      <c r="B45" s="53">
        <v>1140</v>
      </c>
      <c r="C45" s="105">
        <v>0</v>
      </c>
      <c r="D45" s="105">
        <v>0</v>
      </c>
      <c r="E45" s="105">
        <v>0</v>
      </c>
      <c r="F45" s="105">
        <v>525</v>
      </c>
      <c r="G45" s="105">
        <v>11</v>
      </c>
      <c r="H45" s="105">
        <v>16</v>
      </c>
      <c r="I45" s="105">
        <v>36</v>
      </c>
      <c r="J45" s="105">
        <v>1728</v>
      </c>
    </row>
    <row r="46" spans="1:10" x14ac:dyDescent="0.2">
      <c r="A46" t="s">
        <v>230</v>
      </c>
      <c r="B46" s="53">
        <v>653</v>
      </c>
      <c r="C46" s="105">
        <v>0</v>
      </c>
      <c r="D46" s="105">
        <v>0</v>
      </c>
      <c r="E46" s="105">
        <v>0</v>
      </c>
      <c r="F46" s="105">
        <v>154</v>
      </c>
      <c r="G46" s="105">
        <v>9</v>
      </c>
      <c r="H46" s="105">
        <v>1</v>
      </c>
      <c r="I46" s="105">
        <v>59</v>
      </c>
      <c r="J46" s="105">
        <v>876</v>
      </c>
    </row>
    <row r="47" spans="1:10" x14ac:dyDescent="0.2">
      <c r="A47" t="s">
        <v>231</v>
      </c>
      <c r="B47" s="53">
        <v>2773</v>
      </c>
      <c r="C47" s="105">
        <v>0</v>
      </c>
      <c r="D47" s="105">
        <v>0</v>
      </c>
      <c r="E47" s="105">
        <v>0</v>
      </c>
      <c r="F47" s="105">
        <v>1212</v>
      </c>
      <c r="G47" s="105">
        <v>46</v>
      </c>
      <c r="H47" s="105">
        <v>10</v>
      </c>
      <c r="I47" s="105">
        <v>83</v>
      </c>
      <c r="J47" s="105">
        <v>4124</v>
      </c>
    </row>
    <row r="48" spans="1:10" x14ac:dyDescent="0.2">
      <c r="A48" t="s">
        <v>242</v>
      </c>
      <c r="B48" s="53">
        <v>3059</v>
      </c>
      <c r="C48" s="105">
        <v>11</v>
      </c>
      <c r="D48" s="105">
        <v>3</v>
      </c>
      <c r="E48" s="105">
        <v>0</v>
      </c>
      <c r="F48" s="105">
        <v>1330</v>
      </c>
      <c r="G48" s="105">
        <v>43</v>
      </c>
      <c r="H48" s="105">
        <v>5</v>
      </c>
      <c r="I48" s="105">
        <v>41</v>
      </c>
      <c r="J48" s="105">
        <v>4492</v>
      </c>
    </row>
    <row r="49" spans="1:11" ht="20.25" customHeight="1" x14ac:dyDescent="0.2">
      <c r="A49" t="s">
        <v>243</v>
      </c>
      <c r="B49" s="53">
        <v>2464</v>
      </c>
      <c r="C49" s="105">
        <v>3</v>
      </c>
      <c r="D49" s="105">
        <v>0</v>
      </c>
      <c r="E49" s="105">
        <v>0</v>
      </c>
      <c r="F49" s="105">
        <v>1430</v>
      </c>
      <c r="G49" s="105">
        <v>79</v>
      </c>
      <c r="H49" s="105">
        <v>5</v>
      </c>
      <c r="I49" s="105">
        <v>12</v>
      </c>
      <c r="J49" s="105">
        <v>3993</v>
      </c>
    </row>
    <row r="50" spans="1:11" x14ac:dyDescent="0.2">
      <c r="A50" t="s">
        <v>244</v>
      </c>
      <c r="B50" s="53">
        <v>2280</v>
      </c>
      <c r="C50" s="105">
        <v>0</v>
      </c>
      <c r="D50" s="105">
        <v>1</v>
      </c>
      <c r="E50" s="105">
        <v>0</v>
      </c>
      <c r="F50" s="105">
        <v>1563</v>
      </c>
      <c r="G50" s="105">
        <v>39</v>
      </c>
      <c r="H50" s="105">
        <v>3</v>
      </c>
      <c r="I50" s="105">
        <v>30</v>
      </c>
      <c r="J50" s="105">
        <v>3916</v>
      </c>
    </row>
    <row r="51" spans="1:11" x14ac:dyDescent="0.2">
      <c r="A51" t="s">
        <v>245</v>
      </c>
      <c r="B51" s="53">
        <v>3098</v>
      </c>
      <c r="C51" s="105">
        <v>0</v>
      </c>
      <c r="D51" s="105">
        <v>12</v>
      </c>
      <c r="E51" s="105">
        <v>0</v>
      </c>
      <c r="F51" s="105">
        <v>1555</v>
      </c>
      <c r="G51" s="105">
        <v>49</v>
      </c>
      <c r="H51" s="105">
        <v>13</v>
      </c>
      <c r="I51" s="105">
        <v>10</v>
      </c>
      <c r="J51" s="105">
        <v>4737</v>
      </c>
    </row>
    <row r="52" spans="1:11" x14ac:dyDescent="0.2">
      <c r="A52" t="s">
        <v>271</v>
      </c>
      <c r="B52" s="53">
        <v>3853</v>
      </c>
      <c r="C52" s="105">
        <v>0</v>
      </c>
      <c r="D52" s="105">
        <v>1</v>
      </c>
      <c r="E52" s="105">
        <v>0</v>
      </c>
      <c r="F52" s="105">
        <v>1380</v>
      </c>
      <c r="G52" s="105">
        <v>79</v>
      </c>
      <c r="H52" s="105">
        <v>6</v>
      </c>
      <c r="I52" s="105">
        <v>4</v>
      </c>
      <c r="J52" s="105">
        <v>5323</v>
      </c>
    </row>
    <row r="53" spans="1:11" ht="18" customHeight="1" x14ac:dyDescent="0.2">
      <c r="A53" t="s">
        <v>272</v>
      </c>
      <c r="B53" s="53">
        <v>3820</v>
      </c>
      <c r="C53" s="105">
        <v>10</v>
      </c>
      <c r="D53" s="105">
        <v>2</v>
      </c>
      <c r="E53" s="105">
        <v>0</v>
      </c>
      <c r="F53" s="105">
        <v>1505</v>
      </c>
      <c r="G53" s="105">
        <v>76</v>
      </c>
      <c r="H53" s="105">
        <v>9</v>
      </c>
      <c r="I53" s="105">
        <v>8</v>
      </c>
      <c r="J53" s="105">
        <v>5430</v>
      </c>
    </row>
    <row r="54" spans="1:11" x14ac:dyDescent="0.2">
      <c r="A54" t="s">
        <v>312</v>
      </c>
      <c r="B54" s="53">
        <v>3056</v>
      </c>
      <c r="C54" s="105">
        <v>0</v>
      </c>
      <c r="D54" s="105">
        <v>0</v>
      </c>
      <c r="E54" s="105">
        <v>0</v>
      </c>
      <c r="F54" s="105">
        <v>1331</v>
      </c>
      <c r="G54" s="105">
        <v>43</v>
      </c>
      <c r="H54" s="105">
        <v>3</v>
      </c>
      <c r="I54" s="105">
        <v>21</v>
      </c>
      <c r="J54" s="105">
        <v>4454</v>
      </c>
    </row>
    <row r="55" spans="1:11" x14ac:dyDescent="0.2">
      <c r="A55" t="s">
        <v>313</v>
      </c>
      <c r="B55" s="53">
        <v>3784</v>
      </c>
      <c r="C55" s="105">
        <v>0</v>
      </c>
      <c r="D55" s="105">
        <v>9</v>
      </c>
      <c r="E55" s="105">
        <v>0</v>
      </c>
      <c r="F55" s="105">
        <v>1402</v>
      </c>
      <c r="G55" s="105">
        <v>29</v>
      </c>
      <c r="H55" s="105">
        <v>17</v>
      </c>
      <c r="I55" s="105">
        <v>35</v>
      </c>
      <c r="J55" s="105">
        <v>5276</v>
      </c>
    </row>
    <row r="56" spans="1:11" x14ac:dyDescent="0.2">
      <c r="A56" t="s">
        <v>311</v>
      </c>
      <c r="B56" s="53">
        <v>5159</v>
      </c>
      <c r="C56" s="105">
        <v>0</v>
      </c>
      <c r="D56" s="105">
        <v>7</v>
      </c>
      <c r="E56" s="105">
        <v>0</v>
      </c>
      <c r="F56" s="105">
        <v>1716</v>
      </c>
      <c r="G56" s="105">
        <v>5</v>
      </c>
      <c r="H56" s="105">
        <v>16</v>
      </c>
      <c r="I56" s="105">
        <v>25</v>
      </c>
      <c r="J56" s="105">
        <v>6928</v>
      </c>
    </row>
    <row r="57" spans="1:11" ht="19.5" customHeight="1" x14ac:dyDescent="0.2">
      <c r="A57" t="s">
        <v>334</v>
      </c>
      <c r="B57" s="53">
        <v>4889</v>
      </c>
      <c r="C57" s="105">
        <v>0</v>
      </c>
      <c r="D57" s="105">
        <v>0</v>
      </c>
      <c r="E57" s="105">
        <v>0</v>
      </c>
      <c r="F57" s="105">
        <v>1896</v>
      </c>
      <c r="G57" s="105">
        <v>3</v>
      </c>
      <c r="H57" s="105">
        <v>25</v>
      </c>
      <c r="I57" s="105">
        <v>28</v>
      </c>
      <c r="J57" s="105">
        <v>6841</v>
      </c>
    </row>
    <row r="58" spans="1:11" x14ac:dyDescent="0.2">
      <c r="A58" t="s">
        <v>335</v>
      </c>
      <c r="B58" s="53">
        <v>4692</v>
      </c>
      <c r="C58" s="105">
        <v>0</v>
      </c>
      <c r="D58" s="105">
        <v>1</v>
      </c>
      <c r="E58" s="105">
        <v>0</v>
      </c>
      <c r="F58" s="105">
        <v>1711</v>
      </c>
      <c r="G58" s="105">
        <v>7</v>
      </c>
      <c r="H58" s="105">
        <v>18</v>
      </c>
      <c r="I58" s="105">
        <v>45</v>
      </c>
      <c r="J58" s="105">
        <v>6474</v>
      </c>
    </row>
    <row r="59" spans="1:11" x14ac:dyDescent="0.2">
      <c r="A59" t="s">
        <v>336</v>
      </c>
      <c r="B59" s="53">
        <v>4774</v>
      </c>
      <c r="C59" s="105">
        <v>0</v>
      </c>
      <c r="D59" s="105">
        <v>1</v>
      </c>
      <c r="E59" s="105">
        <v>0</v>
      </c>
      <c r="F59" s="105">
        <v>2229</v>
      </c>
      <c r="G59" s="105">
        <v>7</v>
      </c>
      <c r="H59" s="105">
        <v>21</v>
      </c>
      <c r="I59" s="105">
        <v>62</v>
      </c>
      <c r="J59" s="105">
        <v>7094</v>
      </c>
    </row>
    <row r="60" spans="1:11" x14ac:dyDescent="0.2">
      <c r="A60" t="s">
        <v>337</v>
      </c>
      <c r="B60" s="53">
        <v>3711</v>
      </c>
      <c r="C60" s="105">
        <v>0</v>
      </c>
      <c r="D60" s="105">
        <v>5</v>
      </c>
      <c r="E60" s="105">
        <v>0</v>
      </c>
      <c r="F60" s="105">
        <v>2216</v>
      </c>
      <c r="G60" s="105">
        <v>5</v>
      </c>
      <c r="H60" s="105">
        <v>29</v>
      </c>
      <c r="I60" s="105">
        <v>42</v>
      </c>
      <c r="J60" s="105">
        <v>6008</v>
      </c>
      <c r="K60" s="73"/>
    </row>
    <row r="61" spans="1:11" x14ac:dyDescent="0.2">
      <c r="J61" s="73"/>
    </row>
    <row r="83" ht="20.25" customHeight="1" x14ac:dyDescent="0.2"/>
    <row r="87" ht="21.75" customHeight="1" x14ac:dyDescent="0.2"/>
    <row r="91" ht="17.25" customHeight="1" x14ac:dyDescent="0.2"/>
    <row r="95" ht="18" customHeight="1" x14ac:dyDescent="0.2"/>
    <row r="103" spans="2:10" x14ac:dyDescent="0.2">
      <c r="B103" s="53"/>
      <c r="C103" s="53"/>
      <c r="D103" s="53"/>
      <c r="E103" s="53"/>
      <c r="F103" s="53"/>
      <c r="G103" s="53"/>
      <c r="H103" s="53"/>
      <c r="I103" s="53"/>
      <c r="J103" s="53"/>
    </row>
  </sheetData>
  <phoneticPr fontId="29" type="noConversion"/>
  <pageMargins left="0.7" right="0.7" top="0.75" bottom="0.75" header="0.3" footer="0.3"/>
  <pageSetup paperSize="9" scale="48"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8B72-2ECB-4BB0-AC36-6E6BE926DBE4}">
  <dimension ref="A1:E52"/>
  <sheetViews>
    <sheetView workbookViewId="0"/>
  </sheetViews>
  <sheetFormatPr defaultRowHeight="12.75" x14ac:dyDescent="0.2"/>
  <cols>
    <col min="1" max="1" width="50" customWidth="1"/>
    <col min="2" max="2" width="61.5703125" customWidth="1"/>
  </cols>
  <sheetData>
    <row r="1" spans="1:5" ht="19.5" x14ac:dyDescent="0.3">
      <c r="A1" s="83" t="s">
        <v>352</v>
      </c>
      <c r="B1" s="84"/>
    </row>
    <row r="2" spans="1:5" ht="15" x14ac:dyDescent="0.2">
      <c r="A2" s="85" t="s">
        <v>353</v>
      </c>
      <c r="B2" s="84"/>
    </row>
    <row r="3" spans="1:5" ht="15.75" x14ac:dyDescent="0.25">
      <c r="A3" s="86" t="s">
        <v>354</v>
      </c>
      <c r="B3" s="87" t="s">
        <v>355</v>
      </c>
    </row>
    <row r="4" spans="1:5" ht="99" customHeight="1" x14ac:dyDescent="0.2">
      <c r="A4" s="88" t="s">
        <v>356</v>
      </c>
      <c r="B4" s="89" t="s">
        <v>391</v>
      </c>
    </row>
    <row r="5" spans="1:5" ht="114.75" customHeight="1" x14ac:dyDescent="0.2">
      <c r="A5" s="88" t="s">
        <v>357</v>
      </c>
      <c r="B5" s="89" t="s">
        <v>392</v>
      </c>
      <c r="E5" s="48"/>
    </row>
    <row r="6" spans="1:5" ht="15.75" customHeight="1" x14ac:dyDescent="0.2">
      <c r="A6" s="88" t="s">
        <v>358</v>
      </c>
      <c r="B6" s="89" t="s">
        <v>119</v>
      </c>
    </row>
    <row r="7" spans="1:5" ht="53.25" customHeight="1" x14ac:dyDescent="0.2">
      <c r="A7" s="88" t="s">
        <v>359</v>
      </c>
      <c r="B7" s="89" t="s">
        <v>393</v>
      </c>
    </row>
    <row r="8" spans="1:5" ht="30" customHeight="1" x14ac:dyDescent="0.2">
      <c r="A8" s="88" t="s">
        <v>360</v>
      </c>
      <c r="B8" s="89" t="s">
        <v>120</v>
      </c>
    </row>
    <row r="9" spans="1:5" ht="30" customHeight="1" x14ac:dyDescent="0.2">
      <c r="A9" s="88" t="s">
        <v>361</v>
      </c>
      <c r="B9" s="89" t="s">
        <v>295</v>
      </c>
    </row>
    <row r="10" spans="1:5" ht="30" customHeight="1" x14ac:dyDescent="0.2">
      <c r="A10" s="88" t="s">
        <v>362</v>
      </c>
      <c r="B10" s="89" t="s">
        <v>294</v>
      </c>
    </row>
    <row r="11" spans="1:5" ht="32.25" customHeight="1" x14ac:dyDescent="0.2">
      <c r="A11" s="88" t="s">
        <v>363</v>
      </c>
      <c r="B11" s="89" t="s">
        <v>402</v>
      </c>
    </row>
    <row r="12" spans="1:5" ht="21" customHeight="1" x14ac:dyDescent="0.2">
      <c r="A12" s="88" t="s">
        <v>364</v>
      </c>
      <c r="B12" s="89" t="s">
        <v>403</v>
      </c>
    </row>
    <row r="13" spans="1:5" ht="21" customHeight="1" x14ac:dyDescent="0.2">
      <c r="A13" s="88" t="s">
        <v>365</v>
      </c>
      <c r="B13" s="89" t="s">
        <v>404</v>
      </c>
    </row>
    <row r="14" spans="1:5" ht="21" customHeight="1" x14ac:dyDescent="0.2">
      <c r="A14" s="88" t="s">
        <v>366</v>
      </c>
      <c r="B14" s="89" t="s">
        <v>405</v>
      </c>
    </row>
    <row r="15" spans="1:5" ht="21" customHeight="1" x14ac:dyDescent="0.2">
      <c r="A15" s="88" t="s">
        <v>367</v>
      </c>
      <c r="B15" s="89" t="s">
        <v>406</v>
      </c>
    </row>
    <row r="16" spans="1:5" ht="21" customHeight="1" x14ac:dyDescent="0.2">
      <c r="A16" s="88" t="s">
        <v>368</v>
      </c>
      <c r="B16" s="89" t="s">
        <v>406</v>
      </c>
    </row>
    <row r="17" spans="1:2" ht="16.5" customHeight="1" x14ac:dyDescent="0.2">
      <c r="A17" s="88" t="s">
        <v>369</v>
      </c>
      <c r="B17" s="89" t="s">
        <v>444</v>
      </c>
    </row>
    <row r="18" spans="1:2" x14ac:dyDescent="0.2">
      <c r="A18" s="88" t="s">
        <v>370</v>
      </c>
      <c r="B18" s="89" t="s">
        <v>445</v>
      </c>
    </row>
    <row r="19" spans="1:2" ht="15.75" customHeight="1" x14ac:dyDescent="0.2">
      <c r="A19" s="88" t="s">
        <v>411</v>
      </c>
      <c r="B19" s="89" t="s">
        <v>444</v>
      </c>
    </row>
    <row r="20" spans="1:2" ht="25.5" x14ac:dyDescent="0.2">
      <c r="A20" s="88" t="s">
        <v>371</v>
      </c>
      <c r="B20" s="89" t="s">
        <v>0</v>
      </c>
    </row>
    <row r="21" spans="1:2" ht="89.25" x14ac:dyDescent="0.2">
      <c r="A21" s="88" t="s">
        <v>372</v>
      </c>
      <c r="B21" s="89" t="s">
        <v>431</v>
      </c>
    </row>
    <row r="22" spans="1:2" ht="25.5" x14ac:dyDescent="0.2">
      <c r="A22" s="88" t="s">
        <v>373</v>
      </c>
      <c r="B22" s="89" t="s">
        <v>432</v>
      </c>
    </row>
    <row r="23" spans="1:2" ht="38.25" x14ac:dyDescent="0.2">
      <c r="A23" s="88" t="s">
        <v>374</v>
      </c>
      <c r="B23" s="89" t="s">
        <v>433</v>
      </c>
    </row>
    <row r="24" spans="1:2" ht="25.5" x14ac:dyDescent="0.2">
      <c r="A24" s="88" t="s">
        <v>375</v>
      </c>
      <c r="B24" s="89" t="s">
        <v>434</v>
      </c>
    </row>
    <row r="25" spans="1:2" x14ac:dyDescent="0.2">
      <c r="A25" s="88" t="s">
        <v>376</v>
      </c>
      <c r="B25" s="89" t="s">
        <v>435</v>
      </c>
    </row>
    <row r="26" spans="1:2" ht="25.5" x14ac:dyDescent="0.2">
      <c r="A26" s="88" t="s">
        <v>377</v>
      </c>
      <c r="B26" s="89" t="s">
        <v>436</v>
      </c>
    </row>
    <row r="27" spans="1:2" ht="25.5" x14ac:dyDescent="0.2">
      <c r="A27" s="88" t="s">
        <v>378</v>
      </c>
      <c r="B27" s="89" t="s">
        <v>434</v>
      </c>
    </row>
    <row r="28" spans="1:2" x14ac:dyDescent="0.2">
      <c r="A28" s="88" t="s">
        <v>379</v>
      </c>
      <c r="B28" s="89" t="s">
        <v>441</v>
      </c>
    </row>
    <row r="29" spans="1:2" x14ac:dyDescent="0.2">
      <c r="A29" s="88" t="s">
        <v>380</v>
      </c>
      <c r="B29" s="89" t="s">
        <v>442</v>
      </c>
    </row>
    <row r="30" spans="1:2" x14ac:dyDescent="0.2">
      <c r="A30" s="88" t="s">
        <v>381</v>
      </c>
      <c r="B30" s="89" t="s">
        <v>443</v>
      </c>
    </row>
    <row r="31" spans="1:2" ht="25.5" x14ac:dyDescent="0.2">
      <c r="A31" s="88" t="s">
        <v>382</v>
      </c>
      <c r="B31" s="89" t="s">
        <v>436</v>
      </c>
    </row>
    <row r="32" spans="1:2" ht="25.5" x14ac:dyDescent="0.2">
      <c r="A32" s="88" t="s">
        <v>383</v>
      </c>
      <c r="B32" s="89" t="s">
        <v>13</v>
      </c>
    </row>
    <row r="33" spans="1:2" ht="25.5" x14ac:dyDescent="0.2">
      <c r="A33" s="88" t="s">
        <v>384</v>
      </c>
      <c r="B33" s="89" t="s">
        <v>454</v>
      </c>
    </row>
    <row r="34" spans="1:2" x14ac:dyDescent="0.2">
      <c r="A34" s="88" t="s">
        <v>385</v>
      </c>
      <c r="B34" s="89" t="s">
        <v>455</v>
      </c>
    </row>
    <row r="35" spans="1:2" ht="51" x14ac:dyDescent="0.2">
      <c r="A35" s="88" t="s">
        <v>386</v>
      </c>
      <c r="B35" s="89" t="s">
        <v>487</v>
      </c>
    </row>
    <row r="36" spans="1:2" ht="38.25" x14ac:dyDescent="0.2">
      <c r="A36" s="88" t="s">
        <v>387</v>
      </c>
      <c r="B36" s="89" t="s">
        <v>490</v>
      </c>
    </row>
    <row r="37" spans="1:2" ht="51" x14ac:dyDescent="0.2">
      <c r="A37" s="88" t="s">
        <v>388</v>
      </c>
      <c r="B37" s="89" t="s">
        <v>491</v>
      </c>
    </row>
    <row r="38" spans="1:2" ht="51" x14ac:dyDescent="0.2">
      <c r="A38" s="88" t="s">
        <v>389</v>
      </c>
      <c r="B38" s="89" t="s">
        <v>492</v>
      </c>
    </row>
    <row r="39" spans="1:2" x14ac:dyDescent="0.2">
      <c r="A39" s="88" t="s">
        <v>390</v>
      </c>
      <c r="B39" s="89" t="s">
        <v>493</v>
      </c>
    </row>
    <row r="40" spans="1:2" x14ac:dyDescent="0.2">
      <c r="A40" s="88"/>
    </row>
    <row r="41" spans="1:2" x14ac:dyDescent="0.2">
      <c r="A41" s="88"/>
    </row>
    <row r="42" spans="1:2" x14ac:dyDescent="0.2">
      <c r="A42" s="88"/>
    </row>
    <row r="43" spans="1:2" x14ac:dyDescent="0.2">
      <c r="A43" s="88"/>
    </row>
    <row r="44" spans="1:2" x14ac:dyDescent="0.2">
      <c r="A44" s="88"/>
    </row>
    <row r="45" spans="1:2" x14ac:dyDescent="0.2">
      <c r="A45" s="88"/>
    </row>
    <row r="46" spans="1:2" x14ac:dyDescent="0.2">
      <c r="A46" s="88"/>
    </row>
    <row r="47" spans="1:2" x14ac:dyDescent="0.2">
      <c r="A47" s="88"/>
    </row>
    <row r="48" spans="1:2" x14ac:dyDescent="0.2">
      <c r="A48" s="88"/>
    </row>
    <row r="49" spans="1:1" x14ac:dyDescent="0.2">
      <c r="A49" s="88"/>
    </row>
    <row r="50" spans="1:1" x14ac:dyDescent="0.2">
      <c r="A50" s="88"/>
    </row>
    <row r="51" spans="1:1" x14ac:dyDescent="0.2">
      <c r="A51" s="88"/>
    </row>
    <row r="52" spans="1:1" x14ac:dyDescent="0.2">
      <c r="A52" s="88"/>
    </row>
  </sheetData>
  <phoneticPr fontId="29" type="noConversion"/>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6687-024D-4EFD-98F7-B43C7F311719}">
  <sheetPr>
    <tabColor rgb="FF92D050"/>
  </sheetPr>
  <dimension ref="A1:J18"/>
  <sheetViews>
    <sheetView workbookViewId="0"/>
  </sheetViews>
  <sheetFormatPr defaultRowHeight="12.75" x14ac:dyDescent="0.2"/>
  <cols>
    <col min="1" max="1" width="10.42578125" customWidth="1"/>
    <col min="2" max="10" width="10.28515625" customWidth="1"/>
  </cols>
  <sheetData>
    <row r="1" spans="1:10" x14ac:dyDescent="0.2">
      <c r="A1" s="52" t="s">
        <v>314</v>
      </c>
    </row>
    <row r="2" spans="1:10" x14ac:dyDescent="0.2">
      <c r="A2" t="s">
        <v>400</v>
      </c>
    </row>
    <row r="3" spans="1:10" x14ac:dyDescent="0.2">
      <c r="A3" t="s">
        <v>484</v>
      </c>
    </row>
    <row r="4" spans="1:10" ht="51" x14ac:dyDescent="0.2">
      <c r="A4" s="52" t="s">
        <v>24</v>
      </c>
      <c r="B4" s="62" t="s">
        <v>306</v>
      </c>
      <c r="C4" s="62" t="s">
        <v>299</v>
      </c>
      <c r="D4" s="62" t="s">
        <v>304</v>
      </c>
      <c r="E4" s="62" t="s">
        <v>302</v>
      </c>
      <c r="F4" s="62" t="s">
        <v>301</v>
      </c>
      <c r="G4" s="62" t="s">
        <v>300</v>
      </c>
      <c r="H4" s="62" t="s">
        <v>303</v>
      </c>
      <c r="I4" s="62" t="s">
        <v>310</v>
      </c>
      <c r="J4" s="62" t="s">
        <v>23</v>
      </c>
    </row>
    <row r="5" spans="1:10" x14ac:dyDescent="0.2">
      <c r="A5" s="4">
        <v>2010</v>
      </c>
      <c r="B5" s="105">
        <v>36</v>
      </c>
      <c r="C5" s="105">
        <v>0</v>
      </c>
      <c r="D5" s="105">
        <v>0</v>
      </c>
      <c r="E5" s="105">
        <v>0</v>
      </c>
      <c r="F5" s="105">
        <v>0</v>
      </c>
      <c r="G5" s="105">
        <v>0</v>
      </c>
      <c r="H5" s="105">
        <v>0</v>
      </c>
      <c r="I5" s="105">
        <v>0</v>
      </c>
      <c r="J5" s="105">
        <v>36</v>
      </c>
    </row>
    <row r="6" spans="1:10" x14ac:dyDescent="0.2">
      <c r="A6" s="4">
        <v>2011</v>
      </c>
      <c r="B6" s="105">
        <v>141</v>
      </c>
      <c r="C6" s="105">
        <v>0</v>
      </c>
      <c r="D6" s="105">
        <v>0</v>
      </c>
      <c r="E6" s="105">
        <v>0</v>
      </c>
      <c r="F6" s="105">
        <v>0</v>
      </c>
      <c r="G6" s="105">
        <v>0</v>
      </c>
      <c r="H6" s="105">
        <v>0</v>
      </c>
      <c r="I6" s="105">
        <v>0</v>
      </c>
      <c r="J6" s="105">
        <v>141</v>
      </c>
    </row>
    <row r="7" spans="1:10" x14ac:dyDescent="0.2">
      <c r="A7" s="4">
        <v>2012</v>
      </c>
      <c r="B7" s="105">
        <v>182</v>
      </c>
      <c r="C7" s="105">
        <v>0</v>
      </c>
      <c r="D7" s="105">
        <v>0</v>
      </c>
      <c r="E7" s="105">
        <v>0</v>
      </c>
      <c r="F7" s="105">
        <v>14</v>
      </c>
      <c r="G7" s="105">
        <v>0</v>
      </c>
      <c r="H7" s="105">
        <v>23</v>
      </c>
      <c r="I7" s="105">
        <v>0</v>
      </c>
      <c r="J7" s="105">
        <v>219</v>
      </c>
    </row>
    <row r="8" spans="1:10" x14ac:dyDescent="0.2">
      <c r="A8" s="4">
        <v>2013</v>
      </c>
      <c r="B8" s="105">
        <v>160</v>
      </c>
      <c r="C8" s="105">
        <v>0</v>
      </c>
      <c r="D8" s="105">
        <v>0</v>
      </c>
      <c r="E8" s="105">
        <v>0</v>
      </c>
      <c r="F8" s="105">
        <v>21</v>
      </c>
      <c r="G8" s="105">
        <v>5</v>
      </c>
      <c r="H8" s="105">
        <v>24</v>
      </c>
      <c r="I8" s="105">
        <v>0</v>
      </c>
      <c r="J8" s="105">
        <v>210</v>
      </c>
    </row>
    <row r="9" spans="1:10" x14ac:dyDescent="0.2">
      <c r="A9" s="4">
        <v>2014</v>
      </c>
      <c r="B9" s="105">
        <v>567</v>
      </c>
      <c r="C9" s="105">
        <v>0</v>
      </c>
      <c r="D9" s="105">
        <v>0</v>
      </c>
      <c r="E9" s="105">
        <v>0</v>
      </c>
      <c r="F9" s="105">
        <v>261</v>
      </c>
      <c r="G9" s="105">
        <v>7</v>
      </c>
      <c r="H9" s="105">
        <v>66</v>
      </c>
      <c r="I9" s="105">
        <v>0</v>
      </c>
      <c r="J9" s="105">
        <v>901</v>
      </c>
    </row>
    <row r="10" spans="1:10" x14ac:dyDescent="0.2">
      <c r="A10" s="4">
        <v>2015</v>
      </c>
      <c r="B10" s="105">
        <v>682</v>
      </c>
      <c r="C10" s="105">
        <v>0</v>
      </c>
      <c r="D10" s="105">
        <v>7</v>
      </c>
      <c r="E10" s="105">
        <v>0</v>
      </c>
      <c r="F10" s="105">
        <v>684</v>
      </c>
      <c r="G10" s="105">
        <v>5</v>
      </c>
      <c r="H10" s="105">
        <v>31</v>
      </c>
      <c r="I10" s="105">
        <v>0</v>
      </c>
      <c r="J10" s="105">
        <v>1409</v>
      </c>
    </row>
    <row r="11" spans="1:10" x14ac:dyDescent="0.2">
      <c r="A11" s="4">
        <v>2016</v>
      </c>
      <c r="B11" s="105">
        <v>694</v>
      </c>
      <c r="C11" s="105">
        <v>2</v>
      </c>
      <c r="D11" s="105">
        <v>61</v>
      </c>
      <c r="E11" s="105">
        <v>0</v>
      </c>
      <c r="F11" s="105">
        <v>725</v>
      </c>
      <c r="G11" s="105">
        <v>14</v>
      </c>
      <c r="H11" s="105">
        <v>26</v>
      </c>
      <c r="I11" s="105">
        <v>0</v>
      </c>
      <c r="J11" s="105">
        <v>1522</v>
      </c>
    </row>
    <row r="12" spans="1:10" x14ac:dyDescent="0.2">
      <c r="A12" s="4">
        <v>2017</v>
      </c>
      <c r="B12" s="105">
        <v>1001</v>
      </c>
      <c r="C12" s="105">
        <v>0</v>
      </c>
      <c r="D12" s="105">
        <v>111</v>
      </c>
      <c r="E12" s="105">
        <v>0</v>
      </c>
      <c r="F12" s="105">
        <v>1321</v>
      </c>
      <c r="G12" s="105">
        <v>15</v>
      </c>
      <c r="H12" s="105">
        <v>94</v>
      </c>
      <c r="I12" s="105">
        <v>1</v>
      </c>
      <c r="J12" s="105">
        <v>2543</v>
      </c>
    </row>
    <row r="13" spans="1:10" x14ac:dyDescent="0.2">
      <c r="A13" s="4">
        <v>2018</v>
      </c>
      <c r="B13" s="105">
        <v>1160</v>
      </c>
      <c r="C13" s="105">
        <v>0</v>
      </c>
      <c r="D13" s="105">
        <v>31</v>
      </c>
      <c r="E13" s="105">
        <v>0</v>
      </c>
      <c r="F13" s="105">
        <v>2232</v>
      </c>
      <c r="G13" s="105">
        <v>4</v>
      </c>
      <c r="H13" s="105">
        <v>102</v>
      </c>
      <c r="I13" s="105">
        <v>10</v>
      </c>
      <c r="J13" s="105">
        <v>3539</v>
      </c>
    </row>
    <row r="14" spans="1:10" x14ac:dyDescent="0.2">
      <c r="A14" s="4">
        <v>2019</v>
      </c>
      <c r="B14" s="105">
        <v>2872</v>
      </c>
      <c r="C14" s="105">
        <v>0</v>
      </c>
      <c r="D14" s="105">
        <v>0</v>
      </c>
      <c r="E14" s="105">
        <v>0</v>
      </c>
      <c r="F14" s="105">
        <v>2063</v>
      </c>
      <c r="G14" s="105">
        <v>36</v>
      </c>
      <c r="H14" s="105">
        <v>98</v>
      </c>
      <c r="I14" s="105">
        <v>170</v>
      </c>
      <c r="J14" s="105">
        <v>5239</v>
      </c>
    </row>
    <row r="15" spans="1:10" x14ac:dyDescent="0.2">
      <c r="A15" s="4">
        <v>2020</v>
      </c>
      <c r="B15" s="105">
        <v>7625</v>
      </c>
      <c r="C15" s="105">
        <v>11</v>
      </c>
      <c r="D15" s="105">
        <v>3</v>
      </c>
      <c r="E15" s="105">
        <v>0</v>
      </c>
      <c r="F15" s="105">
        <v>3221</v>
      </c>
      <c r="G15" s="105">
        <v>109</v>
      </c>
      <c r="H15" s="105">
        <v>32</v>
      </c>
      <c r="I15" s="105">
        <v>219</v>
      </c>
      <c r="J15" s="105">
        <v>11220</v>
      </c>
    </row>
    <row r="16" spans="1:10" x14ac:dyDescent="0.2">
      <c r="A16" s="4">
        <v>2021</v>
      </c>
      <c r="B16" s="105">
        <v>11695</v>
      </c>
      <c r="C16" s="105">
        <v>3</v>
      </c>
      <c r="D16" s="105">
        <v>14</v>
      </c>
      <c r="E16" s="105">
        <v>0</v>
      </c>
      <c r="F16" s="105">
        <v>5928</v>
      </c>
      <c r="G16" s="105">
        <v>246</v>
      </c>
      <c r="H16" s="105">
        <v>27</v>
      </c>
      <c r="I16" s="105">
        <v>56</v>
      </c>
      <c r="J16" s="105">
        <v>17969</v>
      </c>
    </row>
    <row r="17" spans="1:10" x14ac:dyDescent="0.2">
      <c r="A17" s="4">
        <v>2022</v>
      </c>
      <c r="B17" s="105">
        <v>15819</v>
      </c>
      <c r="C17" s="105">
        <v>10</v>
      </c>
      <c r="D17" s="105">
        <v>18</v>
      </c>
      <c r="E17" s="105">
        <v>0</v>
      </c>
      <c r="F17" s="105">
        <v>5954</v>
      </c>
      <c r="G17" s="105">
        <v>153</v>
      </c>
      <c r="H17" s="105">
        <v>45</v>
      </c>
      <c r="I17" s="105">
        <v>89</v>
      </c>
      <c r="J17" s="105">
        <v>22088</v>
      </c>
    </row>
    <row r="18" spans="1:10" x14ac:dyDescent="0.2">
      <c r="A18" s="4">
        <v>2023</v>
      </c>
      <c r="B18" s="105">
        <v>18066</v>
      </c>
      <c r="C18" s="105">
        <v>0</v>
      </c>
      <c r="D18" s="105">
        <v>7</v>
      </c>
      <c r="E18" s="105">
        <v>0</v>
      </c>
      <c r="F18" s="105">
        <v>8052</v>
      </c>
      <c r="G18" s="105">
        <v>22</v>
      </c>
      <c r="H18" s="105">
        <v>93</v>
      </c>
      <c r="I18" s="105">
        <v>177</v>
      </c>
      <c r="J18" s="105">
        <v>26417</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57C-F154-4223-9267-A66569C82D4B}">
  <dimension ref="A1:J61"/>
  <sheetViews>
    <sheetView workbookViewId="0">
      <pane xSplit="1" ySplit="5" topLeftCell="B6" activePane="bottomRight" state="frozen"/>
      <selection pane="topRight" activeCell="B1" sqref="B1"/>
      <selection pane="bottomLeft" activeCell="A5" sqref="A5"/>
      <selection pane="bottomRight" activeCell="B6" sqref="B6"/>
    </sheetView>
  </sheetViews>
  <sheetFormatPr defaultRowHeight="12.75" x14ac:dyDescent="0.2"/>
  <cols>
    <col min="1" max="10" width="12.28515625" customWidth="1"/>
  </cols>
  <sheetData>
    <row r="1" spans="1:10" x14ac:dyDescent="0.2">
      <c r="A1" s="52" t="s">
        <v>339</v>
      </c>
    </row>
    <row r="2" spans="1:10" x14ac:dyDescent="0.2">
      <c r="A2" t="s">
        <v>400</v>
      </c>
    </row>
    <row r="3" spans="1:10" x14ac:dyDescent="0.2">
      <c r="A3" t="s">
        <v>401</v>
      </c>
    </row>
    <row r="4" spans="1:10" x14ac:dyDescent="0.2">
      <c r="A4" t="s">
        <v>484</v>
      </c>
    </row>
    <row r="5" spans="1:10" ht="51" x14ac:dyDescent="0.2">
      <c r="A5" s="52" t="s">
        <v>486</v>
      </c>
      <c r="B5" s="62" t="s">
        <v>306</v>
      </c>
      <c r="C5" s="62" t="s">
        <v>299</v>
      </c>
      <c r="D5" s="62" t="s">
        <v>304</v>
      </c>
      <c r="E5" s="62" t="s">
        <v>302</v>
      </c>
      <c r="F5" s="62" t="s">
        <v>301</v>
      </c>
      <c r="G5" s="62" t="s">
        <v>300</v>
      </c>
      <c r="H5" s="62" t="s">
        <v>303</v>
      </c>
      <c r="I5" s="62" t="s">
        <v>310</v>
      </c>
      <c r="J5" s="62" t="s">
        <v>23</v>
      </c>
    </row>
    <row r="6" spans="1:10" x14ac:dyDescent="0.2">
      <c r="A6" t="s">
        <v>26</v>
      </c>
      <c r="B6" s="105">
        <v>181</v>
      </c>
      <c r="C6" s="105">
        <v>0</v>
      </c>
      <c r="D6" s="105">
        <v>0</v>
      </c>
      <c r="E6" s="105">
        <v>0</v>
      </c>
      <c r="F6" s="105">
        <v>0</v>
      </c>
      <c r="G6" s="105">
        <v>0</v>
      </c>
      <c r="H6" s="105">
        <v>0</v>
      </c>
      <c r="I6" s="105">
        <v>0</v>
      </c>
      <c r="J6" s="105">
        <v>181</v>
      </c>
    </row>
    <row r="7" spans="1:10" x14ac:dyDescent="0.2">
      <c r="A7" t="s">
        <v>27</v>
      </c>
      <c r="B7" s="105">
        <v>185</v>
      </c>
      <c r="C7" s="105">
        <v>0</v>
      </c>
      <c r="D7" s="105">
        <v>4</v>
      </c>
      <c r="E7" s="105">
        <v>0</v>
      </c>
      <c r="F7" s="105">
        <v>0</v>
      </c>
      <c r="G7" s="105">
        <v>0</v>
      </c>
      <c r="H7" s="105">
        <v>0</v>
      </c>
      <c r="I7" s="105">
        <v>0</v>
      </c>
      <c r="J7" s="105">
        <v>189</v>
      </c>
    </row>
    <row r="8" spans="1:10" x14ac:dyDescent="0.2">
      <c r="A8" t="s">
        <v>28</v>
      </c>
      <c r="B8" s="105">
        <v>205</v>
      </c>
      <c r="C8" s="105">
        <v>0</v>
      </c>
      <c r="D8" s="105">
        <v>5</v>
      </c>
      <c r="E8" s="105">
        <v>0</v>
      </c>
      <c r="F8" s="105">
        <v>0</v>
      </c>
      <c r="G8" s="105">
        <v>0</v>
      </c>
      <c r="H8" s="105">
        <v>0</v>
      </c>
      <c r="I8" s="105">
        <v>0</v>
      </c>
      <c r="J8" s="105">
        <v>210</v>
      </c>
    </row>
    <row r="9" spans="1:10" x14ac:dyDescent="0.2">
      <c r="A9" t="s">
        <v>29</v>
      </c>
      <c r="B9" s="105">
        <v>206</v>
      </c>
      <c r="C9" s="105">
        <v>0</v>
      </c>
      <c r="D9" s="105">
        <v>5</v>
      </c>
      <c r="E9" s="105">
        <v>0</v>
      </c>
      <c r="F9" s="105">
        <v>0</v>
      </c>
      <c r="G9" s="105">
        <v>0</v>
      </c>
      <c r="H9" s="105">
        <v>0</v>
      </c>
      <c r="I9" s="105">
        <v>0</v>
      </c>
      <c r="J9" s="105">
        <v>211</v>
      </c>
    </row>
    <row r="10" spans="1:10" x14ac:dyDescent="0.2">
      <c r="A10" t="s">
        <v>30</v>
      </c>
      <c r="B10" s="105">
        <v>258</v>
      </c>
      <c r="C10" s="105">
        <v>0</v>
      </c>
      <c r="D10" s="105">
        <v>2</v>
      </c>
      <c r="E10" s="105">
        <v>0</v>
      </c>
      <c r="F10" s="105">
        <v>0</v>
      </c>
      <c r="G10" s="105">
        <v>0</v>
      </c>
      <c r="H10" s="105">
        <v>0</v>
      </c>
      <c r="I10" s="105">
        <v>0</v>
      </c>
      <c r="J10" s="105">
        <v>260</v>
      </c>
    </row>
    <row r="11" spans="1:10" x14ac:dyDescent="0.2">
      <c r="A11" t="s">
        <v>31</v>
      </c>
      <c r="B11" s="105">
        <v>298</v>
      </c>
      <c r="C11" s="105">
        <v>0</v>
      </c>
      <c r="D11" s="105">
        <v>4</v>
      </c>
      <c r="E11" s="105">
        <v>0</v>
      </c>
      <c r="F11" s="105">
        <v>0</v>
      </c>
      <c r="G11" s="105">
        <v>0</v>
      </c>
      <c r="H11" s="105">
        <v>0</v>
      </c>
      <c r="I11" s="105">
        <v>0</v>
      </c>
      <c r="J11" s="105">
        <v>302</v>
      </c>
    </row>
    <row r="12" spans="1:10" x14ac:dyDescent="0.2">
      <c r="A12" t="s">
        <v>32</v>
      </c>
      <c r="B12" s="105">
        <v>314</v>
      </c>
      <c r="C12" s="105">
        <v>0</v>
      </c>
      <c r="D12" s="105">
        <v>4</v>
      </c>
      <c r="E12" s="105">
        <v>0</v>
      </c>
      <c r="F12" s="105">
        <v>0</v>
      </c>
      <c r="G12" s="105">
        <v>0</v>
      </c>
      <c r="H12" s="105">
        <v>0</v>
      </c>
      <c r="I12" s="105">
        <v>0</v>
      </c>
      <c r="J12" s="105">
        <v>318</v>
      </c>
    </row>
    <row r="13" spans="1:10" x14ac:dyDescent="0.2">
      <c r="A13" t="s">
        <v>33</v>
      </c>
      <c r="B13" s="105">
        <v>327</v>
      </c>
      <c r="C13" s="105">
        <v>0</v>
      </c>
      <c r="D13" s="105">
        <v>4</v>
      </c>
      <c r="E13" s="105">
        <v>0</v>
      </c>
      <c r="F13" s="105">
        <v>0</v>
      </c>
      <c r="G13" s="105">
        <v>0</v>
      </c>
      <c r="H13" s="105">
        <v>0</v>
      </c>
      <c r="I13" s="105">
        <v>0</v>
      </c>
      <c r="J13" s="105">
        <v>331</v>
      </c>
    </row>
    <row r="14" spans="1:10" x14ac:dyDescent="0.2">
      <c r="A14" t="s">
        <v>34</v>
      </c>
      <c r="B14" s="105">
        <v>364</v>
      </c>
      <c r="C14" s="105">
        <v>0</v>
      </c>
      <c r="D14" s="105">
        <v>1</v>
      </c>
      <c r="E14" s="105">
        <v>0</v>
      </c>
      <c r="F14" s="105">
        <v>0</v>
      </c>
      <c r="G14" s="105">
        <v>0</v>
      </c>
      <c r="H14" s="105">
        <v>0</v>
      </c>
      <c r="I14" s="105">
        <v>0</v>
      </c>
      <c r="J14" s="105">
        <v>365</v>
      </c>
    </row>
    <row r="15" spans="1:10" x14ac:dyDescent="0.2">
      <c r="A15" t="s">
        <v>35</v>
      </c>
      <c r="B15" s="105">
        <v>416</v>
      </c>
      <c r="C15" s="105">
        <v>0</v>
      </c>
      <c r="D15" s="105">
        <v>4</v>
      </c>
      <c r="E15" s="105">
        <v>0</v>
      </c>
      <c r="F15" s="105">
        <v>0</v>
      </c>
      <c r="G15" s="105">
        <v>0</v>
      </c>
      <c r="H15" s="105">
        <v>12</v>
      </c>
      <c r="I15" s="105">
        <v>0</v>
      </c>
      <c r="J15" s="105">
        <v>432</v>
      </c>
    </row>
    <row r="16" spans="1:10" x14ac:dyDescent="0.2">
      <c r="A16" t="s">
        <v>36</v>
      </c>
      <c r="B16" s="105">
        <v>448</v>
      </c>
      <c r="C16" s="105">
        <v>0</v>
      </c>
      <c r="D16" s="105">
        <v>4</v>
      </c>
      <c r="E16" s="105">
        <v>0</v>
      </c>
      <c r="F16" s="105">
        <v>12</v>
      </c>
      <c r="G16" s="105">
        <v>0</v>
      </c>
      <c r="H16" s="105">
        <v>19</v>
      </c>
      <c r="I16" s="105">
        <v>0</v>
      </c>
      <c r="J16" s="105">
        <v>483</v>
      </c>
    </row>
    <row r="17" spans="1:10" x14ac:dyDescent="0.2">
      <c r="A17" t="s">
        <v>37</v>
      </c>
      <c r="B17" s="105">
        <v>483</v>
      </c>
      <c r="C17" s="105">
        <v>0</v>
      </c>
      <c r="D17" s="105">
        <v>3</v>
      </c>
      <c r="E17" s="105">
        <v>0</v>
      </c>
      <c r="F17" s="105">
        <v>16</v>
      </c>
      <c r="G17" s="105">
        <v>0</v>
      </c>
      <c r="H17" s="105">
        <v>23</v>
      </c>
      <c r="I17" s="105">
        <v>0</v>
      </c>
      <c r="J17" s="105">
        <v>525</v>
      </c>
    </row>
    <row r="18" spans="1:10" x14ac:dyDescent="0.2">
      <c r="A18" t="s">
        <v>38</v>
      </c>
      <c r="B18" s="105">
        <v>501</v>
      </c>
      <c r="C18" s="105">
        <v>0</v>
      </c>
      <c r="D18" s="105">
        <v>1</v>
      </c>
      <c r="E18" s="105">
        <v>0</v>
      </c>
      <c r="F18" s="105">
        <v>24</v>
      </c>
      <c r="G18" s="105">
        <v>0</v>
      </c>
      <c r="H18" s="105">
        <v>31</v>
      </c>
      <c r="I18" s="105">
        <v>0</v>
      </c>
      <c r="J18" s="105">
        <v>557</v>
      </c>
    </row>
    <row r="19" spans="1:10" x14ac:dyDescent="0.2">
      <c r="A19" t="s">
        <v>39</v>
      </c>
      <c r="B19" s="105">
        <v>563</v>
      </c>
      <c r="C19" s="105">
        <v>0</v>
      </c>
      <c r="D19" s="105">
        <v>3</v>
      </c>
      <c r="E19" s="105">
        <v>0</v>
      </c>
      <c r="F19" s="105">
        <v>28</v>
      </c>
      <c r="G19" s="105">
        <v>2</v>
      </c>
      <c r="H19" s="105">
        <v>38</v>
      </c>
      <c r="I19" s="105">
        <v>0</v>
      </c>
      <c r="J19" s="105">
        <v>634</v>
      </c>
    </row>
    <row r="20" spans="1:10" x14ac:dyDescent="0.2">
      <c r="A20" t="s">
        <v>41</v>
      </c>
      <c r="B20" s="105">
        <v>609</v>
      </c>
      <c r="C20" s="105">
        <v>0</v>
      </c>
      <c r="D20" s="105">
        <v>3</v>
      </c>
      <c r="E20" s="105">
        <v>0</v>
      </c>
      <c r="F20" s="105">
        <v>34</v>
      </c>
      <c r="G20" s="105">
        <v>3</v>
      </c>
      <c r="H20" s="105">
        <v>40</v>
      </c>
      <c r="I20" s="105">
        <v>0</v>
      </c>
      <c r="J20" s="105">
        <v>689</v>
      </c>
    </row>
    <row r="21" spans="1:10" x14ac:dyDescent="0.2">
      <c r="A21" t="s">
        <v>102</v>
      </c>
      <c r="B21" s="105">
        <v>650</v>
      </c>
      <c r="C21" s="105">
        <v>0</v>
      </c>
      <c r="D21" s="105">
        <v>4</v>
      </c>
      <c r="E21" s="105">
        <v>0</v>
      </c>
      <c r="F21" s="105">
        <v>37</v>
      </c>
      <c r="G21" s="105">
        <v>5</v>
      </c>
      <c r="H21" s="105">
        <v>46</v>
      </c>
      <c r="I21" s="105">
        <v>0</v>
      </c>
      <c r="J21" s="105">
        <v>742</v>
      </c>
    </row>
    <row r="22" spans="1:10" x14ac:dyDescent="0.2">
      <c r="A22" t="s">
        <v>103</v>
      </c>
      <c r="B22" s="105">
        <v>754</v>
      </c>
      <c r="C22" s="105">
        <v>0</v>
      </c>
      <c r="D22" s="105">
        <v>1</v>
      </c>
      <c r="E22" s="105">
        <v>0</v>
      </c>
      <c r="F22" s="105">
        <v>41</v>
      </c>
      <c r="G22" s="105">
        <v>5</v>
      </c>
      <c r="H22" s="105">
        <v>71</v>
      </c>
      <c r="I22" s="105">
        <v>1</v>
      </c>
      <c r="J22" s="105">
        <v>873</v>
      </c>
    </row>
    <row r="23" spans="1:10" x14ac:dyDescent="0.2">
      <c r="A23" t="s">
        <v>104</v>
      </c>
      <c r="B23" s="105">
        <v>814</v>
      </c>
      <c r="C23" s="105">
        <v>0</v>
      </c>
      <c r="D23" s="105">
        <v>3</v>
      </c>
      <c r="E23" s="105">
        <v>0</v>
      </c>
      <c r="F23" s="105">
        <v>80</v>
      </c>
      <c r="G23" s="105">
        <v>10</v>
      </c>
      <c r="H23" s="105">
        <v>81</v>
      </c>
      <c r="I23" s="105">
        <v>1</v>
      </c>
      <c r="J23" s="105">
        <v>989</v>
      </c>
    </row>
    <row r="24" spans="1:10" x14ac:dyDescent="0.2">
      <c r="A24" t="s">
        <v>105</v>
      </c>
      <c r="B24" s="105">
        <v>968</v>
      </c>
      <c r="C24" s="105">
        <v>0</v>
      </c>
      <c r="D24" s="105">
        <v>3</v>
      </c>
      <c r="E24" s="105">
        <v>0</v>
      </c>
      <c r="F24" s="105">
        <v>195</v>
      </c>
      <c r="G24" s="105">
        <v>14</v>
      </c>
      <c r="H24" s="105">
        <v>97</v>
      </c>
      <c r="I24" s="105">
        <v>1</v>
      </c>
      <c r="J24" s="105">
        <v>1278</v>
      </c>
    </row>
    <row r="25" spans="1:10" x14ac:dyDescent="0.2">
      <c r="A25" t="s">
        <v>160</v>
      </c>
      <c r="B25" s="105">
        <v>1124</v>
      </c>
      <c r="C25" s="105">
        <v>0</v>
      </c>
      <c r="D25" s="105">
        <v>5</v>
      </c>
      <c r="E25" s="105">
        <v>0</v>
      </c>
      <c r="F25" s="105">
        <v>295</v>
      </c>
      <c r="G25" s="105">
        <v>15</v>
      </c>
      <c r="H25" s="105">
        <v>110</v>
      </c>
      <c r="I25" s="105">
        <v>0</v>
      </c>
      <c r="J25" s="105">
        <v>1549</v>
      </c>
    </row>
    <row r="26" spans="1:10" x14ac:dyDescent="0.2">
      <c r="A26" t="s">
        <v>161</v>
      </c>
      <c r="B26" s="105">
        <v>1307</v>
      </c>
      <c r="C26" s="105">
        <v>0</v>
      </c>
      <c r="D26" s="105">
        <v>5</v>
      </c>
      <c r="E26" s="105">
        <v>0</v>
      </c>
      <c r="F26" s="105">
        <v>491</v>
      </c>
      <c r="G26" s="105">
        <v>17</v>
      </c>
      <c r="H26" s="105">
        <v>122</v>
      </c>
      <c r="I26" s="105">
        <v>0</v>
      </c>
      <c r="J26" s="105">
        <v>1942</v>
      </c>
    </row>
    <row r="27" spans="1:10" x14ac:dyDescent="0.2">
      <c r="A27" t="s">
        <v>159</v>
      </c>
      <c r="B27" s="105">
        <v>1438</v>
      </c>
      <c r="C27" s="105">
        <v>0</v>
      </c>
      <c r="D27" s="105">
        <v>9</v>
      </c>
      <c r="E27" s="105">
        <v>0</v>
      </c>
      <c r="F27" s="105">
        <v>679</v>
      </c>
      <c r="G27" s="105">
        <v>19</v>
      </c>
      <c r="H27" s="105">
        <v>127</v>
      </c>
      <c r="I27" s="105">
        <v>0</v>
      </c>
      <c r="J27" s="105">
        <v>2272</v>
      </c>
    </row>
    <row r="28" spans="1:10" x14ac:dyDescent="0.2">
      <c r="A28" t="s">
        <v>307</v>
      </c>
      <c r="B28" s="105">
        <v>1541</v>
      </c>
      <c r="C28" s="105">
        <v>0</v>
      </c>
      <c r="D28" s="105">
        <v>12</v>
      </c>
      <c r="E28" s="105">
        <v>0</v>
      </c>
      <c r="F28" s="105">
        <v>855</v>
      </c>
      <c r="G28" s="105">
        <v>20</v>
      </c>
      <c r="H28" s="105">
        <v>141</v>
      </c>
      <c r="I28" s="105">
        <v>1</v>
      </c>
      <c r="J28" s="105">
        <v>2570</v>
      </c>
    </row>
    <row r="29" spans="1:10" x14ac:dyDescent="0.2">
      <c r="A29" t="s">
        <v>308</v>
      </c>
      <c r="B29" s="105">
        <v>1733</v>
      </c>
      <c r="C29" s="105">
        <v>0</v>
      </c>
      <c r="D29" s="105">
        <v>12</v>
      </c>
      <c r="E29" s="105">
        <v>0</v>
      </c>
      <c r="F29" s="105">
        <v>1024</v>
      </c>
      <c r="G29" s="105">
        <v>22</v>
      </c>
      <c r="H29" s="105">
        <v>151</v>
      </c>
      <c r="I29" s="105">
        <v>1</v>
      </c>
      <c r="J29" s="105">
        <v>2943</v>
      </c>
    </row>
    <row r="30" spans="1:10" x14ac:dyDescent="0.2">
      <c r="A30" t="s">
        <v>182</v>
      </c>
      <c r="B30" s="105">
        <v>1929</v>
      </c>
      <c r="C30" s="105">
        <v>2</v>
      </c>
      <c r="D30" s="105">
        <v>20</v>
      </c>
      <c r="E30" s="105">
        <v>0</v>
      </c>
      <c r="F30" s="105">
        <v>1302</v>
      </c>
      <c r="G30" s="105">
        <v>22</v>
      </c>
      <c r="H30" s="105">
        <v>165</v>
      </c>
      <c r="I30" s="105">
        <v>1</v>
      </c>
      <c r="J30" s="105">
        <v>3441</v>
      </c>
    </row>
    <row r="31" spans="1:10" x14ac:dyDescent="0.2">
      <c r="A31" t="s">
        <v>183</v>
      </c>
      <c r="B31" s="105">
        <v>2085</v>
      </c>
      <c r="C31" s="105">
        <v>2</v>
      </c>
      <c r="D31" s="105">
        <v>50</v>
      </c>
      <c r="E31" s="105">
        <v>0</v>
      </c>
      <c r="F31" s="105">
        <v>1493</v>
      </c>
      <c r="G31" s="105">
        <v>23</v>
      </c>
      <c r="H31" s="105">
        <v>169</v>
      </c>
      <c r="I31" s="105">
        <v>1</v>
      </c>
      <c r="J31" s="105">
        <v>3823</v>
      </c>
    </row>
    <row r="32" spans="1:10" x14ac:dyDescent="0.2">
      <c r="A32" t="s">
        <v>184</v>
      </c>
      <c r="B32" s="105">
        <v>2289</v>
      </c>
      <c r="C32" s="105">
        <v>2</v>
      </c>
      <c r="D32" s="105">
        <v>65</v>
      </c>
      <c r="E32" s="105">
        <v>0</v>
      </c>
      <c r="F32" s="105">
        <v>1748</v>
      </c>
      <c r="G32" s="105">
        <v>33</v>
      </c>
      <c r="H32" s="105">
        <v>167</v>
      </c>
      <c r="I32" s="105">
        <v>1</v>
      </c>
      <c r="J32" s="105">
        <v>4305</v>
      </c>
    </row>
    <row r="33" spans="1:10" x14ac:dyDescent="0.2">
      <c r="A33" t="s">
        <v>192</v>
      </c>
      <c r="B33" s="105">
        <v>2442</v>
      </c>
      <c r="C33" s="105">
        <v>2</v>
      </c>
      <c r="D33" s="105">
        <v>84</v>
      </c>
      <c r="E33" s="105">
        <v>0</v>
      </c>
      <c r="F33" s="105">
        <v>1918</v>
      </c>
      <c r="G33" s="105">
        <v>36</v>
      </c>
      <c r="H33" s="105">
        <v>185</v>
      </c>
      <c r="I33" s="105">
        <v>0</v>
      </c>
      <c r="J33" s="105">
        <v>4667</v>
      </c>
    </row>
    <row r="34" spans="1:10" x14ac:dyDescent="0.2">
      <c r="A34" t="s">
        <v>193</v>
      </c>
      <c r="B34" s="105">
        <v>2723</v>
      </c>
      <c r="C34" s="105">
        <v>0</v>
      </c>
      <c r="D34" s="105">
        <v>114</v>
      </c>
      <c r="E34" s="105">
        <v>0</v>
      </c>
      <c r="F34" s="105">
        <v>2221</v>
      </c>
      <c r="G34" s="105">
        <v>44</v>
      </c>
      <c r="H34" s="105">
        <v>218</v>
      </c>
      <c r="I34" s="105">
        <v>0</v>
      </c>
      <c r="J34" s="105">
        <v>5320</v>
      </c>
    </row>
    <row r="35" spans="1:10" x14ac:dyDescent="0.2">
      <c r="A35" t="s">
        <v>191</v>
      </c>
      <c r="B35" s="105">
        <v>2966</v>
      </c>
      <c r="C35" s="105">
        <v>0</v>
      </c>
      <c r="D35" s="105">
        <v>150</v>
      </c>
      <c r="E35" s="105">
        <v>0</v>
      </c>
      <c r="F35" s="105">
        <v>2491</v>
      </c>
      <c r="G35" s="105">
        <v>50</v>
      </c>
      <c r="H35" s="105">
        <v>244</v>
      </c>
      <c r="I35" s="105">
        <v>1</v>
      </c>
      <c r="J35" s="105">
        <v>5902</v>
      </c>
    </row>
    <row r="36" spans="1:10" x14ac:dyDescent="0.2">
      <c r="A36" t="s">
        <v>194</v>
      </c>
      <c r="B36" s="105">
        <v>3303</v>
      </c>
      <c r="C36" s="105">
        <v>0</v>
      </c>
      <c r="D36" s="105">
        <v>170</v>
      </c>
      <c r="E36" s="105">
        <v>0</v>
      </c>
      <c r="F36" s="105">
        <v>2920</v>
      </c>
      <c r="G36" s="105">
        <v>55</v>
      </c>
      <c r="H36" s="105">
        <v>262</v>
      </c>
      <c r="I36" s="105">
        <v>1</v>
      </c>
      <c r="J36" s="105">
        <v>6711</v>
      </c>
    </row>
    <row r="37" spans="1:10" x14ac:dyDescent="0.2">
      <c r="A37" t="s">
        <v>199</v>
      </c>
      <c r="B37" s="105">
        <v>3518</v>
      </c>
      <c r="C37" s="105">
        <v>2</v>
      </c>
      <c r="D37" s="105">
        <v>199</v>
      </c>
      <c r="E37" s="105">
        <v>0</v>
      </c>
      <c r="F37" s="105">
        <v>3261</v>
      </c>
      <c r="G37" s="105">
        <v>55</v>
      </c>
      <c r="H37" s="105">
        <v>295</v>
      </c>
      <c r="I37" s="105">
        <v>2</v>
      </c>
      <c r="J37" s="105">
        <v>7332</v>
      </c>
    </row>
    <row r="38" spans="1:10" x14ac:dyDescent="0.2">
      <c r="A38" t="s">
        <v>200</v>
      </c>
      <c r="B38" s="105">
        <v>3834</v>
      </c>
      <c r="C38" s="105">
        <v>2</v>
      </c>
      <c r="D38" s="105">
        <v>223</v>
      </c>
      <c r="E38" s="105">
        <v>1</v>
      </c>
      <c r="F38" s="105">
        <v>3798</v>
      </c>
      <c r="G38" s="105">
        <v>56</v>
      </c>
      <c r="H38" s="105">
        <v>314</v>
      </c>
      <c r="I38" s="105">
        <v>3</v>
      </c>
      <c r="J38" s="105">
        <v>8231</v>
      </c>
    </row>
    <row r="39" spans="1:10" x14ac:dyDescent="0.2">
      <c r="A39" t="s">
        <v>201</v>
      </c>
      <c r="B39" s="105">
        <v>4085</v>
      </c>
      <c r="C39" s="105">
        <v>2</v>
      </c>
      <c r="D39" s="105">
        <v>230</v>
      </c>
      <c r="E39" s="105">
        <v>1</v>
      </c>
      <c r="F39" s="105">
        <v>4447</v>
      </c>
      <c r="G39" s="105">
        <v>58</v>
      </c>
      <c r="H39" s="105">
        <v>338</v>
      </c>
      <c r="I39" s="105">
        <v>5</v>
      </c>
      <c r="J39" s="105">
        <v>9166</v>
      </c>
    </row>
    <row r="40" spans="1:10" x14ac:dyDescent="0.2">
      <c r="A40" t="s">
        <v>198</v>
      </c>
      <c r="B40" s="105">
        <v>4511</v>
      </c>
      <c r="C40" s="105">
        <v>2</v>
      </c>
      <c r="D40" s="105">
        <v>230</v>
      </c>
      <c r="E40" s="105">
        <v>1</v>
      </c>
      <c r="F40" s="105">
        <v>5025</v>
      </c>
      <c r="G40" s="105">
        <v>62</v>
      </c>
      <c r="H40" s="105">
        <v>382</v>
      </c>
      <c r="I40" s="105">
        <v>7</v>
      </c>
      <c r="J40" s="105">
        <v>10220</v>
      </c>
    </row>
    <row r="41" spans="1:10" x14ac:dyDescent="0.2">
      <c r="A41" t="s">
        <v>211</v>
      </c>
      <c r="B41" s="105">
        <v>4771</v>
      </c>
      <c r="C41" s="105">
        <v>2</v>
      </c>
      <c r="D41" s="105">
        <v>239</v>
      </c>
      <c r="E41" s="105">
        <v>1</v>
      </c>
      <c r="F41" s="105">
        <v>5695</v>
      </c>
      <c r="G41" s="105">
        <v>65</v>
      </c>
      <c r="H41" s="105">
        <v>434</v>
      </c>
      <c r="I41" s="105">
        <v>10</v>
      </c>
      <c r="J41" s="105">
        <v>11217</v>
      </c>
    </row>
    <row r="42" spans="1:10" x14ac:dyDescent="0.2">
      <c r="A42" t="s">
        <v>208</v>
      </c>
      <c r="B42" s="105">
        <v>5289</v>
      </c>
      <c r="C42" s="105">
        <v>2</v>
      </c>
      <c r="D42" s="105">
        <v>239</v>
      </c>
      <c r="E42" s="105">
        <v>1</v>
      </c>
      <c r="F42" s="105">
        <v>6237</v>
      </c>
      <c r="G42" s="105">
        <v>71</v>
      </c>
      <c r="H42" s="105">
        <v>471</v>
      </c>
      <c r="I42" s="105">
        <v>11</v>
      </c>
      <c r="J42" s="105">
        <v>12321</v>
      </c>
    </row>
    <row r="43" spans="1:10" x14ac:dyDescent="0.2">
      <c r="A43" t="s">
        <v>209</v>
      </c>
      <c r="B43" s="105">
        <v>5722</v>
      </c>
      <c r="C43" s="105">
        <v>2</v>
      </c>
      <c r="D43" s="105">
        <v>239</v>
      </c>
      <c r="E43" s="105">
        <v>1</v>
      </c>
      <c r="F43" s="105">
        <v>6704</v>
      </c>
      <c r="G43" s="105">
        <v>81</v>
      </c>
      <c r="H43" s="105">
        <v>494</v>
      </c>
      <c r="I43" s="105">
        <v>53</v>
      </c>
      <c r="J43" s="105">
        <v>13296</v>
      </c>
    </row>
    <row r="44" spans="1:10" x14ac:dyDescent="0.2">
      <c r="A44" t="s">
        <v>210</v>
      </c>
      <c r="B44" s="105">
        <v>6578</v>
      </c>
      <c r="C44" s="105">
        <v>2</v>
      </c>
      <c r="D44" s="105">
        <v>239</v>
      </c>
      <c r="E44" s="105">
        <v>1</v>
      </c>
      <c r="F44" s="105">
        <v>7239</v>
      </c>
      <c r="G44" s="105">
        <v>91</v>
      </c>
      <c r="H44" s="105">
        <v>527</v>
      </c>
      <c r="I44" s="105">
        <v>117</v>
      </c>
      <c r="J44" s="105">
        <v>14794</v>
      </c>
    </row>
    <row r="45" spans="1:10" x14ac:dyDescent="0.2">
      <c r="A45" t="s">
        <v>232</v>
      </c>
      <c r="B45" s="105">
        <v>7443</v>
      </c>
      <c r="C45" s="105">
        <v>2</v>
      </c>
      <c r="D45" s="105">
        <v>229</v>
      </c>
      <c r="E45" s="105">
        <v>1</v>
      </c>
      <c r="F45" s="105">
        <v>7765</v>
      </c>
      <c r="G45" s="105">
        <v>98</v>
      </c>
      <c r="H45" s="105">
        <v>564</v>
      </c>
      <c r="I45" s="105">
        <v>167</v>
      </c>
      <c r="J45" s="105">
        <v>16269</v>
      </c>
    </row>
    <row r="46" spans="1:10" x14ac:dyDescent="0.2">
      <c r="A46" t="s">
        <v>229</v>
      </c>
      <c r="B46" s="105">
        <v>8632</v>
      </c>
      <c r="C46" s="105">
        <v>2</v>
      </c>
      <c r="D46" s="105">
        <v>239</v>
      </c>
      <c r="E46" s="105">
        <v>2</v>
      </c>
      <c r="F46" s="105">
        <v>8305</v>
      </c>
      <c r="G46" s="105">
        <v>105</v>
      </c>
      <c r="H46" s="105">
        <v>592</v>
      </c>
      <c r="I46" s="105">
        <v>195</v>
      </c>
      <c r="J46" s="105">
        <v>18072</v>
      </c>
    </row>
    <row r="47" spans="1:10" x14ac:dyDescent="0.2">
      <c r="A47" t="s">
        <v>230</v>
      </c>
      <c r="B47" s="105">
        <v>9059</v>
      </c>
      <c r="C47" s="105">
        <v>2</v>
      </c>
      <c r="D47" s="105">
        <v>224</v>
      </c>
      <c r="E47" s="105">
        <v>3</v>
      </c>
      <c r="F47" s="105">
        <v>8312</v>
      </c>
      <c r="G47" s="105">
        <v>106</v>
      </c>
      <c r="H47" s="105">
        <v>580</v>
      </c>
      <c r="I47" s="105">
        <v>253</v>
      </c>
      <c r="J47" s="105">
        <v>18539</v>
      </c>
    </row>
    <row r="48" spans="1:10" x14ac:dyDescent="0.2">
      <c r="A48" t="s">
        <v>231</v>
      </c>
      <c r="B48" s="105">
        <v>11703</v>
      </c>
      <c r="C48" s="105">
        <v>2</v>
      </c>
      <c r="D48" s="105">
        <v>221</v>
      </c>
      <c r="E48" s="105">
        <v>3</v>
      </c>
      <c r="F48" s="105">
        <v>9427</v>
      </c>
      <c r="G48" s="105">
        <v>154</v>
      </c>
      <c r="H48" s="105">
        <v>588</v>
      </c>
      <c r="I48" s="105">
        <v>320</v>
      </c>
      <c r="J48" s="105">
        <v>22418</v>
      </c>
    </row>
    <row r="49" spans="1:10" x14ac:dyDescent="0.2">
      <c r="A49" t="s">
        <v>242</v>
      </c>
      <c r="B49" s="105">
        <v>14712</v>
      </c>
      <c r="C49" s="105">
        <v>14</v>
      </c>
      <c r="D49" s="105">
        <v>225</v>
      </c>
      <c r="E49" s="105">
        <v>3</v>
      </c>
      <c r="F49" s="105">
        <v>10686</v>
      </c>
      <c r="G49" s="105">
        <v>198</v>
      </c>
      <c r="H49" s="105">
        <v>591</v>
      </c>
      <c r="I49" s="105">
        <v>347</v>
      </c>
      <c r="J49" s="105">
        <v>26776</v>
      </c>
    </row>
    <row r="50" spans="1:10" x14ac:dyDescent="0.2">
      <c r="A50" t="s">
        <v>243</v>
      </c>
      <c r="B50" s="105">
        <v>17161</v>
      </c>
      <c r="C50" s="105">
        <v>17</v>
      </c>
      <c r="D50" s="105">
        <v>240</v>
      </c>
      <c r="E50" s="105">
        <v>2</v>
      </c>
      <c r="F50" s="105">
        <v>12071</v>
      </c>
      <c r="G50" s="105">
        <v>276</v>
      </c>
      <c r="H50" s="105">
        <v>600</v>
      </c>
      <c r="I50" s="105">
        <v>346</v>
      </c>
      <c r="J50" s="105">
        <v>30713</v>
      </c>
    </row>
    <row r="51" spans="1:10" x14ac:dyDescent="0.2">
      <c r="A51" t="s">
        <v>244</v>
      </c>
      <c r="B51" s="105">
        <v>19494</v>
      </c>
      <c r="C51" s="105">
        <v>17</v>
      </c>
      <c r="D51" s="105">
        <v>257</v>
      </c>
      <c r="E51" s="105">
        <v>3</v>
      </c>
      <c r="F51" s="105">
        <v>13724</v>
      </c>
      <c r="G51" s="105">
        <v>310</v>
      </c>
      <c r="H51" s="105">
        <v>600</v>
      </c>
      <c r="I51" s="105">
        <v>374</v>
      </c>
      <c r="J51" s="105">
        <v>34779</v>
      </c>
    </row>
    <row r="52" spans="1:10" x14ac:dyDescent="0.2">
      <c r="A52" t="s">
        <v>245</v>
      </c>
      <c r="B52" s="105">
        <v>22446</v>
      </c>
      <c r="C52" s="105">
        <v>17</v>
      </c>
      <c r="D52" s="105">
        <v>289</v>
      </c>
      <c r="E52" s="105">
        <v>2</v>
      </c>
      <c r="F52" s="105">
        <v>15149</v>
      </c>
      <c r="G52" s="105">
        <v>369</v>
      </c>
      <c r="H52" s="105">
        <v>619</v>
      </c>
      <c r="I52" s="105">
        <v>380</v>
      </c>
      <c r="J52" s="105">
        <v>39271</v>
      </c>
    </row>
    <row r="53" spans="1:10" x14ac:dyDescent="0.2">
      <c r="A53" t="s">
        <v>271</v>
      </c>
      <c r="B53" s="105">
        <v>26040</v>
      </c>
      <c r="C53" s="105">
        <v>15</v>
      </c>
      <c r="D53" s="105">
        <v>283</v>
      </c>
      <c r="E53" s="105">
        <v>3</v>
      </c>
      <c r="F53" s="105">
        <v>16433</v>
      </c>
      <c r="G53" s="105">
        <v>443</v>
      </c>
      <c r="H53" s="105">
        <v>625</v>
      </c>
      <c r="I53" s="105">
        <v>361</v>
      </c>
      <c r="J53" s="105">
        <v>44203</v>
      </c>
    </row>
    <row r="54" spans="1:10" x14ac:dyDescent="0.2">
      <c r="A54" t="s">
        <v>272</v>
      </c>
      <c r="B54" s="105">
        <v>30057</v>
      </c>
      <c r="C54" s="105">
        <v>25</v>
      </c>
      <c r="D54" s="105">
        <v>298</v>
      </c>
      <c r="E54" s="105">
        <v>3</v>
      </c>
      <c r="F54" s="105">
        <v>18044</v>
      </c>
      <c r="G54" s="105">
        <v>516</v>
      </c>
      <c r="H54" s="105">
        <v>635</v>
      </c>
      <c r="I54" s="105">
        <v>364</v>
      </c>
      <c r="J54" s="105">
        <v>49942</v>
      </c>
    </row>
    <row r="55" spans="1:10" x14ac:dyDescent="0.2">
      <c r="A55" t="s">
        <v>312</v>
      </c>
      <c r="B55" s="105">
        <v>33189</v>
      </c>
      <c r="C55" s="105">
        <v>25</v>
      </c>
      <c r="D55" s="105">
        <v>313</v>
      </c>
      <c r="E55" s="105">
        <v>3</v>
      </c>
      <c r="F55" s="105">
        <v>19338</v>
      </c>
      <c r="G55" s="105">
        <v>554</v>
      </c>
      <c r="H55" s="105">
        <v>652</v>
      </c>
      <c r="I55" s="105">
        <v>383</v>
      </c>
      <c r="J55" s="105">
        <v>54457</v>
      </c>
    </row>
    <row r="56" spans="1:10" x14ac:dyDescent="0.2">
      <c r="A56" t="s">
        <v>313</v>
      </c>
      <c r="B56" s="105">
        <v>36718</v>
      </c>
      <c r="C56" s="105">
        <v>25</v>
      </c>
      <c r="D56" s="105">
        <v>334</v>
      </c>
      <c r="E56" s="105">
        <v>3</v>
      </c>
      <c r="F56" s="105">
        <v>20601</v>
      </c>
      <c r="G56" s="105">
        <v>578</v>
      </c>
      <c r="H56" s="105">
        <v>666</v>
      </c>
      <c r="I56" s="105">
        <v>401</v>
      </c>
      <c r="J56" s="105">
        <v>59326</v>
      </c>
    </row>
    <row r="57" spans="1:10" x14ac:dyDescent="0.2">
      <c r="A57" t="s">
        <v>311</v>
      </c>
      <c r="B57" s="105">
        <v>41191</v>
      </c>
      <c r="C57" s="105">
        <v>21</v>
      </c>
      <c r="D57" s="105">
        <v>346</v>
      </c>
      <c r="E57" s="105">
        <v>4</v>
      </c>
      <c r="F57" s="105">
        <v>22031</v>
      </c>
      <c r="G57" s="105">
        <v>571</v>
      </c>
      <c r="H57" s="105">
        <v>675</v>
      </c>
      <c r="I57" s="105">
        <v>417</v>
      </c>
      <c r="J57" s="105">
        <v>65256</v>
      </c>
    </row>
    <row r="58" spans="1:10" x14ac:dyDescent="0.2">
      <c r="A58" t="s">
        <v>334</v>
      </c>
      <c r="B58" s="105">
        <v>46246</v>
      </c>
      <c r="C58" s="105">
        <v>21</v>
      </c>
      <c r="D58" s="105">
        <v>369</v>
      </c>
      <c r="E58" s="105">
        <v>5</v>
      </c>
      <c r="F58" s="105">
        <v>23735</v>
      </c>
      <c r="G58" s="105">
        <v>571</v>
      </c>
      <c r="H58" s="105">
        <v>696</v>
      </c>
      <c r="I58" s="105">
        <v>436</v>
      </c>
      <c r="J58" s="105">
        <v>72079</v>
      </c>
    </row>
    <row r="59" spans="1:10" x14ac:dyDescent="0.2">
      <c r="A59" t="s">
        <v>335</v>
      </c>
      <c r="B59" s="105">
        <v>51629</v>
      </c>
      <c r="C59" s="105">
        <v>21</v>
      </c>
      <c r="D59" s="105">
        <v>398</v>
      </c>
      <c r="E59" s="105">
        <v>4</v>
      </c>
      <c r="F59" s="105">
        <v>25388</v>
      </c>
      <c r="G59" s="105">
        <v>566</v>
      </c>
      <c r="H59" s="105">
        <v>719</v>
      </c>
      <c r="I59" s="105">
        <v>460</v>
      </c>
      <c r="J59" s="105">
        <v>79185</v>
      </c>
    </row>
    <row r="60" spans="1:10" x14ac:dyDescent="0.2">
      <c r="A60" t="s">
        <v>336</v>
      </c>
      <c r="B60" s="105">
        <v>56536</v>
      </c>
      <c r="C60" s="105">
        <v>21</v>
      </c>
      <c r="D60" s="105">
        <v>460</v>
      </c>
      <c r="E60" s="105">
        <v>5</v>
      </c>
      <c r="F60" s="105">
        <v>27295</v>
      </c>
      <c r="G60" s="105">
        <v>557</v>
      </c>
      <c r="H60" s="105">
        <v>739</v>
      </c>
      <c r="I60" s="105">
        <v>499</v>
      </c>
      <c r="J60" s="105">
        <v>86112</v>
      </c>
    </row>
    <row r="61" spans="1:10" x14ac:dyDescent="0.2">
      <c r="A61" t="s">
        <v>337</v>
      </c>
      <c r="B61" s="105">
        <v>59671</v>
      </c>
      <c r="C61" s="105">
        <v>21</v>
      </c>
      <c r="D61" s="105">
        <v>521</v>
      </c>
      <c r="E61" s="105">
        <v>6</v>
      </c>
      <c r="F61" s="105">
        <v>29199</v>
      </c>
      <c r="G61" s="105">
        <v>558</v>
      </c>
      <c r="H61" s="105">
        <v>769</v>
      </c>
      <c r="I61" s="105">
        <v>513</v>
      </c>
      <c r="J61" s="105">
        <v>91258</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48A1-2F13-45F7-9A93-B52E06694096}">
  <dimension ref="A1:J18"/>
  <sheetViews>
    <sheetView workbookViewId="0"/>
  </sheetViews>
  <sheetFormatPr defaultRowHeight="12.75" x14ac:dyDescent="0.2"/>
  <cols>
    <col min="2" max="10" width="9.5703125" customWidth="1"/>
  </cols>
  <sheetData>
    <row r="1" spans="1:10" x14ac:dyDescent="0.2">
      <c r="A1" s="52" t="s">
        <v>309</v>
      </c>
    </row>
    <row r="2" spans="1:10" x14ac:dyDescent="0.2">
      <c r="A2" t="s">
        <v>400</v>
      </c>
    </row>
    <row r="3" spans="1:10" x14ac:dyDescent="0.2">
      <c r="A3" t="s">
        <v>484</v>
      </c>
    </row>
    <row r="4" spans="1:10" ht="51" x14ac:dyDescent="0.2">
      <c r="A4" s="52" t="s">
        <v>24</v>
      </c>
      <c r="B4" s="62" t="s">
        <v>306</v>
      </c>
      <c r="C4" s="62" t="s">
        <v>299</v>
      </c>
      <c r="D4" s="62" t="s">
        <v>304</v>
      </c>
      <c r="E4" s="62" t="s">
        <v>302</v>
      </c>
      <c r="F4" s="62" t="s">
        <v>301</v>
      </c>
      <c r="G4" s="62" t="s">
        <v>300</v>
      </c>
      <c r="H4" s="62" t="s">
        <v>303</v>
      </c>
      <c r="I4" s="62" t="s">
        <v>310</v>
      </c>
      <c r="J4" s="62" t="s">
        <v>23</v>
      </c>
    </row>
    <row r="5" spans="1:10" x14ac:dyDescent="0.2">
      <c r="A5" s="4">
        <v>2010</v>
      </c>
      <c r="B5" s="105">
        <v>206</v>
      </c>
      <c r="C5" s="105">
        <v>0</v>
      </c>
      <c r="D5" s="105">
        <v>5</v>
      </c>
      <c r="E5" s="105">
        <v>0</v>
      </c>
      <c r="F5" s="105">
        <v>0</v>
      </c>
      <c r="G5" s="105">
        <v>0</v>
      </c>
      <c r="H5" s="105">
        <v>0</v>
      </c>
      <c r="I5" s="105">
        <v>0</v>
      </c>
      <c r="J5" s="105">
        <v>211</v>
      </c>
    </row>
    <row r="6" spans="1:10" x14ac:dyDescent="0.2">
      <c r="A6" s="4">
        <v>2011</v>
      </c>
      <c r="B6" s="105">
        <v>327</v>
      </c>
      <c r="C6" s="105">
        <v>0</v>
      </c>
      <c r="D6" s="105">
        <v>4</v>
      </c>
      <c r="E6" s="105">
        <v>0</v>
      </c>
      <c r="F6" s="105">
        <v>0</v>
      </c>
      <c r="G6" s="105">
        <v>0</v>
      </c>
      <c r="H6" s="105">
        <v>0</v>
      </c>
      <c r="I6" s="105">
        <v>0</v>
      </c>
      <c r="J6" s="105">
        <v>331</v>
      </c>
    </row>
    <row r="7" spans="1:10" x14ac:dyDescent="0.2">
      <c r="A7" s="4">
        <v>2012</v>
      </c>
      <c r="B7" s="105">
        <v>483</v>
      </c>
      <c r="C7" s="105">
        <v>0</v>
      </c>
      <c r="D7" s="105">
        <v>3</v>
      </c>
      <c r="E7" s="105">
        <v>0</v>
      </c>
      <c r="F7" s="105">
        <v>16</v>
      </c>
      <c r="G7" s="105">
        <v>0</v>
      </c>
      <c r="H7" s="105">
        <v>23</v>
      </c>
      <c r="I7" s="105">
        <v>0</v>
      </c>
      <c r="J7" s="105">
        <v>525</v>
      </c>
    </row>
    <row r="8" spans="1:10" x14ac:dyDescent="0.2">
      <c r="A8" s="4">
        <v>2013</v>
      </c>
      <c r="B8" s="105">
        <v>650</v>
      </c>
      <c r="C8" s="105">
        <v>0</v>
      </c>
      <c r="D8" s="105">
        <v>4</v>
      </c>
      <c r="E8" s="105">
        <v>0</v>
      </c>
      <c r="F8" s="105">
        <v>37</v>
      </c>
      <c r="G8" s="105">
        <v>5</v>
      </c>
      <c r="H8" s="105">
        <v>46</v>
      </c>
      <c r="I8" s="105">
        <v>0</v>
      </c>
      <c r="J8" s="105">
        <v>742</v>
      </c>
    </row>
    <row r="9" spans="1:10" x14ac:dyDescent="0.2">
      <c r="A9" s="4">
        <v>2014</v>
      </c>
      <c r="B9" s="105">
        <v>1124</v>
      </c>
      <c r="C9" s="105">
        <v>0</v>
      </c>
      <c r="D9" s="105">
        <v>5</v>
      </c>
      <c r="E9" s="105">
        <v>0</v>
      </c>
      <c r="F9" s="105">
        <v>295</v>
      </c>
      <c r="G9" s="105">
        <v>15</v>
      </c>
      <c r="H9" s="105">
        <v>110</v>
      </c>
      <c r="I9" s="105">
        <v>0</v>
      </c>
      <c r="J9" s="105">
        <v>1549</v>
      </c>
    </row>
    <row r="10" spans="1:10" x14ac:dyDescent="0.2">
      <c r="A10" s="4">
        <v>2015</v>
      </c>
      <c r="B10" s="105">
        <v>1733</v>
      </c>
      <c r="C10" s="105">
        <v>0</v>
      </c>
      <c r="D10" s="105">
        <v>12</v>
      </c>
      <c r="E10" s="105">
        <v>0</v>
      </c>
      <c r="F10" s="105">
        <v>1024</v>
      </c>
      <c r="G10" s="105">
        <v>22</v>
      </c>
      <c r="H10" s="105">
        <v>151</v>
      </c>
      <c r="I10" s="105">
        <v>1</v>
      </c>
      <c r="J10" s="105">
        <v>2943</v>
      </c>
    </row>
    <row r="11" spans="1:10" x14ac:dyDescent="0.2">
      <c r="A11" s="4">
        <v>2016</v>
      </c>
      <c r="B11" s="105">
        <v>2442</v>
      </c>
      <c r="C11" s="105">
        <v>2</v>
      </c>
      <c r="D11" s="105">
        <v>84</v>
      </c>
      <c r="E11" s="105">
        <v>0</v>
      </c>
      <c r="F11" s="105">
        <v>1918</v>
      </c>
      <c r="G11" s="105">
        <v>36</v>
      </c>
      <c r="H11" s="105">
        <v>185</v>
      </c>
      <c r="I11" s="105">
        <v>0</v>
      </c>
      <c r="J11" s="105">
        <v>4667</v>
      </c>
    </row>
    <row r="12" spans="1:10" x14ac:dyDescent="0.2">
      <c r="A12" s="4">
        <v>2017</v>
      </c>
      <c r="B12" s="105">
        <v>3518</v>
      </c>
      <c r="C12" s="105">
        <v>2</v>
      </c>
      <c r="D12" s="105">
        <v>199</v>
      </c>
      <c r="E12" s="105">
        <v>0</v>
      </c>
      <c r="F12" s="105">
        <v>3261</v>
      </c>
      <c r="G12" s="105">
        <v>55</v>
      </c>
      <c r="H12" s="105">
        <v>295</v>
      </c>
      <c r="I12" s="105">
        <v>2</v>
      </c>
      <c r="J12" s="105">
        <v>7332</v>
      </c>
    </row>
    <row r="13" spans="1:10" x14ac:dyDescent="0.2">
      <c r="A13" s="4">
        <v>2018</v>
      </c>
      <c r="B13" s="105">
        <v>4771</v>
      </c>
      <c r="C13" s="105">
        <v>2</v>
      </c>
      <c r="D13" s="105">
        <v>239</v>
      </c>
      <c r="E13" s="105">
        <v>1</v>
      </c>
      <c r="F13" s="105">
        <v>5695</v>
      </c>
      <c r="G13" s="105">
        <v>65</v>
      </c>
      <c r="H13" s="105">
        <v>434</v>
      </c>
      <c r="I13" s="105">
        <v>10</v>
      </c>
      <c r="J13" s="105">
        <v>11217</v>
      </c>
    </row>
    <row r="14" spans="1:10" x14ac:dyDescent="0.2">
      <c r="A14" s="4">
        <v>2019</v>
      </c>
      <c r="B14" s="105">
        <v>7443</v>
      </c>
      <c r="C14" s="105">
        <v>2</v>
      </c>
      <c r="D14" s="105">
        <v>229</v>
      </c>
      <c r="E14" s="105">
        <v>1</v>
      </c>
      <c r="F14" s="105">
        <v>7765</v>
      </c>
      <c r="G14" s="105">
        <v>98</v>
      </c>
      <c r="H14" s="105">
        <v>564</v>
      </c>
      <c r="I14" s="105">
        <v>167</v>
      </c>
      <c r="J14" s="105">
        <v>16269</v>
      </c>
    </row>
    <row r="15" spans="1:10" x14ac:dyDescent="0.2">
      <c r="A15" s="4">
        <v>2020</v>
      </c>
      <c r="B15" s="105">
        <v>14712</v>
      </c>
      <c r="C15" s="105">
        <v>14</v>
      </c>
      <c r="D15" s="105">
        <v>225</v>
      </c>
      <c r="E15" s="105">
        <v>3</v>
      </c>
      <c r="F15" s="105">
        <v>10686</v>
      </c>
      <c r="G15" s="105">
        <v>198</v>
      </c>
      <c r="H15" s="105">
        <v>591</v>
      </c>
      <c r="I15" s="105">
        <v>347</v>
      </c>
      <c r="J15" s="105">
        <v>26776</v>
      </c>
    </row>
    <row r="16" spans="1:10" x14ac:dyDescent="0.2">
      <c r="A16" s="4">
        <v>2021</v>
      </c>
      <c r="B16" s="105">
        <v>26040</v>
      </c>
      <c r="C16" s="105">
        <v>15</v>
      </c>
      <c r="D16" s="105">
        <v>283</v>
      </c>
      <c r="E16" s="105">
        <v>3</v>
      </c>
      <c r="F16" s="105">
        <v>16433</v>
      </c>
      <c r="G16" s="105">
        <v>443</v>
      </c>
      <c r="H16" s="105">
        <v>625</v>
      </c>
      <c r="I16" s="105">
        <v>361</v>
      </c>
      <c r="J16" s="105">
        <v>44203</v>
      </c>
    </row>
    <row r="17" spans="1:10" x14ac:dyDescent="0.2">
      <c r="A17" s="4">
        <v>2022</v>
      </c>
      <c r="B17" s="105">
        <v>41191</v>
      </c>
      <c r="C17" s="105">
        <v>21</v>
      </c>
      <c r="D17" s="105">
        <v>346</v>
      </c>
      <c r="E17" s="105">
        <v>4</v>
      </c>
      <c r="F17" s="105">
        <v>22031</v>
      </c>
      <c r="G17" s="105">
        <v>571</v>
      </c>
      <c r="H17" s="105">
        <v>675</v>
      </c>
      <c r="I17" s="105">
        <v>417</v>
      </c>
      <c r="J17" s="105">
        <v>65256</v>
      </c>
    </row>
    <row r="18" spans="1:10" x14ac:dyDescent="0.2">
      <c r="A18" s="4">
        <v>2023</v>
      </c>
      <c r="B18" s="105">
        <v>59671</v>
      </c>
      <c r="C18" s="105">
        <v>21</v>
      </c>
      <c r="D18" s="105">
        <v>521</v>
      </c>
      <c r="E18" s="105">
        <v>6</v>
      </c>
      <c r="F18" s="105">
        <v>29199</v>
      </c>
      <c r="G18" s="105">
        <v>558</v>
      </c>
      <c r="H18" s="105">
        <v>769</v>
      </c>
      <c r="I18" s="105">
        <v>513</v>
      </c>
      <c r="J18" s="105">
        <v>91258</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P35"/>
  <sheetViews>
    <sheetView zoomScale="85" zoomScaleNormal="85" workbookViewId="0"/>
  </sheetViews>
  <sheetFormatPr defaultRowHeight="12.75" x14ac:dyDescent="0.2"/>
  <cols>
    <col min="1" max="1" width="35.7109375" customWidth="1"/>
    <col min="2" max="13" width="12.85546875" customWidth="1"/>
    <col min="14" max="14" width="11.85546875" customWidth="1"/>
  </cols>
  <sheetData>
    <row r="1" spans="1:14" ht="15.75" x14ac:dyDescent="0.25">
      <c r="A1" s="1" t="s">
        <v>340</v>
      </c>
      <c r="B1" s="25"/>
      <c r="C1" s="25"/>
      <c r="D1" s="25"/>
      <c r="E1" s="25"/>
      <c r="F1" s="25"/>
      <c r="G1" s="25"/>
      <c r="H1" s="25"/>
      <c r="I1" s="25"/>
      <c r="J1" s="25"/>
      <c r="K1" s="25"/>
      <c r="L1" s="25"/>
    </row>
    <row r="2" spans="1:14" ht="15" x14ac:dyDescent="0.2">
      <c r="A2" s="8" t="s">
        <v>400</v>
      </c>
      <c r="B2" s="25"/>
      <c r="C2" s="25"/>
      <c r="D2" s="25"/>
      <c r="E2" s="25"/>
      <c r="F2" s="25"/>
      <c r="G2" s="25"/>
      <c r="H2" s="25"/>
      <c r="I2" s="25"/>
      <c r="J2" s="25"/>
      <c r="K2" s="25"/>
      <c r="L2" s="25"/>
    </row>
    <row r="3" spans="1:14" ht="15" x14ac:dyDescent="0.2">
      <c r="A3" s="8" t="s">
        <v>484</v>
      </c>
      <c r="B3" s="25"/>
      <c r="C3" s="25"/>
      <c r="D3" s="25"/>
      <c r="E3" s="25"/>
      <c r="F3" s="25"/>
      <c r="G3" s="25"/>
      <c r="H3" s="25"/>
      <c r="I3" s="25"/>
      <c r="J3" s="25"/>
      <c r="K3" s="25"/>
      <c r="L3" s="25"/>
    </row>
    <row r="4" spans="1:14" ht="78" customHeight="1" x14ac:dyDescent="0.25">
      <c r="A4" s="108" t="s">
        <v>40</v>
      </c>
      <c r="B4" s="58" t="s">
        <v>100</v>
      </c>
      <c r="C4" s="58" t="s">
        <v>98</v>
      </c>
      <c r="D4" s="58" t="s">
        <v>298</v>
      </c>
      <c r="E4" s="58" t="s">
        <v>299</v>
      </c>
      <c r="F4" s="58" t="s">
        <v>300</v>
      </c>
      <c r="G4" s="58" t="s">
        <v>301</v>
      </c>
      <c r="H4" s="58" t="s">
        <v>302</v>
      </c>
      <c r="I4" s="58" t="s">
        <v>303</v>
      </c>
      <c r="J4" s="58" t="s">
        <v>304</v>
      </c>
      <c r="K4" s="58" t="s">
        <v>99</v>
      </c>
      <c r="L4" s="58" t="s">
        <v>305</v>
      </c>
      <c r="M4" s="58" t="s">
        <v>23</v>
      </c>
      <c r="N4" s="1"/>
    </row>
    <row r="5" spans="1:14" ht="15" x14ac:dyDescent="0.2">
      <c r="A5" s="60" t="s">
        <v>112</v>
      </c>
      <c r="B5" s="28">
        <v>0</v>
      </c>
      <c r="C5" s="28">
        <v>0.4</v>
      </c>
      <c r="D5" s="28">
        <v>0.2</v>
      </c>
      <c r="E5" s="28">
        <v>0</v>
      </c>
      <c r="F5" s="28">
        <v>0</v>
      </c>
      <c r="G5" s="28">
        <v>0</v>
      </c>
      <c r="H5" s="28">
        <v>0</v>
      </c>
      <c r="I5" s="28">
        <v>0</v>
      </c>
      <c r="J5" s="28">
        <v>0</v>
      </c>
      <c r="K5" s="28">
        <v>0</v>
      </c>
      <c r="L5" s="28">
        <v>0</v>
      </c>
      <c r="M5" s="28">
        <v>0.7</v>
      </c>
      <c r="N5" s="59"/>
    </row>
    <row r="6" spans="1:14" ht="15" x14ac:dyDescent="0.2">
      <c r="A6" s="60" t="s">
        <v>20</v>
      </c>
      <c r="B6" s="28">
        <v>90.2</v>
      </c>
      <c r="C6" s="28">
        <v>11.4</v>
      </c>
      <c r="D6" s="28">
        <v>16.7</v>
      </c>
      <c r="E6" s="28">
        <v>0</v>
      </c>
      <c r="F6" s="28">
        <v>0</v>
      </c>
      <c r="G6" s="28">
        <v>8.1999999999999993</v>
      </c>
      <c r="H6" s="28">
        <v>1.6</v>
      </c>
      <c r="I6" s="28">
        <v>0</v>
      </c>
      <c r="J6" s="28">
        <v>35.700000000000003</v>
      </c>
      <c r="K6" s="28">
        <v>0.4</v>
      </c>
      <c r="L6" s="28">
        <v>0</v>
      </c>
      <c r="M6" s="28">
        <v>164.4</v>
      </c>
      <c r="N6" s="59"/>
    </row>
    <row r="7" spans="1:14" ht="15" x14ac:dyDescent="0.2">
      <c r="A7" s="60" t="s">
        <v>297</v>
      </c>
      <c r="B7" s="28">
        <v>0</v>
      </c>
      <c r="C7" s="28">
        <v>3.6</v>
      </c>
      <c r="D7" s="28">
        <v>0</v>
      </c>
      <c r="E7" s="28">
        <v>0</v>
      </c>
      <c r="F7" s="28">
        <v>0</v>
      </c>
      <c r="G7" s="28">
        <v>0</v>
      </c>
      <c r="H7" s="28">
        <v>0</v>
      </c>
      <c r="I7" s="28">
        <v>0</v>
      </c>
      <c r="J7" s="28">
        <v>0</v>
      </c>
      <c r="K7" s="28">
        <v>0</v>
      </c>
      <c r="L7" s="28">
        <v>0</v>
      </c>
      <c r="M7" s="28">
        <v>3.7</v>
      </c>
      <c r="N7" s="59"/>
    </row>
    <row r="8" spans="1:14" ht="15" x14ac:dyDescent="0.2">
      <c r="A8" s="60" t="s">
        <v>113</v>
      </c>
      <c r="B8" s="28">
        <v>0.8</v>
      </c>
      <c r="C8" s="28">
        <v>20.5</v>
      </c>
      <c r="D8" s="28">
        <v>1</v>
      </c>
      <c r="E8" s="28">
        <v>0</v>
      </c>
      <c r="F8" s="28">
        <v>0</v>
      </c>
      <c r="G8" s="28">
        <v>0</v>
      </c>
      <c r="H8" s="28">
        <v>0</v>
      </c>
      <c r="I8" s="28">
        <v>0</v>
      </c>
      <c r="J8" s="28">
        <v>0.1</v>
      </c>
      <c r="K8" s="28">
        <v>0</v>
      </c>
      <c r="L8" s="28">
        <v>0</v>
      </c>
      <c r="M8" s="28">
        <v>22.3</v>
      </c>
      <c r="N8" s="59"/>
    </row>
    <row r="9" spans="1:14" ht="15" x14ac:dyDescent="0.2">
      <c r="A9" s="60" t="s">
        <v>296</v>
      </c>
      <c r="B9" s="28">
        <v>6.8</v>
      </c>
      <c r="C9" s="28">
        <v>0</v>
      </c>
      <c r="D9" s="28">
        <v>0.2</v>
      </c>
      <c r="E9" s="28">
        <v>0</v>
      </c>
      <c r="F9" s="28">
        <v>0</v>
      </c>
      <c r="G9" s="28">
        <v>0</v>
      </c>
      <c r="H9" s="28">
        <v>0</v>
      </c>
      <c r="I9" s="28">
        <v>0</v>
      </c>
      <c r="J9" s="28">
        <v>0</v>
      </c>
      <c r="K9" s="28">
        <v>0</v>
      </c>
      <c r="L9" s="28">
        <v>0</v>
      </c>
      <c r="M9" s="28">
        <v>7</v>
      </c>
      <c r="N9" s="59"/>
    </row>
    <row r="10" spans="1:14" ht="15" x14ac:dyDescent="0.2">
      <c r="A10" s="60" t="s">
        <v>488</v>
      </c>
      <c r="B10" s="28">
        <v>1.3</v>
      </c>
      <c r="C10" s="28">
        <v>5</v>
      </c>
      <c r="D10" s="28">
        <v>0.5</v>
      </c>
      <c r="E10" s="28">
        <v>0</v>
      </c>
      <c r="F10" s="28">
        <v>0</v>
      </c>
      <c r="G10" s="28">
        <v>0</v>
      </c>
      <c r="H10" s="28">
        <v>0</v>
      </c>
      <c r="I10" s="28">
        <v>0.1</v>
      </c>
      <c r="J10" s="28">
        <v>0</v>
      </c>
      <c r="K10" s="28">
        <v>0</v>
      </c>
      <c r="L10" s="28">
        <v>0</v>
      </c>
      <c r="M10" s="28">
        <v>6.9</v>
      </c>
      <c r="N10" s="59"/>
    </row>
    <row r="11" spans="1:14" ht="15.75" x14ac:dyDescent="0.25">
      <c r="A11" s="61" t="s">
        <v>23</v>
      </c>
      <c r="B11" s="110">
        <v>99.1</v>
      </c>
      <c r="C11" s="110">
        <v>41</v>
      </c>
      <c r="D11" s="110">
        <v>18.600000000000001</v>
      </c>
      <c r="E11" s="110">
        <v>0</v>
      </c>
      <c r="F11" s="110">
        <v>0</v>
      </c>
      <c r="G11" s="110">
        <v>8.1999999999999993</v>
      </c>
      <c r="H11" s="110">
        <v>1.6</v>
      </c>
      <c r="I11" s="110">
        <v>0.1</v>
      </c>
      <c r="J11" s="110">
        <v>35.799999999999997</v>
      </c>
      <c r="K11" s="110">
        <v>0.5</v>
      </c>
      <c r="L11" s="110">
        <v>0</v>
      </c>
      <c r="M11" s="110">
        <v>204.9</v>
      </c>
      <c r="N11" s="59"/>
    </row>
    <row r="12" spans="1:14" ht="15.75" x14ac:dyDescent="0.25">
      <c r="A12" s="42"/>
      <c r="B12" s="43"/>
      <c r="C12" s="43"/>
      <c r="D12" s="43"/>
      <c r="E12" s="43"/>
      <c r="F12" s="43"/>
      <c r="G12" s="43"/>
      <c r="H12" s="43"/>
      <c r="I12" s="43"/>
      <c r="J12" s="43"/>
      <c r="K12" s="43"/>
      <c r="L12" s="43"/>
      <c r="M12" s="43"/>
      <c r="N12" s="43"/>
    </row>
    <row r="13" spans="1:14" ht="15.75" x14ac:dyDescent="0.25">
      <c r="A13" s="54"/>
      <c r="B13" s="43"/>
      <c r="C13" s="43"/>
      <c r="D13" s="43"/>
      <c r="E13" s="43"/>
      <c r="F13" s="43"/>
      <c r="G13" s="43"/>
      <c r="H13" s="43"/>
      <c r="I13" s="43"/>
      <c r="J13" s="43"/>
      <c r="K13" s="43"/>
      <c r="L13" s="43"/>
      <c r="M13" s="43"/>
      <c r="N13" s="43"/>
    </row>
    <row r="14" spans="1:14" ht="14.25" x14ac:dyDescent="0.2">
      <c r="A14" s="38"/>
      <c r="B14" s="25"/>
      <c r="C14" s="25"/>
      <c r="D14" s="25"/>
      <c r="E14" s="25"/>
      <c r="F14" s="25"/>
      <c r="G14" s="25"/>
      <c r="H14" s="25"/>
      <c r="I14" s="25"/>
      <c r="J14" s="25"/>
      <c r="K14" s="25"/>
      <c r="L14" s="25"/>
    </row>
    <row r="15" spans="1:14" ht="16.5" customHeight="1" x14ac:dyDescent="0.2">
      <c r="A15" s="38"/>
      <c r="B15" s="25"/>
      <c r="C15" s="25"/>
      <c r="D15" s="25"/>
      <c r="E15" s="25"/>
      <c r="F15" s="25"/>
      <c r="G15" s="25"/>
      <c r="H15" s="25"/>
      <c r="I15" s="25"/>
      <c r="J15" s="25"/>
      <c r="K15" s="25"/>
      <c r="L15" s="25"/>
    </row>
    <row r="16" spans="1:14" ht="12.75" customHeight="1" x14ac:dyDescent="0.2">
      <c r="B16" s="25"/>
      <c r="C16" s="25"/>
      <c r="D16" s="25"/>
      <c r="E16" s="25"/>
      <c r="F16" s="25"/>
      <c r="G16" s="25"/>
      <c r="H16" s="25"/>
      <c r="I16" s="25"/>
      <c r="J16" s="25"/>
      <c r="K16" s="25"/>
      <c r="L16" s="25"/>
    </row>
    <row r="17" spans="1:16" ht="12.75" customHeight="1" x14ac:dyDescent="0.2">
      <c r="A17" s="25"/>
      <c r="B17" s="25"/>
      <c r="C17" s="25"/>
      <c r="D17" s="25"/>
      <c r="E17" s="25"/>
      <c r="F17" s="25"/>
      <c r="G17" s="25"/>
      <c r="H17" s="25"/>
      <c r="I17" s="25"/>
      <c r="J17" s="25"/>
      <c r="K17" s="25"/>
      <c r="L17" s="25"/>
    </row>
    <row r="21" spans="1:16" ht="75" customHeight="1" x14ac:dyDescent="0.25">
      <c r="N21" s="1"/>
    </row>
    <row r="22" spans="1:16" ht="15" x14ac:dyDescent="0.2">
      <c r="N22" s="27"/>
    </row>
    <row r="23" spans="1:16" ht="15" x14ac:dyDescent="0.2">
      <c r="N23" s="50"/>
    </row>
    <row r="24" spans="1:16" ht="15" x14ac:dyDescent="0.2">
      <c r="N24" s="50"/>
    </row>
    <row r="25" spans="1:16" ht="15" x14ac:dyDescent="0.2">
      <c r="N25" s="50"/>
    </row>
    <row r="26" spans="1:16" ht="15" x14ac:dyDescent="0.2">
      <c r="N26" s="50"/>
    </row>
    <row r="27" spans="1:16" ht="15" x14ac:dyDescent="0.2">
      <c r="N27" s="50"/>
      <c r="P27" s="51"/>
    </row>
    <row r="28" spans="1:16" ht="15" x14ac:dyDescent="0.2">
      <c r="N28" s="50"/>
    </row>
    <row r="29" spans="1:16" ht="15" x14ac:dyDescent="0.2">
      <c r="N29" s="50"/>
    </row>
    <row r="30" spans="1:16" ht="15.75" x14ac:dyDescent="0.25">
      <c r="N30" s="43"/>
    </row>
    <row r="31" spans="1:16" ht="15.75" x14ac:dyDescent="0.25">
      <c r="N31" s="41"/>
    </row>
    <row r="32" spans="1:16" ht="18.75" customHeight="1" x14ac:dyDescent="0.2"/>
    <row r="33" spans="2:3" ht="13.15" customHeight="1" x14ac:dyDescent="0.2"/>
    <row r="34" spans="2:3" ht="13.15" customHeight="1" x14ac:dyDescent="0.2"/>
    <row r="35" spans="2:3" ht="13.15" customHeight="1" x14ac:dyDescent="0.2">
      <c r="B35" s="51"/>
      <c r="C35" s="51"/>
    </row>
  </sheetData>
  <pageMargins left="0.70866141732283472" right="0.70866141732283472" top="0.74803149606299213" bottom="0.74803149606299213" header="0.31496062992125984" footer="0.31496062992125984"/>
  <pageSetup paperSize="9" scale="43" orientation="portrait" r:id="rId1"/>
  <headerFooter>
    <oddHeader>&amp;R&amp;"Arial,Bold"&amp;14ENVIRONMENT AND EMISSIONS</oddHead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5853-46CB-45EA-A095-F69D68218EBA}">
  <dimension ref="A1:M12"/>
  <sheetViews>
    <sheetView workbookViewId="0"/>
  </sheetViews>
  <sheetFormatPr defaultRowHeight="12.75" x14ac:dyDescent="0.2"/>
  <cols>
    <col min="1" max="1" width="25" customWidth="1"/>
    <col min="2" max="13" width="12.5703125" customWidth="1"/>
  </cols>
  <sheetData>
    <row r="1" spans="1:13" ht="15.75" x14ac:dyDescent="0.25">
      <c r="A1" s="1" t="s">
        <v>341</v>
      </c>
      <c r="B1" s="25"/>
      <c r="C1" s="25"/>
      <c r="D1" s="25"/>
      <c r="E1" s="25"/>
      <c r="F1" s="25"/>
      <c r="G1" s="25"/>
      <c r="H1" s="25"/>
      <c r="I1" s="25"/>
      <c r="J1" s="25"/>
      <c r="K1" s="25"/>
      <c r="L1" s="25"/>
    </row>
    <row r="2" spans="1:13" ht="15" x14ac:dyDescent="0.2">
      <c r="A2" s="8" t="s">
        <v>400</v>
      </c>
      <c r="B2" s="25"/>
      <c r="C2" s="25"/>
      <c r="D2" s="25"/>
      <c r="E2" s="25"/>
      <c r="F2" s="25"/>
      <c r="G2" s="25"/>
      <c r="H2" s="25"/>
      <c r="I2" s="25"/>
      <c r="J2" s="25"/>
      <c r="K2" s="25"/>
      <c r="L2" s="25"/>
    </row>
    <row r="3" spans="1:13" ht="15" x14ac:dyDescent="0.2">
      <c r="A3" s="8" t="s">
        <v>484</v>
      </c>
      <c r="B3" s="25"/>
      <c r="C3" s="25"/>
      <c r="D3" s="25"/>
      <c r="E3" s="25"/>
      <c r="F3" s="25"/>
      <c r="G3" s="25"/>
      <c r="H3" s="25"/>
      <c r="I3" s="25"/>
      <c r="J3" s="25"/>
      <c r="K3" s="25"/>
      <c r="L3" s="25"/>
    </row>
    <row r="4" spans="1:13" ht="63" x14ac:dyDescent="0.25">
      <c r="A4" s="108" t="s">
        <v>40</v>
      </c>
      <c r="B4" s="35" t="s">
        <v>100</v>
      </c>
      <c r="C4" s="35" t="s">
        <v>98</v>
      </c>
      <c r="D4" s="35" t="s">
        <v>304</v>
      </c>
      <c r="E4" s="35" t="s">
        <v>302</v>
      </c>
      <c r="F4" s="35" t="s">
        <v>301</v>
      </c>
      <c r="G4" s="35" t="s">
        <v>300</v>
      </c>
      <c r="H4" s="35" t="s">
        <v>306</v>
      </c>
      <c r="I4" s="35" t="s">
        <v>303</v>
      </c>
      <c r="J4" s="35" t="s">
        <v>299</v>
      </c>
      <c r="K4" s="35" t="s">
        <v>99</v>
      </c>
      <c r="L4" s="35" t="s">
        <v>305</v>
      </c>
      <c r="M4" s="35" t="s">
        <v>23</v>
      </c>
    </row>
    <row r="5" spans="1:13" ht="15" x14ac:dyDescent="0.2">
      <c r="A5" s="8" t="s">
        <v>112</v>
      </c>
      <c r="B5" s="106">
        <v>0.1</v>
      </c>
      <c r="C5" s="106">
        <v>11.9</v>
      </c>
      <c r="D5" s="106">
        <v>0</v>
      </c>
      <c r="E5" s="106">
        <v>0</v>
      </c>
      <c r="F5" s="106">
        <v>0</v>
      </c>
      <c r="G5" s="106">
        <v>0</v>
      </c>
      <c r="H5" s="106">
        <v>0.6</v>
      </c>
      <c r="I5" s="106">
        <v>0</v>
      </c>
      <c r="J5" s="106">
        <v>0</v>
      </c>
      <c r="K5" s="106">
        <v>0</v>
      </c>
      <c r="L5" s="106">
        <v>0</v>
      </c>
      <c r="M5" s="106">
        <v>12.6</v>
      </c>
    </row>
    <row r="6" spans="1:13" ht="15" x14ac:dyDescent="0.2">
      <c r="A6" s="8" t="s">
        <v>20</v>
      </c>
      <c r="B6" s="106">
        <v>1476.9</v>
      </c>
      <c r="C6" s="106">
        <v>877.4</v>
      </c>
      <c r="D6" s="106">
        <v>29.9</v>
      </c>
      <c r="E6" s="106">
        <v>9.3000000000000007</v>
      </c>
      <c r="F6" s="106">
        <v>29.9</v>
      </c>
      <c r="G6" s="106">
        <v>0.6</v>
      </c>
      <c r="H6" s="106">
        <v>55.7</v>
      </c>
      <c r="I6" s="106">
        <v>0.5</v>
      </c>
      <c r="J6" s="106">
        <v>0</v>
      </c>
      <c r="K6" s="106">
        <v>2</v>
      </c>
      <c r="L6" s="106">
        <v>0</v>
      </c>
      <c r="M6" s="106">
        <v>2566.5</v>
      </c>
    </row>
    <row r="7" spans="1:13" ht="15" x14ac:dyDescent="0.2">
      <c r="A7" s="8" t="s">
        <v>297</v>
      </c>
      <c r="B7" s="106">
        <v>0.1</v>
      </c>
      <c r="C7" s="106">
        <v>36.299999999999997</v>
      </c>
      <c r="D7" s="106">
        <v>0</v>
      </c>
      <c r="E7" s="106">
        <v>0</v>
      </c>
      <c r="F7" s="106">
        <v>0</v>
      </c>
      <c r="G7" s="106">
        <v>0</v>
      </c>
      <c r="H7" s="106">
        <v>0</v>
      </c>
      <c r="I7" s="106">
        <v>0</v>
      </c>
      <c r="J7" s="106">
        <v>0</v>
      </c>
      <c r="K7" s="106">
        <v>0.1</v>
      </c>
      <c r="L7" s="106">
        <v>0</v>
      </c>
      <c r="M7" s="106">
        <v>36.5</v>
      </c>
    </row>
    <row r="8" spans="1:13" ht="15" x14ac:dyDescent="0.2">
      <c r="A8" s="8" t="s">
        <v>113</v>
      </c>
      <c r="B8" s="106">
        <v>7.7</v>
      </c>
      <c r="C8" s="106">
        <v>337.5</v>
      </c>
      <c r="D8" s="106">
        <v>0.1</v>
      </c>
      <c r="E8" s="106">
        <v>0</v>
      </c>
      <c r="F8" s="106">
        <v>0.1</v>
      </c>
      <c r="G8" s="106">
        <v>0</v>
      </c>
      <c r="H8" s="106">
        <v>2.8</v>
      </c>
      <c r="I8" s="106">
        <v>0.1</v>
      </c>
      <c r="J8" s="106">
        <v>0</v>
      </c>
      <c r="K8" s="106">
        <v>0.2</v>
      </c>
      <c r="L8" s="106">
        <v>0</v>
      </c>
      <c r="M8" s="106">
        <v>348.6</v>
      </c>
    </row>
    <row r="9" spans="1:13" ht="15" x14ac:dyDescent="0.2">
      <c r="A9" s="8" t="s">
        <v>296</v>
      </c>
      <c r="B9" s="106">
        <v>77</v>
      </c>
      <c r="C9" s="106">
        <v>0</v>
      </c>
      <c r="D9" s="106">
        <v>0</v>
      </c>
      <c r="E9" s="106">
        <v>0</v>
      </c>
      <c r="F9" s="106">
        <v>0</v>
      </c>
      <c r="G9" s="106">
        <v>0</v>
      </c>
      <c r="H9" s="106">
        <v>0.6</v>
      </c>
      <c r="I9" s="106">
        <v>0</v>
      </c>
      <c r="J9" s="106">
        <v>0</v>
      </c>
      <c r="K9" s="106">
        <v>0</v>
      </c>
      <c r="L9" s="106">
        <v>0</v>
      </c>
      <c r="M9" s="106">
        <v>77.7</v>
      </c>
    </row>
    <row r="10" spans="1:13" ht="15" x14ac:dyDescent="0.2">
      <c r="A10" s="60" t="s">
        <v>488</v>
      </c>
      <c r="B10" s="106">
        <v>9.3000000000000007</v>
      </c>
      <c r="C10" s="106">
        <v>75.099999999999994</v>
      </c>
      <c r="D10" s="106">
        <v>0</v>
      </c>
      <c r="E10" s="106">
        <v>0</v>
      </c>
      <c r="F10" s="106">
        <v>0</v>
      </c>
      <c r="G10" s="106">
        <v>0</v>
      </c>
      <c r="H10" s="106">
        <v>5.3</v>
      </c>
      <c r="I10" s="106">
        <v>0.3</v>
      </c>
      <c r="J10" s="106">
        <v>0</v>
      </c>
      <c r="K10" s="106">
        <v>0.3</v>
      </c>
      <c r="L10" s="106">
        <v>0.1</v>
      </c>
      <c r="M10" s="106">
        <v>90.4</v>
      </c>
    </row>
    <row r="11" spans="1:13" ht="15.75" x14ac:dyDescent="0.25">
      <c r="A11" s="1" t="s">
        <v>23</v>
      </c>
      <c r="B11" s="107">
        <v>1571.1</v>
      </c>
      <c r="C11" s="107">
        <v>1338.3</v>
      </c>
      <c r="D11" s="107">
        <v>30</v>
      </c>
      <c r="E11" s="107">
        <v>9.4</v>
      </c>
      <c r="F11" s="107">
        <v>30</v>
      </c>
      <c r="G11" s="107">
        <v>0.6</v>
      </c>
      <c r="H11" s="107">
        <v>65.099999999999994</v>
      </c>
      <c r="I11" s="107">
        <v>0.8</v>
      </c>
      <c r="J11" s="107">
        <v>0</v>
      </c>
      <c r="K11" s="107">
        <v>2.6</v>
      </c>
      <c r="L11" s="107">
        <v>0.1</v>
      </c>
      <c r="M11" s="107">
        <v>3132.2</v>
      </c>
    </row>
    <row r="12" spans="1:13" ht="13.5" x14ac:dyDescent="0.2">
      <c r="A12" s="38"/>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EEE2-38EC-4BC1-AC89-82BED146D945}">
  <dimension ref="A1"/>
  <sheetViews>
    <sheetView workbookViewId="0"/>
  </sheetViews>
  <sheetFormatPr defaultRowHeight="12.75" x14ac:dyDescent="0.2"/>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8"/>
  <sheetViews>
    <sheetView zoomScale="93" zoomScaleNormal="93" workbookViewId="0"/>
  </sheetViews>
  <sheetFormatPr defaultRowHeight="12.75" x14ac:dyDescent="0.2"/>
  <cols>
    <col min="1" max="1" width="32.85546875" customWidth="1"/>
    <col min="2" max="2" width="14.28515625" customWidth="1"/>
    <col min="3" max="3" width="15.28515625" customWidth="1"/>
    <col min="4" max="4" width="14.5703125" customWidth="1"/>
    <col min="6" max="6" width="18.140625" customWidth="1"/>
    <col min="8" max="8" width="10.42578125" customWidth="1"/>
  </cols>
  <sheetData>
    <row r="1" spans="1:4" ht="15.75" x14ac:dyDescent="0.25">
      <c r="A1" s="1" t="s">
        <v>489</v>
      </c>
    </row>
    <row r="2" spans="1:4" ht="15" x14ac:dyDescent="0.2">
      <c r="A2" s="8" t="s">
        <v>400</v>
      </c>
    </row>
    <row r="3" spans="1:4" ht="15" x14ac:dyDescent="0.2">
      <c r="A3" s="8" t="s">
        <v>401</v>
      </c>
    </row>
    <row r="4" spans="1:4" ht="15" x14ac:dyDescent="0.2">
      <c r="A4" s="8" t="s">
        <v>428</v>
      </c>
    </row>
    <row r="5" spans="1:4" ht="45" customHeight="1" x14ac:dyDescent="0.2">
      <c r="A5" s="111" t="s">
        <v>248</v>
      </c>
      <c r="B5" s="112" t="s">
        <v>446</v>
      </c>
      <c r="C5" s="112" t="s">
        <v>447</v>
      </c>
      <c r="D5" s="112" t="s">
        <v>448</v>
      </c>
    </row>
    <row r="6" spans="1:4" x14ac:dyDescent="0.2">
      <c r="A6" t="s">
        <v>249</v>
      </c>
      <c r="B6" s="75">
        <v>41765</v>
      </c>
      <c r="C6" s="75">
        <v>908150</v>
      </c>
      <c r="D6">
        <v>84</v>
      </c>
    </row>
    <row r="7" spans="1:4" x14ac:dyDescent="0.2">
      <c r="A7" t="s">
        <v>250</v>
      </c>
      <c r="B7" s="75">
        <v>39292</v>
      </c>
      <c r="C7" s="75">
        <v>798384</v>
      </c>
      <c r="D7">
        <v>124</v>
      </c>
    </row>
    <row r="8" spans="1:4" x14ac:dyDescent="0.2">
      <c r="A8" t="s">
        <v>251</v>
      </c>
      <c r="B8" s="75">
        <v>37061</v>
      </c>
      <c r="C8" s="75">
        <v>785364</v>
      </c>
      <c r="D8">
        <v>61</v>
      </c>
    </row>
    <row r="9" spans="1:4" x14ac:dyDescent="0.2">
      <c r="A9" t="s">
        <v>252</v>
      </c>
      <c r="B9" s="75">
        <v>37572</v>
      </c>
      <c r="C9" s="75">
        <v>769466</v>
      </c>
      <c r="D9">
        <v>76</v>
      </c>
    </row>
    <row r="10" spans="1:4" x14ac:dyDescent="0.2">
      <c r="A10" t="s">
        <v>253</v>
      </c>
      <c r="B10" s="75">
        <v>133983</v>
      </c>
      <c r="C10" s="75">
        <v>2035050</v>
      </c>
      <c r="D10">
        <v>194</v>
      </c>
    </row>
    <row r="11" spans="1:4" x14ac:dyDescent="0.2">
      <c r="A11" t="s">
        <v>254</v>
      </c>
      <c r="B11" s="75">
        <v>9558</v>
      </c>
      <c r="C11" s="75">
        <v>195557</v>
      </c>
      <c r="D11">
        <v>39</v>
      </c>
    </row>
    <row r="12" spans="1:4" x14ac:dyDescent="0.2">
      <c r="A12" t="s">
        <v>255</v>
      </c>
      <c r="B12" s="75">
        <v>30706</v>
      </c>
      <c r="C12" s="75">
        <v>747903</v>
      </c>
      <c r="D12">
        <v>46</v>
      </c>
    </row>
    <row r="13" spans="1:4" x14ac:dyDescent="0.2">
      <c r="A13" t="s">
        <v>145</v>
      </c>
      <c r="B13" s="75">
        <v>103789</v>
      </c>
      <c r="C13" s="75">
        <v>7127409</v>
      </c>
      <c r="D13">
        <v>215</v>
      </c>
    </row>
    <row r="14" spans="1:4" x14ac:dyDescent="0.2">
      <c r="A14" t="s">
        <v>256</v>
      </c>
      <c r="B14" s="75">
        <v>84014</v>
      </c>
      <c r="C14" s="75">
        <v>2048845</v>
      </c>
      <c r="D14">
        <v>118</v>
      </c>
    </row>
    <row r="15" spans="1:4" x14ac:dyDescent="0.2">
      <c r="A15" t="s">
        <v>146</v>
      </c>
      <c r="B15" s="75">
        <v>19442</v>
      </c>
      <c r="C15" s="75">
        <v>329302</v>
      </c>
      <c r="D15">
        <v>77</v>
      </c>
    </row>
    <row r="16" spans="1:4" x14ac:dyDescent="0.2">
      <c r="A16" t="s">
        <v>147</v>
      </c>
      <c r="B16" s="75">
        <v>39365</v>
      </c>
      <c r="C16" s="75">
        <v>775248</v>
      </c>
      <c r="D16">
        <v>21</v>
      </c>
    </row>
    <row r="17" spans="1:4" x14ac:dyDescent="0.2">
      <c r="A17" t="s">
        <v>257</v>
      </c>
      <c r="B17" s="75">
        <v>15044</v>
      </c>
      <c r="C17" s="75">
        <v>261686</v>
      </c>
      <c r="D17">
        <v>52</v>
      </c>
    </row>
    <row r="18" spans="1:4" x14ac:dyDescent="0.2">
      <c r="A18" t="s">
        <v>258</v>
      </c>
      <c r="B18" s="75">
        <v>46902</v>
      </c>
      <c r="C18" s="75">
        <v>974314</v>
      </c>
      <c r="D18">
        <v>24</v>
      </c>
    </row>
    <row r="19" spans="1:4" x14ac:dyDescent="0.2">
      <c r="A19" t="s">
        <v>148</v>
      </c>
      <c r="B19" s="75">
        <v>75690</v>
      </c>
      <c r="C19" s="75">
        <v>1782176</v>
      </c>
      <c r="D19">
        <v>102</v>
      </c>
    </row>
    <row r="20" spans="1:4" x14ac:dyDescent="0.2">
      <c r="A20" t="s">
        <v>149</v>
      </c>
      <c r="B20" s="75">
        <v>99705</v>
      </c>
      <c r="C20" s="75">
        <v>1941195</v>
      </c>
      <c r="D20">
        <v>111</v>
      </c>
    </row>
    <row r="21" spans="1:4" x14ac:dyDescent="0.2">
      <c r="A21" t="s">
        <v>150</v>
      </c>
      <c r="B21" s="75">
        <v>87075</v>
      </c>
      <c r="C21" s="75">
        <v>1731386</v>
      </c>
      <c r="D21">
        <v>215</v>
      </c>
    </row>
    <row r="22" spans="1:4" x14ac:dyDescent="0.2">
      <c r="A22" t="s">
        <v>151</v>
      </c>
      <c r="B22" s="75">
        <v>9691</v>
      </c>
      <c r="C22" s="75">
        <v>162053</v>
      </c>
      <c r="D22">
        <v>208</v>
      </c>
    </row>
    <row r="23" spans="1:4" x14ac:dyDescent="0.2">
      <c r="A23" t="s">
        <v>259</v>
      </c>
      <c r="B23" s="75">
        <v>23395</v>
      </c>
      <c r="C23" s="75">
        <v>425691</v>
      </c>
      <c r="D23">
        <v>33</v>
      </c>
    </row>
    <row r="24" spans="1:4" x14ac:dyDescent="0.2">
      <c r="A24" t="s">
        <v>260</v>
      </c>
      <c r="B24" s="75">
        <v>24634</v>
      </c>
      <c r="C24" s="75">
        <v>486267</v>
      </c>
      <c r="D24">
        <v>57</v>
      </c>
    </row>
    <row r="25" spans="1:4" x14ac:dyDescent="0.2">
      <c r="A25" t="s">
        <v>261</v>
      </c>
      <c r="B25" s="75">
        <v>9134</v>
      </c>
      <c r="C25" s="75">
        <v>187233</v>
      </c>
      <c r="D25">
        <v>41</v>
      </c>
    </row>
    <row r="26" spans="1:4" x14ac:dyDescent="0.2">
      <c r="A26" t="s">
        <v>262</v>
      </c>
      <c r="B26" s="75">
        <v>44759</v>
      </c>
      <c r="C26" s="75">
        <v>886429</v>
      </c>
      <c r="D26">
        <v>62</v>
      </c>
    </row>
    <row r="27" spans="1:4" x14ac:dyDescent="0.2">
      <c r="A27" t="s">
        <v>152</v>
      </c>
      <c r="B27" s="75">
        <v>65745</v>
      </c>
      <c r="C27" s="75">
        <v>1317161</v>
      </c>
      <c r="D27">
        <v>142</v>
      </c>
    </row>
    <row r="28" spans="1:4" x14ac:dyDescent="0.2">
      <c r="A28" t="s">
        <v>263</v>
      </c>
      <c r="B28" s="75">
        <v>11616</v>
      </c>
      <c r="C28" s="75">
        <v>168156</v>
      </c>
      <c r="D28">
        <v>33</v>
      </c>
    </row>
    <row r="29" spans="1:4" x14ac:dyDescent="0.2">
      <c r="A29" t="s">
        <v>264</v>
      </c>
      <c r="B29" s="75">
        <v>68219</v>
      </c>
      <c r="C29" s="75">
        <v>2966107</v>
      </c>
      <c r="D29">
        <v>92</v>
      </c>
    </row>
    <row r="30" spans="1:4" x14ac:dyDescent="0.2">
      <c r="A30" t="s">
        <v>154</v>
      </c>
      <c r="B30" s="75">
        <v>53167</v>
      </c>
      <c r="C30" s="75">
        <v>1043127</v>
      </c>
      <c r="D30">
        <v>90</v>
      </c>
    </row>
    <row r="31" spans="1:4" x14ac:dyDescent="0.2">
      <c r="A31" t="s">
        <v>265</v>
      </c>
      <c r="B31" s="75">
        <v>33084</v>
      </c>
      <c r="C31" s="75">
        <v>577179</v>
      </c>
      <c r="D31">
        <v>50</v>
      </c>
    </row>
    <row r="32" spans="1:4" x14ac:dyDescent="0.2">
      <c r="A32" t="s">
        <v>266</v>
      </c>
      <c r="B32" s="75">
        <v>5901</v>
      </c>
      <c r="C32" s="75">
        <v>132362</v>
      </c>
      <c r="D32">
        <v>32</v>
      </c>
    </row>
    <row r="33" spans="1:4" x14ac:dyDescent="0.2">
      <c r="A33" t="s">
        <v>267</v>
      </c>
      <c r="B33" s="75">
        <v>45640</v>
      </c>
      <c r="C33" s="75">
        <v>1112768</v>
      </c>
      <c r="D33">
        <v>48</v>
      </c>
    </row>
    <row r="34" spans="1:4" x14ac:dyDescent="0.2">
      <c r="A34" t="s">
        <v>155</v>
      </c>
      <c r="B34" s="75">
        <v>67141</v>
      </c>
      <c r="C34" s="75">
        <v>1372714</v>
      </c>
      <c r="D34">
        <v>174</v>
      </c>
    </row>
    <row r="35" spans="1:4" x14ac:dyDescent="0.2">
      <c r="A35" t="s">
        <v>268</v>
      </c>
      <c r="B35" s="75">
        <v>65322</v>
      </c>
      <c r="C35" s="75">
        <v>1218398</v>
      </c>
      <c r="D35">
        <v>149</v>
      </c>
    </row>
    <row r="36" spans="1:4" x14ac:dyDescent="0.2">
      <c r="A36" t="s">
        <v>269</v>
      </c>
      <c r="B36" s="75">
        <v>19788</v>
      </c>
      <c r="C36" s="75">
        <v>394825</v>
      </c>
      <c r="D36">
        <v>32</v>
      </c>
    </row>
    <row r="37" spans="1:4" x14ac:dyDescent="0.2">
      <c r="A37" t="s">
        <v>156</v>
      </c>
      <c r="B37" s="75">
        <v>32993</v>
      </c>
      <c r="C37" s="75">
        <v>583269</v>
      </c>
      <c r="D37">
        <v>57</v>
      </c>
    </row>
    <row r="38" spans="1:4" x14ac:dyDescent="0.2">
      <c r="A38" s="52" t="s">
        <v>270</v>
      </c>
      <c r="B38" s="76">
        <v>1481192</v>
      </c>
      <c r="C38" s="76">
        <v>36245178</v>
      </c>
      <c r="D38" s="76">
        <v>2859</v>
      </c>
    </row>
  </sheetData>
  <pageMargins left="0.70866141732283472" right="0.70866141732283472" top="0.74803149606299213" bottom="0.74803149606299213" header="0.31496062992125984" footer="0.31496062992125984"/>
  <pageSetup paperSize="9" scale="56" orientation="portrait" r:id="rId1"/>
  <headerFooter>
    <oddHeader>&amp;R&amp;"Arial,Bold"&amp;12ENVIRONMENT AND EMISSIONS</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59"/>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2.75" x14ac:dyDescent="0.2"/>
  <cols>
    <col min="1" max="1" width="24.85546875" style="142" customWidth="1"/>
    <col min="2" max="2" width="43.7109375" style="142" customWidth="1"/>
    <col min="3" max="3" width="7.140625" style="142" customWidth="1"/>
    <col min="4" max="7" width="9.140625" style="142" customWidth="1"/>
    <col min="8" max="23" width="7.140625" style="142" customWidth="1"/>
    <col min="24" max="25" width="7.28515625" style="142" customWidth="1"/>
    <col min="26" max="16384" width="9.140625" style="142"/>
  </cols>
  <sheetData>
    <row r="1" spans="1:50" ht="15" x14ac:dyDescent="0.25">
      <c r="A1" s="52" t="s">
        <v>523</v>
      </c>
      <c r="C1" s="143"/>
      <c r="D1" s="143"/>
      <c r="E1" s="143"/>
      <c r="F1" s="143"/>
      <c r="G1" s="143"/>
      <c r="H1" s="143"/>
      <c r="I1" s="143"/>
      <c r="J1" s="143"/>
      <c r="K1" s="143"/>
      <c r="L1" s="143"/>
      <c r="M1" s="143"/>
      <c r="N1" s="143"/>
      <c r="O1" s="143"/>
      <c r="P1" s="143"/>
      <c r="Q1" s="143"/>
      <c r="R1" s="143"/>
      <c r="S1" s="143"/>
    </row>
    <row r="2" spans="1:50" ht="15" x14ac:dyDescent="0.25">
      <c r="A2" s="144" t="s">
        <v>400</v>
      </c>
      <c r="C2" s="143"/>
      <c r="D2" s="143"/>
      <c r="E2" s="143"/>
      <c r="F2" s="143"/>
      <c r="G2" s="143"/>
      <c r="H2" s="143"/>
      <c r="I2" s="143"/>
      <c r="J2" s="143"/>
      <c r="K2" s="143"/>
      <c r="L2" s="143"/>
      <c r="M2" s="143"/>
      <c r="N2" s="143"/>
      <c r="O2" s="143"/>
      <c r="P2" s="143"/>
      <c r="Q2" s="143"/>
      <c r="R2" s="143"/>
      <c r="S2" s="143"/>
    </row>
    <row r="3" spans="1:50" ht="15" x14ac:dyDescent="0.25">
      <c r="A3" s="145" t="s">
        <v>401</v>
      </c>
      <c r="C3" s="143"/>
      <c r="D3" s="143"/>
      <c r="E3" s="143"/>
      <c r="F3" s="143"/>
      <c r="G3" s="143"/>
      <c r="H3" s="143"/>
      <c r="I3" s="143"/>
      <c r="J3" s="143"/>
      <c r="K3" s="143"/>
      <c r="L3" s="143"/>
      <c r="M3" s="143"/>
      <c r="N3" s="143"/>
      <c r="O3" s="143"/>
      <c r="P3" s="143"/>
      <c r="Q3" s="143"/>
      <c r="R3" s="143"/>
      <c r="S3" s="143"/>
    </row>
    <row r="4" spans="1:50" ht="15" x14ac:dyDescent="0.25">
      <c r="A4" s="146" t="s">
        <v>197</v>
      </c>
      <c r="C4" s="143"/>
      <c r="D4" s="143"/>
      <c r="E4" s="143"/>
      <c r="F4" s="143"/>
      <c r="G4" s="143"/>
      <c r="H4" s="143"/>
      <c r="I4" s="143"/>
      <c r="J4" s="143"/>
      <c r="K4" s="143"/>
      <c r="L4" s="143"/>
      <c r="M4" s="143"/>
      <c r="N4" s="143"/>
      <c r="O4" s="143"/>
      <c r="P4" s="143"/>
      <c r="Q4" s="143"/>
      <c r="R4" s="143"/>
      <c r="S4" s="143"/>
    </row>
    <row r="5" spans="1:50" x14ac:dyDescent="0.2">
      <c r="A5" s="141" t="s">
        <v>524</v>
      </c>
      <c r="B5" s="141" t="s">
        <v>495</v>
      </c>
      <c r="C5" s="147" t="s">
        <v>500</v>
      </c>
      <c r="D5" s="147" t="s">
        <v>501</v>
      </c>
      <c r="E5" s="147" t="s">
        <v>502</v>
      </c>
      <c r="F5" s="147" t="s">
        <v>503</v>
      </c>
      <c r="G5" s="147" t="s">
        <v>504</v>
      </c>
      <c r="H5" s="147" t="s">
        <v>461</v>
      </c>
      <c r="I5" s="141" t="s">
        <v>462</v>
      </c>
      <c r="J5" s="147" t="s">
        <v>463</v>
      </c>
      <c r="K5" s="147" t="s">
        <v>464</v>
      </c>
      <c r="L5" s="147" t="s">
        <v>465</v>
      </c>
      <c r="M5" s="147" t="s">
        <v>466</v>
      </c>
      <c r="N5" s="147" t="s">
        <v>467</v>
      </c>
      <c r="O5" s="147" t="s">
        <v>468</v>
      </c>
      <c r="P5" s="147" t="s">
        <v>469</v>
      </c>
      <c r="Q5" s="147" t="s">
        <v>470</v>
      </c>
      <c r="R5" s="147" t="s">
        <v>471</v>
      </c>
      <c r="S5" s="147" t="s">
        <v>472</v>
      </c>
      <c r="T5" s="147" t="s">
        <v>473</v>
      </c>
      <c r="U5" s="147" t="s">
        <v>474</v>
      </c>
      <c r="V5" s="147" t="s">
        <v>475</v>
      </c>
      <c r="W5" s="147" t="s">
        <v>476</v>
      </c>
      <c r="X5" s="147" t="s">
        <v>477</v>
      </c>
      <c r="Y5" s="147" t="s">
        <v>478</v>
      </c>
      <c r="Z5" s="147" t="s">
        <v>479</v>
      </c>
      <c r="AA5" s="147" t="s">
        <v>480</v>
      </c>
      <c r="AB5" s="147" t="s">
        <v>481</v>
      </c>
      <c r="AC5" s="147" t="s">
        <v>482</v>
      </c>
    </row>
    <row r="6" spans="1:50" x14ac:dyDescent="0.2">
      <c r="A6" s="52" t="s">
        <v>111</v>
      </c>
      <c r="B6" s="142" t="s">
        <v>396</v>
      </c>
      <c r="C6" s="148">
        <v>105.5683706570294</v>
      </c>
      <c r="D6" s="148">
        <v>85.885187786063312</v>
      </c>
      <c r="E6" s="148">
        <v>72.247608699189897</v>
      </c>
      <c r="F6" s="148">
        <v>67.294919485180628</v>
      </c>
      <c r="G6" s="148">
        <v>61.23320332530519</v>
      </c>
      <c r="H6" s="148">
        <v>58.284070536945414</v>
      </c>
      <c r="I6" s="148">
        <v>55.477528476872486</v>
      </c>
      <c r="J6" s="148">
        <v>52.8930196577275</v>
      </c>
      <c r="K6" s="148">
        <v>50.497970117739293</v>
      </c>
      <c r="L6" s="148">
        <v>51.030000000000008</v>
      </c>
      <c r="M6" s="148">
        <v>50.180000000000007</v>
      </c>
      <c r="N6" s="148">
        <v>48.98</v>
      </c>
      <c r="O6" s="148">
        <v>46.230000000000004</v>
      </c>
      <c r="P6" s="148">
        <v>39.43</v>
      </c>
      <c r="Q6" s="148">
        <v>37.790000000000006</v>
      </c>
      <c r="R6" s="148">
        <v>35.33</v>
      </c>
      <c r="S6" s="148">
        <v>34.36</v>
      </c>
      <c r="T6" s="148">
        <v>32.78</v>
      </c>
      <c r="U6" s="148">
        <v>31.650000000000002</v>
      </c>
      <c r="V6" s="148">
        <v>30.26</v>
      </c>
      <c r="W6" s="148">
        <v>28.990000000000002</v>
      </c>
      <c r="X6" s="148">
        <v>28.4</v>
      </c>
      <c r="Y6" s="148">
        <v>25.94499338199568</v>
      </c>
      <c r="Z6" s="148">
        <v>24.01</v>
      </c>
      <c r="AA6" s="148">
        <v>17.73</v>
      </c>
      <c r="AB6" s="148">
        <v>18.650000000000002</v>
      </c>
      <c r="AC6" s="148">
        <v>18.34</v>
      </c>
      <c r="AE6" s="148"/>
      <c r="AF6" s="148"/>
      <c r="AG6" s="148"/>
      <c r="AH6" s="148"/>
      <c r="AI6" s="148"/>
      <c r="AJ6" s="148"/>
      <c r="AK6" s="148"/>
      <c r="AL6" s="148"/>
      <c r="AM6" s="148"/>
      <c r="AN6" s="148"/>
      <c r="AO6" s="148"/>
      <c r="AP6" s="148"/>
      <c r="AQ6" s="148"/>
      <c r="AR6" s="148"/>
      <c r="AS6" s="148"/>
      <c r="AT6" s="148"/>
      <c r="AU6" s="148"/>
      <c r="AV6" s="148"/>
      <c r="AW6" s="148"/>
      <c r="AX6" s="148"/>
    </row>
    <row r="7" spans="1:50" ht="15" x14ac:dyDescent="0.25">
      <c r="A7" s="52" t="s">
        <v>111</v>
      </c>
      <c r="B7" s="142" t="s">
        <v>112</v>
      </c>
      <c r="C7" s="149">
        <v>6.424511734741019</v>
      </c>
      <c r="D7" s="149">
        <v>6.2560454317115699</v>
      </c>
      <c r="E7" s="149">
        <v>5.9958329897687417</v>
      </c>
      <c r="F7" s="149">
        <v>5.9133325475205476</v>
      </c>
      <c r="G7" s="149">
        <v>5.5392146367716606</v>
      </c>
      <c r="H7" s="149">
        <v>5.4167072800617397</v>
      </c>
      <c r="I7" s="149">
        <v>5.3801294591775637</v>
      </c>
      <c r="J7" s="149">
        <v>5.3740273496820006</v>
      </c>
      <c r="K7" s="149">
        <v>4.8470323578676888</v>
      </c>
      <c r="L7" s="149">
        <v>4.59</v>
      </c>
      <c r="M7" s="149">
        <v>4.57</v>
      </c>
      <c r="N7" s="149">
        <v>4.5999999999999996</v>
      </c>
      <c r="O7" s="149">
        <v>4.21</v>
      </c>
      <c r="P7" s="149">
        <v>4.04</v>
      </c>
      <c r="Q7" s="149">
        <v>4.03</v>
      </c>
      <c r="R7" s="149">
        <v>3.6</v>
      </c>
      <c r="S7" s="149">
        <v>3.56</v>
      </c>
      <c r="T7" s="148">
        <v>3.27</v>
      </c>
      <c r="U7" s="148">
        <v>2.97</v>
      </c>
      <c r="V7" s="148">
        <v>2.56</v>
      </c>
      <c r="W7" s="148">
        <v>1.95</v>
      </c>
      <c r="X7" s="148">
        <v>1.79</v>
      </c>
      <c r="Y7" s="148">
        <v>1.36</v>
      </c>
      <c r="Z7" s="148">
        <v>1.41</v>
      </c>
      <c r="AA7" s="148">
        <v>0.96</v>
      </c>
      <c r="AB7" s="148">
        <v>1</v>
      </c>
      <c r="AC7" s="150">
        <v>1.03</v>
      </c>
      <c r="AD7" s="29"/>
    </row>
    <row r="8" spans="1:50" ht="15" x14ac:dyDescent="0.25">
      <c r="A8" s="52" t="s">
        <v>111</v>
      </c>
      <c r="B8" s="142" t="s">
        <v>96</v>
      </c>
      <c r="C8" s="149">
        <v>70.544828121126699</v>
      </c>
      <c r="D8" s="149">
        <v>53.936308399337534</v>
      </c>
      <c r="E8" s="149">
        <v>41.514190276833915</v>
      </c>
      <c r="F8" s="149">
        <v>37.402587643021803</v>
      </c>
      <c r="G8" s="149">
        <v>32.846611157526006</v>
      </c>
      <c r="H8" s="149">
        <v>30.705339056728402</v>
      </c>
      <c r="I8" s="149">
        <v>28.693603856976356</v>
      </c>
      <c r="J8" s="149">
        <v>26.132581466207888</v>
      </c>
      <c r="K8" s="149">
        <v>24.293740494920698</v>
      </c>
      <c r="L8" s="149">
        <v>22.79</v>
      </c>
      <c r="M8" s="149">
        <v>21.89</v>
      </c>
      <c r="N8" s="149">
        <v>20.81</v>
      </c>
      <c r="O8" s="149">
        <v>19.809999999999999</v>
      </c>
      <c r="P8" s="149">
        <v>15.73</v>
      </c>
      <c r="Q8" s="149">
        <v>14.85</v>
      </c>
      <c r="R8" s="149">
        <v>14.31</v>
      </c>
      <c r="S8" s="149">
        <v>14.06</v>
      </c>
      <c r="T8" s="148">
        <v>13.83</v>
      </c>
      <c r="U8" s="148">
        <v>13.73</v>
      </c>
      <c r="V8" s="148">
        <v>13.42</v>
      </c>
      <c r="W8" s="148">
        <v>13.18</v>
      </c>
      <c r="X8" s="148">
        <v>13.1</v>
      </c>
      <c r="Y8" s="148">
        <v>12.67</v>
      </c>
      <c r="Z8" s="148">
        <v>12.02</v>
      </c>
      <c r="AA8" s="148">
        <v>8.31</v>
      </c>
      <c r="AB8" s="148">
        <v>8.9700000000000006</v>
      </c>
      <c r="AC8" s="150">
        <v>9.17</v>
      </c>
    </row>
    <row r="9" spans="1:50" ht="15" x14ac:dyDescent="0.25">
      <c r="A9" s="52" t="s">
        <v>111</v>
      </c>
      <c r="B9" s="142" t="s">
        <v>514</v>
      </c>
      <c r="C9" s="149">
        <v>0.89817926372905577</v>
      </c>
      <c r="D9" s="149">
        <v>2.7311839565171012</v>
      </c>
      <c r="E9" s="149">
        <v>3.582621562726727</v>
      </c>
      <c r="F9" s="149">
        <v>3.9419603350359571</v>
      </c>
      <c r="G9" s="149">
        <v>4.1701212118937239</v>
      </c>
      <c r="H9" s="149">
        <v>4.5557138107933639</v>
      </c>
      <c r="I9" s="149">
        <v>5.1837440445043654</v>
      </c>
      <c r="J9" s="149">
        <v>5.7488318031801793</v>
      </c>
      <c r="K9" s="149">
        <v>6.4402524609461977</v>
      </c>
      <c r="L9" s="149">
        <v>5.45</v>
      </c>
      <c r="M9" s="149">
        <v>5.86</v>
      </c>
      <c r="N9" s="149">
        <v>6.13</v>
      </c>
      <c r="O9" s="149">
        <v>6.58</v>
      </c>
      <c r="P9" s="149">
        <v>6.64</v>
      </c>
      <c r="Q9" s="149">
        <v>6.73</v>
      </c>
      <c r="R9" s="149">
        <v>7.04</v>
      </c>
      <c r="S9" s="149">
        <v>7.29</v>
      </c>
      <c r="T9" s="148">
        <v>7.62</v>
      </c>
      <c r="U9" s="148">
        <v>7.96</v>
      </c>
      <c r="V9" s="148">
        <v>8.07</v>
      </c>
      <c r="W9" s="148">
        <v>8.1300000000000008</v>
      </c>
      <c r="X9" s="148">
        <v>8.3699999999999992</v>
      </c>
      <c r="Y9" s="148">
        <v>8.14</v>
      </c>
      <c r="Z9" s="148">
        <v>7.77</v>
      </c>
      <c r="AA9" s="148">
        <v>5.51</v>
      </c>
      <c r="AB9" s="148">
        <v>5.94</v>
      </c>
      <c r="AC9" s="150">
        <v>6.03</v>
      </c>
      <c r="AD9" s="151"/>
    </row>
    <row r="10" spans="1:50" x14ac:dyDescent="0.2">
      <c r="A10" s="52" t="s">
        <v>111</v>
      </c>
      <c r="B10" s="142" t="s">
        <v>515</v>
      </c>
      <c r="C10" s="149">
        <v>69.646648857397651</v>
      </c>
      <c r="D10" s="149">
        <v>51.205124442820441</v>
      </c>
      <c r="E10" s="149">
        <v>37.931568714107186</v>
      </c>
      <c r="F10" s="149">
        <v>33.460627307985838</v>
      </c>
      <c r="G10" s="149">
        <v>28.67648994563228</v>
      </c>
      <c r="H10" s="149">
        <v>26.149625245935042</v>
      </c>
      <c r="I10" s="149">
        <v>23.509859812471987</v>
      </c>
      <c r="J10" s="149">
        <v>20.383749663027707</v>
      </c>
      <c r="K10" s="149">
        <v>17.8534880339745</v>
      </c>
      <c r="L10" s="149">
        <v>11.83</v>
      </c>
      <c r="M10" s="149">
        <v>10.77</v>
      </c>
      <c r="N10" s="149">
        <v>9.7200000000000006</v>
      </c>
      <c r="O10" s="149">
        <v>8.52</v>
      </c>
      <c r="P10" s="149">
        <v>5.1100000000000003</v>
      </c>
      <c r="Q10" s="149">
        <v>4.37</v>
      </c>
      <c r="R10" s="149">
        <v>3.71</v>
      </c>
      <c r="S10" s="149">
        <v>3.13</v>
      </c>
      <c r="T10" s="148">
        <v>2.63</v>
      </c>
      <c r="U10" s="148">
        <v>2.29</v>
      </c>
      <c r="V10" s="148">
        <v>1.96</v>
      </c>
      <c r="W10" s="148">
        <v>1.72</v>
      </c>
      <c r="X10" s="148">
        <v>1.51</v>
      </c>
      <c r="Y10" s="148">
        <v>1.35</v>
      </c>
      <c r="Z10" s="148">
        <v>1.22</v>
      </c>
      <c r="AA10" s="148">
        <v>0.87</v>
      </c>
      <c r="AB10" s="148">
        <v>0.94</v>
      </c>
      <c r="AC10" s="142">
        <v>0.99</v>
      </c>
    </row>
    <row r="11" spans="1:50" x14ac:dyDescent="0.2">
      <c r="A11" s="52" t="s">
        <v>111</v>
      </c>
      <c r="B11" s="142" t="s">
        <v>21</v>
      </c>
      <c r="C11" s="149">
        <v>19.392824919166792</v>
      </c>
      <c r="D11" s="149">
        <v>17.316141071124328</v>
      </c>
      <c r="E11" s="149">
        <v>16.468195090852848</v>
      </c>
      <c r="F11" s="149">
        <v>16.184198783138218</v>
      </c>
      <c r="G11" s="149">
        <v>15.621647595723864</v>
      </c>
      <c r="H11" s="149">
        <v>15.203584769866703</v>
      </c>
      <c r="I11" s="149">
        <v>14.755121343088357</v>
      </c>
      <c r="J11" s="149">
        <v>14.882463380242896</v>
      </c>
      <c r="K11" s="149">
        <v>14.997157135485788</v>
      </c>
      <c r="L11" s="149">
        <v>17.57</v>
      </c>
      <c r="M11" s="149">
        <v>17.66</v>
      </c>
      <c r="N11" s="149">
        <v>17.39</v>
      </c>
      <c r="O11" s="149">
        <v>16.149999999999999</v>
      </c>
      <c r="P11" s="149">
        <v>13.91</v>
      </c>
      <c r="Q11" s="149">
        <v>13.15</v>
      </c>
      <c r="R11" s="149">
        <v>11.68</v>
      </c>
      <c r="S11" s="149">
        <v>10.68</v>
      </c>
      <c r="T11" s="148">
        <v>9.35</v>
      </c>
      <c r="U11" s="148">
        <v>8.0500000000000007</v>
      </c>
      <c r="V11" s="148">
        <v>6.8</v>
      </c>
      <c r="W11" s="148">
        <v>5.75</v>
      </c>
      <c r="X11" s="148">
        <v>4.9000000000000004</v>
      </c>
      <c r="Y11" s="148">
        <v>3.9</v>
      </c>
      <c r="Z11" s="148">
        <v>3.07</v>
      </c>
      <c r="AA11" s="148">
        <v>2.1</v>
      </c>
      <c r="AB11" s="148">
        <v>1.94</v>
      </c>
      <c r="AC11" s="142">
        <v>1.63</v>
      </c>
    </row>
    <row r="12" spans="1:50" x14ac:dyDescent="0.2">
      <c r="A12" s="52" t="s">
        <v>111</v>
      </c>
      <c r="B12" s="142" t="s">
        <v>113</v>
      </c>
      <c r="C12" s="149">
        <v>9.1075313408766903</v>
      </c>
      <c r="D12" s="149">
        <v>8.3022031325516394</v>
      </c>
      <c r="E12" s="149">
        <v>8.1919339794080184</v>
      </c>
      <c r="F12" s="149">
        <v>7.708939705949664</v>
      </c>
      <c r="G12" s="149">
        <v>7.1362828696724883</v>
      </c>
      <c r="H12" s="149">
        <v>6.8652435910004224</v>
      </c>
      <c r="I12" s="149">
        <v>6.5443289104389937</v>
      </c>
      <c r="J12" s="149">
        <v>6.3875023277925695</v>
      </c>
      <c r="K12" s="149">
        <v>6.2516736788815637</v>
      </c>
      <c r="L12" s="149">
        <v>5.99</v>
      </c>
      <c r="M12" s="149">
        <v>5.99</v>
      </c>
      <c r="N12" s="149">
        <v>6.11</v>
      </c>
      <c r="O12" s="149">
        <v>5.99</v>
      </c>
      <c r="P12" s="149">
        <v>5.69</v>
      </c>
      <c r="Q12" s="149">
        <v>5.7</v>
      </c>
      <c r="R12" s="149">
        <v>5.68</v>
      </c>
      <c r="S12" s="149">
        <v>6.01</v>
      </c>
      <c r="T12" s="148">
        <v>6.28</v>
      </c>
      <c r="U12" s="148">
        <v>6.85</v>
      </c>
      <c r="V12" s="148">
        <v>7.44</v>
      </c>
      <c r="W12" s="148">
        <v>8.08</v>
      </c>
      <c r="X12" s="148">
        <v>8.58</v>
      </c>
      <c r="Y12" s="148">
        <v>7.98</v>
      </c>
      <c r="Z12" s="148">
        <v>7.45</v>
      </c>
      <c r="AA12" s="148">
        <v>6.29</v>
      </c>
      <c r="AB12" s="148">
        <v>6.66</v>
      </c>
      <c r="AC12" s="142">
        <v>6.43</v>
      </c>
      <c r="AE12" s="148"/>
    </row>
    <row r="13" spans="1:50" x14ac:dyDescent="0.2">
      <c r="A13" s="52" t="s">
        <v>111</v>
      </c>
      <c r="B13" s="142" t="s">
        <v>516</v>
      </c>
      <c r="C13" s="149">
        <v>1.7343253189269383</v>
      </c>
      <c r="D13" s="149">
        <v>3.0755129065223032</v>
      </c>
      <c r="E13" s="149">
        <v>4.078703226786657</v>
      </c>
      <c r="F13" s="149">
        <v>4.4118008579989336</v>
      </c>
      <c r="G13" s="149">
        <v>4.572218270787082</v>
      </c>
      <c r="H13" s="149">
        <v>4.8093748067420528</v>
      </c>
      <c r="I13" s="149">
        <v>4.9395961428288118</v>
      </c>
      <c r="J13" s="149">
        <v>5.1682850806005902</v>
      </c>
      <c r="K13" s="149">
        <v>5.3356377226768217</v>
      </c>
      <c r="L13" s="149">
        <v>4.28</v>
      </c>
      <c r="M13" s="149">
        <v>4.38</v>
      </c>
      <c r="N13" s="149">
        <v>4.55</v>
      </c>
      <c r="O13" s="149">
        <v>4.5</v>
      </c>
      <c r="P13" s="149">
        <v>4.3499999999999996</v>
      </c>
      <c r="Q13" s="149">
        <v>4.3899999999999997</v>
      </c>
      <c r="R13" s="149">
        <v>4.42</v>
      </c>
      <c r="S13" s="149">
        <v>4.6100000000000003</v>
      </c>
      <c r="T13" s="148">
        <v>4.8</v>
      </c>
      <c r="U13" s="148">
        <v>5.28</v>
      </c>
      <c r="V13" s="148">
        <v>5.71</v>
      </c>
      <c r="W13" s="148">
        <v>6.29</v>
      </c>
      <c r="X13" s="148">
        <v>6.68</v>
      </c>
      <c r="Y13" s="148">
        <v>6</v>
      </c>
      <c r="Z13" s="148">
        <v>5.5</v>
      </c>
      <c r="AA13" s="148">
        <v>4.59</v>
      </c>
      <c r="AB13" s="148">
        <v>4.78</v>
      </c>
      <c r="AC13" s="142">
        <v>4.54</v>
      </c>
    </row>
    <row r="14" spans="1:50" ht="15" x14ac:dyDescent="0.25">
      <c r="A14" s="52" t="s">
        <v>111</v>
      </c>
      <c r="B14" s="142" t="s">
        <v>517</v>
      </c>
      <c r="C14" s="149">
        <v>7.3732060219497528</v>
      </c>
      <c r="D14" s="149">
        <v>5.226690226029338</v>
      </c>
      <c r="E14" s="149">
        <v>4.1132307526213605</v>
      </c>
      <c r="F14" s="149">
        <v>3.29713884795073</v>
      </c>
      <c r="G14" s="149">
        <v>2.5640645988854063</v>
      </c>
      <c r="H14" s="149">
        <v>2.0558687842583692</v>
      </c>
      <c r="I14" s="149">
        <v>1.6047327676101815</v>
      </c>
      <c r="J14" s="149">
        <v>1.2192172471919793</v>
      </c>
      <c r="K14" s="149">
        <v>0.91603595620474276</v>
      </c>
      <c r="L14" s="149">
        <v>0.62</v>
      </c>
      <c r="M14" s="149">
        <v>0.49</v>
      </c>
      <c r="N14" s="149">
        <v>0.41</v>
      </c>
      <c r="O14" s="149">
        <v>0.34</v>
      </c>
      <c r="P14" s="149">
        <v>0.24</v>
      </c>
      <c r="Q14" s="149">
        <v>0.2</v>
      </c>
      <c r="R14" s="149">
        <v>0.16</v>
      </c>
      <c r="S14" s="149">
        <v>0.13</v>
      </c>
      <c r="T14" s="148">
        <v>0.1</v>
      </c>
      <c r="U14" s="148">
        <v>0.08</v>
      </c>
      <c r="V14" s="148">
        <v>7.0000000000000007E-2</v>
      </c>
      <c r="W14" s="148">
        <v>0.06</v>
      </c>
      <c r="X14" s="148">
        <v>0.05</v>
      </c>
      <c r="Y14" s="148">
        <v>0.04</v>
      </c>
      <c r="Z14" s="148">
        <v>0.03</v>
      </c>
      <c r="AA14" s="148">
        <v>0.03</v>
      </c>
      <c r="AB14" s="148">
        <v>0.03</v>
      </c>
      <c r="AC14" s="150">
        <v>0.02</v>
      </c>
      <c r="AD14" s="151"/>
    </row>
    <row r="15" spans="1:50" ht="15" x14ac:dyDescent="0.25">
      <c r="A15" s="52" t="s">
        <v>111</v>
      </c>
      <c r="B15" s="142" t="s">
        <v>114</v>
      </c>
      <c r="C15" s="149">
        <v>9.8674541118216899E-2</v>
      </c>
      <c r="D15" s="149">
        <v>7.448975133825525E-2</v>
      </c>
      <c r="E15" s="149">
        <v>7.7456362326366546E-2</v>
      </c>
      <c r="F15" s="149">
        <v>8.5860805550390287E-2</v>
      </c>
      <c r="G15" s="149">
        <v>8.944706561117842E-2</v>
      </c>
      <c r="H15" s="149">
        <v>9.3195839288153101E-2</v>
      </c>
      <c r="I15" s="149">
        <v>0.10434490719121728</v>
      </c>
      <c r="J15" s="149">
        <v>0.116445133802143</v>
      </c>
      <c r="K15" s="149">
        <v>0.10836645058355496</v>
      </c>
      <c r="L15" s="149">
        <v>0.09</v>
      </c>
      <c r="M15" s="149">
        <v>7.0000000000000007E-2</v>
      </c>
      <c r="N15" s="149">
        <v>7.0000000000000007E-2</v>
      </c>
      <c r="O15" s="149">
        <v>7.0000000000000007E-2</v>
      </c>
      <c r="P15" s="149">
        <v>0.06</v>
      </c>
      <c r="Q15" s="149">
        <v>0.06</v>
      </c>
      <c r="R15" s="149">
        <v>0.06</v>
      </c>
      <c r="S15" s="149">
        <v>0.05</v>
      </c>
      <c r="T15" s="148">
        <v>0.05</v>
      </c>
      <c r="U15" s="148">
        <v>0.05</v>
      </c>
      <c r="V15" s="148">
        <v>0.04</v>
      </c>
      <c r="W15" s="148">
        <v>0.03</v>
      </c>
      <c r="X15" s="148">
        <v>0.03</v>
      </c>
      <c r="Y15" s="148">
        <v>0.03</v>
      </c>
      <c r="Z15" s="148">
        <v>0.03</v>
      </c>
      <c r="AA15" s="148">
        <v>0.01</v>
      </c>
      <c r="AB15" s="148">
        <v>0.01</v>
      </c>
      <c r="AC15" s="150">
        <v>0.01</v>
      </c>
    </row>
    <row r="16" spans="1:50" ht="15" x14ac:dyDescent="0.25">
      <c r="A16" s="52" t="s">
        <v>111</v>
      </c>
      <c r="B16" s="142" t="s">
        <v>394</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8">
        <v>4.9933819956782498E-3</v>
      </c>
      <c r="Z16" s="148">
        <v>0.03</v>
      </c>
      <c r="AA16" s="148">
        <v>0.06</v>
      </c>
      <c r="AB16" s="148">
        <v>7.0000000000000007E-2</v>
      </c>
      <c r="AC16" s="150">
        <v>7.0000000000000007E-2</v>
      </c>
    </row>
    <row r="17" spans="1:30" ht="15" x14ac:dyDescent="0.25">
      <c r="A17" s="52" t="s">
        <v>111</v>
      </c>
      <c r="B17" s="142" t="s">
        <v>12</v>
      </c>
      <c r="C17" s="149">
        <v>1.462066065865117</v>
      </c>
      <c r="D17" s="149">
        <v>1.362418566010513</v>
      </c>
      <c r="E17" s="149">
        <v>1.506958017613401</v>
      </c>
      <c r="F17" s="149">
        <v>1.5082966822980479</v>
      </c>
      <c r="G17" s="149">
        <v>1.5333598081577171</v>
      </c>
      <c r="H17" s="149">
        <v>1.3416855397196989</v>
      </c>
      <c r="I17" s="149">
        <v>1.2682325077777861</v>
      </c>
      <c r="J17" s="149">
        <v>1.240213056467323</v>
      </c>
      <c r="K17" s="149">
        <v>1.2567610135764651</v>
      </c>
      <c r="L17" s="149">
        <v>1.1599999999999999</v>
      </c>
      <c r="M17" s="149">
        <v>1.19</v>
      </c>
      <c r="N17" s="149">
        <v>1.17</v>
      </c>
      <c r="O17" s="149">
        <v>1.2</v>
      </c>
      <c r="P17" s="149">
        <v>1.2</v>
      </c>
      <c r="Q17" s="149">
        <v>1.21</v>
      </c>
      <c r="R17" s="149">
        <v>1.27</v>
      </c>
      <c r="S17" s="149">
        <v>1.27</v>
      </c>
      <c r="T17" s="148">
        <v>1.3</v>
      </c>
      <c r="U17" s="148">
        <v>1.29</v>
      </c>
      <c r="V17" s="148">
        <v>1.28</v>
      </c>
      <c r="W17" s="148">
        <v>1.27</v>
      </c>
      <c r="X17" s="148">
        <v>1.26</v>
      </c>
      <c r="Y17" s="148">
        <v>1.27</v>
      </c>
      <c r="Z17" s="148">
        <v>1.07</v>
      </c>
      <c r="AA17" s="148">
        <v>0.7</v>
      </c>
      <c r="AB17" s="148">
        <v>0.77</v>
      </c>
      <c r="AC17" s="150">
        <v>0.74</v>
      </c>
    </row>
    <row r="18" spans="1:30" x14ac:dyDescent="0.2">
      <c r="A18" s="52" t="s">
        <v>111</v>
      </c>
      <c r="B18" s="142" t="s">
        <v>395</v>
      </c>
      <c r="C18" s="149">
        <v>0.67243820543515198</v>
      </c>
      <c r="D18" s="149">
        <v>0.72152672248748906</v>
      </c>
      <c r="E18" s="149">
        <v>0.89721268756999784</v>
      </c>
      <c r="F18" s="149">
        <v>0.96721381232528703</v>
      </c>
      <c r="G18" s="149">
        <v>0.92323461665044348</v>
      </c>
      <c r="H18" s="149">
        <v>0.96920294861175704</v>
      </c>
      <c r="I18" s="149">
        <v>0.94333014174755792</v>
      </c>
      <c r="J18" s="149">
        <v>0.98956866218513695</v>
      </c>
      <c r="K18" s="149">
        <v>1.0510148407459989</v>
      </c>
      <c r="L18" s="149">
        <v>1.17</v>
      </c>
      <c r="M18" s="149">
        <v>1.1399999999999999</v>
      </c>
      <c r="N18" s="149">
        <v>1.1499999999999999</v>
      </c>
      <c r="O18" s="149">
        <v>1.07</v>
      </c>
      <c r="P18" s="149">
        <v>0.96</v>
      </c>
      <c r="Q18" s="149">
        <v>0.91</v>
      </c>
      <c r="R18" s="149">
        <v>0.93</v>
      </c>
      <c r="S18" s="149">
        <v>0.91</v>
      </c>
      <c r="T18" s="148">
        <v>0.97</v>
      </c>
      <c r="U18" s="148">
        <v>0.97</v>
      </c>
      <c r="V18" s="148">
        <v>1.01</v>
      </c>
      <c r="W18" s="148">
        <v>0.98</v>
      </c>
      <c r="X18" s="148">
        <v>1.06</v>
      </c>
      <c r="Y18" s="148">
        <v>1.04</v>
      </c>
      <c r="Z18" s="148">
        <v>1.01</v>
      </c>
      <c r="AA18" s="148">
        <v>0.39</v>
      </c>
      <c r="AB18" s="148">
        <v>0.41</v>
      </c>
      <c r="AC18" s="142">
        <v>0.81</v>
      </c>
    </row>
    <row r="19" spans="1:30" ht="17.25" x14ac:dyDescent="0.25">
      <c r="A19" s="52" t="s">
        <v>111</v>
      </c>
      <c r="B19" s="142" t="s">
        <v>536</v>
      </c>
      <c r="C19" s="149">
        <v>38.69314496508062</v>
      </c>
      <c r="D19" s="149">
        <v>45.42821449587062</v>
      </c>
      <c r="E19" s="149">
        <v>42.267016416554114</v>
      </c>
      <c r="F19" s="149">
        <v>41.977796055808525</v>
      </c>
      <c r="G19" s="149">
        <v>38.392493440483769</v>
      </c>
      <c r="H19" s="149">
        <v>34.352130658830148</v>
      </c>
      <c r="I19" s="149">
        <v>36.707671275998365</v>
      </c>
      <c r="J19" s="149">
        <v>35.572234900556495</v>
      </c>
      <c r="K19" s="149">
        <v>34.959083828679425</v>
      </c>
      <c r="L19" s="149">
        <v>60.69</v>
      </c>
      <c r="M19" s="149">
        <v>54.25</v>
      </c>
      <c r="N19" s="149">
        <v>55.66</v>
      </c>
      <c r="O19" s="149">
        <v>51.68</v>
      </c>
      <c r="P19" s="149">
        <v>49.13</v>
      </c>
      <c r="Q19" s="149">
        <v>45.99</v>
      </c>
      <c r="R19" s="149">
        <v>38.93</v>
      </c>
      <c r="S19" s="149">
        <v>35.130000000000003</v>
      </c>
      <c r="T19" s="148">
        <v>32.159999999999997</v>
      </c>
      <c r="U19" s="148">
        <v>33.72</v>
      </c>
      <c r="V19" s="148">
        <v>34.75</v>
      </c>
      <c r="W19" s="148">
        <v>36.25</v>
      </c>
      <c r="X19" s="148">
        <v>34.31</v>
      </c>
      <c r="Y19" s="148">
        <v>35.619999999999997</v>
      </c>
      <c r="Z19" s="148">
        <v>35.229999999999997</v>
      </c>
      <c r="AA19" s="148">
        <v>31.16</v>
      </c>
      <c r="AB19" s="148">
        <v>28.13</v>
      </c>
      <c r="AC19" s="142">
        <v>26.06</v>
      </c>
    </row>
    <row r="20" spans="1:30" x14ac:dyDescent="0.2">
      <c r="A20" s="52" t="s">
        <v>111</v>
      </c>
      <c r="B20" s="142" t="s">
        <v>397</v>
      </c>
      <c r="C20" s="149">
        <v>4.1122904193568477</v>
      </c>
      <c r="D20" s="149">
        <v>3.4501379322261738</v>
      </c>
      <c r="E20" s="149">
        <v>2.8575109656238689</v>
      </c>
      <c r="F20" s="149">
        <v>2.8816609453229929</v>
      </c>
      <c r="G20" s="149">
        <v>2.7300839283845102</v>
      </c>
      <c r="H20" s="149">
        <v>2.6755699594660065</v>
      </c>
      <c r="I20" s="149">
        <v>2.5966802165617029</v>
      </c>
      <c r="J20" s="149">
        <v>2.71435327637059</v>
      </c>
      <c r="K20" s="149">
        <v>2.8315761877994188</v>
      </c>
      <c r="L20" s="149">
        <v>3.42</v>
      </c>
      <c r="M20" s="149">
        <v>3.49</v>
      </c>
      <c r="N20" s="149">
        <v>3.62</v>
      </c>
      <c r="O20" s="149">
        <v>3.42</v>
      </c>
      <c r="P20" s="149">
        <v>3.3</v>
      </c>
      <c r="Q20" s="149">
        <v>3.09</v>
      </c>
      <c r="R20" s="149">
        <v>2.85</v>
      </c>
      <c r="S20" s="149">
        <v>2.61</v>
      </c>
      <c r="T20" s="148">
        <v>2.2999999999999998</v>
      </c>
      <c r="U20" s="148">
        <v>2.0499999999999998</v>
      </c>
      <c r="V20" s="148">
        <v>1.74</v>
      </c>
      <c r="W20" s="148">
        <v>1.65</v>
      </c>
      <c r="X20" s="148">
        <v>1.64</v>
      </c>
      <c r="Y20" s="148">
        <v>1.66</v>
      </c>
      <c r="Z20" s="148">
        <v>1.57</v>
      </c>
      <c r="AA20" s="148">
        <v>1.0900000000000001</v>
      </c>
      <c r="AB20" s="148">
        <v>1.38</v>
      </c>
      <c r="AC20" s="142">
        <v>1.33</v>
      </c>
    </row>
    <row r="21" spans="1:30" ht="15" x14ac:dyDescent="0.25">
      <c r="A21" s="52" t="s">
        <v>111</v>
      </c>
      <c r="B21" s="151" t="s">
        <v>115</v>
      </c>
      <c r="C21" s="32">
        <v>150.50831031276715</v>
      </c>
      <c r="D21" s="32">
        <v>136.84748550265812</v>
      </c>
      <c r="E21" s="32">
        <v>119.77630678655127</v>
      </c>
      <c r="F21" s="32">
        <v>114.62988698093548</v>
      </c>
      <c r="G21" s="32">
        <v>104.81237511898163</v>
      </c>
      <c r="H21" s="32">
        <v>97.62265964357303</v>
      </c>
      <c r="I21" s="32">
        <v>96.993442618957886</v>
      </c>
      <c r="J21" s="32">
        <v>93.409389553307051</v>
      </c>
      <c r="K21" s="32">
        <v>90.596405988540596</v>
      </c>
      <c r="L21" s="32">
        <v>117.47</v>
      </c>
      <c r="M21" s="32">
        <v>110.25</v>
      </c>
      <c r="N21" s="32">
        <v>110.57999999999998</v>
      </c>
      <c r="O21" s="32">
        <v>103.60000000000001</v>
      </c>
      <c r="P21" s="32">
        <v>94.02000000000001</v>
      </c>
      <c r="Q21" s="32">
        <v>88.990000000000009</v>
      </c>
      <c r="R21" s="32">
        <v>79.31</v>
      </c>
      <c r="S21" s="32">
        <v>74.28</v>
      </c>
      <c r="T21" s="32">
        <v>69.509999999999991</v>
      </c>
      <c r="U21" s="32">
        <v>69.679999999999993</v>
      </c>
      <c r="V21" s="32">
        <v>69.040000000000006</v>
      </c>
      <c r="W21" s="32">
        <v>69.14</v>
      </c>
      <c r="X21" s="32">
        <v>66.67</v>
      </c>
      <c r="Y21" s="32">
        <v>65.534993381995676</v>
      </c>
      <c r="Z21" s="32">
        <v>62.89</v>
      </c>
      <c r="AA21" s="32">
        <v>51.070000000000007</v>
      </c>
      <c r="AB21" s="32">
        <v>49.34</v>
      </c>
      <c r="AC21" s="32">
        <v>47.28</v>
      </c>
    </row>
    <row r="22" spans="1:30" ht="15" x14ac:dyDescent="0.25">
      <c r="A22" s="52" t="s">
        <v>111</v>
      </c>
      <c r="B22" s="52" t="s">
        <v>116</v>
      </c>
      <c r="C22" s="152">
        <v>187.04010140008376</v>
      </c>
      <c r="D22" s="152">
        <v>144.16799378784827</v>
      </c>
      <c r="E22" s="152">
        <v>126.9763457808002</v>
      </c>
      <c r="F22" s="152">
        <v>119.04787125743823</v>
      </c>
      <c r="G22" s="152">
        <v>122.02914455727611</v>
      </c>
      <c r="H22" s="152">
        <v>119.26401065713455</v>
      </c>
      <c r="I22" s="152">
        <v>108.12631034707613</v>
      </c>
      <c r="J22" s="152">
        <v>101.60494594109613</v>
      </c>
      <c r="K22" s="152">
        <v>99.868946010365164</v>
      </c>
      <c r="L22" s="152">
        <v>102.06</v>
      </c>
      <c r="M22" s="152">
        <v>112.43</v>
      </c>
      <c r="N22" s="152">
        <v>104.97000000000003</v>
      </c>
      <c r="O22" s="152">
        <v>96.61</v>
      </c>
      <c r="P22" s="152">
        <v>86.609999999999985</v>
      </c>
      <c r="Q22" s="152">
        <v>84.329999999999984</v>
      </c>
      <c r="R22" s="152">
        <v>74.990000000000009</v>
      </c>
      <c r="S22" s="152">
        <v>73.199999999999989</v>
      </c>
      <c r="T22" s="152">
        <v>71.62</v>
      </c>
      <c r="U22" s="152">
        <v>67.88000000000001</v>
      </c>
      <c r="V22" s="152">
        <v>65.95</v>
      </c>
      <c r="W22" s="152">
        <v>55.230000000000004</v>
      </c>
      <c r="X22" s="152">
        <v>52.14</v>
      </c>
      <c r="Y22" s="152">
        <v>52.425006618004318</v>
      </c>
      <c r="Z22" s="152">
        <v>50.730000000000004</v>
      </c>
      <c r="AA22" s="152">
        <v>41.44</v>
      </c>
      <c r="AB22" s="152">
        <v>41.47</v>
      </c>
      <c r="AC22" s="152">
        <v>40.5</v>
      </c>
      <c r="AD22" s="151"/>
    </row>
    <row r="23" spans="1:30" x14ac:dyDescent="0.2">
      <c r="A23" s="52" t="s">
        <v>111</v>
      </c>
      <c r="B23" s="52" t="s">
        <v>117</v>
      </c>
      <c r="C23" s="152">
        <v>337.54841171285091</v>
      </c>
      <c r="D23" s="152">
        <v>281.01547929050639</v>
      </c>
      <c r="E23" s="152">
        <v>246.75265256735148</v>
      </c>
      <c r="F23" s="152">
        <v>233.67775823837371</v>
      </c>
      <c r="G23" s="152">
        <v>226.84151967625775</v>
      </c>
      <c r="H23" s="152">
        <v>216.88667030070758</v>
      </c>
      <c r="I23" s="152">
        <v>205.11975296603401</v>
      </c>
      <c r="J23" s="152">
        <v>195.01433549440318</v>
      </c>
      <c r="K23" s="152">
        <v>190.46535199890576</v>
      </c>
      <c r="L23" s="152">
        <v>219.53</v>
      </c>
      <c r="M23" s="152">
        <v>222.68</v>
      </c>
      <c r="N23" s="152">
        <v>215.55</v>
      </c>
      <c r="O23" s="152">
        <v>200.21</v>
      </c>
      <c r="P23" s="152">
        <v>180.63</v>
      </c>
      <c r="Q23" s="152">
        <v>173.32</v>
      </c>
      <c r="R23" s="152">
        <v>154.30000000000001</v>
      </c>
      <c r="S23" s="152">
        <v>147.47999999999999</v>
      </c>
      <c r="T23" s="32">
        <v>141.13</v>
      </c>
      <c r="U23" s="32">
        <v>137.56</v>
      </c>
      <c r="V23" s="32">
        <v>134.99</v>
      </c>
      <c r="W23" s="152">
        <v>124.37</v>
      </c>
      <c r="X23" s="152">
        <v>118.81</v>
      </c>
      <c r="Y23" s="152">
        <v>117.96</v>
      </c>
      <c r="Z23" s="152">
        <v>113.62</v>
      </c>
      <c r="AA23" s="152">
        <v>92.51</v>
      </c>
      <c r="AB23" s="152">
        <v>90.81</v>
      </c>
      <c r="AC23" s="152">
        <v>87.78</v>
      </c>
    </row>
    <row r="24" spans="1:30" ht="20.25" customHeight="1" x14ac:dyDescent="0.2">
      <c r="A24" s="141" t="s">
        <v>111</v>
      </c>
      <c r="B24" s="141" t="s">
        <v>118</v>
      </c>
      <c r="C24" s="153">
        <v>0.44588659016059329</v>
      </c>
      <c r="D24" s="153">
        <v>0.48697490205224175</v>
      </c>
      <c r="E24" s="153">
        <v>0.48541041216915859</v>
      </c>
      <c r="F24" s="153">
        <v>0.49054684470227589</v>
      </c>
      <c r="G24" s="153">
        <v>0.46205110629027307</v>
      </c>
      <c r="H24" s="153">
        <v>0.45010908004729761</v>
      </c>
      <c r="I24" s="153">
        <v>0.4728625167319655</v>
      </c>
      <c r="J24" s="153">
        <v>0.47898729760811792</v>
      </c>
      <c r="K24" s="153">
        <v>0.475658197345316</v>
      </c>
      <c r="L24" s="153">
        <v>0.53509770874140206</v>
      </c>
      <c r="M24" s="153">
        <v>0.49510508352793242</v>
      </c>
      <c r="N24" s="153">
        <v>0.51301322199025734</v>
      </c>
      <c r="O24" s="153">
        <v>0.51745667049597921</v>
      </c>
      <c r="P24" s="153">
        <v>0.52051154293306767</v>
      </c>
      <c r="Q24" s="153">
        <v>0.51344334179552276</v>
      </c>
      <c r="R24" s="153">
        <v>0.51399870382372004</v>
      </c>
      <c r="S24" s="153">
        <v>0.50366151342554932</v>
      </c>
      <c r="T24" s="153">
        <v>0.49252462268830149</v>
      </c>
      <c r="U24" s="153">
        <v>0.50654259959290482</v>
      </c>
      <c r="V24" s="153">
        <v>0.51144529224386992</v>
      </c>
      <c r="W24" s="153">
        <v>0.55592184610436601</v>
      </c>
      <c r="X24" s="153">
        <v>0.56114805151081559</v>
      </c>
      <c r="Y24" s="153">
        <v>0.55556962853505998</v>
      </c>
      <c r="Z24" s="153">
        <v>0.55351170568561869</v>
      </c>
      <c r="AA24" s="153">
        <v>0.55204842719705982</v>
      </c>
      <c r="AB24" s="153">
        <v>0.54333223213302506</v>
      </c>
      <c r="AC24" s="153">
        <v>0.53861927546138078</v>
      </c>
    </row>
    <row r="25" spans="1:30" ht="14.25" x14ac:dyDescent="0.25">
      <c r="A25" s="52" t="s">
        <v>537</v>
      </c>
      <c r="B25" s="142" t="s">
        <v>396</v>
      </c>
      <c r="C25" s="154">
        <v>3.0069846979189565</v>
      </c>
      <c r="D25" s="154">
        <v>3.4486591300781497</v>
      </c>
      <c r="E25" s="154">
        <v>3.3318317262993218</v>
      </c>
      <c r="F25" s="154">
        <v>3.2704350891849954</v>
      </c>
      <c r="G25" s="154">
        <v>2.887908815922053</v>
      </c>
      <c r="H25" s="154">
        <v>2.8191068932795891</v>
      </c>
      <c r="I25" s="154">
        <v>2.7431410987464409</v>
      </c>
      <c r="J25" s="154">
        <v>2.699397811200098</v>
      </c>
      <c r="K25" s="154">
        <v>2.6440600407048747</v>
      </c>
      <c r="L25" s="154">
        <v>2.84</v>
      </c>
      <c r="M25" s="154">
        <v>2.8499999999999996</v>
      </c>
      <c r="N25" s="154">
        <v>2.83</v>
      </c>
      <c r="O25" s="154">
        <v>2.71</v>
      </c>
      <c r="P25" s="154">
        <v>2.59</v>
      </c>
      <c r="Q25" s="154">
        <v>2.54</v>
      </c>
      <c r="R25" s="154">
        <v>2.4</v>
      </c>
      <c r="S25" s="154">
        <v>2.33</v>
      </c>
      <c r="T25" s="154">
        <v>2.2599999999999998</v>
      </c>
      <c r="U25" s="154">
        <v>2.15</v>
      </c>
      <c r="V25" s="154">
        <v>2.09</v>
      </c>
      <c r="W25" s="154">
        <v>2.04</v>
      </c>
      <c r="X25" s="154">
        <v>2.06</v>
      </c>
      <c r="Y25" s="154">
        <v>1.99</v>
      </c>
      <c r="Z25" s="154">
        <v>1.95</v>
      </c>
      <c r="AA25" s="154">
        <v>1.46</v>
      </c>
      <c r="AB25" s="154">
        <v>1.7200000000000002</v>
      </c>
      <c r="AC25" s="154">
        <v>1.77</v>
      </c>
    </row>
    <row r="26" spans="1:30" ht="14.25" x14ac:dyDescent="0.25">
      <c r="A26" s="52" t="s">
        <v>537</v>
      </c>
      <c r="B26" s="142" t="s">
        <v>518</v>
      </c>
      <c r="C26" s="155">
        <v>0.28655909006923158</v>
      </c>
      <c r="D26" s="155">
        <v>0.27851731915147437</v>
      </c>
      <c r="E26" s="155">
        <v>0.21452905841536624</v>
      </c>
      <c r="F26" s="155">
        <v>0.189373282177695</v>
      </c>
      <c r="G26" s="155">
        <v>0.15037711055854375</v>
      </c>
      <c r="H26" s="155">
        <v>0.13449259920841031</v>
      </c>
      <c r="I26" s="155">
        <v>0.12335731844399203</v>
      </c>
      <c r="J26" s="155">
        <v>0.11434130810054695</v>
      </c>
      <c r="K26" s="155">
        <v>9.5018749584034071E-2</v>
      </c>
      <c r="L26" s="155">
        <v>0.09</v>
      </c>
      <c r="M26" s="155">
        <v>0.1</v>
      </c>
      <c r="N26" s="155">
        <v>0.08</v>
      </c>
      <c r="O26" s="155">
        <v>0.06</v>
      </c>
      <c r="P26" s="155">
        <v>0.06</v>
      </c>
      <c r="Q26" s="155">
        <v>0.06</v>
      </c>
      <c r="R26" s="155">
        <v>0.05</v>
      </c>
      <c r="S26" s="155">
        <v>0.05</v>
      </c>
      <c r="T26" s="155">
        <v>0.05</v>
      </c>
      <c r="U26" s="155">
        <v>0.03</v>
      </c>
      <c r="V26" s="155">
        <v>0.03</v>
      </c>
      <c r="W26" s="155">
        <v>0.02</v>
      </c>
      <c r="X26" s="155">
        <v>0.02</v>
      </c>
      <c r="Y26" s="155">
        <v>0.02</v>
      </c>
      <c r="Z26" s="155">
        <v>0.01</v>
      </c>
      <c r="AA26" s="154">
        <v>0.01</v>
      </c>
      <c r="AB26" s="142">
        <v>0.01</v>
      </c>
      <c r="AC26" s="142">
        <v>0.01</v>
      </c>
    </row>
    <row r="27" spans="1:30" ht="14.25" x14ac:dyDescent="0.25">
      <c r="A27" s="52" t="s">
        <v>537</v>
      </c>
      <c r="B27" s="142" t="s">
        <v>519</v>
      </c>
      <c r="C27" s="155">
        <v>0.48925663084203697</v>
      </c>
      <c r="D27" s="155">
        <v>0.75069633885162634</v>
      </c>
      <c r="E27" s="155">
        <v>0.72589223012972059</v>
      </c>
      <c r="F27" s="155">
        <v>0.71968581001711851</v>
      </c>
      <c r="G27" s="155">
        <v>0.5898254566614487</v>
      </c>
      <c r="H27" s="155">
        <v>0.56886216247309362</v>
      </c>
      <c r="I27" s="155">
        <v>0.54526871247186892</v>
      </c>
      <c r="J27" s="155">
        <v>0.52493765580095131</v>
      </c>
      <c r="K27" s="155">
        <v>0.51136858080650094</v>
      </c>
      <c r="L27" s="155">
        <v>0.49</v>
      </c>
      <c r="M27" s="155">
        <v>0.49</v>
      </c>
      <c r="N27" s="155">
        <v>0.49</v>
      </c>
      <c r="O27" s="155">
        <v>0.5</v>
      </c>
      <c r="P27" s="155">
        <v>0.47</v>
      </c>
      <c r="Q27" s="155">
        <v>0.47</v>
      </c>
      <c r="R27" s="155">
        <v>0.4</v>
      </c>
      <c r="S27" s="155">
        <v>0.38</v>
      </c>
      <c r="T27" s="155">
        <v>0.35</v>
      </c>
      <c r="U27" s="155">
        <v>0.31</v>
      </c>
      <c r="V27" s="155">
        <v>0.28000000000000003</v>
      </c>
      <c r="W27" s="155">
        <v>0.24</v>
      </c>
      <c r="X27" s="155">
        <v>0.23</v>
      </c>
      <c r="Y27" s="155">
        <v>0.2</v>
      </c>
      <c r="Z27" s="155">
        <v>0.16</v>
      </c>
      <c r="AA27" s="155">
        <v>0.1</v>
      </c>
      <c r="AB27" s="142">
        <v>0.11</v>
      </c>
      <c r="AC27" s="142">
        <v>0.1</v>
      </c>
    </row>
    <row r="28" spans="1:30" ht="14.25" x14ac:dyDescent="0.25">
      <c r="A28" s="52" t="s">
        <v>537</v>
      </c>
      <c r="B28" s="142" t="s">
        <v>520</v>
      </c>
      <c r="C28" s="155">
        <v>0.74522440364737785</v>
      </c>
      <c r="D28" s="155">
        <v>0.64945062400052811</v>
      </c>
      <c r="E28" s="155">
        <v>0.54072226526760248</v>
      </c>
      <c r="F28" s="155">
        <v>0.49781539851067724</v>
      </c>
      <c r="G28" s="155">
        <v>0.42939955198990198</v>
      </c>
      <c r="H28" s="155">
        <v>0.3942253434902529</v>
      </c>
      <c r="I28" s="155">
        <v>0.36196665697180069</v>
      </c>
      <c r="J28" s="155">
        <v>0.34535103765154213</v>
      </c>
      <c r="K28" s="155">
        <v>0.33078076748976371</v>
      </c>
      <c r="L28" s="155">
        <v>0.41</v>
      </c>
      <c r="M28" s="155">
        <v>0.4</v>
      </c>
      <c r="N28" s="155">
        <v>0.37</v>
      </c>
      <c r="O28" s="155">
        <v>0.3</v>
      </c>
      <c r="P28" s="155">
        <v>0.26</v>
      </c>
      <c r="Q28" s="155">
        <v>0.22</v>
      </c>
      <c r="R28" s="155">
        <v>0.19</v>
      </c>
      <c r="S28" s="155">
        <v>0.17</v>
      </c>
      <c r="T28" s="155">
        <v>0.15</v>
      </c>
      <c r="U28" s="155">
        <v>0.11</v>
      </c>
      <c r="V28" s="155">
        <v>0.09</v>
      </c>
      <c r="W28" s="155">
        <v>7.0000000000000007E-2</v>
      </c>
      <c r="X28" s="155">
        <v>0.06</v>
      </c>
      <c r="Y28" s="155">
        <v>0.06</v>
      </c>
      <c r="Z28" s="155">
        <v>0.05</v>
      </c>
      <c r="AA28" s="155">
        <v>0.01</v>
      </c>
      <c r="AB28" s="142">
        <v>0.02</v>
      </c>
      <c r="AC28" s="142">
        <v>0.01</v>
      </c>
    </row>
    <row r="29" spans="1:30" ht="14.25" x14ac:dyDescent="0.25">
      <c r="A29" s="52" t="s">
        <v>537</v>
      </c>
      <c r="B29" s="142" t="s">
        <v>521</v>
      </c>
      <c r="C29" s="155">
        <v>0.48815077401934492</v>
      </c>
      <c r="D29" s="155">
        <v>0.73481203812550722</v>
      </c>
      <c r="E29" s="155">
        <v>0.74784510529673387</v>
      </c>
      <c r="F29" s="155">
        <v>0.74445671251300782</v>
      </c>
      <c r="G29" s="155">
        <v>0.60722774310805017</v>
      </c>
      <c r="H29" s="155">
        <v>0.60286889586869574</v>
      </c>
      <c r="I29" s="155">
        <v>0.55867027959303928</v>
      </c>
      <c r="J29" s="155">
        <v>0.54032566141618144</v>
      </c>
      <c r="K29" s="155">
        <v>0.51468026264852784</v>
      </c>
      <c r="L29" s="155">
        <v>0.42</v>
      </c>
      <c r="M29" s="155">
        <v>0.39</v>
      </c>
      <c r="N29" s="155">
        <v>0.39</v>
      </c>
      <c r="O29" s="155">
        <v>0.34</v>
      </c>
      <c r="P29" s="155">
        <v>0.33</v>
      </c>
      <c r="Q29" s="155">
        <v>0.32</v>
      </c>
      <c r="R29" s="155">
        <v>0.28999999999999998</v>
      </c>
      <c r="S29" s="155">
        <v>0.26</v>
      </c>
      <c r="T29" s="155">
        <v>0.23</v>
      </c>
      <c r="U29" s="155">
        <v>0.2</v>
      </c>
      <c r="V29" s="155">
        <v>0.16</v>
      </c>
      <c r="W29" s="155">
        <v>0.15</v>
      </c>
      <c r="X29" s="155">
        <v>0.13</v>
      </c>
      <c r="Y29" s="155">
        <v>0.1</v>
      </c>
      <c r="Z29" s="155">
        <v>0.09</v>
      </c>
      <c r="AA29" s="155">
        <v>0.06</v>
      </c>
      <c r="AB29" s="142">
        <v>7.0000000000000007E-2</v>
      </c>
      <c r="AC29" s="142">
        <v>0.06</v>
      </c>
    </row>
    <row r="30" spans="1:30" ht="14.25" x14ac:dyDescent="0.25">
      <c r="A30" s="52" t="s">
        <v>537</v>
      </c>
      <c r="B30" s="142" t="s">
        <v>522</v>
      </c>
      <c r="C30" s="155">
        <v>9.2141473115142456E-3</v>
      </c>
      <c r="D30" s="155">
        <v>5.8959631374544417E-3</v>
      </c>
      <c r="E30" s="155">
        <v>5.9833637278366054E-3</v>
      </c>
      <c r="F30" s="155">
        <v>6.6268504195873858E-3</v>
      </c>
      <c r="G30" s="155">
        <v>6.4488795614262191E-3</v>
      </c>
      <c r="H30" s="155">
        <v>6.4825981979048141E-3</v>
      </c>
      <c r="I30" s="155">
        <v>6.9063585278049773E-3</v>
      </c>
      <c r="J30" s="155">
        <v>7.6202824368688622E-3</v>
      </c>
      <c r="K30" s="155">
        <v>6.7015298056867251E-3</v>
      </c>
      <c r="L30" s="155">
        <v>0</v>
      </c>
      <c r="M30" s="155">
        <v>0</v>
      </c>
      <c r="N30" s="155">
        <v>0</v>
      </c>
      <c r="O30" s="155">
        <v>0</v>
      </c>
      <c r="P30" s="155">
        <v>0</v>
      </c>
      <c r="Q30" s="155">
        <v>0</v>
      </c>
      <c r="R30" s="155">
        <v>0</v>
      </c>
      <c r="S30" s="155">
        <v>0</v>
      </c>
      <c r="T30" s="155">
        <v>0</v>
      </c>
      <c r="U30" s="155">
        <v>0</v>
      </c>
      <c r="V30" s="155">
        <v>0</v>
      </c>
      <c r="W30" s="155">
        <v>0</v>
      </c>
      <c r="X30" s="155">
        <v>0</v>
      </c>
      <c r="Y30" s="155">
        <v>0</v>
      </c>
      <c r="Z30" s="155">
        <v>0</v>
      </c>
      <c r="AA30" s="155">
        <v>0</v>
      </c>
      <c r="AB30" s="155">
        <v>0</v>
      </c>
      <c r="AC30" s="155">
        <v>0</v>
      </c>
    </row>
    <row r="31" spans="1:30" ht="14.25" x14ac:dyDescent="0.25">
      <c r="A31" s="52" t="s">
        <v>537</v>
      </c>
      <c r="B31" s="142" t="s">
        <v>398</v>
      </c>
      <c r="C31" s="155">
        <v>0</v>
      </c>
      <c r="D31" s="155">
        <v>0</v>
      </c>
      <c r="E31" s="155">
        <v>0</v>
      </c>
      <c r="F31" s="155">
        <v>0</v>
      </c>
      <c r="G31" s="155">
        <v>0</v>
      </c>
      <c r="H31" s="155">
        <v>0</v>
      </c>
      <c r="I31" s="155">
        <v>0</v>
      </c>
      <c r="J31" s="155">
        <v>0</v>
      </c>
      <c r="K31" s="155">
        <v>0</v>
      </c>
      <c r="L31" s="155">
        <v>0</v>
      </c>
      <c r="M31" s="155">
        <v>0</v>
      </c>
      <c r="N31" s="155">
        <v>0</v>
      </c>
      <c r="O31" s="155">
        <v>0</v>
      </c>
      <c r="P31" s="155">
        <v>0</v>
      </c>
      <c r="Q31" s="155">
        <v>0</v>
      </c>
      <c r="R31" s="155">
        <v>0</v>
      </c>
      <c r="S31" s="155">
        <v>0</v>
      </c>
      <c r="T31" s="155">
        <v>0</v>
      </c>
      <c r="U31" s="155">
        <v>0</v>
      </c>
      <c r="V31" s="155">
        <v>0</v>
      </c>
      <c r="W31" s="155">
        <v>0</v>
      </c>
      <c r="X31" s="155">
        <v>0</v>
      </c>
      <c r="Y31" s="155">
        <v>0</v>
      </c>
      <c r="Z31" s="155">
        <v>0</v>
      </c>
      <c r="AA31" s="155">
        <v>0</v>
      </c>
      <c r="AB31" s="155">
        <v>0</v>
      </c>
      <c r="AC31" s="155">
        <v>0</v>
      </c>
    </row>
    <row r="32" spans="1:30" ht="14.25" x14ac:dyDescent="0.25">
      <c r="A32" s="52" t="s">
        <v>537</v>
      </c>
      <c r="B32" s="142" t="s">
        <v>195</v>
      </c>
      <c r="C32" s="155">
        <v>0.34557412123634729</v>
      </c>
      <c r="D32" s="155">
        <v>0.35895811599881922</v>
      </c>
      <c r="E32" s="155">
        <v>0.38337614007931681</v>
      </c>
      <c r="F32" s="155">
        <v>0.38869205036019894</v>
      </c>
      <c r="G32" s="155">
        <v>0.38681292874718676</v>
      </c>
      <c r="H32" s="155">
        <v>0.38957268919708166</v>
      </c>
      <c r="I32" s="155">
        <v>0.40153617135322783</v>
      </c>
      <c r="J32" s="155">
        <v>0.40879666062547115</v>
      </c>
      <c r="K32" s="155">
        <v>0.41557193703794393</v>
      </c>
      <c r="L32" s="155">
        <v>0.39</v>
      </c>
      <c r="M32" s="155">
        <v>0.4</v>
      </c>
      <c r="N32" s="155">
        <v>0.42</v>
      </c>
      <c r="O32" s="155">
        <v>0.42</v>
      </c>
      <c r="P32" s="155">
        <v>0.41</v>
      </c>
      <c r="Q32" s="155">
        <v>0.41</v>
      </c>
      <c r="R32" s="155">
        <v>0.41</v>
      </c>
      <c r="S32" s="155">
        <v>0.41</v>
      </c>
      <c r="T32" s="154">
        <v>0.41</v>
      </c>
      <c r="U32" s="154">
        <v>0.41</v>
      </c>
      <c r="V32" s="154">
        <v>0.42</v>
      </c>
      <c r="W32" s="154">
        <v>0.42</v>
      </c>
      <c r="X32" s="154">
        <v>0.44</v>
      </c>
      <c r="Y32" s="154">
        <v>0.44</v>
      </c>
      <c r="Z32" s="154">
        <v>0.45</v>
      </c>
      <c r="AA32" s="154">
        <v>0.34</v>
      </c>
      <c r="AB32" s="142">
        <v>0.39</v>
      </c>
      <c r="AC32" s="142">
        <v>0.42</v>
      </c>
    </row>
    <row r="33" spans="1:29" ht="14.25" x14ac:dyDescent="0.25">
      <c r="A33" s="52" t="s">
        <v>537</v>
      </c>
      <c r="B33" s="142" t="s">
        <v>196</v>
      </c>
      <c r="C33" s="155">
        <v>0.64300553079310385</v>
      </c>
      <c r="D33" s="155">
        <v>0.67032873081274003</v>
      </c>
      <c r="E33" s="155">
        <v>0.71348356338274499</v>
      </c>
      <c r="F33" s="155">
        <v>0.72378498518671075</v>
      </c>
      <c r="G33" s="155">
        <v>0.71781714529549512</v>
      </c>
      <c r="H33" s="155">
        <v>0.72260260484415006</v>
      </c>
      <c r="I33" s="155">
        <v>0.74543560138470721</v>
      </c>
      <c r="J33" s="155">
        <v>0.75802520516853578</v>
      </c>
      <c r="K33" s="155">
        <v>0.76993821333241752</v>
      </c>
      <c r="L33" s="155">
        <v>1.04</v>
      </c>
      <c r="M33" s="155">
        <v>1.07</v>
      </c>
      <c r="N33" s="155">
        <v>1.08</v>
      </c>
      <c r="O33" s="155">
        <v>1.0900000000000001</v>
      </c>
      <c r="P33" s="155">
        <v>1.06</v>
      </c>
      <c r="Q33" s="155">
        <v>1.06</v>
      </c>
      <c r="R33" s="155">
        <v>1.06</v>
      </c>
      <c r="S33" s="155">
        <v>1.06</v>
      </c>
      <c r="T33" s="154">
        <v>1.07</v>
      </c>
      <c r="U33" s="154">
        <v>1.0900000000000001</v>
      </c>
      <c r="V33" s="154">
        <v>1.1100000000000001</v>
      </c>
      <c r="W33" s="154">
        <v>1.1399999999999999</v>
      </c>
      <c r="X33" s="154">
        <v>1.18</v>
      </c>
      <c r="Y33" s="154">
        <v>1.17</v>
      </c>
      <c r="Z33" s="154">
        <v>1.19</v>
      </c>
      <c r="AA33" s="154">
        <v>0.94</v>
      </c>
      <c r="AB33" s="142">
        <v>1.1200000000000001</v>
      </c>
      <c r="AC33" s="142">
        <v>1.17</v>
      </c>
    </row>
    <row r="34" spans="1:29" ht="14.25" x14ac:dyDescent="0.25">
      <c r="A34" s="52" t="s">
        <v>537</v>
      </c>
      <c r="B34" s="142" t="s">
        <v>12</v>
      </c>
      <c r="C34" s="155">
        <v>8.5333322326126892E-2</v>
      </c>
      <c r="D34" s="155">
        <v>9.1330475940575709E-2</v>
      </c>
      <c r="E34" s="155">
        <v>0.1013594227390229</v>
      </c>
      <c r="F34" s="155">
        <v>0.1032211855808301</v>
      </c>
      <c r="G34" s="155">
        <v>0.10455808743323036</v>
      </c>
      <c r="H34" s="155">
        <v>9.6531273624989214E-2</v>
      </c>
      <c r="I34" s="155">
        <v>8.6450698157442329E-2</v>
      </c>
      <c r="J34" s="155">
        <v>8.2387995095498184E-2</v>
      </c>
      <c r="K34" s="155">
        <v>7.7881146653726099E-2</v>
      </c>
      <c r="L34" s="155">
        <v>0.06</v>
      </c>
      <c r="M34" s="155">
        <v>0.06</v>
      </c>
      <c r="N34" s="155">
        <v>0.06</v>
      </c>
      <c r="O34" s="155">
        <v>0.06</v>
      </c>
      <c r="P34" s="155">
        <v>0.03</v>
      </c>
      <c r="Q34" s="155">
        <v>0.03</v>
      </c>
      <c r="R34" s="155">
        <v>0.03</v>
      </c>
      <c r="S34" s="155">
        <v>0.03</v>
      </c>
      <c r="T34" s="154">
        <v>0.03</v>
      </c>
      <c r="U34" s="154">
        <v>0.03</v>
      </c>
      <c r="V34" s="154">
        <v>0.03</v>
      </c>
      <c r="W34" s="154">
        <v>0.03</v>
      </c>
      <c r="X34" s="154">
        <v>0.03</v>
      </c>
      <c r="Y34" s="154">
        <v>0.03</v>
      </c>
      <c r="Z34" s="154">
        <v>0.03</v>
      </c>
      <c r="AA34" s="154">
        <v>0.02</v>
      </c>
      <c r="AB34" s="142">
        <v>0.03</v>
      </c>
      <c r="AC34" s="142">
        <v>0.02</v>
      </c>
    </row>
    <row r="35" spans="1:29" ht="14.25" x14ac:dyDescent="0.25">
      <c r="A35" s="52" t="s">
        <v>537</v>
      </c>
      <c r="B35" s="142" t="s">
        <v>395</v>
      </c>
      <c r="C35" s="155">
        <v>1.4093427032130641E-2</v>
      </c>
      <c r="D35" s="155">
        <v>1.1366764322064325E-2</v>
      </c>
      <c r="E35" s="155">
        <v>1.37408415691543E-2</v>
      </c>
      <c r="F35" s="155">
        <v>1.4373160331721905E-2</v>
      </c>
      <c r="G35" s="155">
        <v>1.4262930252366243E-2</v>
      </c>
      <c r="H35" s="155">
        <v>1.3810803771378753E-2</v>
      </c>
      <c r="I35" s="155">
        <v>1.348683331277771E-2</v>
      </c>
      <c r="J35" s="155">
        <v>1.3459835924055998E-2</v>
      </c>
      <c r="K35" s="155">
        <v>1.3148968642102379E-2</v>
      </c>
      <c r="L35" s="155">
        <v>0.02</v>
      </c>
      <c r="M35" s="155">
        <v>0.02</v>
      </c>
      <c r="N35" s="155">
        <v>0.02</v>
      </c>
      <c r="O35" s="155">
        <v>0.02</v>
      </c>
      <c r="P35" s="155">
        <v>0.02</v>
      </c>
      <c r="Q35" s="155">
        <v>0.02</v>
      </c>
      <c r="R35" s="155">
        <v>0.02</v>
      </c>
      <c r="S35" s="155">
        <v>0.02</v>
      </c>
      <c r="T35" s="154">
        <v>0.02</v>
      </c>
      <c r="U35" s="154">
        <v>0.02</v>
      </c>
      <c r="V35" s="154">
        <v>0.02</v>
      </c>
      <c r="W35" s="154">
        <v>0.02</v>
      </c>
      <c r="X35" s="154">
        <v>0.02</v>
      </c>
      <c r="Y35" s="154">
        <v>0.02</v>
      </c>
      <c r="Z35" s="154">
        <v>0.02</v>
      </c>
      <c r="AA35" s="154">
        <v>0</v>
      </c>
      <c r="AB35" s="142">
        <v>0</v>
      </c>
      <c r="AC35" s="142">
        <v>0.01</v>
      </c>
    </row>
    <row r="36" spans="1:29" ht="17.25" x14ac:dyDescent="0.25">
      <c r="A36" s="52" t="s">
        <v>537</v>
      </c>
      <c r="B36" s="142" t="s">
        <v>536</v>
      </c>
      <c r="C36" s="155">
        <v>3.7586714620554025</v>
      </c>
      <c r="D36" s="155">
        <v>3.4305308390660016</v>
      </c>
      <c r="E36" s="155">
        <v>3.1118804330636514</v>
      </c>
      <c r="F36" s="155">
        <v>3.0480519466455394</v>
      </c>
      <c r="G36" s="155">
        <v>2.708896844063422</v>
      </c>
      <c r="H36" s="155">
        <v>2.4045164508516721</v>
      </c>
      <c r="I36" s="155">
        <v>2.5938609472150458</v>
      </c>
      <c r="J36" s="155">
        <v>2.4856140612766691</v>
      </c>
      <c r="K36" s="155">
        <v>2.3905005829460158</v>
      </c>
      <c r="L36" s="155">
        <v>3.21</v>
      </c>
      <c r="M36" s="155">
        <v>2.85</v>
      </c>
      <c r="N36" s="155">
        <v>2.08</v>
      </c>
      <c r="O36" s="155">
        <v>1.72</v>
      </c>
      <c r="P36" s="155">
        <v>1.52</v>
      </c>
      <c r="Q36" s="155">
        <v>1.25</v>
      </c>
      <c r="R36" s="155">
        <v>0.97</v>
      </c>
      <c r="S36" s="155">
        <v>0.88</v>
      </c>
      <c r="T36" s="154">
        <v>0.75</v>
      </c>
      <c r="U36" s="154">
        <v>0.72</v>
      </c>
      <c r="V36" s="154">
        <v>0.67</v>
      </c>
      <c r="W36" s="154">
        <v>0.7</v>
      </c>
      <c r="X36" s="154">
        <v>0.67</v>
      </c>
      <c r="Y36" s="154">
        <v>0.7</v>
      </c>
      <c r="Z36" s="154">
        <v>0.69</v>
      </c>
      <c r="AA36" s="154">
        <v>0.5</v>
      </c>
      <c r="AB36" s="142">
        <v>0.49</v>
      </c>
      <c r="AC36" s="142">
        <v>0.49</v>
      </c>
    </row>
    <row r="37" spans="1:29" ht="14.25" x14ac:dyDescent="0.25">
      <c r="A37" s="52" t="s">
        <v>537</v>
      </c>
      <c r="B37" s="142" t="s">
        <v>397</v>
      </c>
      <c r="C37" s="155">
        <v>0.17148724716103825</v>
      </c>
      <c r="D37" s="155">
        <v>0.14938996180963787</v>
      </c>
      <c r="E37" s="155">
        <v>0.13860756482740025</v>
      </c>
      <c r="F37" s="155">
        <v>0.13777914113501175</v>
      </c>
      <c r="G37" s="155">
        <v>0.1337770487696103</v>
      </c>
      <c r="H37" s="155">
        <v>0.13499111733183736</v>
      </c>
      <c r="I37" s="155">
        <v>0.13300073366168447</v>
      </c>
      <c r="J37" s="155">
        <v>0.13414856092105315</v>
      </c>
      <c r="K37" s="155">
        <v>0.13685768994424732</v>
      </c>
      <c r="L37" s="155">
        <v>0.18</v>
      </c>
      <c r="M37" s="155">
        <v>0.18</v>
      </c>
      <c r="N37" s="155">
        <v>0.17</v>
      </c>
      <c r="O37" s="155">
        <v>0.15</v>
      </c>
      <c r="P37" s="155">
        <v>0.15</v>
      </c>
      <c r="Q37" s="155">
        <v>0.13</v>
      </c>
      <c r="R37" s="155">
        <v>0.11</v>
      </c>
      <c r="S37" s="155">
        <v>0.11</v>
      </c>
      <c r="T37" s="154">
        <v>0.09</v>
      </c>
      <c r="U37" s="154">
        <v>0.09</v>
      </c>
      <c r="V37" s="154">
        <v>0.08</v>
      </c>
      <c r="W37" s="154">
        <v>0.08</v>
      </c>
      <c r="X37" s="154">
        <v>7.0000000000000007E-2</v>
      </c>
      <c r="Y37" s="154">
        <v>0.06</v>
      </c>
      <c r="Z37" s="154">
        <v>0.06</v>
      </c>
      <c r="AA37" s="154">
        <v>0.04</v>
      </c>
      <c r="AB37" s="142">
        <v>0.04</v>
      </c>
      <c r="AC37" s="142">
        <v>0.05</v>
      </c>
    </row>
    <row r="38" spans="1:29" ht="14.25" x14ac:dyDescent="0.25">
      <c r="A38" s="52" t="s">
        <v>537</v>
      </c>
      <c r="B38" s="52" t="s">
        <v>115</v>
      </c>
      <c r="C38" s="156">
        <v>7.0365701564936547</v>
      </c>
      <c r="D38" s="156">
        <v>7.1312771712164285</v>
      </c>
      <c r="E38" s="156">
        <v>6.6974199884985506</v>
      </c>
      <c r="F38" s="156">
        <v>6.573860522878098</v>
      </c>
      <c r="G38" s="156">
        <v>5.8494037264406815</v>
      </c>
      <c r="H38" s="156">
        <v>5.4689565388594659</v>
      </c>
      <c r="I38" s="156">
        <v>5.5699403110933909</v>
      </c>
      <c r="J38" s="156">
        <v>5.4150082644173745</v>
      </c>
      <c r="K38" s="156">
        <v>5.2624484288909663</v>
      </c>
      <c r="L38" s="156">
        <v>6.31</v>
      </c>
      <c r="M38" s="156">
        <v>5.9599999999999991</v>
      </c>
      <c r="N38" s="156">
        <v>5.16</v>
      </c>
      <c r="O38" s="156">
        <v>4.66</v>
      </c>
      <c r="P38" s="156">
        <v>4.3100000000000005</v>
      </c>
      <c r="Q38" s="156">
        <v>3.9699999999999998</v>
      </c>
      <c r="R38" s="156">
        <v>3.53</v>
      </c>
      <c r="S38" s="156">
        <v>3.3699999999999997</v>
      </c>
      <c r="T38" s="156">
        <v>3.1499999999999995</v>
      </c>
      <c r="U38" s="156">
        <v>3.01</v>
      </c>
      <c r="V38" s="156">
        <v>2.8899999999999997</v>
      </c>
      <c r="W38" s="156">
        <v>2.87</v>
      </c>
      <c r="X38" s="156">
        <v>2.8499999999999996</v>
      </c>
      <c r="Y38" s="156">
        <v>2.8000000000000003</v>
      </c>
      <c r="Z38" s="156">
        <v>2.75</v>
      </c>
      <c r="AA38" s="156">
        <v>2.02</v>
      </c>
      <c r="AB38" s="156">
        <v>2.2800000000000002</v>
      </c>
      <c r="AC38" s="156">
        <v>2.34</v>
      </c>
    </row>
    <row r="39" spans="1:29" ht="14.25" x14ac:dyDescent="0.25">
      <c r="A39" s="52" t="s">
        <v>537</v>
      </c>
      <c r="B39" s="52" t="s">
        <v>116</v>
      </c>
      <c r="C39" s="156">
        <v>35.011005580642966</v>
      </c>
      <c r="D39" s="156">
        <v>24.266350061609621</v>
      </c>
      <c r="E39" s="156">
        <v>21.120537736204511</v>
      </c>
      <c r="F39" s="156">
        <v>20.253329208370417</v>
      </c>
      <c r="G39" s="156">
        <v>19.649671602989518</v>
      </c>
      <c r="H39" s="156">
        <v>20.965884814606117</v>
      </c>
      <c r="I39" s="156">
        <v>17.399002085435175</v>
      </c>
      <c r="J39" s="156">
        <v>17.119572363182105</v>
      </c>
      <c r="K39" s="156">
        <v>16.648836220114799</v>
      </c>
      <c r="L39" s="156">
        <v>14.790000000000003</v>
      </c>
      <c r="M39" s="156">
        <v>15.03</v>
      </c>
      <c r="N39" s="156">
        <v>14.16</v>
      </c>
      <c r="O39" s="156">
        <v>11.96</v>
      </c>
      <c r="P39" s="156">
        <v>11.469999999999999</v>
      </c>
      <c r="Q39" s="156">
        <v>12.470000000000002</v>
      </c>
      <c r="R39" s="156">
        <v>11.64</v>
      </c>
      <c r="S39" s="156">
        <v>10.600000000000001</v>
      </c>
      <c r="T39" s="156">
        <v>10.73</v>
      </c>
      <c r="U39" s="156">
        <v>10.36</v>
      </c>
      <c r="V39" s="156">
        <v>10.11</v>
      </c>
      <c r="W39" s="156">
        <v>10.280000000000001</v>
      </c>
      <c r="X39" s="156">
        <v>10.93</v>
      </c>
      <c r="Y39" s="156">
        <v>10.629999999999999</v>
      </c>
      <c r="Z39" s="156">
        <v>10.42</v>
      </c>
      <c r="AA39" s="156">
        <v>8.8600000000000012</v>
      </c>
      <c r="AB39" s="156">
        <v>9.4400000000000013</v>
      </c>
      <c r="AC39" s="156">
        <v>9.76</v>
      </c>
    </row>
    <row r="40" spans="1:29" ht="15" x14ac:dyDescent="0.25">
      <c r="A40" s="52" t="s">
        <v>537</v>
      </c>
      <c r="B40" s="52" t="s">
        <v>117</v>
      </c>
      <c r="C40" s="157">
        <v>42.047575737136619</v>
      </c>
      <c r="D40" s="157">
        <v>31.39762723282605</v>
      </c>
      <c r="E40" s="157">
        <v>27.81795772470306</v>
      </c>
      <c r="F40" s="157">
        <v>26.827189731248517</v>
      </c>
      <c r="G40" s="157">
        <v>25.499075329430198</v>
      </c>
      <c r="H40" s="157">
        <v>26.434841353465583</v>
      </c>
      <c r="I40" s="157">
        <v>22.968942396528565</v>
      </c>
      <c r="J40" s="157">
        <v>22.534580627599478</v>
      </c>
      <c r="K40" s="157">
        <v>21.911284649005765</v>
      </c>
      <c r="L40" s="157">
        <v>21.1</v>
      </c>
      <c r="M40" s="157">
        <v>20.99</v>
      </c>
      <c r="N40" s="157">
        <v>19.32</v>
      </c>
      <c r="O40" s="157">
        <v>16.62</v>
      </c>
      <c r="P40" s="157">
        <v>15.78</v>
      </c>
      <c r="Q40" s="157">
        <v>16.440000000000001</v>
      </c>
      <c r="R40" s="157">
        <v>15.17</v>
      </c>
      <c r="S40" s="156">
        <v>13.97</v>
      </c>
      <c r="T40" s="34">
        <v>13.88</v>
      </c>
      <c r="U40" s="34">
        <v>13.37</v>
      </c>
      <c r="V40" s="34">
        <v>13</v>
      </c>
      <c r="W40" s="156">
        <v>13.15</v>
      </c>
      <c r="X40" s="156">
        <v>13.78</v>
      </c>
      <c r="Y40" s="156">
        <v>13.43</v>
      </c>
      <c r="Z40" s="156">
        <v>13.17</v>
      </c>
      <c r="AA40" s="156">
        <v>10.88</v>
      </c>
      <c r="AB40" s="52">
        <v>11.72</v>
      </c>
      <c r="AC40" s="34">
        <v>12.1</v>
      </c>
    </row>
    <row r="41" spans="1:29" ht="23.25" customHeight="1" x14ac:dyDescent="0.25">
      <c r="A41" s="141" t="s">
        <v>537</v>
      </c>
      <c r="B41" s="141" t="s">
        <v>538</v>
      </c>
      <c r="C41" s="153">
        <v>0.16734782048989622</v>
      </c>
      <c r="D41" s="153">
        <v>0.22712790104599739</v>
      </c>
      <c r="E41" s="153">
        <v>0.24075886715979405</v>
      </c>
      <c r="F41" s="153">
        <v>0.24504469490596009</v>
      </c>
      <c r="G41" s="153">
        <v>0.22939669971834198</v>
      </c>
      <c r="H41" s="153">
        <v>0.20688440931923696</v>
      </c>
      <c r="I41" s="153">
        <v>0.24249877138162049</v>
      </c>
      <c r="J41" s="153">
        <v>0.24029771638107536</v>
      </c>
      <c r="K41" s="153">
        <v>0.24017069346638023</v>
      </c>
      <c r="L41" s="153">
        <v>0.29905213270142178</v>
      </c>
      <c r="M41" s="153">
        <v>0.28394473558837541</v>
      </c>
      <c r="N41" s="153">
        <v>0.26708074534161491</v>
      </c>
      <c r="O41" s="153">
        <v>0.28038507821901321</v>
      </c>
      <c r="P41" s="153">
        <v>0.2731305449936629</v>
      </c>
      <c r="Q41" s="153">
        <v>0.2414841849148418</v>
      </c>
      <c r="R41" s="153">
        <v>0.23269611074489122</v>
      </c>
      <c r="S41" s="153">
        <v>0.2412312097351467</v>
      </c>
      <c r="T41" s="153">
        <v>0.22694524495677229</v>
      </c>
      <c r="U41" s="153">
        <v>0.22513089005235601</v>
      </c>
      <c r="V41" s="153">
        <v>0.22230769230769229</v>
      </c>
      <c r="W41" s="153">
        <v>0.21825095057034222</v>
      </c>
      <c r="X41" s="153">
        <v>0.20682148040638604</v>
      </c>
      <c r="Y41" s="153">
        <v>0.20848845867460911</v>
      </c>
      <c r="Z41" s="153">
        <v>0.2088078967350038</v>
      </c>
      <c r="AA41" s="153">
        <v>0.18566176470588233</v>
      </c>
      <c r="AB41" s="153">
        <v>0.19453924914675769</v>
      </c>
      <c r="AC41" s="153">
        <v>0.1933884297520661</v>
      </c>
    </row>
    <row r="42" spans="1:29" ht="14.25" x14ac:dyDescent="0.25">
      <c r="A42" s="52" t="s">
        <v>539</v>
      </c>
      <c r="B42" s="142" t="s">
        <v>399</v>
      </c>
      <c r="C42" s="154">
        <v>2.5570632644089888</v>
      </c>
      <c r="D42" s="154">
        <v>2.9809110099758458</v>
      </c>
      <c r="E42" s="154">
        <v>2.8340669248359021</v>
      </c>
      <c r="F42" s="154">
        <v>2.7655703384049048</v>
      </c>
      <c r="G42" s="154">
        <v>2.3867710179684005</v>
      </c>
      <c r="H42" s="154">
        <v>2.3146911158451338</v>
      </c>
      <c r="I42" s="154">
        <v>2.22296686218592</v>
      </c>
      <c r="J42" s="154">
        <v>2.1701919481164271</v>
      </c>
      <c r="K42" s="154">
        <v>2.1066185192370366</v>
      </c>
      <c r="L42" s="154">
        <v>2.1799999999999997</v>
      </c>
      <c r="M42" s="154">
        <v>2.15</v>
      </c>
      <c r="N42" s="154">
        <v>2.12</v>
      </c>
      <c r="O42" s="154">
        <v>1.9900000000000002</v>
      </c>
      <c r="P42" s="154">
        <v>1.8900000000000001</v>
      </c>
      <c r="Q42" s="154">
        <v>1.84</v>
      </c>
      <c r="R42" s="154">
        <v>1.69</v>
      </c>
      <c r="S42" s="154">
        <v>1.61</v>
      </c>
      <c r="T42" s="154">
        <v>1.54</v>
      </c>
      <c r="U42" s="154">
        <v>1.44</v>
      </c>
      <c r="V42" s="154">
        <v>1.3599999999999999</v>
      </c>
      <c r="W42" s="154">
        <v>1.2799999999999998</v>
      </c>
      <c r="X42" s="154">
        <v>1.2999999999999998</v>
      </c>
      <c r="Y42" s="154">
        <v>1.23</v>
      </c>
      <c r="Z42" s="154">
        <v>1.17</v>
      </c>
      <c r="AA42" s="154">
        <v>0.86</v>
      </c>
      <c r="AB42" s="154">
        <v>0.99</v>
      </c>
      <c r="AC42" s="154">
        <v>1.02</v>
      </c>
    </row>
    <row r="43" spans="1:29" ht="14.25" x14ac:dyDescent="0.25">
      <c r="A43" s="52" t="s">
        <v>539</v>
      </c>
      <c r="B43" s="142" t="s">
        <v>518</v>
      </c>
      <c r="C43" s="155">
        <v>0.28655909006923169</v>
      </c>
      <c r="D43" s="155">
        <v>0.27851731915147426</v>
      </c>
      <c r="E43" s="155">
        <v>0.21452905841536524</v>
      </c>
      <c r="F43" s="155">
        <v>0.18937328217769481</v>
      </c>
      <c r="G43" s="155">
        <v>0.15037711055854355</v>
      </c>
      <c r="H43" s="155">
        <v>0.13449259920841039</v>
      </c>
      <c r="I43" s="155">
        <v>0.12335731844399211</v>
      </c>
      <c r="J43" s="155">
        <v>0.11434130810054693</v>
      </c>
      <c r="K43" s="155">
        <v>9.5018749584033974E-2</v>
      </c>
      <c r="L43" s="155">
        <v>0.09</v>
      </c>
      <c r="M43" s="155">
        <v>0.1</v>
      </c>
      <c r="N43" s="155">
        <v>0.08</v>
      </c>
      <c r="O43" s="155">
        <v>0.06</v>
      </c>
      <c r="P43" s="155">
        <v>0.06</v>
      </c>
      <c r="Q43" s="155">
        <v>0.06</v>
      </c>
      <c r="R43" s="155">
        <v>0.05</v>
      </c>
      <c r="S43" s="155">
        <v>0.05</v>
      </c>
      <c r="T43" s="155">
        <v>0.05</v>
      </c>
      <c r="U43" s="155">
        <v>0.03</v>
      </c>
      <c r="V43" s="155">
        <v>0.03</v>
      </c>
      <c r="W43" s="155">
        <v>0.02</v>
      </c>
      <c r="X43" s="155">
        <v>0.02</v>
      </c>
      <c r="Y43" s="155">
        <v>0.02</v>
      </c>
      <c r="Z43" s="155">
        <v>0.01</v>
      </c>
      <c r="AA43" s="155">
        <v>0.01</v>
      </c>
      <c r="AB43" s="142">
        <v>0.01</v>
      </c>
      <c r="AC43" s="142">
        <v>0.01</v>
      </c>
    </row>
    <row r="44" spans="1:29" ht="14.25" x14ac:dyDescent="0.25">
      <c r="A44" s="52" t="s">
        <v>539</v>
      </c>
      <c r="B44" s="142" t="s">
        <v>519</v>
      </c>
      <c r="C44" s="155">
        <v>0.4892566308420373</v>
      </c>
      <c r="D44" s="155">
        <v>0.75069633885162657</v>
      </c>
      <c r="E44" s="155">
        <v>0.72589223012972059</v>
      </c>
      <c r="F44" s="155">
        <v>0.71968581001711751</v>
      </c>
      <c r="G44" s="155">
        <v>0.5898254566614487</v>
      </c>
      <c r="H44" s="155">
        <v>0.5688621624730934</v>
      </c>
      <c r="I44" s="155">
        <v>0.54526871247186892</v>
      </c>
      <c r="J44" s="155">
        <v>0.52493765580095131</v>
      </c>
      <c r="K44" s="155">
        <v>0.51136858080650083</v>
      </c>
      <c r="L44" s="155">
        <v>0.49</v>
      </c>
      <c r="M44" s="155">
        <v>0.49</v>
      </c>
      <c r="N44" s="155">
        <v>0.49</v>
      </c>
      <c r="O44" s="155">
        <v>0.5</v>
      </c>
      <c r="P44" s="155">
        <v>0.47</v>
      </c>
      <c r="Q44" s="155">
        <v>0.47</v>
      </c>
      <c r="R44" s="155">
        <v>0.4</v>
      </c>
      <c r="S44" s="155">
        <v>0.38</v>
      </c>
      <c r="T44" s="155">
        <v>0.35</v>
      </c>
      <c r="U44" s="155">
        <v>0.31</v>
      </c>
      <c r="V44" s="155">
        <v>0.28000000000000003</v>
      </c>
      <c r="W44" s="155">
        <v>0.24</v>
      </c>
      <c r="X44" s="155">
        <v>0.23</v>
      </c>
      <c r="Y44" s="155">
        <v>0.2</v>
      </c>
      <c r="Z44" s="155">
        <v>0.16</v>
      </c>
      <c r="AA44" s="155">
        <v>0.1</v>
      </c>
      <c r="AB44" s="142">
        <v>0.11</v>
      </c>
      <c r="AC44" s="142">
        <v>0.1</v>
      </c>
    </row>
    <row r="45" spans="1:29" ht="14.25" x14ac:dyDescent="0.25">
      <c r="A45" s="52" t="s">
        <v>539</v>
      </c>
      <c r="B45" s="142" t="s">
        <v>520</v>
      </c>
      <c r="C45" s="155">
        <v>0.74522440364737863</v>
      </c>
      <c r="D45" s="155">
        <v>0.649450624000528</v>
      </c>
      <c r="E45" s="155">
        <v>0.54072226526760248</v>
      </c>
      <c r="F45" s="155">
        <v>0.49781539851067813</v>
      </c>
      <c r="G45" s="155">
        <v>0.42939955198990215</v>
      </c>
      <c r="H45" s="155">
        <v>0.39422534349025279</v>
      </c>
      <c r="I45" s="155">
        <v>0.3619666569718003</v>
      </c>
      <c r="J45" s="155">
        <v>0.3453510376515419</v>
      </c>
      <c r="K45" s="155">
        <v>0.33078076748976359</v>
      </c>
      <c r="L45" s="155">
        <v>0.41</v>
      </c>
      <c r="M45" s="155">
        <v>0.4</v>
      </c>
      <c r="N45" s="155">
        <v>0.37</v>
      </c>
      <c r="O45" s="155">
        <v>0.3</v>
      </c>
      <c r="P45" s="155">
        <v>0.26</v>
      </c>
      <c r="Q45" s="155">
        <v>0.22</v>
      </c>
      <c r="R45" s="155">
        <v>0.19</v>
      </c>
      <c r="S45" s="155">
        <v>0.17</v>
      </c>
      <c r="T45" s="155">
        <v>0.15</v>
      </c>
      <c r="U45" s="155">
        <v>0.11</v>
      </c>
      <c r="V45" s="155">
        <v>0.09</v>
      </c>
      <c r="W45" s="155">
        <v>7.0000000000000007E-2</v>
      </c>
      <c r="X45" s="155">
        <v>0.06</v>
      </c>
      <c r="Y45" s="155">
        <v>0.06</v>
      </c>
      <c r="Z45" s="155">
        <v>0.05</v>
      </c>
      <c r="AA45" s="155">
        <v>0.01</v>
      </c>
      <c r="AB45" s="142">
        <v>0.02</v>
      </c>
      <c r="AC45" s="142">
        <v>0.01</v>
      </c>
    </row>
    <row r="46" spans="1:29" ht="14.25" x14ac:dyDescent="0.25">
      <c r="A46" s="52" t="s">
        <v>539</v>
      </c>
      <c r="B46" s="142" t="s">
        <v>521</v>
      </c>
      <c r="C46" s="155">
        <v>0.48815077401934492</v>
      </c>
      <c r="D46" s="155">
        <v>0.73481203812550722</v>
      </c>
      <c r="E46" s="155">
        <v>0.74784510529673387</v>
      </c>
      <c r="F46" s="155">
        <v>0.74445671251300782</v>
      </c>
      <c r="G46" s="155">
        <v>0.60722774310804917</v>
      </c>
      <c r="H46" s="155">
        <v>0.60286889586869585</v>
      </c>
      <c r="I46" s="155">
        <v>0.55867027959303917</v>
      </c>
      <c r="J46" s="155">
        <v>0.54032566141618121</v>
      </c>
      <c r="K46" s="155">
        <v>0.51468026264852795</v>
      </c>
      <c r="L46" s="155">
        <v>0.42</v>
      </c>
      <c r="M46" s="155">
        <v>0.39</v>
      </c>
      <c r="N46" s="155">
        <v>0.39</v>
      </c>
      <c r="O46" s="155">
        <v>0.34</v>
      </c>
      <c r="P46" s="155">
        <v>0.33</v>
      </c>
      <c r="Q46" s="155">
        <v>0.32</v>
      </c>
      <c r="R46" s="155">
        <v>0.28999999999999998</v>
      </c>
      <c r="S46" s="155">
        <v>0.26</v>
      </c>
      <c r="T46" s="155">
        <v>0.23</v>
      </c>
      <c r="U46" s="155">
        <v>0.2</v>
      </c>
      <c r="V46" s="155">
        <v>0.16</v>
      </c>
      <c r="W46" s="155">
        <v>0.15</v>
      </c>
      <c r="X46" s="155">
        <v>0.13</v>
      </c>
      <c r="Y46" s="155">
        <v>0.1</v>
      </c>
      <c r="Z46" s="155">
        <v>0.09</v>
      </c>
      <c r="AA46" s="155">
        <v>0.06</v>
      </c>
      <c r="AB46" s="142">
        <v>7.0000000000000007E-2</v>
      </c>
      <c r="AC46" s="142">
        <v>0.06</v>
      </c>
    </row>
    <row r="47" spans="1:29" ht="14.25" x14ac:dyDescent="0.25">
      <c r="A47" s="52" t="s">
        <v>539</v>
      </c>
      <c r="B47" s="142" t="s">
        <v>522</v>
      </c>
      <c r="C47" s="155">
        <v>9.2141473115142387E-3</v>
      </c>
      <c r="D47" s="155">
        <v>5.8959631374544564E-3</v>
      </c>
      <c r="E47" s="155">
        <v>5.9833637278365968E-3</v>
      </c>
      <c r="F47" s="155">
        <v>6.6268504195873762E-3</v>
      </c>
      <c r="G47" s="155">
        <v>6.4488795614262278E-3</v>
      </c>
      <c r="H47" s="155">
        <v>6.4825981979048227E-3</v>
      </c>
      <c r="I47" s="155">
        <v>6.9063585278049669E-3</v>
      </c>
      <c r="J47" s="155">
        <v>7.6202824368688821E-3</v>
      </c>
      <c r="K47" s="155">
        <v>6.7015298056867147E-3</v>
      </c>
      <c r="L47" s="155">
        <v>0</v>
      </c>
      <c r="M47" s="155">
        <v>0</v>
      </c>
      <c r="N47" s="155">
        <v>0</v>
      </c>
      <c r="O47" s="155">
        <v>0</v>
      </c>
      <c r="P47" s="155">
        <v>0</v>
      </c>
      <c r="Q47" s="155">
        <v>0</v>
      </c>
      <c r="R47" s="155">
        <v>0</v>
      </c>
      <c r="S47" s="155">
        <v>0</v>
      </c>
      <c r="T47" s="155">
        <v>0</v>
      </c>
      <c r="U47" s="155">
        <v>0</v>
      </c>
      <c r="V47" s="155">
        <v>0</v>
      </c>
      <c r="W47" s="155">
        <v>0</v>
      </c>
      <c r="X47" s="155">
        <v>0</v>
      </c>
      <c r="Y47" s="155">
        <v>0</v>
      </c>
      <c r="Z47" s="155">
        <v>0</v>
      </c>
      <c r="AA47" s="155">
        <v>0</v>
      </c>
      <c r="AB47" s="155">
        <v>0</v>
      </c>
      <c r="AC47" s="155">
        <v>0</v>
      </c>
    </row>
    <row r="48" spans="1:29" ht="14.25" x14ac:dyDescent="0.25">
      <c r="A48" s="52" t="s">
        <v>539</v>
      </c>
      <c r="B48" s="142" t="s">
        <v>398</v>
      </c>
      <c r="C48" s="155">
        <v>0</v>
      </c>
      <c r="D48" s="155">
        <v>0</v>
      </c>
      <c r="E48" s="155">
        <v>0</v>
      </c>
      <c r="F48" s="155">
        <v>0</v>
      </c>
      <c r="G48" s="155">
        <v>0</v>
      </c>
      <c r="H48" s="155">
        <v>0</v>
      </c>
      <c r="I48" s="155">
        <v>0</v>
      </c>
      <c r="J48" s="155">
        <v>0</v>
      </c>
      <c r="K48" s="155">
        <v>0</v>
      </c>
      <c r="L48" s="155">
        <v>0</v>
      </c>
      <c r="M48" s="155">
        <v>0</v>
      </c>
      <c r="N48" s="155">
        <v>0</v>
      </c>
      <c r="O48" s="155">
        <v>0</v>
      </c>
      <c r="P48" s="155">
        <v>0</v>
      </c>
      <c r="Q48" s="155">
        <v>0</v>
      </c>
      <c r="R48" s="155">
        <v>0</v>
      </c>
      <c r="S48" s="155">
        <v>0</v>
      </c>
      <c r="T48" s="155">
        <v>0</v>
      </c>
      <c r="U48" s="155">
        <v>0</v>
      </c>
      <c r="V48" s="155">
        <v>0</v>
      </c>
      <c r="W48" s="155">
        <v>0</v>
      </c>
      <c r="X48" s="155">
        <v>0</v>
      </c>
      <c r="Y48" s="155">
        <v>0</v>
      </c>
      <c r="Z48" s="155">
        <v>0</v>
      </c>
      <c r="AA48" s="155">
        <v>0</v>
      </c>
      <c r="AB48" s="155">
        <v>0</v>
      </c>
      <c r="AC48" s="155">
        <v>0</v>
      </c>
    </row>
    <row r="49" spans="1:29" ht="14.25" x14ac:dyDescent="0.25">
      <c r="A49" s="52" t="s">
        <v>539</v>
      </c>
      <c r="B49" s="142" t="s">
        <v>195</v>
      </c>
      <c r="C49" s="155">
        <v>0.18661002546762742</v>
      </c>
      <c r="D49" s="155">
        <v>0.19383738263936232</v>
      </c>
      <c r="E49" s="155">
        <v>0.20702311564283107</v>
      </c>
      <c r="F49" s="155">
        <v>0.20989370719450753</v>
      </c>
      <c r="G49" s="155">
        <v>0.20887898152348061</v>
      </c>
      <c r="H49" s="155">
        <v>0.21036925216642399</v>
      </c>
      <c r="I49" s="155">
        <v>0.21682953253074322</v>
      </c>
      <c r="J49" s="155">
        <v>0.22075019673775431</v>
      </c>
      <c r="K49" s="155">
        <v>0.22440884600048952</v>
      </c>
      <c r="L49" s="155">
        <v>0.22</v>
      </c>
      <c r="M49" s="155">
        <v>0.22</v>
      </c>
      <c r="N49" s="155">
        <v>0.23</v>
      </c>
      <c r="O49" s="155">
        <v>0.23</v>
      </c>
      <c r="P49" s="155">
        <v>0.23</v>
      </c>
      <c r="Q49" s="155">
        <v>0.23</v>
      </c>
      <c r="R49" s="155">
        <v>0.23</v>
      </c>
      <c r="S49" s="155">
        <v>0.22</v>
      </c>
      <c r="T49" s="154">
        <v>0.22</v>
      </c>
      <c r="U49" s="154">
        <v>0.23</v>
      </c>
      <c r="V49" s="154">
        <v>0.23</v>
      </c>
      <c r="W49" s="154">
        <v>0.22</v>
      </c>
      <c r="X49" s="154">
        <v>0.25</v>
      </c>
      <c r="Y49" s="154">
        <v>0.24</v>
      </c>
      <c r="Z49" s="154">
        <v>0.24</v>
      </c>
      <c r="AA49" s="154">
        <v>0.18</v>
      </c>
      <c r="AB49" s="142">
        <v>0.21</v>
      </c>
      <c r="AC49" s="142">
        <v>0.23</v>
      </c>
    </row>
    <row r="50" spans="1:29" ht="14.25" x14ac:dyDescent="0.25">
      <c r="A50" s="52" t="s">
        <v>539</v>
      </c>
      <c r="B50" s="142" t="s">
        <v>196</v>
      </c>
      <c r="C50" s="155">
        <v>0.35204819305185459</v>
      </c>
      <c r="D50" s="155">
        <v>0.36770134406989319</v>
      </c>
      <c r="E50" s="155">
        <v>0.39207178635581158</v>
      </c>
      <c r="F50" s="155">
        <v>0.39771857757231155</v>
      </c>
      <c r="G50" s="155">
        <v>0.39461329456555017</v>
      </c>
      <c r="H50" s="155">
        <v>0.39739026444035236</v>
      </c>
      <c r="I50" s="155">
        <v>0.40996800364667146</v>
      </c>
      <c r="J50" s="155">
        <v>0.41686580597258283</v>
      </c>
      <c r="K50" s="155">
        <v>0.42365978290203382</v>
      </c>
      <c r="L50" s="155">
        <v>0.55000000000000004</v>
      </c>
      <c r="M50" s="155">
        <v>0.55000000000000004</v>
      </c>
      <c r="N50" s="155">
        <v>0.56000000000000005</v>
      </c>
      <c r="O50" s="155">
        <v>0.56000000000000005</v>
      </c>
      <c r="P50" s="155">
        <v>0.54</v>
      </c>
      <c r="Q50" s="155">
        <v>0.54</v>
      </c>
      <c r="R50" s="155">
        <v>0.53</v>
      </c>
      <c r="S50" s="155">
        <v>0.53</v>
      </c>
      <c r="T50" s="154">
        <v>0.54</v>
      </c>
      <c r="U50" s="154">
        <v>0.56000000000000005</v>
      </c>
      <c r="V50" s="154">
        <v>0.56999999999999995</v>
      </c>
      <c r="W50" s="154">
        <v>0.57999999999999996</v>
      </c>
      <c r="X50" s="154">
        <v>0.61</v>
      </c>
      <c r="Y50" s="154">
        <v>0.61</v>
      </c>
      <c r="Z50" s="154">
        <v>0.62</v>
      </c>
      <c r="AA50" s="154">
        <v>0.5</v>
      </c>
      <c r="AB50" s="142">
        <v>0.56999999999999995</v>
      </c>
      <c r="AC50" s="142">
        <v>0.61</v>
      </c>
    </row>
    <row r="51" spans="1:29" ht="14.25" x14ac:dyDescent="0.25">
      <c r="A51" s="52" t="s">
        <v>539</v>
      </c>
      <c r="B51" s="142" t="s">
        <v>12</v>
      </c>
      <c r="C51" s="155">
        <v>8.1066656209820703E-2</v>
      </c>
      <c r="D51" s="155">
        <v>8.6763952143546874E-2</v>
      </c>
      <c r="E51" s="155">
        <v>9.6291451602071892E-2</v>
      </c>
      <c r="F51" s="155">
        <v>9.8060126301788647E-2</v>
      </c>
      <c r="G51" s="155">
        <v>9.933018306156878E-2</v>
      </c>
      <c r="H51" s="155">
        <v>9.1704709943739957E-2</v>
      </c>
      <c r="I51" s="155">
        <v>8.2128163249570313E-2</v>
      </c>
      <c r="J51" s="155">
        <v>7.8268595340723252E-2</v>
      </c>
      <c r="K51" s="155">
        <v>7.3987089321039742E-2</v>
      </c>
      <c r="L51" s="155">
        <v>0.06</v>
      </c>
      <c r="M51" s="155">
        <v>0.06</v>
      </c>
      <c r="N51" s="155">
        <v>0.06</v>
      </c>
      <c r="O51" s="155">
        <v>0.06</v>
      </c>
      <c r="P51" s="155">
        <v>0.03</v>
      </c>
      <c r="Q51" s="155">
        <v>0.03</v>
      </c>
      <c r="R51" s="155">
        <v>0.03</v>
      </c>
      <c r="S51" s="155">
        <v>0.03</v>
      </c>
      <c r="T51" s="154">
        <v>0.03</v>
      </c>
      <c r="U51" s="154">
        <v>0.03</v>
      </c>
      <c r="V51" s="154">
        <v>0.03</v>
      </c>
      <c r="W51" s="154">
        <v>0.03</v>
      </c>
      <c r="X51" s="154">
        <v>0.02</v>
      </c>
      <c r="Y51" s="154">
        <v>0.02</v>
      </c>
      <c r="Z51" s="154">
        <v>0.02</v>
      </c>
      <c r="AA51" s="154">
        <v>0.02</v>
      </c>
      <c r="AB51" s="142">
        <v>0.02</v>
      </c>
      <c r="AC51" s="142">
        <v>0.02</v>
      </c>
    </row>
    <row r="52" spans="1:29" ht="14.25" x14ac:dyDescent="0.25">
      <c r="A52" s="52" t="s">
        <v>539</v>
      </c>
      <c r="B52" s="142" t="s">
        <v>395</v>
      </c>
      <c r="C52" s="155">
        <v>1.409342703213062E-2</v>
      </c>
      <c r="D52" s="155">
        <v>1.1366764322064314E-2</v>
      </c>
      <c r="E52" s="155">
        <v>1.37408415691543E-2</v>
      </c>
      <c r="F52" s="155">
        <v>1.4373160331721924E-2</v>
      </c>
      <c r="G52" s="155">
        <v>1.4262930252366243E-2</v>
      </c>
      <c r="H52" s="155">
        <v>1.3810803771378753E-2</v>
      </c>
      <c r="I52" s="155">
        <v>1.3486833312777701E-2</v>
      </c>
      <c r="J52" s="155">
        <v>1.3459835924055997E-2</v>
      </c>
      <c r="K52" s="155">
        <v>1.3148968642102379E-2</v>
      </c>
      <c r="L52" s="155">
        <v>0.02</v>
      </c>
      <c r="M52" s="155">
        <v>0.02</v>
      </c>
      <c r="N52" s="155">
        <v>0.02</v>
      </c>
      <c r="O52" s="155">
        <v>0.02</v>
      </c>
      <c r="P52" s="155">
        <v>0.02</v>
      </c>
      <c r="Q52" s="155">
        <v>0.01</v>
      </c>
      <c r="R52" s="155">
        <v>0.02</v>
      </c>
      <c r="S52" s="155">
        <v>0.02</v>
      </c>
      <c r="T52" s="154">
        <v>0.02</v>
      </c>
      <c r="U52" s="154">
        <v>0.02</v>
      </c>
      <c r="V52" s="154">
        <v>0.02</v>
      </c>
      <c r="W52" s="154">
        <v>0.02</v>
      </c>
      <c r="X52" s="154">
        <v>0.02</v>
      </c>
      <c r="Y52" s="154">
        <v>0.02</v>
      </c>
      <c r="Z52" s="154">
        <v>0.02</v>
      </c>
      <c r="AA52" s="154">
        <v>0</v>
      </c>
      <c r="AB52" s="154">
        <v>0</v>
      </c>
      <c r="AC52" s="142">
        <v>0.01</v>
      </c>
    </row>
    <row r="53" spans="1:29" ht="17.25" x14ac:dyDescent="0.25">
      <c r="A53" s="52" t="s">
        <v>539</v>
      </c>
      <c r="B53" s="142" t="s">
        <v>536</v>
      </c>
      <c r="C53" s="155">
        <v>3.5621646323558092</v>
      </c>
      <c r="D53" s="155">
        <v>3.2515483262381148</v>
      </c>
      <c r="E53" s="155">
        <v>2.9497552134994782</v>
      </c>
      <c r="F53" s="155">
        <v>2.8893298515349377</v>
      </c>
      <c r="G53" s="155">
        <v>2.568053015366111</v>
      </c>
      <c r="H53" s="155">
        <v>2.279712648265356</v>
      </c>
      <c r="I53" s="155">
        <v>2.4592162548057472</v>
      </c>
      <c r="J53" s="155">
        <v>2.3567422708786587</v>
      </c>
      <c r="K53" s="155">
        <v>2.2667054242900884</v>
      </c>
      <c r="L53" s="155">
        <v>3.04</v>
      </c>
      <c r="M53" s="155">
        <v>2.7</v>
      </c>
      <c r="N53" s="155">
        <v>1.97</v>
      </c>
      <c r="O53" s="155">
        <v>1.63</v>
      </c>
      <c r="P53" s="155">
        <v>1.44</v>
      </c>
      <c r="Q53" s="155">
        <v>1.19</v>
      </c>
      <c r="R53" s="155">
        <v>0.92</v>
      </c>
      <c r="S53" s="155">
        <v>0.83</v>
      </c>
      <c r="T53" s="154">
        <v>0.71</v>
      </c>
      <c r="U53" s="154">
        <v>0.68</v>
      </c>
      <c r="V53" s="154">
        <v>0.64</v>
      </c>
      <c r="W53" s="154">
        <v>0.67</v>
      </c>
      <c r="X53" s="154">
        <v>0.65</v>
      </c>
      <c r="Y53" s="154">
        <v>0.67</v>
      </c>
      <c r="Z53" s="154">
        <v>0.66</v>
      </c>
      <c r="AA53" s="154">
        <v>0.48</v>
      </c>
      <c r="AB53" s="142">
        <v>0.47</v>
      </c>
      <c r="AC53" s="142">
        <v>0.47</v>
      </c>
    </row>
    <row r="54" spans="1:29" ht="14.25" x14ac:dyDescent="0.25">
      <c r="A54" s="52" t="s">
        <v>539</v>
      </c>
      <c r="B54" s="142" t="s">
        <v>397</v>
      </c>
      <c r="C54" s="155">
        <v>0.16712477388497826</v>
      </c>
      <c r="D54" s="155">
        <v>0.14603050406582091</v>
      </c>
      <c r="E54" s="155">
        <v>0.13628782660736785</v>
      </c>
      <c r="F54" s="155">
        <v>0.13536523591314015</v>
      </c>
      <c r="G54" s="155">
        <v>0.13152518004312672</v>
      </c>
      <c r="H54" s="155">
        <v>0.13287846535263195</v>
      </c>
      <c r="I54" s="155">
        <v>0.13104899105837908</v>
      </c>
      <c r="J54" s="155">
        <v>0.13197118372171118</v>
      </c>
      <c r="K54" s="155">
        <v>0.13442602129185299</v>
      </c>
      <c r="L54" s="155">
        <v>0.18</v>
      </c>
      <c r="M54" s="155">
        <v>0.18</v>
      </c>
      <c r="N54" s="155">
        <v>0.17</v>
      </c>
      <c r="O54" s="155">
        <v>0.15</v>
      </c>
      <c r="P54" s="155">
        <v>0.15</v>
      </c>
      <c r="Q54" s="155">
        <v>0.12</v>
      </c>
      <c r="R54" s="155">
        <v>0.11</v>
      </c>
      <c r="S54" s="155">
        <v>0.11</v>
      </c>
      <c r="T54" s="154">
        <v>0.09</v>
      </c>
      <c r="U54" s="154">
        <v>0.09</v>
      </c>
      <c r="V54" s="154">
        <v>0.08</v>
      </c>
      <c r="W54" s="154">
        <v>0.08</v>
      </c>
      <c r="X54" s="154">
        <v>7.0000000000000007E-2</v>
      </c>
      <c r="Y54" s="154">
        <v>0.06</v>
      </c>
      <c r="Z54" s="154">
        <v>0.06</v>
      </c>
      <c r="AA54" s="154">
        <v>0.04</v>
      </c>
      <c r="AB54" s="142">
        <v>0.04</v>
      </c>
      <c r="AC54" s="142">
        <v>0.05</v>
      </c>
    </row>
    <row r="55" spans="1:29" ht="14.25" x14ac:dyDescent="0.25">
      <c r="A55" s="52" t="s">
        <v>539</v>
      </c>
      <c r="B55" s="52" t="s">
        <v>115</v>
      </c>
      <c r="C55" s="156">
        <v>6.3815127538917276</v>
      </c>
      <c r="D55" s="156">
        <v>6.4766205567453925</v>
      </c>
      <c r="E55" s="156">
        <v>6.0301422581139743</v>
      </c>
      <c r="F55" s="156">
        <v>5.9026987124864938</v>
      </c>
      <c r="G55" s="156">
        <v>5.1999423266915734</v>
      </c>
      <c r="H55" s="156">
        <v>4.8327977431782401</v>
      </c>
      <c r="I55" s="156">
        <v>4.908847104612394</v>
      </c>
      <c r="J55" s="156">
        <v>4.7506338339815759</v>
      </c>
      <c r="K55" s="156">
        <v>4.59488602278212</v>
      </c>
      <c r="L55" s="156">
        <v>5.4799999999999995</v>
      </c>
      <c r="M55" s="156">
        <v>5.1099999999999994</v>
      </c>
      <c r="N55" s="156">
        <v>4.34</v>
      </c>
      <c r="O55" s="156">
        <v>3.85</v>
      </c>
      <c r="P55" s="156">
        <v>3.53</v>
      </c>
      <c r="Q55" s="156">
        <v>3.1900000000000004</v>
      </c>
      <c r="R55" s="156">
        <v>2.77</v>
      </c>
      <c r="S55" s="156">
        <v>2.6</v>
      </c>
      <c r="T55" s="156">
        <v>2.3899999999999997</v>
      </c>
      <c r="U55" s="156">
        <v>2.2599999999999998</v>
      </c>
      <c r="V55" s="156">
        <v>2.13</v>
      </c>
      <c r="W55" s="156">
        <v>2.08</v>
      </c>
      <c r="X55" s="156">
        <v>2.0599999999999996</v>
      </c>
      <c r="Y55" s="156">
        <v>2</v>
      </c>
      <c r="Z55" s="156">
        <v>1.9300000000000002</v>
      </c>
      <c r="AA55" s="156">
        <v>1.4</v>
      </c>
      <c r="AB55" s="156">
        <v>1.52</v>
      </c>
      <c r="AC55" s="156">
        <v>1.57</v>
      </c>
    </row>
    <row r="56" spans="1:29" ht="14.25" x14ac:dyDescent="0.25">
      <c r="A56" s="52" t="s">
        <v>539</v>
      </c>
      <c r="B56" s="52" t="s">
        <v>116</v>
      </c>
      <c r="C56" s="152">
        <v>21.079764914577584</v>
      </c>
      <c r="D56" s="152">
        <v>13.98940228095487</v>
      </c>
      <c r="E56" s="152">
        <v>12.244719312385156</v>
      </c>
      <c r="F56" s="152">
        <v>11.775349719379101</v>
      </c>
      <c r="G56" s="152">
        <v>10.800985280866975</v>
      </c>
      <c r="H56" s="152">
        <v>11.310912417864522</v>
      </c>
      <c r="I56" s="152">
        <v>9.164173811111926</v>
      </c>
      <c r="J56" s="152">
        <v>8.5406602229087216</v>
      </c>
      <c r="K56" s="152">
        <v>8.5786145542556618</v>
      </c>
      <c r="L56" s="156">
        <v>7.8400000000000007</v>
      </c>
      <c r="M56" s="156">
        <v>8.1100000000000012</v>
      </c>
      <c r="N56" s="156">
        <v>7.67</v>
      </c>
      <c r="O56" s="156">
        <v>6.57</v>
      </c>
      <c r="P56" s="156">
        <v>6.120000000000001</v>
      </c>
      <c r="Q56" s="156">
        <v>6.3499999999999988</v>
      </c>
      <c r="R56" s="156">
        <v>6.01</v>
      </c>
      <c r="S56" s="156">
        <v>5.6</v>
      </c>
      <c r="T56" s="156">
        <v>5.36</v>
      </c>
      <c r="U56" s="156">
        <v>5.1400000000000006</v>
      </c>
      <c r="V56" s="156">
        <v>5.05</v>
      </c>
      <c r="W56" s="156">
        <v>4.95</v>
      </c>
      <c r="X56" s="156">
        <v>4.95</v>
      </c>
      <c r="Y56" s="156">
        <v>4.99</v>
      </c>
      <c r="Z56" s="156">
        <v>4.7899999999999991</v>
      </c>
      <c r="AA56" s="156">
        <v>4.1300000000000008</v>
      </c>
      <c r="AB56" s="156">
        <v>4.33</v>
      </c>
      <c r="AC56" s="156">
        <v>4.29</v>
      </c>
    </row>
    <row r="57" spans="1:29" ht="14.25" x14ac:dyDescent="0.25">
      <c r="A57" s="52" t="s">
        <v>539</v>
      </c>
      <c r="B57" s="52" t="s">
        <v>117</v>
      </c>
      <c r="C57" s="152">
        <v>27.461277668469311</v>
      </c>
      <c r="D57" s="152">
        <v>20.466022837700262</v>
      </c>
      <c r="E57" s="152">
        <v>18.27486157049913</v>
      </c>
      <c r="F57" s="152">
        <v>17.678048431865594</v>
      </c>
      <c r="G57" s="152">
        <v>16.000927607558548</v>
      </c>
      <c r="H57" s="152">
        <v>16.143710161042762</v>
      </c>
      <c r="I57" s="152">
        <v>14.073020915724321</v>
      </c>
      <c r="J57" s="152">
        <v>13.291294056890298</v>
      </c>
      <c r="K57" s="152">
        <v>13.173500577037782</v>
      </c>
      <c r="L57" s="156">
        <v>13.32</v>
      </c>
      <c r="M57" s="156">
        <v>13.22</v>
      </c>
      <c r="N57" s="156">
        <v>12.01</v>
      </c>
      <c r="O57" s="156">
        <v>10.42</v>
      </c>
      <c r="P57" s="156">
        <v>9.65</v>
      </c>
      <c r="Q57" s="156">
        <v>9.5399999999999991</v>
      </c>
      <c r="R57" s="156">
        <v>8.7799999999999994</v>
      </c>
      <c r="S57" s="156">
        <v>8.1999999999999993</v>
      </c>
      <c r="T57" s="156">
        <v>7.75</v>
      </c>
      <c r="U57" s="156">
        <v>7.4</v>
      </c>
      <c r="V57" s="156">
        <v>7.18</v>
      </c>
      <c r="W57" s="156">
        <v>7.03</v>
      </c>
      <c r="X57" s="156">
        <v>7.01</v>
      </c>
      <c r="Y57" s="156">
        <v>6.99</v>
      </c>
      <c r="Z57" s="156">
        <v>6.72</v>
      </c>
      <c r="AA57" s="156">
        <v>5.53</v>
      </c>
      <c r="AB57" s="34">
        <v>5.85</v>
      </c>
      <c r="AC57" s="34">
        <v>5.86</v>
      </c>
    </row>
    <row r="58" spans="1:29" ht="22.5" customHeight="1" x14ac:dyDescent="0.25">
      <c r="A58" s="52" t="s">
        <v>539</v>
      </c>
      <c r="B58" s="52" t="s">
        <v>540</v>
      </c>
      <c r="C58" s="158">
        <v>0.23238222310460446</v>
      </c>
      <c r="D58" s="158">
        <v>0.31645721340713412</v>
      </c>
      <c r="E58" s="158">
        <v>0.32996924408162709</v>
      </c>
      <c r="F58" s="158">
        <v>0.33389990615969661</v>
      </c>
      <c r="G58" s="158">
        <v>0.32497755469096773</v>
      </c>
      <c r="H58" s="158">
        <v>0.29936103256118407</v>
      </c>
      <c r="I58" s="158">
        <v>0.34881260633440492</v>
      </c>
      <c r="J58" s="158">
        <v>0.35742447752999751</v>
      </c>
      <c r="K58" s="158">
        <v>0.34879764842393429</v>
      </c>
      <c r="L58" s="158">
        <v>0.41141141141141135</v>
      </c>
      <c r="M58" s="158">
        <v>0.38653555219364594</v>
      </c>
      <c r="N58" s="158">
        <v>0.36136552872606159</v>
      </c>
      <c r="O58" s="158">
        <v>0.36948176583493281</v>
      </c>
      <c r="P58" s="158">
        <v>0.36580310880829014</v>
      </c>
      <c r="Q58" s="158">
        <v>0.33438155136268349</v>
      </c>
      <c r="R58" s="158">
        <v>0.31548974943052394</v>
      </c>
      <c r="S58" s="158">
        <v>0.31707317073170738</v>
      </c>
      <c r="T58" s="158">
        <v>0.30838709677419351</v>
      </c>
      <c r="U58" s="158">
        <v>0.30540540540540534</v>
      </c>
      <c r="V58" s="158">
        <v>0.2966573816155989</v>
      </c>
      <c r="W58" s="158">
        <v>0.29587482219061167</v>
      </c>
      <c r="X58" s="158">
        <v>0.29386590584878741</v>
      </c>
      <c r="Y58" s="158">
        <v>0.28612303290414876</v>
      </c>
      <c r="Z58" s="158">
        <v>0.28720238095238099</v>
      </c>
      <c r="AA58" s="158">
        <v>0.25316455696202528</v>
      </c>
      <c r="AB58" s="158">
        <v>0.25982905982905985</v>
      </c>
      <c r="AC58" s="158">
        <v>0.26791808873720135</v>
      </c>
    </row>
    <row r="59" spans="1:29" ht="19.5" customHeight="1" x14ac:dyDescent="0.25">
      <c r="A59" s="151"/>
      <c r="C59" s="143"/>
      <c r="D59" s="143"/>
      <c r="E59" s="143"/>
      <c r="F59" s="143"/>
      <c r="G59" s="143"/>
      <c r="H59" s="143"/>
      <c r="I59" s="143"/>
      <c r="J59" s="143"/>
      <c r="K59" s="143"/>
      <c r="L59" s="143"/>
      <c r="M59" s="143"/>
      <c r="N59" s="143"/>
      <c r="O59" s="143"/>
      <c r="P59" s="143"/>
      <c r="Q59" s="143"/>
      <c r="R59" s="143"/>
      <c r="S59" s="148"/>
      <c r="T59" s="148"/>
      <c r="U59" s="148"/>
      <c r="V59" s="148"/>
      <c r="W59" s="148"/>
      <c r="X59" s="148"/>
      <c r="Y59" s="148"/>
      <c r="Z59" s="148"/>
      <c r="AA59" s="148"/>
      <c r="AB59" s="148"/>
    </row>
  </sheetData>
  <pageMargins left="0.70866141732283472" right="0.70866141732283472" top="0.74803149606299213" bottom="0.74803149606299213" header="0.31496062992125984" footer="0.31496062992125984"/>
  <pageSetup paperSize="9" scale="36" orientation="portrait" r:id="rId1"/>
  <headerFooter>
    <oddHeader>&amp;RENVIRIONMENT AND EMISSIONS</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61"/>
  <sheetViews>
    <sheetView zoomScale="75" zoomScaleNormal="75" workbookViewId="0">
      <pane xSplit="4" ySplit="5" topLeftCell="E6" activePane="bottomRight" state="frozen"/>
      <selection pane="topRight" activeCell="E1" sqref="E1"/>
      <selection pane="bottomLeft" activeCell="A6" sqref="A6"/>
      <selection pane="bottomRight" activeCell="E6" sqref="E6"/>
    </sheetView>
  </sheetViews>
  <sheetFormatPr defaultRowHeight="12.75" x14ac:dyDescent="0.2"/>
  <cols>
    <col min="1" max="1" width="38.28515625" customWidth="1"/>
    <col min="2" max="2" width="43.42578125" customWidth="1"/>
    <col min="3" max="3" width="31.28515625" customWidth="1"/>
    <col min="4" max="4" width="57.42578125" customWidth="1"/>
    <col min="5" max="5" width="16.28515625" customWidth="1"/>
    <col min="6" max="8" width="8.5703125" customWidth="1"/>
    <col min="9" max="9" width="10.140625" customWidth="1"/>
    <col min="10" max="11" width="8.5703125" customWidth="1"/>
    <col min="12" max="12" width="10" style="2" customWidth="1"/>
    <col min="13" max="13" width="8.5703125" customWidth="1"/>
    <col min="28" max="28" width="29.5703125" customWidth="1"/>
    <col min="29" max="29" width="16.7109375" customWidth="1"/>
  </cols>
  <sheetData>
    <row r="1" spans="1:25" s="8" customFormat="1" ht="15.75" x14ac:dyDescent="0.25">
      <c r="A1" s="1" t="s">
        <v>415</v>
      </c>
      <c r="B1" s="1"/>
      <c r="L1" s="7"/>
    </row>
    <row r="2" spans="1:25" s="8" customFormat="1" ht="15" x14ac:dyDescent="0.2">
      <c r="A2" s="8" t="s">
        <v>400</v>
      </c>
      <c r="L2" s="7"/>
    </row>
    <row r="3" spans="1:25" s="8" customFormat="1" ht="15" x14ac:dyDescent="0.2">
      <c r="A3" s="90" t="s">
        <v>401</v>
      </c>
      <c r="B3" s="90"/>
      <c r="L3" s="7"/>
    </row>
    <row r="4" spans="1:25" s="8" customFormat="1" ht="15" x14ac:dyDescent="0.2">
      <c r="A4" s="8" t="s">
        <v>1</v>
      </c>
      <c r="E4" s="109"/>
      <c r="F4" s="109"/>
      <c r="G4" s="109"/>
      <c r="H4" s="109"/>
      <c r="I4" s="109"/>
      <c r="J4" s="109"/>
      <c r="K4" s="109"/>
      <c r="L4" s="100"/>
      <c r="M4" s="109"/>
      <c r="N4" s="109"/>
      <c r="O4" s="109"/>
      <c r="P4" s="109"/>
      <c r="Q4" s="109"/>
      <c r="R4" s="109"/>
      <c r="S4" s="109"/>
      <c r="T4" s="109"/>
      <c r="U4" s="109"/>
      <c r="V4" s="109"/>
      <c r="W4" s="109"/>
      <c r="X4" s="109"/>
      <c r="Y4" s="109"/>
    </row>
    <row r="5" spans="1:25" s="1" customFormat="1" ht="15.75" x14ac:dyDescent="0.25">
      <c r="A5" s="77" t="s">
        <v>512</v>
      </c>
      <c r="B5" s="77" t="s">
        <v>511</v>
      </c>
      <c r="C5" s="77" t="s">
        <v>513</v>
      </c>
      <c r="D5" s="77" t="s">
        <v>510</v>
      </c>
      <c r="E5" s="12" t="s">
        <v>463</v>
      </c>
      <c r="F5" s="11" t="s">
        <v>464</v>
      </c>
      <c r="G5" s="11" t="s">
        <v>465</v>
      </c>
      <c r="H5" s="11" t="s">
        <v>466</v>
      </c>
      <c r="I5" s="11" t="s">
        <v>467</v>
      </c>
      <c r="J5" s="11" t="s">
        <v>468</v>
      </c>
      <c r="K5" s="11" t="s">
        <v>469</v>
      </c>
      <c r="L5" s="11" t="s">
        <v>470</v>
      </c>
      <c r="M5" s="11" t="s">
        <v>471</v>
      </c>
      <c r="N5" s="11" t="s">
        <v>472</v>
      </c>
      <c r="O5" s="11" t="s">
        <v>473</v>
      </c>
      <c r="P5" s="11" t="s">
        <v>474</v>
      </c>
      <c r="Q5" s="11" t="s">
        <v>475</v>
      </c>
      <c r="R5" s="11" t="s">
        <v>476</v>
      </c>
      <c r="S5" s="11" t="s">
        <v>477</v>
      </c>
      <c r="T5" s="11" t="s">
        <v>478</v>
      </c>
      <c r="U5" s="11" t="s">
        <v>479</v>
      </c>
      <c r="V5" s="11" t="s">
        <v>480</v>
      </c>
      <c r="W5" s="11" t="s">
        <v>481</v>
      </c>
      <c r="X5" s="11" t="s">
        <v>482</v>
      </c>
      <c r="Y5" s="11" t="s">
        <v>483</v>
      </c>
    </row>
    <row r="6" spans="1:25" ht="18" customHeight="1" x14ac:dyDescent="0.25">
      <c r="A6" s="139" t="s">
        <v>407</v>
      </c>
      <c r="B6" s="8" t="s">
        <v>2</v>
      </c>
      <c r="C6" s="8" t="s">
        <v>121</v>
      </c>
      <c r="D6" s="8" t="s">
        <v>5</v>
      </c>
      <c r="E6" s="8">
        <v>31</v>
      </c>
      <c r="F6" s="8">
        <v>26</v>
      </c>
      <c r="G6" s="8">
        <v>24</v>
      </c>
      <c r="H6" s="8">
        <v>27</v>
      </c>
      <c r="I6" s="8">
        <v>24</v>
      </c>
      <c r="J6" s="8">
        <v>25</v>
      </c>
      <c r="K6" s="8">
        <v>26</v>
      </c>
      <c r="L6" s="7" t="s">
        <v>412</v>
      </c>
      <c r="M6" s="7">
        <v>23</v>
      </c>
      <c r="N6" s="7">
        <v>21</v>
      </c>
      <c r="O6" s="7" t="s">
        <v>412</v>
      </c>
      <c r="P6" s="8">
        <v>22</v>
      </c>
      <c r="Q6" s="8">
        <v>23</v>
      </c>
      <c r="R6" s="37">
        <v>20.8</v>
      </c>
      <c r="S6" s="37">
        <v>22</v>
      </c>
      <c r="T6" s="37">
        <v>20.3</v>
      </c>
      <c r="U6" s="37">
        <v>16.7</v>
      </c>
      <c r="V6" s="37">
        <v>13.5</v>
      </c>
      <c r="W6" s="7" t="s">
        <v>412</v>
      </c>
      <c r="X6" s="39" t="s">
        <v>414</v>
      </c>
      <c r="Y6" s="39" t="s">
        <v>414</v>
      </c>
    </row>
    <row r="7" spans="1:25" ht="18" customHeight="1" x14ac:dyDescent="0.25">
      <c r="A7" s="139" t="s">
        <v>407</v>
      </c>
      <c r="B7" s="8" t="s">
        <v>122</v>
      </c>
      <c r="C7" s="8" t="s">
        <v>123</v>
      </c>
      <c r="D7" s="8" t="s">
        <v>5</v>
      </c>
      <c r="E7" s="9" t="s">
        <v>414</v>
      </c>
      <c r="F7" s="9" t="s">
        <v>414</v>
      </c>
      <c r="G7" s="7">
        <v>64</v>
      </c>
      <c r="H7" s="7">
        <v>49</v>
      </c>
      <c r="I7" s="7">
        <v>53</v>
      </c>
      <c r="J7" s="7">
        <v>55</v>
      </c>
      <c r="K7" s="7" t="s">
        <v>412</v>
      </c>
      <c r="L7" s="7">
        <v>59</v>
      </c>
      <c r="M7" s="7">
        <v>44</v>
      </c>
      <c r="N7" s="7">
        <v>53</v>
      </c>
      <c r="O7" s="7">
        <v>48</v>
      </c>
      <c r="P7" s="8">
        <v>47</v>
      </c>
      <c r="Q7" s="8">
        <v>46</v>
      </c>
      <c r="R7" s="37">
        <v>43</v>
      </c>
      <c r="S7" s="37">
        <v>40</v>
      </c>
      <c r="T7" s="37">
        <v>38.200000000000003</v>
      </c>
      <c r="U7" s="37">
        <v>35.5</v>
      </c>
      <c r="V7" s="37">
        <v>23.6</v>
      </c>
      <c r="W7" s="39">
        <v>25</v>
      </c>
      <c r="X7" s="39">
        <v>26.6</v>
      </c>
      <c r="Y7" s="40">
        <v>24.5</v>
      </c>
    </row>
    <row r="8" spans="1:25" ht="18" customHeight="1" x14ac:dyDescent="0.25">
      <c r="A8" s="139" t="s">
        <v>407</v>
      </c>
      <c r="B8" s="8" t="s">
        <v>124</v>
      </c>
      <c r="C8" s="8" t="s">
        <v>123</v>
      </c>
      <c r="D8" s="8" t="s">
        <v>5</v>
      </c>
      <c r="E8" s="7" t="s">
        <v>412</v>
      </c>
      <c r="F8" s="8">
        <v>35</v>
      </c>
      <c r="G8" s="7" t="s">
        <v>412</v>
      </c>
      <c r="H8" s="8">
        <v>33</v>
      </c>
      <c r="I8" s="8">
        <v>32</v>
      </c>
      <c r="J8" s="8">
        <v>33</v>
      </c>
      <c r="K8" s="8">
        <v>33</v>
      </c>
      <c r="L8" s="8">
        <v>33</v>
      </c>
      <c r="M8" s="7" t="s">
        <v>412</v>
      </c>
      <c r="N8" s="8">
        <v>30</v>
      </c>
      <c r="O8" s="8">
        <v>31</v>
      </c>
      <c r="P8" s="8">
        <v>29</v>
      </c>
      <c r="Q8" s="8">
        <v>27</v>
      </c>
      <c r="R8" s="37">
        <v>28.6</v>
      </c>
      <c r="S8" s="37">
        <v>27</v>
      </c>
      <c r="T8" s="37">
        <v>27</v>
      </c>
      <c r="U8" s="37">
        <v>26.2</v>
      </c>
      <c r="V8" s="37">
        <v>19.7</v>
      </c>
      <c r="W8" s="7" t="s">
        <v>412</v>
      </c>
      <c r="X8" s="7" t="s">
        <v>412</v>
      </c>
      <c r="Y8" s="39" t="s">
        <v>414</v>
      </c>
    </row>
    <row r="9" spans="1:25" ht="18" customHeight="1" x14ac:dyDescent="0.25">
      <c r="A9" s="139" t="s">
        <v>407</v>
      </c>
      <c r="B9" s="8" t="s">
        <v>125</v>
      </c>
      <c r="C9" s="8" t="s">
        <v>123</v>
      </c>
      <c r="D9" s="8" t="s">
        <v>5</v>
      </c>
      <c r="E9" s="8">
        <v>38</v>
      </c>
      <c r="F9" s="8">
        <v>37</v>
      </c>
      <c r="G9" s="8">
        <v>36</v>
      </c>
      <c r="H9" s="8">
        <v>37</v>
      </c>
      <c r="I9" s="8">
        <v>38</v>
      </c>
      <c r="J9" s="8">
        <v>37</v>
      </c>
      <c r="K9" s="8">
        <v>35</v>
      </c>
      <c r="L9" s="8">
        <v>40</v>
      </c>
      <c r="M9" s="7">
        <v>32</v>
      </c>
      <c r="N9" s="7">
        <v>33</v>
      </c>
      <c r="O9" s="8">
        <v>30</v>
      </c>
      <c r="P9" s="8">
        <v>30</v>
      </c>
      <c r="Q9" s="8">
        <v>30</v>
      </c>
      <c r="R9" s="37">
        <v>30.9</v>
      </c>
      <c r="S9" s="37">
        <v>30</v>
      </c>
      <c r="T9" s="37">
        <v>29.5</v>
      </c>
      <c r="U9" s="37">
        <v>31.1</v>
      </c>
      <c r="V9" s="37">
        <v>22.1</v>
      </c>
      <c r="W9" s="37">
        <v>22.2</v>
      </c>
      <c r="X9" s="39">
        <v>21.2</v>
      </c>
      <c r="Y9" s="40">
        <v>22.1</v>
      </c>
    </row>
    <row r="10" spans="1:25" ht="18" customHeight="1" x14ac:dyDescent="0.25">
      <c r="A10" s="139" t="s">
        <v>407</v>
      </c>
      <c r="B10" s="8" t="s">
        <v>126</v>
      </c>
      <c r="C10" s="8" t="s">
        <v>123</v>
      </c>
      <c r="D10" s="8" t="s">
        <v>5</v>
      </c>
      <c r="E10" s="9" t="s">
        <v>414</v>
      </c>
      <c r="F10" s="9" t="s">
        <v>414</v>
      </c>
      <c r="G10" s="9" t="s">
        <v>414</v>
      </c>
      <c r="H10" s="7" t="s">
        <v>412</v>
      </c>
      <c r="I10" s="7">
        <v>53</v>
      </c>
      <c r="J10" s="7">
        <v>53</v>
      </c>
      <c r="K10" s="7">
        <v>54</v>
      </c>
      <c r="L10" s="7">
        <v>55</v>
      </c>
      <c r="M10" s="7" t="s">
        <v>412</v>
      </c>
      <c r="N10" s="7">
        <v>53</v>
      </c>
      <c r="O10" s="7">
        <v>52</v>
      </c>
      <c r="P10" s="8">
        <v>46</v>
      </c>
      <c r="Q10" s="8">
        <v>48</v>
      </c>
      <c r="R10" s="37">
        <v>44.9</v>
      </c>
      <c r="S10" s="37">
        <v>44</v>
      </c>
      <c r="T10" s="37">
        <v>43.4</v>
      </c>
      <c r="U10" s="37">
        <v>43</v>
      </c>
      <c r="V10" s="37">
        <v>31.2</v>
      </c>
      <c r="W10" s="37">
        <v>31.7</v>
      </c>
      <c r="X10" s="39">
        <v>29</v>
      </c>
      <c r="Y10" s="40">
        <v>28.5</v>
      </c>
    </row>
    <row r="11" spans="1:25" ht="18" customHeight="1" x14ac:dyDescent="0.25">
      <c r="A11" s="139" t="s">
        <v>407</v>
      </c>
      <c r="B11" s="8" t="s">
        <v>127</v>
      </c>
      <c r="C11" s="8" t="s">
        <v>128</v>
      </c>
      <c r="D11" s="8" t="s">
        <v>5</v>
      </c>
      <c r="E11" s="9" t="s">
        <v>414</v>
      </c>
      <c r="F11" s="9" t="s">
        <v>414</v>
      </c>
      <c r="G11" s="9" t="s">
        <v>414</v>
      </c>
      <c r="H11" s="7" t="s">
        <v>412</v>
      </c>
      <c r="I11" s="7">
        <v>36</v>
      </c>
      <c r="J11" s="7">
        <v>43</v>
      </c>
      <c r="K11" s="7">
        <v>45</v>
      </c>
      <c r="L11" s="7">
        <v>40</v>
      </c>
      <c r="M11" s="7">
        <v>36</v>
      </c>
      <c r="N11" s="7">
        <v>32</v>
      </c>
      <c r="O11" s="7">
        <v>31</v>
      </c>
      <c r="P11" s="8">
        <v>29</v>
      </c>
      <c r="Q11" s="8">
        <v>28</v>
      </c>
      <c r="R11" s="37">
        <v>10.3</v>
      </c>
      <c r="S11" s="39" t="s">
        <v>414</v>
      </c>
      <c r="T11" s="39" t="s">
        <v>414</v>
      </c>
      <c r="U11" s="39" t="s">
        <v>414</v>
      </c>
      <c r="V11" s="39" t="s">
        <v>414</v>
      </c>
      <c r="W11" s="39" t="s">
        <v>414</v>
      </c>
      <c r="X11" s="39" t="s">
        <v>414</v>
      </c>
      <c r="Y11" s="39" t="s">
        <v>414</v>
      </c>
    </row>
    <row r="12" spans="1:25" ht="18" customHeight="1" x14ac:dyDescent="0.25">
      <c r="A12" s="139" t="s">
        <v>407</v>
      </c>
      <c r="B12" s="8" t="s">
        <v>7</v>
      </c>
      <c r="C12" s="8" t="s">
        <v>22</v>
      </c>
      <c r="D12" s="8" t="s">
        <v>5</v>
      </c>
      <c r="E12" s="9" t="s">
        <v>414</v>
      </c>
      <c r="F12" s="9" t="s">
        <v>414</v>
      </c>
      <c r="G12" s="8">
        <v>4</v>
      </c>
      <c r="H12" s="8">
        <v>4</v>
      </c>
      <c r="I12" s="8">
        <v>5</v>
      </c>
      <c r="J12" s="8">
        <v>5</v>
      </c>
      <c r="K12" s="8">
        <v>4</v>
      </c>
      <c r="L12" s="8">
        <v>3</v>
      </c>
      <c r="M12" s="8">
        <v>3</v>
      </c>
      <c r="N12" s="8">
        <v>3</v>
      </c>
      <c r="O12" s="8">
        <v>3</v>
      </c>
      <c r="P12" s="8">
        <v>2</v>
      </c>
      <c r="Q12" s="8">
        <v>2</v>
      </c>
      <c r="R12" s="37">
        <v>2</v>
      </c>
      <c r="S12" s="37">
        <v>2</v>
      </c>
      <c r="T12" s="37">
        <v>1.9</v>
      </c>
      <c r="U12" s="37">
        <v>1.9</v>
      </c>
      <c r="V12" s="37">
        <v>1.7</v>
      </c>
      <c r="W12" s="39" t="s">
        <v>414</v>
      </c>
      <c r="X12" s="39" t="s">
        <v>414</v>
      </c>
      <c r="Y12" s="7" t="s">
        <v>412</v>
      </c>
    </row>
    <row r="13" spans="1:25" ht="18" customHeight="1" x14ac:dyDescent="0.25">
      <c r="A13" s="139" t="s">
        <v>407</v>
      </c>
      <c r="B13" s="8" t="s">
        <v>129</v>
      </c>
      <c r="C13" s="8" t="s">
        <v>123</v>
      </c>
      <c r="D13" s="8" t="s">
        <v>5</v>
      </c>
      <c r="E13" s="9" t="s">
        <v>414</v>
      </c>
      <c r="F13" s="9" t="s">
        <v>414</v>
      </c>
      <c r="G13" s="7">
        <v>34</v>
      </c>
      <c r="H13" s="7" t="s">
        <v>414</v>
      </c>
      <c r="I13" s="7">
        <v>41</v>
      </c>
      <c r="J13" s="7">
        <v>42</v>
      </c>
      <c r="K13" s="7">
        <v>38</v>
      </c>
      <c r="L13" s="7">
        <v>41</v>
      </c>
      <c r="M13" s="7">
        <v>37</v>
      </c>
      <c r="N13" s="7">
        <v>39</v>
      </c>
      <c r="O13" s="7">
        <v>38</v>
      </c>
      <c r="P13" s="8">
        <v>34</v>
      </c>
      <c r="Q13" s="8">
        <v>32</v>
      </c>
      <c r="R13" s="37">
        <v>32.9</v>
      </c>
      <c r="S13" s="37">
        <v>30</v>
      </c>
      <c r="T13" s="37">
        <v>27.9</v>
      </c>
      <c r="U13" s="37">
        <v>27</v>
      </c>
      <c r="V13" s="37">
        <v>18.399999999999999</v>
      </c>
      <c r="W13" s="39">
        <v>18.2</v>
      </c>
      <c r="X13" s="39">
        <v>17.399999999999999</v>
      </c>
      <c r="Y13" s="40">
        <v>17.7</v>
      </c>
    </row>
    <row r="14" spans="1:25" ht="18" customHeight="1" x14ac:dyDescent="0.25">
      <c r="A14" s="139" t="s">
        <v>407</v>
      </c>
      <c r="B14" s="8" t="s">
        <v>4</v>
      </c>
      <c r="C14" s="8" t="s">
        <v>121</v>
      </c>
      <c r="D14" s="8" t="s">
        <v>5</v>
      </c>
      <c r="E14" s="10" t="s">
        <v>414</v>
      </c>
      <c r="F14" s="7">
        <v>25</v>
      </c>
      <c r="G14" s="7">
        <v>25</v>
      </c>
      <c r="H14" s="7">
        <v>27</v>
      </c>
      <c r="I14" s="7">
        <v>27</v>
      </c>
      <c r="J14" s="7">
        <v>31</v>
      </c>
      <c r="K14" s="7">
        <v>24</v>
      </c>
      <c r="L14" s="7">
        <v>31</v>
      </c>
      <c r="M14" s="7">
        <v>25</v>
      </c>
      <c r="N14" s="7">
        <v>24</v>
      </c>
      <c r="O14" s="7">
        <v>22</v>
      </c>
      <c r="P14" s="7" t="s">
        <v>412</v>
      </c>
      <c r="Q14" s="7" t="s">
        <v>412</v>
      </c>
      <c r="R14" s="39">
        <v>20.100000000000001</v>
      </c>
      <c r="S14" s="39">
        <v>20</v>
      </c>
      <c r="T14" s="39">
        <v>17.899999999999999</v>
      </c>
      <c r="U14" s="39">
        <v>20.8</v>
      </c>
      <c r="V14" s="39">
        <v>13.7</v>
      </c>
      <c r="W14" s="39">
        <v>13.7</v>
      </c>
      <c r="X14" s="39">
        <v>13</v>
      </c>
      <c r="Y14" s="40">
        <v>11.4</v>
      </c>
    </row>
    <row r="15" spans="1:25" ht="18" customHeight="1" x14ac:dyDescent="0.25">
      <c r="A15" s="139" t="s">
        <v>407</v>
      </c>
      <c r="B15" s="8" t="s">
        <v>413</v>
      </c>
      <c r="C15" s="8" t="s">
        <v>130</v>
      </c>
      <c r="D15" s="8" t="s">
        <v>5</v>
      </c>
      <c r="E15" s="7" t="s">
        <v>412</v>
      </c>
      <c r="F15" s="8">
        <v>36</v>
      </c>
      <c r="G15" s="8">
        <v>33</v>
      </c>
      <c r="H15" s="8">
        <v>31</v>
      </c>
      <c r="I15" s="8">
        <v>31</v>
      </c>
      <c r="J15" s="8">
        <v>35</v>
      </c>
      <c r="K15" s="8">
        <v>42</v>
      </c>
      <c r="L15" s="8">
        <v>44</v>
      </c>
      <c r="M15" s="7">
        <v>34</v>
      </c>
      <c r="N15" s="7" t="s">
        <v>412</v>
      </c>
      <c r="O15" s="7" t="s">
        <v>414</v>
      </c>
      <c r="P15" s="7" t="s">
        <v>414</v>
      </c>
      <c r="Q15" s="7" t="s">
        <v>414</v>
      </c>
      <c r="R15" s="39" t="s">
        <v>414</v>
      </c>
      <c r="S15" s="39" t="s">
        <v>414</v>
      </c>
      <c r="T15" s="39" t="s">
        <v>414</v>
      </c>
      <c r="U15" s="39" t="s">
        <v>414</v>
      </c>
      <c r="V15" s="39" t="s">
        <v>414</v>
      </c>
      <c r="W15" s="7" t="s">
        <v>412</v>
      </c>
      <c r="X15" s="39" t="s">
        <v>414</v>
      </c>
      <c r="Y15" s="39" t="s">
        <v>414</v>
      </c>
    </row>
    <row r="16" spans="1:25" ht="18" customHeight="1" x14ac:dyDescent="0.25">
      <c r="A16" s="139" t="s">
        <v>407</v>
      </c>
      <c r="B16" s="8" t="s">
        <v>131</v>
      </c>
      <c r="C16" s="8" t="s">
        <v>128</v>
      </c>
      <c r="D16" s="8" t="s">
        <v>5</v>
      </c>
      <c r="E16" s="8">
        <v>75</v>
      </c>
      <c r="F16" s="8">
        <v>68</v>
      </c>
      <c r="G16" s="8">
        <v>62</v>
      </c>
      <c r="H16" s="8">
        <v>68</v>
      </c>
      <c r="I16" s="8">
        <v>70</v>
      </c>
      <c r="J16" s="8">
        <v>82</v>
      </c>
      <c r="K16" s="8">
        <v>78</v>
      </c>
      <c r="L16" s="8">
        <v>84</v>
      </c>
      <c r="M16" s="7">
        <v>72</v>
      </c>
      <c r="N16" s="7">
        <v>72</v>
      </c>
      <c r="O16" s="8">
        <v>67</v>
      </c>
      <c r="P16" s="8">
        <v>68</v>
      </c>
      <c r="Q16" s="8">
        <v>60</v>
      </c>
      <c r="R16" s="37">
        <v>64.900000000000006</v>
      </c>
      <c r="S16" s="37">
        <v>59</v>
      </c>
      <c r="T16" s="37">
        <v>60.6</v>
      </c>
      <c r="U16" s="37">
        <v>55.7</v>
      </c>
      <c r="V16" s="37">
        <v>36</v>
      </c>
      <c r="W16" s="39" t="s">
        <v>414</v>
      </c>
      <c r="X16" s="39">
        <v>39.1</v>
      </c>
      <c r="Y16" s="40">
        <v>39</v>
      </c>
    </row>
    <row r="17" spans="1:28" ht="18" customHeight="1" x14ac:dyDescent="0.25">
      <c r="A17" s="139" t="s">
        <v>407</v>
      </c>
      <c r="B17" s="8" t="s">
        <v>132</v>
      </c>
      <c r="C17" s="8" t="s">
        <v>123</v>
      </c>
      <c r="D17" s="8" t="s">
        <v>5</v>
      </c>
      <c r="E17" s="9" t="s">
        <v>414</v>
      </c>
      <c r="F17" s="9" t="s">
        <v>414</v>
      </c>
      <c r="G17" s="7">
        <v>38</v>
      </c>
      <c r="H17" s="7">
        <v>41</v>
      </c>
      <c r="I17" s="7">
        <v>40</v>
      </c>
      <c r="J17" s="7">
        <v>43</v>
      </c>
      <c r="K17" s="7">
        <v>40</v>
      </c>
      <c r="L17" s="7">
        <v>47</v>
      </c>
      <c r="M17" s="7" t="s">
        <v>412</v>
      </c>
      <c r="N17" s="7">
        <v>39</v>
      </c>
      <c r="O17" s="7">
        <v>44</v>
      </c>
      <c r="P17" s="7" t="s">
        <v>412</v>
      </c>
      <c r="Q17" s="7">
        <v>38</v>
      </c>
      <c r="R17" s="39">
        <v>37.6</v>
      </c>
      <c r="S17" s="39">
        <v>37</v>
      </c>
      <c r="T17" s="39">
        <v>33.9</v>
      </c>
      <c r="U17" s="39">
        <v>34.700000000000003</v>
      </c>
      <c r="V17" s="39">
        <v>22.7</v>
      </c>
      <c r="W17" s="39">
        <v>25.7</v>
      </c>
      <c r="X17" s="39">
        <v>25.3</v>
      </c>
      <c r="Y17" s="40">
        <v>21.4</v>
      </c>
    </row>
    <row r="18" spans="1:28" ht="18" customHeight="1" x14ac:dyDescent="0.25">
      <c r="A18" s="139" t="s">
        <v>407</v>
      </c>
      <c r="B18" s="8" t="s">
        <v>8</v>
      </c>
      <c r="C18" s="8" t="s">
        <v>121</v>
      </c>
      <c r="D18" s="8" t="s">
        <v>5</v>
      </c>
      <c r="E18" s="7">
        <v>50</v>
      </c>
      <c r="F18" s="7">
        <v>49</v>
      </c>
      <c r="G18" s="8">
        <v>46</v>
      </c>
      <c r="H18" s="8">
        <v>47</v>
      </c>
      <c r="I18" s="8">
        <v>47</v>
      </c>
      <c r="J18" s="8">
        <v>48</v>
      </c>
      <c r="K18" s="8">
        <v>46</v>
      </c>
      <c r="L18" s="8">
        <v>49</v>
      </c>
      <c r="M18" s="7" t="s">
        <v>412</v>
      </c>
      <c r="N18" s="7" t="s">
        <v>414</v>
      </c>
      <c r="O18" s="7" t="s">
        <v>414</v>
      </c>
      <c r="P18" s="7" t="s">
        <v>414</v>
      </c>
      <c r="Q18" s="7" t="s">
        <v>414</v>
      </c>
      <c r="R18" s="39" t="s">
        <v>414</v>
      </c>
      <c r="S18" s="39" t="s">
        <v>414</v>
      </c>
      <c r="T18" s="39" t="s">
        <v>414</v>
      </c>
      <c r="U18" s="39" t="s">
        <v>414</v>
      </c>
      <c r="V18" s="39" t="s">
        <v>414</v>
      </c>
      <c r="W18" s="39" t="s">
        <v>414</v>
      </c>
      <c r="X18" s="39" t="s">
        <v>414</v>
      </c>
      <c r="Y18" s="39" t="s">
        <v>414</v>
      </c>
    </row>
    <row r="19" spans="1:28" ht="18" customHeight="1" x14ac:dyDescent="0.25">
      <c r="A19" s="139" t="s">
        <v>407</v>
      </c>
      <c r="B19" s="8" t="s">
        <v>133</v>
      </c>
      <c r="C19" s="8" t="s">
        <v>123</v>
      </c>
      <c r="D19" s="8" t="s">
        <v>5</v>
      </c>
      <c r="E19" s="8">
        <v>23</v>
      </c>
      <c r="F19" s="8">
        <v>23</v>
      </c>
      <c r="G19" s="8">
        <v>21</v>
      </c>
      <c r="H19" s="8">
        <v>21</v>
      </c>
      <c r="I19" s="8">
        <v>22</v>
      </c>
      <c r="J19" s="8">
        <v>21</v>
      </c>
      <c r="K19" s="8">
        <v>21</v>
      </c>
      <c r="L19" s="8">
        <v>24</v>
      </c>
      <c r="M19" s="7">
        <v>27</v>
      </c>
      <c r="N19" s="7">
        <v>29</v>
      </c>
      <c r="O19" s="8">
        <v>21</v>
      </c>
      <c r="P19" s="8">
        <v>21</v>
      </c>
      <c r="Q19" s="7" t="s">
        <v>412</v>
      </c>
      <c r="R19" s="39">
        <v>23.9</v>
      </c>
      <c r="S19" s="39">
        <v>20.100000000000001</v>
      </c>
      <c r="T19" s="39">
        <v>17.8</v>
      </c>
      <c r="U19" s="39">
        <v>16.5</v>
      </c>
      <c r="V19" s="39">
        <v>12.7</v>
      </c>
      <c r="W19" s="39">
        <v>13.6</v>
      </c>
      <c r="X19" s="39">
        <v>13.4</v>
      </c>
      <c r="Y19" s="40">
        <v>12.3</v>
      </c>
    </row>
    <row r="20" spans="1:28" ht="18" customHeight="1" x14ac:dyDescent="0.25">
      <c r="A20" s="139" t="s">
        <v>407</v>
      </c>
      <c r="B20" s="8" t="s">
        <v>134</v>
      </c>
      <c r="C20" s="8" t="s">
        <v>123</v>
      </c>
      <c r="D20" s="8" t="s">
        <v>5</v>
      </c>
      <c r="E20" s="7" t="s">
        <v>412</v>
      </c>
      <c r="F20" s="7">
        <v>28</v>
      </c>
      <c r="G20" s="7">
        <v>28</v>
      </c>
      <c r="H20" s="7">
        <v>28</v>
      </c>
      <c r="I20" s="7">
        <v>29</v>
      </c>
      <c r="J20" s="7">
        <v>27</v>
      </c>
      <c r="K20" s="7">
        <v>25</v>
      </c>
      <c r="L20" s="7">
        <v>30</v>
      </c>
      <c r="M20" s="7">
        <v>27</v>
      </c>
      <c r="N20" s="7">
        <v>26</v>
      </c>
      <c r="O20" s="7">
        <v>22</v>
      </c>
      <c r="P20" s="8">
        <v>22</v>
      </c>
      <c r="Q20" s="8">
        <v>22</v>
      </c>
      <c r="R20" s="37">
        <v>23.2</v>
      </c>
      <c r="S20" s="37">
        <v>22</v>
      </c>
      <c r="T20" s="37">
        <v>20.5</v>
      </c>
      <c r="U20" s="37">
        <v>24.8</v>
      </c>
      <c r="V20" s="37">
        <v>14.7</v>
      </c>
      <c r="W20" s="7" t="s">
        <v>412</v>
      </c>
      <c r="X20" s="39" t="s">
        <v>414</v>
      </c>
      <c r="Y20" s="39" t="s">
        <v>414</v>
      </c>
    </row>
    <row r="21" spans="1:28" ht="41.25" customHeight="1" x14ac:dyDescent="0.25">
      <c r="A21" s="1" t="s">
        <v>408</v>
      </c>
      <c r="B21" s="8" t="s">
        <v>4</v>
      </c>
      <c r="C21" s="8" t="s">
        <v>121</v>
      </c>
      <c r="D21" s="8" t="s">
        <v>5</v>
      </c>
      <c r="E21" s="10" t="s">
        <v>414</v>
      </c>
      <c r="F21" s="7">
        <v>53</v>
      </c>
      <c r="G21" s="7">
        <v>53</v>
      </c>
      <c r="H21" s="7">
        <v>52</v>
      </c>
      <c r="I21" s="7">
        <v>48</v>
      </c>
      <c r="J21" s="7">
        <v>49</v>
      </c>
      <c r="K21" s="7">
        <v>52</v>
      </c>
      <c r="L21" s="7">
        <v>33</v>
      </c>
      <c r="M21" s="7">
        <v>40</v>
      </c>
      <c r="N21" s="7">
        <v>49</v>
      </c>
      <c r="O21" s="7">
        <v>49</v>
      </c>
      <c r="P21" s="7" t="s">
        <v>412</v>
      </c>
      <c r="Q21" s="8">
        <v>45</v>
      </c>
      <c r="R21" s="37">
        <v>45.2</v>
      </c>
      <c r="S21" s="37">
        <v>46</v>
      </c>
      <c r="T21" s="37">
        <v>51.4</v>
      </c>
      <c r="U21" s="37">
        <v>48.2</v>
      </c>
      <c r="V21" s="37">
        <v>54.5</v>
      </c>
      <c r="W21" s="37">
        <v>53.2</v>
      </c>
      <c r="X21" s="7" t="s">
        <v>412</v>
      </c>
      <c r="Y21" s="40">
        <v>54.4</v>
      </c>
      <c r="AA21" s="72"/>
      <c r="AB21" s="72"/>
    </row>
    <row r="22" spans="1:28" ht="18" customHeight="1" x14ac:dyDescent="0.25">
      <c r="A22" s="1" t="s">
        <v>408</v>
      </c>
      <c r="B22" s="8" t="s">
        <v>7</v>
      </c>
      <c r="C22" s="8" t="s">
        <v>22</v>
      </c>
      <c r="D22" s="8" t="s">
        <v>5</v>
      </c>
      <c r="E22" s="8">
        <v>51</v>
      </c>
      <c r="F22" s="7">
        <v>53</v>
      </c>
      <c r="G22" s="8">
        <v>51</v>
      </c>
      <c r="H22" s="8">
        <v>58</v>
      </c>
      <c r="I22" s="8">
        <v>54</v>
      </c>
      <c r="J22" s="8">
        <v>57</v>
      </c>
      <c r="K22" s="8">
        <v>56</v>
      </c>
      <c r="L22" s="8">
        <v>55</v>
      </c>
      <c r="M22" s="7">
        <v>53</v>
      </c>
      <c r="N22" s="7">
        <v>51</v>
      </c>
      <c r="O22" s="8">
        <v>60</v>
      </c>
      <c r="P22" s="8">
        <v>58</v>
      </c>
      <c r="Q22" s="8">
        <v>57</v>
      </c>
      <c r="R22" s="37">
        <v>54.2</v>
      </c>
      <c r="S22" s="37">
        <v>57</v>
      </c>
      <c r="T22" s="37">
        <v>58.2</v>
      </c>
      <c r="U22" s="37">
        <v>60</v>
      </c>
      <c r="V22" s="37">
        <v>57.8</v>
      </c>
      <c r="W22" s="7" t="s">
        <v>412</v>
      </c>
      <c r="X22" s="7" t="s">
        <v>412</v>
      </c>
      <c r="Y22" s="40">
        <v>58.2</v>
      </c>
      <c r="AA22" s="72"/>
      <c r="AB22" s="72"/>
    </row>
    <row r="23" spans="1:28" ht="18" customHeight="1" x14ac:dyDescent="0.25">
      <c r="A23" s="1" t="s">
        <v>408</v>
      </c>
      <c r="B23" s="8" t="s">
        <v>6</v>
      </c>
      <c r="C23" s="8" t="s">
        <v>22</v>
      </c>
      <c r="D23" s="8" t="s">
        <v>5</v>
      </c>
      <c r="E23" s="8">
        <v>73</v>
      </c>
      <c r="F23" s="7">
        <v>76</v>
      </c>
      <c r="G23" s="8">
        <v>67</v>
      </c>
      <c r="H23" s="8">
        <v>72</v>
      </c>
      <c r="I23" s="8">
        <v>68</v>
      </c>
      <c r="J23" s="8">
        <v>73</v>
      </c>
      <c r="K23" s="8">
        <v>67</v>
      </c>
      <c r="L23" s="8">
        <v>61</v>
      </c>
      <c r="M23" s="7">
        <v>64</v>
      </c>
      <c r="N23" s="7">
        <v>67</v>
      </c>
      <c r="O23" s="8">
        <v>70</v>
      </c>
      <c r="P23" s="8">
        <v>69</v>
      </c>
      <c r="Q23" s="8">
        <v>70</v>
      </c>
      <c r="R23" s="37">
        <v>67.900000000000006</v>
      </c>
      <c r="S23" s="37">
        <v>68</v>
      </c>
      <c r="T23" s="37">
        <v>66.3</v>
      </c>
      <c r="U23" s="37">
        <v>67.5</v>
      </c>
      <c r="V23" s="37">
        <v>64.599999999999994</v>
      </c>
      <c r="W23" s="37">
        <v>67.400000000000006</v>
      </c>
      <c r="X23" s="37">
        <v>68.900000000000006</v>
      </c>
      <c r="Y23" s="40">
        <v>68.5</v>
      </c>
      <c r="AA23" s="72"/>
      <c r="AB23" s="72"/>
    </row>
    <row r="24" spans="1:28" ht="57.75" customHeight="1" x14ac:dyDescent="0.25">
      <c r="A24" s="1" t="s">
        <v>408</v>
      </c>
      <c r="B24" s="8" t="s">
        <v>4</v>
      </c>
      <c r="C24" s="8" t="s">
        <v>121</v>
      </c>
      <c r="D24" s="140" t="s">
        <v>135</v>
      </c>
      <c r="E24" s="7" t="s">
        <v>414</v>
      </c>
      <c r="F24" s="7">
        <v>12</v>
      </c>
      <c r="G24" s="7">
        <v>13</v>
      </c>
      <c r="H24" s="7">
        <v>16</v>
      </c>
      <c r="I24" s="7">
        <v>9</v>
      </c>
      <c r="J24" s="7">
        <v>14</v>
      </c>
      <c r="K24" s="7">
        <v>3</v>
      </c>
      <c r="L24" s="7">
        <v>0</v>
      </c>
      <c r="M24" s="7">
        <v>0</v>
      </c>
      <c r="N24" s="7">
        <v>4</v>
      </c>
      <c r="O24" s="7">
        <v>2</v>
      </c>
      <c r="P24" s="7" t="s">
        <v>412</v>
      </c>
      <c r="Q24" s="8">
        <v>3</v>
      </c>
      <c r="R24" s="8">
        <v>3</v>
      </c>
      <c r="S24" s="8">
        <v>2</v>
      </c>
      <c r="T24" s="37">
        <v>13</v>
      </c>
      <c r="U24" s="37">
        <v>5</v>
      </c>
      <c r="V24" s="37">
        <v>5</v>
      </c>
      <c r="W24" s="37">
        <v>0</v>
      </c>
      <c r="X24" s="7" t="s">
        <v>412</v>
      </c>
      <c r="Y24">
        <v>1</v>
      </c>
    </row>
    <row r="25" spans="1:28" ht="32.25" customHeight="1" x14ac:dyDescent="0.25">
      <c r="A25" s="1" t="s">
        <v>408</v>
      </c>
      <c r="B25" s="8" t="s">
        <v>7</v>
      </c>
      <c r="C25" s="8" t="s">
        <v>22</v>
      </c>
      <c r="D25" s="140" t="s">
        <v>135</v>
      </c>
      <c r="E25" s="8">
        <v>18</v>
      </c>
      <c r="F25" s="7">
        <v>5</v>
      </c>
      <c r="G25" s="8">
        <v>1</v>
      </c>
      <c r="H25" s="8">
        <v>23</v>
      </c>
      <c r="I25" s="8">
        <v>11</v>
      </c>
      <c r="J25" s="8">
        <v>16</v>
      </c>
      <c r="K25" s="8">
        <v>20</v>
      </c>
      <c r="L25" s="8">
        <v>2</v>
      </c>
      <c r="M25" s="7">
        <v>10</v>
      </c>
      <c r="N25" s="7">
        <v>7</v>
      </c>
      <c r="O25" s="8">
        <v>14</v>
      </c>
      <c r="P25" s="8">
        <v>7</v>
      </c>
      <c r="Q25" s="8">
        <v>9</v>
      </c>
      <c r="R25" s="8">
        <v>8</v>
      </c>
      <c r="S25" s="8">
        <v>3</v>
      </c>
      <c r="T25" s="37">
        <v>16</v>
      </c>
      <c r="U25" s="37">
        <v>16</v>
      </c>
      <c r="V25" s="37">
        <v>2</v>
      </c>
      <c r="W25" s="7" t="s">
        <v>412</v>
      </c>
      <c r="X25" s="7" t="s">
        <v>412</v>
      </c>
      <c r="Y25">
        <v>11</v>
      </c>
    </row>
    <row r="26" spans="1:28" ht="39" customHeight="1" x14ac:dyDescent="0.25">
      <c r="A26" s="1" t="s">
        <v>408</v>
      </c>
      <c r="B26" s="8" t="s">
        <v>6</v>
      </c>
      <c r="C26" s="8" t="s">
        <v>22</v>
      </c>
      <c r="D26" s="140" t="s">
        <v>135</v>
      </c>
      <c r="E26" s="8">
        <v>48</v>
      </c>
      <c r="F26" s="7">
        <v>29</v>
      </c>
      <c r="G26" s="8">
        <v>18</v>
      </c>
      <c r="H26" s="8">
        <v>47</v>
      </c>
      <c r="I26" s="8">
        <v>17</v>
      </c>
      <c r="J26" s="8">
        <v>65</v>
      </c>
      <c r="K26" s="8">
        <v>4</v>
      </c>
      <c r="L26" s="8">
        <v>4</v>
      </c>
      <c r="M26" s="7">
        <v>14</v>
      </c>
      <c r="N26" s="7">
        <v>12</v>
      </c>
      <c r="O26" s="8">
        <v>23</v>
      </c>
      <c r="P26" s="8">
        <v>17</v>
      </c>
      <c r="Q26" s="8">
        <v>10</v>
      </c>
      <c r="R26" s="8">
        <v>10</v>
      </c>
      <c r="S26" s="8">
        <v>6</v>
      </c>
      <c r="T26" s="37">
        <v>12</v>
      </c>
      <c r="U26" s="37">
        <v>26</v>
      </c>
      <c r="V26" s="37">
        <v>1</v>
      </c>
      <c r="W26" s="37">
        <v>5</v>
      </c>
      <c r="X26" s="37">
        <v>8</v>
      </c>
      <c r="Y26">
        <v>18</v>
      </c>
    </row>
    <row r="27" spans="1:28" ht="62.25" customHeight="1" x14ac:dyDescent="0.35">
      <c r="A27" s="104" t="s">
        <v>409</v>
      </c>
      <c r="B27" s="8" t="s">
        <v>2</v>
      </c>
      <c r="C27" s="8" t="s">
        <v>121</v>
      </c>
      <c r="D27" s="8" t="s">
        <v>5</v>
      </c>
      <c r="E27" s="8">
        <v>22</v>
      </c>
      <c r="F27" s="7">
        <v>19</v>
      </c>
      <c r="G27" s="8">
        <v>19</v>
      </c>
      <c r="H27" s="8">
        <v>20</v>
      </c>
      <c r="I27" s="8">
        <v>17</v>
      </c>
      <c r="J27" s="8">
        <v>16</v>
      </c>
      <c r="K27" s="8">
        <v>15</v>
      </c>
      <c r="L27" s="8">
        <v>13</v>
      </c>
      <c r="M27" s="7">
        <v>14</v>
      </c>
      <c r="N27" s="7">
        <v>12</v>
      </c>
      <c r="O27" s="8">
        <v>13</v>
      </c>
      <c r="P27" s="8">
        <v>15</v>
      </c>
      <c r="Q27" s="8">
        <v>12</v>
      </c>
      <c r="R27" s="37">
        <v>11.8</v>
      </c>
      <c r="S27" s="37">
        <v>11</v>
      </c>
      <c r="T27" s="37">
        <v>14.3</v>
      </c>
      <c r="U27" s="37">
        <v>13.7</v>
      </c>
      <c r="V27" s="37">
        <v>9.4</v>
      </c>
      <c r="W27" s="7" t="s">
        <v>412</v>
      </c>
      <c r="X27" s="2" t="s">
        <v>414</v>
      </c>
      <c r="Y27" s="74" t="s">
        <v>414</v>
      </c>
    </row>
    <row r="28" spans="1:28" ht="18" customHeight="1" x14ac:dyDescent="0.35">
      <c r="A28" s="104" t="s">
        <v>409</v>
      </c>
      <c r="B28" s="8" t="s">
        <v>122</v>
      </c>
      <c r="C28" s="8" t="s">
        <v>123</v>
      </c>
      <c r="D28" s="8" t="s">
        <v>5</v>
      </c>
      <c r="E28" s="9" t="s">
        <v>414</v>
      </c>
      <c r="F28" s="9" t="s">
        <v>414</v>
      </c>
      <c r="G28" s="8">
        <v>25</v>
      </c>
      <c r="H28" s="8">
        <v>26</v>
      </c>
      <c r="I28" s="8">
        <v>19</v>
      </c>
      <c r="J28" s="8">
        <v>22</v>
      </c>
      <c r="K28" s="8">
        <v>18</v>
      </c>
      <c r="L28" s="8">
        <v>18</v>
      </c>
      <c r="M28" s="7">
        <v>22</v>
      </c>
      <c r="N28" s="7">
        <v>21</v>
      </c>
      <c r="O28" s="8">
        <v>20</v>
      </c>
      <c r="P28" s="8">
        <v>18</v>
      </c>
      <c r="Q28" s="7" t="s">
        <v>412</v>
      </c>
      <c r="R28" s="39">
        <v>12.6</v>
      </c>
      <c r="S28" s="39">
        <v>13</v>
      </c>
      <c r="T28" s="37">
        <v>14.7</v>
      </c>
      <c r="U28" s="37">
        <v>11</v>
      </c>
      <c r="V28" s="7" t="s">
        <v>412</v>
      </c>
      <c r="W28" s="7" t="s">
        <v>412</v>
      </c>
      <c r="X28" s="37">
        <v>13</v>
      </c>
      <c r="Y28" s="40">
        <v>12.9</v>
      </c>
    </row>
    <row r="29" spans="1:28" ht="18" customHeight="1" x14ac:dyDescent="0.35">
      <c r="A29" s="104" t="s">
        <v>409</v>
      </c>
      <c r="B29" s="8" t="s">
        <v>124</v>
      </c>
      <c r="C29" s="8" t="s">
        <v>123</v>
      </c>
      <c r="D29" s="8" t="s">
        <v>5</v>
      </c>
      <c r="E29" s="9" t="s">
        <v>414</v>
      </c>
      <c r="F29" s="9" t="s">
        <v>414</v>
      </c>
      <c r="G29" s="8">
        <v>25</v>
      </c>
      <c r="H29" s="8">
        <v>22</v>
      </c>
      <c r="I29" s="8">
        <v>22</v>
      </c>
      <c r="J29" s="8">
        <v>17</v>
      </c>
      <c r="K29" s="8">
        <v>19</v>
      </c>
      <c r="L29" s="8">
        <v>19</v>
      </c>
      <c r="M29" s="7">
        <v>17</v>
      </c>
      <c r="N29" s="7">
        <v>15</v>
      </c>
      <c r="O29" s="7" t="s">
        <v>412</v>
      </c>
      <c r="P29" s="7" t="s">
        <v>412</v>
      </c>
      <c r="Q29" s="7" t="s">
        <v>412</v>
      </c>
      <c r="R29" s="39">
        <v>14.9</v>
      </c>
      <c r="S29" s="39">
        <v>16</v>
      </c>
      <c r="T29" s="37">
        <v>17</v>
      </c>
      <c r="U29" s="37">
        <v>11.7</v>
      </c>
      <c r="V29" s="37">
        <v>9.5</v>
      </c>
      <c r="W29" s="37">
        <v>10.199999999999999</v>
      </c>
      <c r="X29" s="37">
        <v>11.4</v>
      </c>
      <c r="Y29" s="74" t="s">
        <v>414</v>
      </c>
    </row>
    <row r="30" spans="1:28" ht="18" customHeight="1" x14ac:dyDescent="0.35">
      <c r="A30" s="104" t="s">
        <v>409</v>
      </c>
      <c r="B30" s="8" t="s">
        <v>136</v>
      </c>
      <c r="C30" s="8" t="s">
        <v>123</v>
      </c>
      <c r="D30" s="8" t="s">
        <v>5</v>
      </c>
      <c r="E30" s="9" t="s">
        <v>414</v>
      </c>
      <c r="F30" s="9" t="s">
        <v>414</v>
      </c>
      <c r="G30" s="9" t="s">
        <v>414</v>
      </c>
      <c r="H30" s="8">
        <v>20</v>
      </c>
      <c r="I30" s="8">
        <v>18</v>
      </c>
      <c r="J30" s="8">
        <v>15</v>
      </c>
      <c r="K30" s="8">
        <v>15</v>
      </c>
      <c r="L30" s="8">
        <v>16</v>
      </c>
      <c r="M30" s="8">
        <v>16</v>
      </c>
      <c r="N30" s="8">
        <v>14</v>
      </c>
      <c r="O30" s="8">
        <v>16</v>
      </c>
      <c r="P30" s="8">
        <v>15</v>
      </c>
      <c r="Q30" s="8">
        <v>13</v>
      </c>
      <c r="R30" s="37">
        <v>12.1</v>
      </c>
      <c r="S30" s="37">
        <v>11</v>
      </c>
      <c r="T30" s="37">
        <v>12.3</v>
      </c>
      <c r="U30" s="37">
        <v>13.6</v>
      </c>
      <c r="V30" s="37">
        <v>8.9</v>
      </c>
      <c r="W30" s="37">
        <v>10.1</v>
      </c>
      <c r="X30" s="37">
        <v>11.8</v>
      </c>
      <c r="Y30" s="40">
        <v>10.199999999999999</v>
      </c>
    </row>
    <row r="31" spans="1:28" ht="18" customHeight="1" x14ac:dyDescent="0.35">
      <c r="A31" s="104" t="s">
        <v>409</v>
      </c>
      <c r="B31" s="8" t="s">
        <v>127</v>
      </c>
      <c r="C31" s="8" t="s">
        <v>128</v>
      </c>
      <c r="D31" s="8" t="s">
        <v>5</v>
      </c>
      <c r="E31" s="9" t="s">
        <v>414</v>
      </c>
      <c r="F31" s="9" t="s">
        <v>414</v>
      </c>
      <c r="G31" s="9" t="s">
        <v>414</v>
      </c>
      <c r="H31" s="8">
        <v>24</v>
      </c>
      <c r="I31" s="8">
        <v>22</v>
      </c>
      <c r="J31" s="8">
        <v>17</v>
      </c>
      <c r="K31" s="8">
        <v>17</v>
      </c>
      <c r="L31" s="8">
        <v>17</v>
      </c>
      <c r="M31" s="7">
        <v>19</v>
      </c>
      <c r="N31" s="7">
        <v>16</v>
      </c>
      <c r="O31" s="8">
        <v>15</v>
      </c>
      <c r="P31" s="8">
        <v>16</v>
      </c>
      <c r="Q31" s="8">
        <v>17</v>
      </c>
      <c r="R31" s="39" t="s">
        <v>414</v>
      </c>
      <c r="S31" s="39" t="s">
        <v>414</v>
      </c>
      <c r="T31" s="39" t="s">
        <v>414</v>
      </c>
      <c r="U31" s="39" t="s">
        <v>414</v>
      </c>
      <c r="V31" s="39" t="s">
        <v>414</v>
      </c>
      <c r="W31" s="39" t="s">
        <v>414</v>
      </c>
      <c r="X31" s="39" t="s">
        <v>414</v>
      </c>
      <c r="Y31" s="74" t="s">
        <v>414</v>
      </c>
    </row>
    <row r="32" spans="1:28" ht="18" customHeight="1" x14ac:dyDescent="0.35">
      <c r="A32" s="104" t="s">
        <v>409</v>
      </c>
      <c r="B32" s="8" t="s">
        <v>137</v>
      </c>
      <c r="C32" s="8" t="s">
        <v>123</v>
      </c>
      <c r="D32" s="8" t="s">
        <v>5</v>
      </c>
      <c r="E32" s="9" t="s">
        <v>414</v>
      </c>
      <c r="F32" s="9" t="s">
        <v>414</v>
      </c>
      <c r="G32" s="9" t="s">
        <v>414</v>
      </c>
      <c r="H32" s="9" t="s">
        <v>414</v>
      </c>
      <c r="I32" s="8">
        <v>26</v>
      </c>
      <c r="J32" s="8">
        <v>18</v>
      </c>
      <c r="K32" s="8">
        <v>17</v>
      </c>
      <c r="L32" s="7">
        <v>18</v>
      </c>
      <c r="M32" s="7">
        <v>16</v>
      </c>
      <c r="N32" s="8">
        <v>16</v>
      </c>
      <c r="O32" s="7">
        <v>17</v>
      </c>
      <c r="P32" s="8">
        <v>17</v>
      </c>
      <c r="Q32" s="8">
        <v>15</v>
      </c>
      <c r="R32" s="39" t="s">
        <v>3</v>
      </c>
      <c r="S32" s="39" t="s">
        <v>414</v>
      </c>
      <c r="T32" s="39" t="s">
        <v>414</v>
      </c>
      <c r="U32" s="39" t="s">
        <v>414</v>
      </c>
      <c r="V32" s="39" t="s">
        <v>414</v>
      </c>
      <c r="W32" s="39" t="s">
        <v>414</v>
      </c>
      <c r="X32" s="39" t="s">
        <v>414</v>
      </c>
      <c r="Y32" s="74" t="s">
        <v>414</v>
      </c>
    </row>
    <row r="33" spans="1:25" ht="18" customHeight="1" x14ac:dyDescent="0.35">
      <c r="A33" s="104" t="s">
        <v>409</v>
      </c>
      <c r="B33" s="8" t="s">
        <v>4</v>
      </c>
      <c r="C33" s="8" t="s">
        <v>121</v>
      </c>
      <c r="D33" s="8" t="s">
        <v>5</v>
      </c>
      <c r="E33" s="7" t="s">
        <v>414</v>
      </c>
      <c r="F33" s="7">
        <v>19</v>
      </c>
      <c r="G33" s="8">
        <v>18</v>
      </c>
      <c r="H33" s="8">
        <v>20</v>
      </c>
      <c r="I33" s="8">
        <v>19</v>
      </c>
      <c r="J33" s="8">
        <v>15</v>
      </c>
      <c r="K33" s="7" t="s">
        <v>412</v>
      </c>
      <c r="L33" s="8">
        <v>14</v>
      </c>
      <c r="M33" s="7">
        <v>15</v>
      </c>
      <c r="N33" s="7" t="s">
        <v>412</v>
      </c>
      <c r="O33" s="8">
        <v>14</v>
      </c>
      <c r="P33" s="7" t="s">
        <v>412</v>
      </c>
      <c r="Q33" s="7">
        <v>10</v>
      </c>
      <c r="R33" s="39">
        <v>10.7</v>
      </c>
      <c r="S33" s="39">
        <v>10</v>
      </c>
      <c r="T33" s="37">
        <v>10.7</v>
      </c>
      <c r="U33" s="37">
        <v>10.9</v>
      </c>
      <c r="V33" s="37">
        <v>8.1</v>
      </c>
      <c r="W33" s="37">
        <v>8.5</v>
      </c>
      <c r="X33" s="37">
        <v>9.1999999999999993</v>
      </c>
      <c r="Y33" s="40">
        <v>8.6</v>
      </c>
    </row>
    <row r="34" spans="1:25" ht="18" customHeight="1" x14ac:dyDescent="0.35">
      <c r="A34" s="104" t="s">
        <v>409</v>
      </c>
      <c r="B34" s="8" t="s">
        <v>132</v>
      </c>
      <c r="C34" s="8" t="s">
        <v>123</v>
      </c>
      <c r="D34" s="8" t="s">
        <v>5</v>
      </c>
      <c r="E34" s="9" t="s">
        <v>414</v>
      </c>
      <c r="F34" s="9" t="s">
        <v>414</v>
      </c>
      <c r="G34" s="7">
        <v>27</v>
      </c>
      <c r="H34" s="7">
        <v>27</v>
      </c>
      <c r="I34" s="7">
        <v>25</v>
      </c>
      <c r="J34" s="7">
        <v>10</v>
      </c>
      <c r="K34" s="7">
        <v>19</v>
      </c>
      <c r="L34" s="7">
        <v>23</v>
      </c>
      <c r="M34" s="7" t="s">
        <v>412</v>
      </c>
      <c r="N34" s="7">
        <v>13</v>
      </c>
      <c r="O34" s="7" t="s">
        <v>3</v>
      </c>
      <c r="P34" s="7" t="s">
        <v>412</v>
      </c>
      <c r="Q34" s="7">
        <v>10</v>
      </c>
      <c r="R34" s="39">
        <v>11.5</v>
      </c>
      <c r="S34" s="39">
        <v>13</v>
      </c>
      <c r="T34" s="37">
        <v>13.5</v>
      </c>
      <c r="U34" s="37">
        <v>15</v>
      </c>
      <c r="V34" s="37">
        <v>10.8</v>
      </c>
      <c r="W34" s="37">
        <v>6</v>
      </c>
      <c r="X34" s="37">
        <v>11.4</v>
      </c>
      <c r="Y34" s="7" t="s">
        <v>412</v>
      </c>
    </row>
    <row r="35" spans="1:25" ht="18" customHeight="1" x14ac:dyDescent="0.35">
      <c r="A35" s="104" t="s">
        <v>409</v>
      </c>
      <c r="B35" s="8" t="s">
        <v>138</v>
      </c>
      <c r="C35" s="8" t="s">
        <v>22</v>
      </c>
      <c r="D35" s="8" t="s">
        <v>5</v>
      </c>
      <c r="E35" s="9" t="s">
        <v>414</v>
      </c>
      <c r="F35" s="9" t="s">
        <v>414</v>
      </c>
      <c r="G35" s="7">
        <v>14</v>
      </c>
      <c r="H35" s="7">
        <v>15</v>
      </c>
      <c r="I35" s="7">
        <v>15</v>
      </c>
      <c r="J35" s="7">
        <v>12</v>
      </c>
      <c r="K35" s="7">
        <v>11</v>
      </c>
      <c r="L35" s="7">
        <v>12</v>
      </c>
      <c r="M35" s="7">
        <v>12</v>
      </c>
      <c r="N35" s="7">
        <v>11</v>
      </c>
      <c r="O35" s="7">
        <v>12</v>
      </c>
      <c r="P35" s="7" t="s">
        <v>412</v>
      </c>
      <c r="Q35" s="7">
        <v>11</v>
      </c>
      <c r="R35" s="7" t="s">
        <v>412</v>
      </c>
      <c r="S35" s="39">
        <v>11</v>
      </c>
      <c r="T35" s="39">
        <v>8.6999999999999993</v>
      </c>
      <c r="U35" s="39">
        <v>8.8000000000000007</v>
      </c>
      <c r="V35" s="39">
        <v>6.9</v>
      </c>
      <c r="W35" s="39">
        <v>4.3</v>
      </c>
      <c r="X35" s="37">
        <v>8.1999999999999993</v>
      </c>
      <c r="Y35" s="7" t="s">
        <v>412</v>
      </c>
    </row>
    <row r="36" spans="1:25" ht="18" customHeight="1" x14ac:dyDescent="0.35">
      <c r="A36" s="104" t="s">
        <v>409</v>
      </c>
      <c r="B36" s="8" t="s">
        <v>131</v>
      </c>
      <c r="C36" s="8" t="s">
        <v>128</v>
      </c>
      <c r="D36" s="8" t="s">
        <v>5</v>
      </c>
      <c r="E36" s="7">
        <v>32</v>
      </c>
      <c r="F36" s="7">
        <v>27</v>
      </c>
      <c r="G36" s="8">
        <v>29</v>
      </c>
      <c r="H36" s="8">
        <v>38</v>
      </c>
      <c r="I36" s="8">
        <v>32</v>
      </c>
      <c r="J36" s="8">
        <v>27</v>
      </c>
      <c r="K36" s="8">
        <v>26</v>
      </c>
      <c r="L36" s="8">
        <v>29</v>
      </c>
      <c r="M36" s="7" t="s">
        <v>412</v>
      </c>
      <c r="N36" s="7" t="s">
        <v>412</v>
      </c>
      <c r="O36" s="8">
        <v>23</v>
      </c>
      <c r="P36" s="7" t="s">
        <v>414</v>
      </c>
      <c r="Q36" s="7" t="s">
        <v>414</v>
      </c>
      <c r="R36" s="7" t="s">
        <v>414</v>
      </c>
      <c r="S36" s="7" t="s">
        <v>414</v>
      </c>
      <c r="T36" s="39" t="s">
        <v>414</v>
      </c>
      <c r="U36" s="39" t="s">
        <v>414</v>
      </c>
      <c r="V36" s="39" t="s">
        <v>414</v>
      </c>
      <c r="W36" s="39" t="s">
        <v>414</v>
      </c>
      <c r="X36" s="37">
        <v>12.5</v>
      </c>
      <c r="Y36" s="40">
        <v>12</v>
      </c>
    </row>
    <row r="37" spans="1:25" ht="18" customHeight="1" x14ac:dyDescent="0.35">
      <c r="A37" s="104" t="s">
        <v>409</v>
      </c>
      <c r="B37" s="8" t="s">
        <v>413</v>
      </c>
      <c r="C37" s="8" t="s">
        <v>130</v>
      </c>
      <c r="D37" s="8" t="s">
        <v>5</v>
      </c>
      <c r="E37" s="8">
        <v>21</v>
      </c>
      <c r="F37" s="7" t="s">
        <v>412</v>
      </c>
      <c r="G37" s="8">
        <v>20</v>
      </c>
      <c r="H37" s="8">
        <v>21</v>
      </c>
      <c r="I37" s="8">
        <v>20</v>
      </c>
      <c r="J37" s="8">
        <v>19</v>
      </c>
      <c r="K37" s="8">
        <v>25</v>
      </c>
      <c r="L37" s="7" t="s">
        <v>412</v>
      </c>
      <c r="M37" s="7">
        <v>17</v>
      </c>
      <c r="N37" s="7" t="s">
        <v>412</v>
      </c>
      <c r="O37" s="7" t="s">
        <v>414</v>
      </c>
      <c r="P37" s="7" t="s">
        <v>414</v>
      </c>
      <c r="Q37" s="7" t="s">
        <v>414</v>
      </c>
      <c r="R37" s="39" t="s">
        <v>414</v>
      </c>
      <c r="S37" s="39" t="s">
        <v>414</v>
      </c>
      <c r="T37" s="39" t="s">
        <v>414</v>
      </c>
      <c r="U37" s="39" t="s">
        <v>414</v>
      </c>
      <c r="V37" s="39" t="s">
        <v>414</v>
      </c>
      <c r="W37" s="39" t="s">
        <v>414</v>
      </c>
      <c r="X37" s="39" t="s">
        <v>414</v>
      </c>
      <c r="Y37" s="74" t="s">
        <v>414</v>
      </c>
    </row>
    <row r="38" spans="1:25" ht="18" customHeight="1" x14ac:dyDescent="0.35">
      <c r="A38" s="104" t="s">
        <v>409</v>
      </c>
      <c r="B38" s="8" t="s">
        <v>133</v>
      </c>
      <c r="C38" s="8" t="s">
        <v>123</v>
      </c>
      <c r="D38" s="8" t="s">
        <v>5</v>
      </c>
      <c r="E38" s="8">
        <v>15</v>
      </c>
      <c r="F38" s="8">
        <v>14</v>
      </c>
      <c r="G38" s="8">
        <v>15</v>
      </c>
      <c r="H38" s="8">
        <v>16</v>
      </c>
      <c r="I38" s="8">
        <v>14</v>
      </c>
      <c r="J38" s="8">
        <v>12</v>
      </c>
      <c r="K38" s="8">
        <v>12</v>
      </c>
      <c r="L38" s="8">
        <v>14</v>
      </c>
      <c r="M38" s="8">
        <v>12</v>
      </c>
      <c r="N38" s="8">
        <v>11</v>
      </c>
      <c r="O38" s="8">
        <v>12</v>
      </c>
      <c r="P38" s="8">
        <v>11</v>
      </c>
      <c r="Q38" s="8">
        <v>9</v>
      </c>
      <c r="R38" s="37">
        <v>8.6</v>
      </c>
      <c r="S38" s="39" t="s">
        <v>414</v>
      </c>
      <c r="T38" s="39" t="s">
        <v>414</v>
      </c>
      <c r="U38" s="39">
        <v>9.4</v>
      </c>
      <c r="V38" s="39">
        <v>7.8</v>
      </c>
      <c r="W38" s="39">
        <v>9</v>
      </c>
      <c r="X38" s="37">
        <v>8.6</v>
      </c>
      <c r="Y38" s="40">
        <v>8.6</v>
      </c>
    </row>
    <row r="39" spans="1:25" ht="18" customHeight="1" x14ac:dyDescent="0.35">
      <c r="A39" s="104" t="s">
        <v>409</v>
      </c>
      <c r="B39" s="8" t="s">
        <v>134</v>
      </c>
      <c r="C39" s="8" t="s">
        <v>123</v>
      </c>
      <c r="D39" s="8" t="s">
        <v>5</v>
      </c>
      <c r="E39" s="7" t="s">
        <v>412</v>
      </c>
      <c r="F39" s="7">
        <v>17</v>
      </c>
      <c r="G39" s="8">
        <v>19</v>
      </c>
      <c r="H39" s="8">
        <v>21</v>
      </c>
      <c r="I39" s="8">
        <v>20</v>
      </c>
      <c r="J39" s="8">
        <v>16</v>
      </c>
      <c r="K39" s="8">
        <v>16</v>
      </c>
      <c r="L39" s="8">
        <v>19</v>
      </c>
      <c r="M39" s="7">
        <v>19</v>
      </c>
      <c r="N39" s="7">
        <v>15</v>
      </c>
      <c r="O39" s="8">
        <v>16</v>
      </c>
      <c r="P39" s="8">
        <v>14</v>
      </c>
      <c r="Q39" s="8">
        <v>13</v>
      </c>
      <c r="R39" s="37">
        <v>12.6</v>
      </c>
      <c r="S39" s="37">
        <v>13</v>
      </c>
      <c r="T39" s="39" t="s">
        <v>414</v>
      </c>
      <c r="U39" s="39" t="s">
        <v>414</v>
      </c>
      <c r="V39" s="39" t="s">
        <v>414</v>
      </c>
      <c r="W39" s="39" t="s">
        <v>414</v>
      </c>
      <c r="X39" s="39" t="s">
        <v>414</v>
      </c>
      <c r="Y39" s="74" t="s">
        <v>414</v>
      </c>
    </row>
    <row r="40" spans="1:25" ht="27.75" customHeight="1" x14ac:dyDescent="0.35">
      <c r="A40" s="104" t="s">
        <v>410</v>
      </c>
      <c r="B40" s="8" t="s">
        <v>2</v>
      </c>
      <c r="C40" s="8" t="s">
        <v>121</v>
      </c>
      <c r="D40" s="8" t="s">
        <v>5</v>
      </c>
      <c r="E40" s="8">
        <v>22</v>
      </c>
      <c r="F40" s="7">
        <v>19</v>
      </c>
      <c r="G40" s="8">
        <v>19</v>
      </c>
      <c r="H40" s="8">
        <v>20</v>
      </c>
      <c r="I40" s="8" t="s">
        <v>414</v>
      </c>
      <c r="J40" s="8" t="s">
        <v>414</v>
      </c>
      <c r="K40" s="8" t="s">
        <v>414</v>
      </c>
      <c r="L40" s="8">
        <v>7</v>
      </c>
      <c r="M40" s="7">
        <v>8</v>
      </c>
      <c r="N40" s="7">
        <v>9</v>
      </c>
      <c r="O40" s="8">
        <v>9</v>
      </c>
      <c r="P40" s="8">
        <v>10</v>
      </c>
      <c r="Q40" s="8">
        <v>8</v>
      </c>
      <c r="R40" s="37">
        <v>5</v>
      </c>
      <c r="S40" s="37">
        <v>6</v>
      </c>
      <c r="T40" s="37">
        <v>6.9</v>
      </c>
      <c r="U40" s="37">
        <v>7.3</v>
      </c>
      <c r="V40" s="37">
        <v>5</v>
      </c>
      <c r="W40" s="7" t="s">
        <v>412</v>
      </c>
      <c r="X40" s="39" t="s">
        <v>414</v>
      </c>
      <c r="Y40" s="39" t="s">
        <v>414</v>
      </c>
    </row>
    <row r="41" spans="1:25" ht="18" customHeight="1" x14ac:dyDescent="0.35">
      <c r="A41" s="104" t="s">
        <v>410</v>
      </c>
      <c r="B41" s="8" t="s">
        <v>122</v>
      </c>
      <c r="C41" s="8" t="s">
        <v>123</v>
      </c>
      <c r="D41" s="8" t="s">
        <v>5</v>
      </c>
      <c r="E41" s="9" t="s">
        <v>414</v>
      </c>
      <c r="F41" s="9" t="s">
        <v>414</v>
      </c>
      <c r="G41" s="8">
        <v>25</v>
      </c>
      <c r="H41" s="8">
        <v>26</v>
      </c>
      <c r="I41" s="8" t="s">
        <v>414</v>
      </c>
      <c r="J41" s="8" t="s">
        <v>414</v>
      </c>
      <c r="K41" s="8" t="s">
        <v>414</v>
      </c>
      <c r="L41" s="8" t="s">
        <v>414</v>
      </c>
      <c r="M41" s="7" t="s">
        <v>414</v>
      </c>
      <c r="N41" s="7" t="s">
        <v>414</v>
      </c>
      <c r="O41" s="8" t="s">
        <v>414</v>
      </c>
      <c r="P41" s="7" t="s">
        <v>412</v>
      </c>
      <c r="Q41" s="7">
        <v>11</v>
      </c>
      <c r="R41" s="39">
        <v>7</v>
      </c>
      <c r="S41" s="39">
        <v>7</v>
      </c>
      <c r="T41" s="39">
        <v>8.1</v>
      </c>
      <c r="U41" s="39">
        <v>6.6</v>
      </c>
      <c r="V41" s="7" t="s">
        <v>412</v>
      </c>
      <c r="W41" s="7" t="s">
        <v>412</v>
      </c>
      <c r="X41" s="39">
        <v>7.1</v>
      </c>
      <c r="Y41" s="40">
        <v>6.6</v>
      </c>
    </row>
    <row r="42" spans="1:25" ht="18" customHeight="1" x14ac:dyDescent="0.35">
      <c r="A42" s="104" t="s">
        <v>410</v>
      </c>
      <c r="B42" s="8" t="s">
        <v>202</v>
      </c>
      <c r="C42" s="8" t="s">
        <v>22</v>
      </c>
      <c r="D42" s="8" t="s">
        <v>5</v>
      </c>
      <c r="E42" s="9" t="s">
        <v>414</v>
      </c>
      <c r="F42" s="9" t="s">
        <v>414</v>
      </c>
      <c r="G42" s="8">
        <v>25</v>
      </c>
      <c r="H42" s="8">
        <v>22</v>
      </c>
      <c r="I42" s="8">
        <v>4</v>
      </c>
      <c r="J42" s="8">
        <v>3</v>
      </c>
      <c r="K42" s="8">
        <v>3</v>
      </c>
      <c r="L42" s="8" t="s">
        <v>414</v>
      </c>
      <c r="M42" s="7">
        <v>4</v>
      </c>
      <c r="N42" s="7">
        <v>4</v>
      </c>
      <c r="O42" s="7" t="s">
        <v>414</v>
      </c>
      <c r="P42" s="7">
        <v>7</v>
      </c>
      <c r="Q42" s="7">
        <v>3</v>
      </c>
      <c r="R42" s="39">
        <v>3</v>
      </c>
      <c r="S42" s="39">
        <v>5</v>
      </c>
      <c r="T42" s="39">
        <v>5</v>
      </c>
      <c r="U42" s="39">
        <v>4.4000000000000004</v>
      </c>
      <c r="V42" s="39">
        <v>3.3</v>
      </c>
      <c r="W42" s="39">
        <f>'[1]Site Data and Capture Rate'!AC12</f>
        <v>3.5</v>
      </c>
      <c r="X42" s="39">
        <v>3.8</v>
      </c>
      <c r="Y42" s="40">
        <v>3.4</v>
      </c>
    </row>
    <row r="43" spans="1:25" ht="18" customHeight="1" x14ac:dyDescent="0.35">
      <c r="A43" s="104" t="s">
        <v>410</v>
      </c>
      <c r="B43" s="8" t="s">
        <v>4</v>
      </c>
      <c r="C43" s="8" t="s">
        <v>121</v>
      </c>
      <c r="D43" s="8" t="s">
        <v>5</v>
      </c>
      <c r="E43" s="7" t="s">
        <v>414</v>
      </c>
      <c r="F43" s="7">
        <v>19</v>
      </c>
      <c r="G43" s="8">
        <v>18</v>
      </c>
      <c r="H43" s="8">
        <v>20</v>
      </c>
      <c r="I43" s="8" t="s">
        <v>414</v>
      </c>
      <c r="J43" s="8" t="s">
        <v>414</v>
      </c>
      <c r="K43" s="7">
        <v>8</v>
      </c>
      <c r="L43" s="8">
        <v>9</v>
      </c>
      <c r="M43" s="7">
        <v>12</v>
      </c>
      <c r="N43" s="7" t="s">
        <v>414</v>
      </c>
      <c r="O43" s="8">
        <v>8</v>
      </c>
      <c r="P43" s="7" t="s">
        <v>414</v>
      </c>
      <c r="Q43" s="7">
        <v>6</v>
      </c>
      <c r="R43" s="39">
        <v>6</v>
      </c>
      <c r="S43" s="39">
        <v>7</v>
      </c>
      <c r="T43" s="39">
        <v>6.3</v>
      </c>
      <c r="U43" s="39">
        <v>6.3</v>
      </c>
      <c r="V43" s="39">
        <v>4.4000000000000004</v>
      </c>
      <c r="W43" s="39">
        <f>'[1]Site Data and Capture Rate'!AC30</f>
        <v>4.8</v>
      </c>
      <c r="X43" s="39">
        <v>5.0999999999999996</v>
      </c>
      <c r="Y43" s="40">
        <v>4.5999999999999996</v>
      </c>
    </row>
    <row r="44" spans="1:25" ht="18" customHeight="1" x14ac:dyDescent="0.35">
      <c r="A44" s="104" t="s">
        <v>410</v>
      </c>
      <c r="B44" s="8" t="s">
        <v>131</v>
      </c>
      <c r="C44" s="8" t="s">
        <v>128</v>
      </c>
      <c r="D44" s="8" t="s">
        <v>5</v>
      </c>
      <c r="E44" s="7">
        <v>32</v>
      </c>
      <c r="F44" s="7">
        <v>27</v>
      </c>
      <c r="G44" s="8">
        <v>29</v>
      </c>
      <c r="H44" s="8">
        <v>38</v>
      </c>
      <c r="I44" s="8" t="s">
        <v>414</v>
      </c>
      <c r="J44" s="8" t="s">
        <v>414</v>
      </c>
      <c r="K44" s="8" t="s">
        <v>414</v>
      </c>
      <c r="L44" s="8">
        <v>23</v>
      </c>
      <c r="M44" s="7">
        <v>22</v>
      </c>
      <c r="N44" s="7">
        <v>20</v>
      </c>
      <c r="O44" s="8">
        <v>16</v>
      </c>
      <c r="P44" s="7" t="s">
        <v>414</v>
      </c>
      <c r="Q44" s="7" t="s">
        <v>414</v>
      </c>
      <c r="R44" s="7" t="s">
        <v>414</v>
      </c>
      <c r="S44" s="7" t="s">
        <v>414</v>
      </c>
      <c r="T44" s="7" t="s">
        <v>414</v>
      </c>
      <c r="U44" s="7" t="s">
        <v>414</v>
      </c>
      <c r="V44" s="7" t="s">
        <v>414</v>
      </c>
      <c r="W44" s="7" t="s">
        <v>414</v>
      </c>
      <c r="X44" s="39">
        <v>6.8</v>
      </c>
      <c r="Y44" s="40">
        <v>6.5</v>
      </c>
    </row>
    <row r="45" spans="1:25" ht="18" customHeight="1" x14ac:dyDescent="0.35">
      <c r="A45" s="104" t="s">
        <v>410</v>
      </c>
      <c r="B45" s="8" t="s">
        <v>139</v>
      </c>
      <c r="C45" s="8" t="s">
        <v>130</v>
      </c>
      <c r="D45" s="8" t="s">
        <v>5</v>
      </c>
      <c r="E45" s="8">
        <v>21</v>
      </c>
      <c r="F45" s="7" t="s">
        <v>412</v>
      </c>
      <c r="G45" s="8">
        <v>20</v>
      </c>
      <c r="H45" s="8">
        <v>21</v>
      </c>
      <c r="I45" s="8" t="s">
        <v>414</v>
      </c>
      <c r="J45" s="8" t="s">
        <v>414</v>
      </c>
      <c r="K45" s="8">
        <v>12</v>
      </c>
      <c r="L45" s="7">
        <v>12</v>
      </c>
      <c r="M45" s="7">
        <v>10</v>
      </c>
      <c r="N45" s="7" t="s">
        <v>414</v>
      </c>
      <c r="O45" s="7" t="s">
        <v>414</v>
      </c>
      <c r="P45" s="7" t="s">
        <v>414</v>
      </c>
      <c r="Q45" s="7" t="s">
        <v>414</v>
      </c>
      <c r="R45" s="39" t="s">
        <v>414</v>
      </c>
      <c r="S45" s="39" t="s">
        <v>414</v>
      </c>
      <c r="T45" s="39" t="s">
        <v>414</v>
      </c>
      <c r="U45" s="39" t="s">
        <v>414</v>
      </c>
      <c r="V45" s="39" t="s">
        <v>414</v>
      </c>
      <c r="W45" s="39" t="s">
        <v>414</v>
      </c>
      <c r="X45" s="39" t="s">
        <v>414</v>
      </c>
      <c r="Y45" s="39" t="s">
        <v>414</v>
      </c>
    </row>
    <row r="46" spans="1:25" ht="18" customHeight="1" x14ac:dyDescent="0.35">
      <c r="A46" s="104" t="s">
        <v>410</v>
      </c>
      <c r="B46" s="8" t="s">
        <v>203</v>
      </c>
      <c r="C46" s="8" t="s">
        <v>123</v>
      </c>
      <c r="D46" s="8" t="s">
        <v>5</v>
      </c>
      <c r="E46" s="8">
        <v>15</v>
      </c>
      <c r="F46" s="7">
        <v>14</v>
      </c>
      <c r="G46" s="8">
        <v>15</v>
      </c>
      <c r="H46" s="8">
        <v>16</v>
      </c>
      <c r="I46" s="8" t="s">
        <v>414</v>
      </c>
      <c r="J46" s="8" t="s">
        <v>414</v>
      </c>
      <c r="K46" s="8" t="s">
        <v>414</v>
      </c>
      <c r="L46" s="7" t="s">
        <v>414</v>
      </c>
      <c r="M46" s="7" t="s">
        <v>414</v>
      </c>
      <c r="N46" s="7" t="s">
        <v>414</v>
      </c>
      <c r="O46" s="7" t="s">
        <v>414</v>
      </c>
      <c r="P46" s="7" t="s">
        <v>414</v>
      </c>
      <c r="Q46" s="7">
        <v>8</v>
      </c>
      <c r="R46" s="39">
        <v>8</v>
      </c>
      <c r="S46" s="39">
        <v>7</v>
      </c>
      <c r="T46" s="39">
        <v>7.4</v>
      </c>
      <c r="U46" s="39">
        <v>6.3</v>
      </c>
      <c r="V46" s="39">
        <v>4.9000000000000004</v>
      </c>
      <c r="W46" s="39">
        <f>'[1]Site Data and Capture Rate'!AC46</f>
        <v>5.5</v>
      </c>
      <c r="X46" s="39">
        <v>5.9</v>
      </c>
      <c r="Y46" s="39" t="s">
        <v>414</v>
      </c>
    </row>
    <row r="47" spans="1:25" ht="18" customHeight="1" x14ac:dyDescent="0.35">
      <c r="A47" s="104" t="s">
        <v>410</v>
      </c>
      <c r="B47" s="8" t="s">
        <v>204</v>
      </c>
      <c r="C47" s="8" t="s">
        <v>121</v>
      </c>
      <c r="D47" s="8" t="s">
        <v>5</v>
      </c>
      <c r="E47" s="7" t="s">
        <v>412</v>
      </c>
      <c r="F47" s="7">
        <v>17</v>
      </c>
      <c r="G47" s="8">
        <v>19</v>
      </c>
      <c r="H47" s="8">
        <v>21</v>
      </c>
      <c r="I47" s="8" t="s">
        <v>414</v>
      </c>
      <c r="J47" s="8" t="s">
        <v>414</v>
      </c>
      <c r="K47" s="8" t="s">
        <v>414</v>
      </c>
      <c r="L47" s="7" t="s">
        <v>414</v>
      </c>
      <c r="M47" s="7" t="s">
        <v>414</v>
      </c>
      <c r="N47" s="7" t="s">
        <v>414</v>
      </c>
      <c r="O47" s="7" t="s">
        <v>414</v>
      </c>
      <c r="P47" s="7">
        <v>7</v>
      </c>
      <c r="Q47" s="7">
        <v>7</v>
      </c>
      <c r="R47" s="39">
        <v>7</v>
      </c>
      <c r="S47" s="39">
        <v>8</v>
      </c>
      <c r="T47" s="39">
        <v>6.9</v>
      </c>
      <c r="U47" s="39">
        <v>6.7</v>
      </c>
      <c r="V47" s="39">
        <v>5</v>
      </c>
      <c r="W47" s="39">
        <f>'[1]Site Data and Capture Rate'!AC49</f>
        <v>5.2</v>
      </c>
      <c r="X47" s="39">
        <v>5.7</v>
      </c>
      <c r="Y47" s="40">
        <v>4.9000000000000004</v>
      </c>
    </row>
    <row r="48" spans="1:25" ht="18" customHeight="1" x14ac:dyDescent="0.35">
      <c r="A48" s="104" t="s">
        <v>410</v>
      </c>
      <c r="B48" s="8" t="s">
        <v>205</v>
      </c>
      <c r="C48" s="8" t="s">
        <v>206</v>
      </c>
      <c r="D48" s="8" t="s">
        <v>5</v>
      </c>
      <c r="E48" s="5">
        <v>0</v>
      </c>
      <c r="F48" s="5">
        <v>0</v>
      </c>
      <c r="G48" s="5">
        <v>0</v>
      </c>
      <c r="H48" s="5">
        <v>0</v>
      </c>
      <c r="I48" s="8" t="s">
        <v>414</v>
      </c>
      <c r="J48" s="8" t="s">
        <v>414</v>
      </c>
      <c r="K48" s="8">
        <v>9</v>
      </c>
      <c r="L48" s="8">
        <v>11</v>
      </c>
      <c r="M48" s="7">
        <v>11</v>
      </c>
      <c r="N48" s="7">
        <v>11</v>
      </c>
      <c r="O48" s="8" t="s">
        <v>414</v>
      </c>
      <c r="P48" s="8">
        <v>8</v>
      </c>
      <c r="Q48" s="8">
        <v>9</v>
      </c>
      <c r="R48" s="37">
        <v>6</v>
      </c>
      <c r="S48" s="37">
        <v>6</v>
      </c>
      <c r="T48" s="37">
        <v>7.2</v>
      </c>
      <c r="U48" s="37">
        <v>7.8</v>
      </c>
      <c r="V48" s="37">
        <v>6.1</v>
      </c>
      <c r="W48" s="37">
        <f>'[1]Site Data and Capture Rate'!AC51</f>
        <v>5.4</v>
      </c>
      <c r="X48" s="39">
        <v>7.8</v>
      </c>
      <c r="Y48" s="39" t="s">
        <v>414</v>
      </c>
    </row>
    <row r="49" spans="1:15" ht="20.25" customHeight="1" x14ac:dyDescent="0.2">
      <c r="A49" s="29"/>
      <c r="B49" s="29"/>
      <c r="L49"/>
    </row>
    <row r="51" spans="1:15" x14ac:dyDescent="0.2">
      <c r="A51" s="26"/>
      <c r="B51" s="26"/>
      <c r="C51" s="6"/>
      <c r="D51" s="6"/>
      <c r="E51" s="5"/>
      <c r="F51" s="3"/>
    </row>
    <row r="52" spans="1:15" x14ac:dyDescent="0.2">
      <c r="E52" s="5"/>
      <c r="F52" s="3"/>
    </row>
    <row r="53" spans="1:15" x14ac:dyDescent="0.2">
      <c r="A53" s="26"/>
      <c r="B53" s="26"/>
      <c r="E53" s="5"/>
      <c r="F53" s="3"/>
    </row>
    <row r="54" spans="1:15" x14ac:dyDescent="0.2">
      <c r="A54" s="26"/>
      <c r="B54" s="26"/>
      <c r="E54" s="5"/>
      <c r="F54" s="3"/>
    </row>
    <row r="55" spans="1:15" x14ac:dyDescent="0.2">
      <c r="A55" s="26"/>
      <c r="B55" s="26"/>
      <c r="E55" s="5"/>
      <c r="F55" s="3"/>
    </row>
    <row r="56" spans="1:15" x14ac:dyDescent="0.2">
      <c r="A56" s="4"/>
      <c r="B56" s="4"/>
      <c r="E56" s="5"/>
      <c r="F56" s="3"/>
    </row>
    <row r="57" spans="1:15" x14ac:dyDescent="0.2">
      <c r="A57" s="4"/>
      <c r="B57" s="4"/>
      <c r="C57" s="6"/>
      <c r="D57" s="6"/>
      <c r="E57" s="3"/>
      <c r="F57" s="3"/>
      <c r="G57" s="3"/>
      <c r="H57" s="3"/>
      <c r="I57" s="3"/>
      <c r="J57" s="3"/>
      <c r="K57" s="3"/>
      <c r="L57" s="3"/>
      <c r="M57" s="3"/>
      <c r="N57" s="3"/>
      <c r="O57" s="3"/>
    </row>
    <row r="58" spans="1:15" hidden="1" x14ac:dyDescent="0.2">
      <c r="A58" s="4"/>
      <c r="B58" s="4"/>
      <c r="E58" s="5"/>
      <c r="F58" s="3"/>
    </row>
    <row r="59" spans="1:15" x14ac:dyDescent="0.2">
      <c r="A59" s="4"/>
      <c r="B59" s="4"/>
      <c r="E59" s="3"/>
    </row>
    <row r="60" spans="1:15" x14ac:dyDescent="0.2">
      <c r="E60" s="3"/>
    </row>
    <row r="61" spans="1:15" x14ac:dyDescent="0.2">
      <c r="E61" s="3"/>
    </row>
  </sheetData>
  <pageMargins left="0.74803149606299213" right="0.74803149606299213" top="0.98425196850393704" bottom="0.9055118110236221" header="0.51181102362204722" footer="0.51181102362204722"/>
  <pageSetup paperSize="9" scale="37" orientation="portrait" r:id="rId1"/>
  <headerFooter alignWithMargins="0">
    <oddHeader>&amp;R&amp;"Arial,Bold"&amp;16ENVIRONMENT AND EMISSIONS</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D1D7-ECA8-4F9F-ABA6-D1B78BB21496}">
  <dimension ref="A1:P39"/>
  <sheetViews>
    <sheetView zoomScaleNormal="100" workbookViewId="0">
      <selection activeCell="I13" sqref="I13"/>
    </sheetView>
  </sheetViews>
  <sheetFormatPr defaultRowHeight="12.75" x14ac:dyDescent="0.2"/>
  <cols>
    <col min="1" max="1" width="27.42578125" style="142" customWidth="1"/>
    <col min="2" max="2" width="9" style="142" customWidth="1"/>
    <col min="3" max="3" width="10.42578125" style="142" customWidth="1"/>
    <col min="4" max="5" width="9" style="142" customWidth="1"/>
    <col min="6" max="6" width="13.42578125" style="142" customWidth="1"/>
    <col min="7" max="7" width="9.140625" style="142"/>
    <col min="8" max="8" width="13.140625" style="142" customWidth="1"/>
    <col min="9" max="16384" width="9.140625" style="142"/>
  </cols>
  <sheetData>
    <row r="1" spans="1:7" ht="15" x14ac:dyDescent="0.25">
      <c r="A1" s="151" t="s">
        <v>541</v>
      </c>
      <c r="B1" s="151"/>
      <c r="E1" s="143"/>
      <c r="F1" s="143"/>
    </row>
    <row r="2" spans="1:7" ht="15" x14ac:dyDescent="0.25">
      <c r="A2" s="150" t="s">
        <v>400</v>
      </c>
      <c r="B2" s="151"/>
      <c r="E2" s="143"/>
      <c r="F2" s="143"/>
    </row>
    <row r="3" spans="1:7" ht="15" x14ac:dyDescent="0.25">
      <c r="A3" s="150" t="s">
        <v>158</v>
      </c>
      <c r="B3" s="151"/>
      <c r="E3" s="143"/>
      <c r="F3" s="143"/>
    </row>
    <row r="4" spans="1:7" x14ac:dyDescent="0.2">
      <c r="B4" s="159"/>
      <c r="C4" s="159"/>
      <c r="D4" s="159"/>
      <c r="E4" s="159"/>
      <c r="F4" s="159"/>
    </row>
    <row r="5" spans="1:7" ht="64.5" x14ac:dyDescent="0.35">
      <c r="A5" s="160" t="s">
        <v>140</v>
      </c>
      <c r="B5" s="161" t="s">
        <v>542</v>
      </c>
      <c r="C5" s="161" t="s">
        <v>543</v>
      </c>
      <c r="D5" s="161" t="s">
        <v>544</v>
      </c>
      <c r="E5" s="162" t="s">
        <v>142</v>
      </c>
      <c r="F5" s="160" t="s">
        <v>141</v>
      </c>
    </row>
    <row r="6" spans="1:7" ht="15" x14ac:dyDescent="0.25">
      <c r="A6" s="151" t="s">
        <v>143</v>
      </c>
      <c r="B6" s="163">
        <v>0</v>
      </c>
      <c r="C6" s="163">
        <v>0</v>
      </c>
      <c r="D6" s="163">
        <v>3</v>
      </c>
      <c r="E6" s="163">
        <v>0</v>
      </c>
      <c r="F6" s="163">
        <v>3</v>
      </c>
      <c r="G6" s="164"/>
    </row>
    <row r="7" spans="1:7" ht="15" x14ac:dyDescent="0.25">
      <c r="A7" s="151" t="s">
        <v>144</v>
      </c>
      <c r="B7" s="163">
        <v>4</v>
      </c>
      <c r="C7" s="163">
        <v>1</v>
      </c>
      <c r="D7" s="163">
        <v>0</v>
      </c>
      <c r="E7" s="163">
        <v>0</v>
      </c>
      <c r="F7" s="163">
        <v>5</v>
      </c>
      <c r="G7" s="164"/>
    </row>
    <row r="8" spans="1:7" ht="15" x14ac:dyDescent="0.25">
      <c r="A8" s="151" t="s">
        <v>145</v>
      </c>
      <c r="B8" s="163">
        <v>0</v>
      </c>
      <c r="C8" s="163">
        <v>0</v>
      </c>
      <c r="D8" s="163">
        <v>1</v>
      </c>
      <c r="E8" s="163">
        <v>0</v>
      </c>
      <c r="F8" s="163">
        <v>1</v>
      </c>
      <c r="G8" s="164"/>
    </row>
    <row r="9" spans="1:7" ht="15" x14ac:dyDescent="0.25">
      <c r="A9" s="151" t="s">
        <v>146</v>
      </c>
      <c r="B9" s="163">
        <v>0</v>
      </c>
      <c r="C9" s="163">
        <v>0</v>
      </c>
      <c r="D9" s="163">
        <v>1</v>
      </c>
      <c r="E9" s="163">
        <v>0</v>
      </c>
      <c r="F9" s="163">
        <v>1</v>
      </c>
      <c r="G9" s="164"/>
    </row>
    <row r="10" spans="1:7" ht="15" x14ac:dyDescent="0.25">
      <c r="A10" s="151" t="s">
        <v>147</v>
      </c>
      <c r="B10" s="163">
        <v>1</v>
      </c>
      <c r="C10" s="163">
        <v>0</v>
      </c>
      <c r="D10" s="163">
        <v>0</v>
      </c>
      <c r="E10" s="163">
        <v>0</v>
      </c>
      <c r="F10" s="163">
        <v>1</v>
      </c>
      <c r="G10" s="164"/>
    </row>
    <row r="11" spans="1:7" ht="15" x14ac:dyDescent="0.25">
      <c r="A11" s="151" t="s">
        <v>148</v>
      </c>
      <c r="B11" s="163">
        <v>1</v>
      </c>
      <c r="C11" s="163">
        <v>0</v>
      </c>
      <c r="D11" s="163">
        <v>1</v>
      </c>
      <c r="E11" s="163">
        <v>1</v>
      </c>
      <c r="F11" s="163">
        <v>3</v>
      </c>
      <c r="G11" s="164"/>
    </row>
    <row r="12" spans="1:7" ht="15" x14ac:dyDescent="0.25">
      <c r="A12" s="151" t="s">
        <v>149</v>
      </c>
      <c r="B12" s="163">
        <v>0</v>
      </c>
      <c r="C12" s="163">
        <v>0</v>
      </c>
      <c r="D12" s="163">
        <v>0</v>
      </c>
      <c r="E12" s="163">
        <v>0</v>
      </c>
      <c r="F12" s="163">
        <v>0</v>
      </c>
      <c r="G12" s="164"/>
    </row>
    <row r="13" spans="1:7" ht="15" x14ac:dyDescent="0.25">
      <c r="A13" s="151" t="s">
        <v>150</v>
      </c>
      <c r="B13" s="163">
        <v>0</v>
      </c>
      <c r="C13" s="163">
        <v>0</v>
      </c>
      <c r="D13" s="163">
        <v>2</v>
      </c>
      <c r="E13" s="163">
        <v>0</v>
      </c>
      <c r="F13" s="163">
        <v>2</v>
      </c>
      <c r="G13" s="164"/>
    </row>
    <row r="14" spans="1:7" ht="15" x14ac:dyDescent="0.25">
      <c r="A14" s="151" t="s">
        <v>151</v>
      </c>
      <c r="B14" s="163">
        <v>1</v>
      </c>
      <c r="C14" s="163">
        <v>0</v>
      </c>
      <c r="D14" s="163">
        <v>0</v>
      </c>
      <c r="E14" s="163">
        <v>0</v>
      </c>
      <c r="F14" s="163">
        <v>1</v>
      </c>
      <c r="G14" s="164"/>
    </row>
    <row r="15" spans="1:7" ht="15" x14ac:dyDescent="0.25">
      <c r="A15" s="151" t="s">
        <v>152</v>
      </c>
      <c r="B15" s="163">
        <v>0</v>
      </c>
      <c r="C15" s="163">
        <v>6</v>
      </c>
      <c r="D15" s="163">
        <v>0</v>
      </c>
      <c r="E15" s="163">
        <v>0</v>
      </c>
      <c r="F15" s="163">
        <v>6</v>
      </c>
      <c r="G15" s="164"/>
    </row>
    <row r="16" spans="1:7" ht="15" x14ac:dyDescent="0.25">
      <c r="A16" s="151" t="s">
        <v>153</v>
      </c>
      <c r="B16" s="163">
        <v>0</v>
      </c>
      <c r="C16" s="163">
        <v>0</v>
      </c>
      <c r="D16" s="163">
        <v>2</v>
      </c>
      <c r="E16" s="163">
        <v>0</v>
      </c>
      <c r="F16" s="163">
        <v>2</v>
      </c>
      <c r="G16" s="164"/>
    </row>
    <row r="17" spans="1:8" ht="15" x14ac:dyDescent="0.25">
      <c r="A17" s="151" t="s">
        <v>154</v>
      </c>
      <c r="B17" s="163">
        <v>2</v>
      </c>
      <c r="C17" s="163">
        <v>0</v>
      </c>
      <c r="D17" s="163">
        <v>1</v>
      </c>
      <c r="E17" s="163">
        <v>0</v>
      </c>
      <c r="F17" s="163">
        <v>3</v>
      </c>
      <c r="G17" s="164"/>
    </row>
    <row r="18" spans="1:8" ht="15" x14ac:dyDescent="0.25">
      <c r="A18" s="151" t="s">
        <v>155</v>
      </c>
      <c r="B18" s="163">
        <v>0</v>
      </c>
      <c r="C18" s="163">
        <v>2</v>
      </c>
      <c r="D18" s="163">
        <v>0</v>
      </c>
      <c r="E18" s="163">
        <v>0</v>
      </c>
      <c r="F18" s="163">
        <v>2</v>
      </c>
      <c r="G18" s="164"/>
    </row>
    <row r="19" spans="1:8" ht="15" x14ac:dyDescent="0.25">
      <c r="A19" s="151" t="s">
        <v>156</v>
      </c>
      <c r="B19" s="163">
        <v>0</v>
      </c>
      <c r="C19" s="163">
        <v>0</v>
      </c>
      <c r="D19" s="163">
        <v>0</v>
      </c>
      <c r="E19" s="163">
        <v>0</v>
      </c>
      <c r="F19" s="163">
        <v>0</v>
      </c>
      <c r="G19" s="164"/>
    </row>
    <row r="20" spans="1:8" ht="15" x14ac:dyDescent="0.25">
      <c r="A20" s="151" t="s">
        <v>157</v>
      </c>
      <c r="B20" s="164">
        <v>9</v>
      </c>
      <c r="C20" s="164">
        <v>9</v>
      </c>
      <c r="D20" s="164">
        <v>11</v>
      </c>
      <c r="E20" s="164">
        <v>1</v>
      </c>
      <c r="F20" s="164">
        <v>30</v>
      </c>
      <c r="H20" s="164"/>
    </row>
    <row r="21" spans="1:8" x14ac:dyDescent="0.2">
      <c r="B21" s="164"/>
      <c r="C21" s="164"/>
      <c r="D21" s="164"/>
      <c r="E21" s="164"/>
      <c r="F21" s="164"/>
    </row>
    <row r="39" spans="16:16" x14ac:dyDescent="0.2">
      <c r="P39" s="142" t="s">
        <v>227</v>
      </c>
    </row>
  </sheetData>
  <pageMargins left="0.70866141732283472" right="0.70866141732283472" top="0.74803149606299213" bottom="0.74803149606299213" header="0.31496062992125984" footer="0.31496062992125984"/>
  <pageSetup paperSize="9" scale="64" orientation="portrait" r:id="rId1"/>
  <headerFooter>
    <oddHeader>&amp;RENVIRONMENT AND EMISSIONS</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AC03-6130-4AC7-9998-3620B7199CA8}">
  <dimension ref="A1"/>
  <sheetViews>
    <sheetView workbookViewId="0"/>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BC7F-FC5A-447B-A2F0-DB214455CFB1}">
  <dimension ref="A1:R31"/>
  <sheetViews>
    <sheetView zoomScaleNormal="100" workbookViewId="0"/>
  </sheetViews>
  <sheetFormatPr defaultRowHeight="12.75" x14ac:dyDescent="0.2"/>
  <cols>
    <col min="1" max="1" width="9.140625" style="142"/>
    <col min="2" max="2" width="10" style="142" customWidth="1"/>
    <col min="3" max="7" width="9.140625" style="142"/>
    <col min="8" max="8" width="14.5703125" style="142" customWidth="1"/>
    <col min="9" max="9" width="18.85546875" style="142" bestFit="1" customWidth="1"/>
    <col min="10" max="10" width="12" style="142" bestFit="1" customWidth="1"/>
    <col min="11" max="11" width="9.140625" style="142"/>
    <col min="12" max="12" width="9.140625" style="142" customWidth="1"/>
    <col min="13" max="13" width="15.140625" style="142" customWidth="1"/>
    <col min="14" max="16384" width="9.140625" style="142"/>
  </cols>
  <sheetData>
    <row r="1" spans="1:18" x14ac:dyDescent="0.2">
      <c r="A1" s="52" t="s">
        <v>535</v>
      </c>
    </row>
    <row r="2" spans="1:18" ht="15" x14ac:dyDescent="0.25">
      <c r="A2" s="150" t="s">
        <v>400</v>
      </c>
    </row>
    <row r="3" spans="1:18" ht="15" x14ac:dyDescent="0.25">
      <c r="A3" s="150" t="s">
        <v>158</v>
      </c>
    </row>
    <row r="4" spans="1:18" x14ac:dyDescent="0.2">
      <c r="A4" s="142" t="s">
        <v>24</v>
      </c>
      <c r="B4" s="142" t="s">
        <v>107</v>
      </c>
      <c r="C4" s="142" t="s">
        <v>108</v>
      </c>
      <c r="D4" s="142" t="s">
        <v>109</v>
      </c>
      <c r="E4" s="142" t="s">
        <v>207</v>
      </c>
      <c r="F4" s="142" t="s">
        <v>110</v>
      </c>
      <c r="G4" s="142" t="s">
        <v>226</v>
      </c>
      <c r="H4" s="165" t="s">
        <v>529</v>
      </c>
      <c r="I4" s="142" t="s">
        <v>530</v>
      </c>
      <c r="J4" s="142" t="s">
        <v>531</v>
      </c>
      <c r="K4" s="142" t="s">
        <v>532</v>
      </c>
      <c r="L4" s="142" t="s">
        <v>533</v>
      </c>
      <c r="M4" s="165"/>
    </row>
    <row r="5" spans="1:18" x14ac:dyDescent="0.2">
      <c r="A5" s="142">
        <v>1990</v>
      </c>
      <c r="B5" s="166">
        <v>68.414180221625401</v>
      </c>
      <c r="C5" s="166">
        <v>150.49389893305866</v>
      </c>
      <c r="D5" s="166">
        <v>7.0351731003901445</v>
      </c>
      <c r="E5" s="166">
        <v>6.3801156977882174</v>
      </c>
      <c r="F5" s="166">
        <v>0.1729238940748716</v>
      </c>
      <c r="G5" s="142">
        <v>1990</v>
      </c>
      <c r="H5" s="166">
        <v>100</v>
      </c>
      <c r="I5" s="166">
        <v>100</v>
      </c>
      <c r="J5" s="166">
        <v>100</v>
      </c>
      <c r="K5" s="166">
        <v>99.999999999999986</v>
      </c>
      <c r="L5" s="166">
        <v>100</v>
      </c>
      <c r="R5" s="167"/>
    </row>
    <row r="6" spans="1:18" x14ac:dyDescent="0.2">
      <c r="A6" s="142">
        <v>1995</v>
      </c>
      <c r="B6" s="166">
        <v>53.877606888561331</v>
      </c>
      <c r="C6" s="166">
        <v>136.83177914248367</v>
      </c>
      <c r="D6" s="166">
        <v>7.1297545781830456</v>
      </c>
      <c r="E6" s="166">
        <v>6.4750979637120061</v>
      </c>
      <c r="F6" s="166">
        <v>8.4392110436954881E-2</v>
      </c>
      <c r="G6" s="142">
        <v>1995</v>
      </c>
      <c r="H6" s="166">
        <v>78.752104774224676</v>
      </c>
      <c r="I6" s="166">
        <v>90.921811523633892</v>
      </c>
      <c r="J6" s="166">
        <v>101.34440867969057</v>
      </c>
      <c r="K6" s="166">
        <v>101.48872325241244</v>
      </c>
      <c r="L6" s="166">
        <v>48.803036091944165</v>
      </c>
      <c r="N6" s="166"/>
      <c r="O6" s="166"/>
      <c r="P6" s="166"/>
      <c r="Q6" s="166"/>
      <c r="R6" s="167"/>
    </row>
    <row r="7" spans="1:18" x14ac:dyDescent="0.2">
      <c r="A7" s="142">
        <v>1998</v>
      </c>
      <c r="B7" s="166">
        <v>41.949435440482347</v>
      </c>
      <c r="C7" s="166">
        <v>119.76620556088987</v>
      </c>
      <c r="D7" s="166">
        <v>6.6964407637991439</v>
      </c>
      <c r="E7" s="166">
        <v>6.0291630334145649</v>
      </c>
      <c r="F7" s="166">
        <v>4.7150471490811662E-2</v>
      </c>
      <c r="G7" s="142">
        <v>1998</v>
      </c>
      <c r="H7" s="166">
        <v>61.316872181452126</v>
      </c>
      <c r="I7" s="166">
        <v>79.582100277808067</v>
      </c>
      <c r="J7" s="166">
        <v>95.185159885089178</v>
      </c>
      <c r="K7" s="166">
        <v>94.499274292230837</v>
      </c>
      <c r="L7" s="166">
        <v>27.266602885080022</v>
      </c>
      <c r="N7" s="166"/>
      <c r="O7" s="166"/>
      <c r="P7" s="166"/>
      <c r="Q7" s="166"/>
      <c r="R7" s="167"/>
    </row>
    <row r="8" spans="1:18" x14ac:dyDescent="0.2">
      <c r="B8" s="166">
        <v>37.271428994184859</v>
      </c>
      <c r="C8" s="166">
        <v>114.61983192658221</v>
      </c>
      <c r="D8" s="166">
        <v>6.5728857740796176</v>
      </c>
      <c r="E8" s="166">
        <v>5.9017239636880126</v>
      </c>
      <c r="F8" s="166">
        <v>2.5926935015249019E-2</v>
      </c>
      <c r="H8" s="166">
        <v>54.479099030998157</v>
      </c>
      <c r="I8" s="166">
        <v>76.162444284579522</v>
      </c>
      <c r="J8" s="166">
        <v>93.428913266044717</v>
      </c>
      <c r="K8" s="166">
        <v>92.501832932809549</v>
      </c>
      <c r="L8" s="166">
        <v>14.993263454975933</v>
      </c>
      <c r="N8" s="166"/>
      <c r="O8" s="166"/>
      <c r="P8" s="166"/>
      <c r="Q8" s="166"/>
      <c r="R8" s="167"/>
    </row>
    <row r="9" spans="1:18" x14ac:dyDescent="0.2">
      <c r="A9" s="142">
        <v>2000</v>
      </c>
      <c r="B9" s="166">
        <v>31.764426542934082</v>
      </c>
      <c r="C9" s="166">
        <v>104.8023763081578</v>
      </c>
      <c r="D9" s="166">
        <v>5.8484344299561117</v>
      </c>
      <c r="E9" s="166">
        <v>5.1989730302070027</v>
      </c>
      <c r="F9" s="166">
        <v>2.6831203630266506E-3</v>
      </c>
      <c r="G9" s="142">
        <v>2000</v>
      </c>
      <c r="H9" s="166">
        <v>46.429594625024095</v>
      </c>
      <c r="I9" s="166">
        <v>69.638953506530555</v>
      </c>
      <c r="J9" s="166">
        <v>83.131350806873243</v>
      </c>
      <c r="K9" s="166">
        <v>81.487127764929426</v>
      </c>
      <c r="L9" s="166">
        <v>1.5516192122442767</v>
      </c>
      <c r="N9" s="166"/>
      <c r="O9" s="166"/>
      <c r="P9" s="166"/>
      <c r="Q9" s="166"/>
      <c r="R9" s="167"/>
    </row>
    <row r="10" spans="1:18" x14ac:dyDescent="0.2">
      <c r="B10" s="166">
        <v>28.961576485111333</v>
      </c>
      <c r="C10" s="166">
        <v>97.612782753156679</v>
      </c>
      <c r="D10" s="166">
        <v>5.4679990614826304</v>
      </c>
      <c r="E10" s="166">
        <v>4.8318402658014028</v>
      </c>
      <c r="F10" s="166">
        <v>2.6683248499705867E-3</v>
      </c>
      <c r="H10" s="166">
        <v>42.332709960553927</v>
      </c>
      <c r="I10" s="166">
        <v>64.861621265175614</v>
      </c>
      <c r="J10" s="166">
        <v>77.723731647475674</v>
      </c>
      <c r="K10" s="166">
        <v>75.732800072519808</v>
      </c>
      <c r="L10" s="166">
        <v>1.5430631285779806</v>
      </c>
      <c r="N10" s="166"/>
      <c r="O10" s="166"/>
      <c r="P10" s="166"/>
      <c r="Q10" s="166"/>
      <c r="R10" s="167"/>
    </row>
    <row r="11" spans="1:18" x14ac:dyDescent="0.2">
      <c r="A11" s="142">
        <v>2002</v>
      </c>
      <c r="B11" s="166">
        <v>25.69314802676972</v>
      </c>
      <c r="C11" s="166">
        <v>96.984299455734714</v>
      </c>
      <c r="D11" s="166">
        <v>5.569053962093875</v>
      </c>
      <c r="E11" s="166">
        <v>4.9079607556128755</v>
      </c>
      <c r="F11" s="166">
        <v>2.7490060258498479E-3</v>
      </c>
      <c r="G11" s="142">
        <v>2002</v>
      </c>
      <c r="H11" s="166">
        <v>37.555296202538187</v>
      </c>
      <c r="I11" s="166">
        <v>64.444007460311994</v>
      </c>
      <c r="J11" s="166">
        <v>79.160155445002999</v>
      </c>
      <c r="K11" s="166">
        <v>76.92588956207031</v>
      </c>
      <c r="L11" s="166">
        <v>1.5897201717303444</v>
      </c>
      <c r="N11" s="166"/>
      <c r="O11" s="166"/>
      <c r="P11" s="166"/>
      <c r="Q11" s="166"/>
      <c r="R11" s="167"/>
    </row>
    <row r="12" spans="1:18" x14ac:dyDescent="0.2">
      <c r="B12" s="166">
        <v>22.26809519450028</v>
      </c>
      <c r="C12" s="166">
        <v>93.402076746028968</v>
      </c>
      <c r="D12" s="166">
        <v>5.4142993522765357</v>
      </c>
      <c r="E12" s="166">
        <v>4.7499249218407353</v>
      </c>
      <c r="F12" s="166">
        <v>2.7836833766187877E-3</v>
      </c>
      <c r="H12" s="166">
        <v>32.548946903059488</v>
      </c>
      <c r="I12" s="166">
        <v>62.063696540665234</v>
      </c>
      <c r="J12" s="166">
        <v>76.960428336529191</v>
      </c>
      <c r="K12" s="166">
        <v>74.448883795122754</v>
      </c>
      <c r="L12" s="166">
        <v>1.6097737050806435</v>
      </c>
      <c r="N12" s="166"/>
      <c r="O12" s="166"/>
      <c r="P12" s="166"/>
      <c r="Q12" s="166"/>
      <c r="R12" s="167"/>
    </row>
    <row r="13" spans="1:18" x14ac:dyDescent="0.2">
      <c r="A13" s="142">
        <v>2004</v>
      </c>
      <c r="B13" s="166">
        <v>19.423834435719332</v>
      </c>
      <c r="C13" s="166">
        <v>90.590442289933748</v>
      </c>
      <c r="D13" s="166">
        <v>5.2618703009319008</v>
      </c>
      <c r="E13" s="166">
        <v>4.5943078948230545</v>
      </c>
      <c r="F13" s="166">
        <v>2.8131186595037345E-3</v>
      </c>
      <c r="G13" s="142">
        <v>2004</v>
      </c>
      <c r="H13" s="166">
        <v>28.391532826669096</v>
      </c>
      <c r="I13" s="166">
        <v>60.195425151573332</v>
      </c>
      <c r="J13" s="166">
        <v>74.79375739368939</v>
      </c>
      <c r="K13" s="166">
        <v>72.009789672243002</v>
      </c>
      <c r="L13" s="166">
        <v>1.6267958078053264</v>
      </c>
      <c r="N13" s="166"/>
      <c r="O13" s="166"/>
      <c r="P13" s="166"/>
      <c r="Q13" s="166"/>
      <c r="R13" s="167"/>
    </row>
    <row r="14" spans="1:18" x14ac:dyDescent="0.2">
      <c r="B14" s="166">
        <v>20.12</v>
      </c>
      <c r="C14" s="166">
        <v>117.47</v>
      </c>
      <c r="D14" s="166">
        <v>6.31</v>
      </c>
      <c r="E14" s="166">
        <v>5.4799999999999995</v>
      </c>
      <c r="F14" s="166">
        <v>8.3099999999999997E-3</v>
      </c>
      <c r="H14" s="166">
        <v>29.409107782658431</v>
      </c>
      <c r="I14" s="166">
        <v>78.05632044409451</v>
      </c>
      <c r="J14" s="166">
        <v>89.692178286985879</v>
      </c>
      <c r="K14" s="166">
        <v>85.89185932630879</v>
      </c>
      <c r="L14" s="166">
        <v>4.8055822733219173</v>
      </c>
      <c r="N14" s="166"/>
      <c r="O14" s="166"/>
      <c r="P14" s="166"/>
      <c r="Q14" s="166"/>
      <c r="R14" s="167"/>
    </row>
    <row r="15" spans="1:18" x14ac:dyDescent="0.2">
      <c r="A15" s="142">
        <v>2006</v>
      </c>
      <c r="B15" s="166">
        <v>17.89</v>
      </c>
      <c r="C15" s="166">
        <v>110.25</v>
      </c>
      <c r="D15" s="166">
        <v>5.9599999999999991</v>
      </c>
      <c r="E15" s="166">
        <v>5.1099999999999994</v>
      </c>
      <c r="F15" s="166">
        <v>7.9900000000000006E-3</v>
      </c>
      <c r="G15" s="142">
        <v>2006</v>
      </c>
      <c r="H15" s="166">
        <v>26.14954961390454</v>
      </c>
      <c r="I15" s="166">
        <v>73.258783765739508</v>
      </c>
      <c r="J15" s="166">
        <v>84.717176321780613</v>
      </c>
      <c r="K15" s="166">
        <v>80.092591452087206</v>
      </c>
      <c r="L15" s="166">
        <v>4.6205297670086791</v>
      </c>
      <c r="N15" s="166"/>
      <c r="O15" s="166"/>
      <c r="P15" s="166"/>
      <c r="Q15" s="166"/>
      <c r="R15" s="167"/>
    </row>
    <row r="16" spans="1:18" x14ac:dyDescent="0.2">
      <c r="B16" s="166">
        <v>16.12</v>
      </c>
      <c r="C16" s="166">
        <v>110.57999999999998</v>
      </c>
      <c r="D16" s="166">
        <v>5.16</v>
      </c>
      <c r="E16" s="166">
        <v>4.34</v>
      </c>
      <c r="F16" s="166">
        <v>6.9199999999999999E-3</v>
      </c>
      <c r="H16" s="166">
        <v>23.562366672785977</v>
      </c>
      <c r="I16" s="166">
        <v>73.478061757963474</v>
      </c>
      <c r="J16" s="166">
        <v>73.345743258454377</v>
      </c>
      <c r="K16" s="166">
        <v>68.023844794923377</v>
      </c>
      <c r="L16" s="166">
        <v>4.001760449023787</v>
      </c>
      <c r="N16" s="166"/>
      <c r="O16" s="166"/>
      <c r="P16" s="166"/>
      <c r="Q16" s="166"/>
      <c r="R16" s="167"/>
    </row>
    <row r="17" spans="1:18" x14ac:dyDescent="0.2">
      <c r="A17" s="142">
        <v>2008</v>
      </c>
      <c r="B17" s="166">
        <v>14.32</v>
      </c>
      <c r="C17" s="166">
        <v>103.60000000000001</v>
      </c>
      <c r="D17" s="166">
        <v>4.66</v>
      </c>
      <c r="E17" s="166">
        <v>3.85</v>
      </c>
      <c r="F17" s="166">
        <v>6.6899999999999998E-3</v>
      </c>
      <c r="G17" s="142">
        <v>2008</v>
      </c>
      <c r="H17" s="166">
        <v>20.931333173343376</v>
      </c>
      <c r="I17" s="166">
        <v>68.839999983044109</v>
      </c>
      <c r="J17" s="166">
        <v>66.238597593875468</v>
      </c>
      <c r="K17" s="166">
        <v>60.343733285819127</v>
      </c>
      <c r="L17" s="166">
        <v>3.8687539601111465</v>
      </c>
      <c r="N17" s="166"/>
      <c r="O17" s="166"/>
      <c r="P17" s="166"/>
      <c r="Q17" s="166"/>
      <c r="R17" s="167"/>
    </row>
    <row r="18" spans="1:18" x14ac:dyDescent="0.2">
      <c r="B18" s="166">
        <v>11.52</v>
      </c>
      <c r="C18" s="166">
        <v>94.02000000000001</v>
      </c>
      <c r="D18" s="166">
        <v>4.3100000000000005</v>
      </c>
      <c r="E18" s="166">
        <v>3.53</v>
      </c>
      <c r="F18" s="166">
        <v>6.0400000000000002E-3</v>
      </c>
      <c r="H18" s="166">
        <v>16.838614396432661</v>
      </c>
      <c r="I18" s="166">
        <v>62.474293420905489</v>
      </c>
      <c r="J18" s="166">
        <v>61.263595628670231</v>
      </c>
      <c r="K18" s="166">
        <v>55.328150259465332</v>
      </c>
      <c r="L18" s="166">
        <v>3.4928660566623808</v>
      </c>
      <c r="N18" s="166"/>
      <c r="O18" s="166"/>
      <c r="P18" s="166"/>
      <c r="Q18" s="166"/>
      <c r="R18" s="167"/>
    </row>
    <row r="19" spans="1:18" x14ac:dyDescent="0.2">
      <c r="A19" s="142">
        <v>2010</v>
      </c>
      <c r="B19" s="166">
        <v>10.61</v>
      </c>
      <c r="C19" s="166">
        <v>88.990000000000009</v>
      </c>
      <c r="D19" s="166">
        <v>3.9699999999999998</v>
      </c>
      <c r="E19" s="166">
        <v>3.1900000000000004</v>
      </c>
      <c r="F19" s="166">
        <v>6.2399999999999999E-3</v>
      </c>
      <c r="G19" s="142">
        <v>2010</v>
      </c>
      <c r="H19" s="166">
        <v>15.508480793936677</v>
      </c>
      <c r="I19" s="166">
        <v>59.131965236400532</v>
      </c>
      <c r="J19" s="166">
        <v>56.430736576756566</v>
      </c>
      <c r="K19" s="166">
        <v>49.999093293964428</v>
      </c>
      <c r="L19" s="166">
        <v>3.608523873108155</v>
      </c>
      <c r="N19" s="166"/>
      <c r="O19" s="166"/>
      <c r="P19" s="166"/>
      <c r="Q19" s="166"/>
      <c r="R19" s="167"/>
    </row>
    <row r="20" spans="1:18" x14ac:dyDescent="0.2">
      <c r="B20" s="166">
        <v>9.1</v>
      </c>
      <c r="C20" s="166">
        <v>79.31</v>
      </c>
      <c r="D20" s="166">
        <v>3.53</v>
      </c>
      <c r="E20" s="166">
        <v>2.77</v>
      </c>
      <c r="F20" s="166">
        <v>6.2599999999999999E-3</v>
      </c>
      <c r="H20" s="166">
        <v>13.301336024959827</v>
      </c>
      <c r="I20" s="166">
        <v>52.699810797830388</v>
      </c>
      <c r="J20" s="166">
        <v>50.176448391927117</v>
      </c>
      <c r="K20" s="166">
        <v>43.416140571875061</v>
      </c>
      <c r="L20" s="166">
        <v>3.6200896547527321</v>
      </c>
      <c r="N20" s="166"/>
      <c r="O20" s="166"/>
      <c r="P20" s="166"/>
      <c r="Q20" s="166"/>
      <c r="R20" s="167"/>
    </row>
    <row r="21" spans="1:18" x14ac:dyDescent="0.2">
      <c r="A21" s="142">
        <v>2012</v>
      </c>
      <c r="B21" s="166">
        <v>8.32</v>
      </c>
      <c r="C21" s="166">
        <v>74.28</v>
      </c>
      <c r="D21" s="166">
        <v>3.3699999999999997</v>
      </c>
      <c r="E21" s="166">
        <v>2.6</v>
      </c>
      <c r="F21" s="166">
        <v>6.1599999999999997E-3</v>
      </c>
      <c r="G21" s="142">
        <v>2012</v>
      </c>
      <c r="H21" s="166">
        <v>12.161221508534698</v>
      </c>
      <c r="I21" s="166">
        <v>49.357482613325445</v>
      </c>
      <c r="J21" s="166">
        <v>47.90216177926186</v>
      </c>
      <c r="K21" s="166">
        <v>40.751612089124606</v>
      </c>
      <c r="L21" s="166">
        <v>3.5622607465298453</v>
      </c>
      <c r="N21" s="166"/>
      <c r="O21" s="166"/>
      <c r="P21" s="166"/>
      <c r="Q21" s="166"/>
      <c r="R21" s="167"/>
    </row>
    <row r="22" spans="1:18" x14ac:dyDescent="0.2">
      <c r="B22" s="166">
        <v>7.55</v>
      </c>
      <c r="C22" s="166">
        <v>69.509999999999991</v>
      </c>
      <c r="D22" s="166">
        <v>3.1499999999999995</v>
      </c>
      <c r="E22" s="166">
        <v>2.3899999999999997</v>
      </c>
      <c r="F22" s="166">
        <v>5.8799999999999998E-3</v>
      </c>
      <c r="H22" s="166">
        <v>11.035723844884252</v>
      </c>
      <c r="I22" s="166">
        <v>46.187918907542425</v>
      </c>
      <c r="J22" s="166">
        <v>44.775017686847136</v>
      </c>
      <c r="K22" s="166">
        <v>37.460135728079926</v>
      </c>
      <c r="L22" s="166">
        <v>3.4003398035057613</v>
      </c>
      <c r="N22" s="166"/>
      <c r="O22" s="166"/>
      <c r="P22" s="166"/>
      <c r="Q22" s="166"/>
      <c r="R22" s="167"/>
    </row>
    <row r="23" spans="1:18" x14ac:dyDescent="0.2">
      <c r="A23" s="142">
        <v>2014</v>
      </c>
      <c r="B23" s="166">
        <v>6.95</v>
      </c>
      <c r="C23" s="166">
        <v>69.679999999999993</v>
      </c>
      <c r="D23" s="166">
        <v>3.01</v>
      </c>
      <c r="E23" s="166">
        <v>2.2599999999999998</v>
      </c>
      <c r="F23" s="166">
        <v>6.3099999999999996E-3</v>
      </c>
      <c r="G23" s="142">
        <v>2014</v>
      </c>
      <c r="H23" s="166">
        <v>10.158712678403385</v>
      </c>
      <c r="I23" s="166">
        <v>46.300880297475992</v>
      </c>
      <c r="J23" s="166">
        <v>42.785016900765051</v>
      </c>
      <c r="K23" s="166">
        <v>35.422555123623695</v>
      </c>
      <c r="L23" s="166">
        <v>3.649004108864176</v>
      </c>
      <c r="N23" s="166"/>
      <c r="O23" s="166"/>
      <c r="P23" s="166"/>
      <c r="Q23" s="166"/>
    </row>
    <row r="24" spans="1:18" x14ac:dyDescent="0.2">
      <c r="B24" s="166">
        <v>6.48</v>
      </c>
      <c r="C24" s="166">
        <v>69.040000000000006</v>
      </c>
      <c r="D24" s="166">
        <v>2.8899999999999997</v>
      </c>
      <c r="E24" s="166">
        <v>2.13</v>
      </c>
      <c r="F24" s="166">
        <v>5.64E-3</v>
      </c>
      <c r="H24" s="166">
        <v>9.4717205979933716</v>
      </c>
      <c r="I24" s="166">
        <v>45.875613888314341</v>
      </c>
      <c r="J24" s="166">
        <v>41.079301941266102</v>
      </c>
      <c r="K24" s="166">
        <v>33.384974519167464</v>
      </c>
      <c r="L24" s="166">
        <v>3.2615504237708328</v>
      </c>
      <c r="N24" s="166"/>
      <c r="O24" s="166"/>
      <c r="P24" s="166"/>
      <c r="Q24" s="166"/>
    </row>
    <row r="25" spans="1:18" x14ac:dyDescent="0.2">
      <c r="A25" s="142">
        <v>2016</v>
      </c>
      <c r="B25" s="166">
        <v>6.07</v>
      </c>
      <c r="C25" s="166">
        <v>69.14</v>
      </c>
      <c r="D25" s="166">
        <v>2.87</v>
      </c>
      <c r="E25" s="166">
        <v>2.08</v>
      </c>
      <c r="F25" s="166">
        <v>5.8199999999999997E-3</v>
      </c>
      <c r="G25" s="142">
        <v>2016</v>
      </c>
      <c r="H25" s="166">
        <v>8.8724296342314446</v>
      </c>
      <c r="I25" s="166">
        <v>45.942061764745844</v>
      </c>
      <c r="J25" s="166">
        <v>40.795016114682959</v>
      </c>
      <c r="K25" s="166">
        <v>32.601289671299689</v>
      </c>
      <c r="L25" s="166">
        <v>3.365642458572029</v>
      </c>
    </row>
    <row r="26" spans="1:18" x14ac:dyDescent="0.2">
      <c r="B26" s="166">
        <v>5.68</v>
      </c>
      <c r="C26" s="166">
        <v>66.67</v>
      </c>
      <c r="D26" s="166">
        <v>2.8499999999999996</v>
      </c>
      <c r="E26" s="166">
        <v>2.0599999999999996</v>
      </c>
      <c r="F26" s="166">
        <v>6.1900000000000002E-3</v>
      </c>
      <c r="H26" s="166">
        <v>8.3023723760188801</v>
      </c>
      <c r="I26" s="166">
        <v>44.300799216887555</v>
      </c>
      <c r="J26" s="166">
        <v>40.510730288099793</v>
      </c>
      <c r="K26" s="166">
        <v>32.287815732152566</v>
      </c>
      <c r="L26" s="166">
        <v>3.5796094189967111</v>
      </c>
    </row>
    <row r="27" spans="1:18" x14ac:dyDescent="0.2">
      <c r="A27" s="142">
        <v>2018</v>
      </c>
      <c r="B27" s="166">
        <v>5.43</v>
      </c>
      <c r="C27" s="166">
        <v>65.534993381995676</v>
      </c>
      <c r="D27" s="166">
        <v>2.8000000000000003</v>
      </c>
      <c r="E27" s="166">
        <v>2</v>
      </c>
      <c r="F27" s="166">
        <v>6.1799999999999997E-3</v>
      </c>
      <c r="G27" s="142">
        <v>2018</v>
      </c>
      <c r="H27" s="166">
        <v>7.9369510566518526</v>
      </c>
      <c r="I27" s="166">
        <v>43.546611421866579</v>
      </c>
      <c r="J27" s="166">
        <v>39.800015721641905</v>
      </c>
      <c r="K27" s="166">
        <v>31.347393914711237</v>
      </c>
      <c r="L27" s="166">
        <v>3.5738265281744228</v>
      </c>
    </row>
    <row r="28" spans="1:18" x14ac:dyDescent="0.2">
      <c r="A28" s="142">
        <v>2019</v>
      </c>
      <c r="B28" s="166">
        <v>5.17</v>
      </c>
      <c r="C28" s="166">
        <v>62.89</v>
      </c>
      <c r="D28" s="166">
        <v>2.75</v>
      </c>
      <c r="E28" s="166">
        <v>1.9300000000000002</v>
      </c>
      <c r="F28" s="166">
        <v>6.2300000000000003E-3</v>
      </c>
      <c r="H28" s="166">
        <v>7.556912884510143</v>
      </c>
      <c r="I28" s="166">
        <v>41.789069487776487</v>
      </c>
      <c r="J28" s="166">
        <v>39.089301155184017</v>
      </c>
      <c r="K28" s="166">
        <v>30.250235127696346</v>
      </c>
      <c r="L28" s="166">
        <v>3.6027409822858663</v>
      </c>
    </row>
    <row r="29" spans="1:18" x14ac:dyDescent="0.2">
      <c r="A29" s="142">
        <v>2020</v>
      </c>
      <c r="B29" s="166">
        <v>3.95</v>
      </c>
      <c r="C29" s="166">
        <v>51.070000000000007</v>
      </c>
      <c r="D29" s="166">
        <v>2.02</v>
      </c>
      <c r="E29" s="166">
        <v>1.4</v>
      </c>
      <c r="F29" s="166">
        <v>4.4999999999999997E-3</v>
      </c>
      <c r="G29" s="166">
        <v>2020</v>
      </c>
      <c r="H29" s="166">
        <v>5.7736568459990458</v>
      </c>
      <c r="I29" s="166">
        <v>33.93493049357204</v>
      </c>
      <c r="J29" s="166">
        <v>28.712868484898806</v>
      </c>
      <c r="K29" s="166">
        <v>21.943175740297864</v>
      </c>
      <c r="L29" s="166">
        <v>2.6023008700299193</v>
      </c>
    </row>
    <row r="30" spans="1:18" x14ac:dyDescent="0.2">
      <c r="A30" s="142">
        <v>2021</v>
      </c>
      <c r="B30" s="166">
        <v>4.21</v>
      </c>
      <c r="C30" s="166">
        <v>49.34</v>
      </c>
      <c r="D30" s="166">
        <v>2.2800000000000002</v>
      </c>
      <c r="E30" s="166">
        <v>1.52</v>
      </c>
      <c r="F30" s="166">
        <v>5.8900000000000003E-3</v>
      </c>
      <c r="H30" s="166">
        <v>6.1536950181407546</v>
      </c>
      <c r="I30" s="166">
        <v>32.785382231306912</v>
      </c>
      <c r="J30" s="166">
        <v>32.408584230479846</v>
      </c>
      <c r="K30" s="166">
        <v>23.824019375180541</v>
      </c>
      <c r="L30" s="166">
        <v>3.4061226943280505</v>
      </c>
    </row>
    <row r="31" spans="1:18" x14ac:dyDescent="0.2">
      <c r="A31" s="142">
        <v>2022</v>
      </c>
      <c r="B31" s="166">
        <v>4.3099999999999996</v>
      </c>
      <c r="C31" s="166">
        <v>47.28</v>
      </c>
      <c r="D31" s="166">
        <v>2.34</v>
      </c>
      <c r="E31" s="166">
        <v>1.57</v>
      </c>
      <c r="F31" s="166">
        <v>5.8599999999999998E-3</v>
      </c>
      <c r="G31" s="166">
        <v>2022</v>
      </c>
      <c r="H31" s="166">
        <v>6.2998635458875656</v>
      </c>
      <c r="I31" s="166">
        <v>31.416555976817815</v>
      </c>
      <c r="J31" s="166">
        <v>33.261441710229306</v>
      </c>
      <c r="K31" s="166">
        <v>24.607704223048319</v>
      </c>
      <c r="L31" s="166">
        <v>3.3887740218611837</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18F3-640A-48A6-8FF1-C9E1F9A4F2AC}">
  <dimension ref="A1:Q50"/>
  <sheetViews>
    <sheetView workbookViewId="0"/>
  </sheetViews>
  <sheetFormatPr defaultRowHeight="12.75" x14ac:dyDescent="0.2"/>
  <cols>
    <col min="1" max="1" width="23.28515625" bestFit="1" customWidth="1"/>
    <col min="2" max="3" width="16.7109375" bestFit="1" customWidth="1"/>
  </cols>
  <sheetData>
    <row r="1" spans="1:6" ht="15" x14ac:dyDescent="0.25">
      <c r="A1" s="55"/>
      <c r="B1" s="56"/>
      <c r="C1" s="56"/>
      <c r="D1" s="56"/>
      <c r="E1" s="56"/>
      <c r="F1" s="56"/>
    </row>
    <row r="2" spans="1:6" x14ac:dyDescent="0.2">
      <c r="A2" s="49" t="s">
        <v>233</v>
      </c>
    </row>
    <row r="3" spans="1:6" x14ac:dyDescent="0.2">
      <c r="A3" s="49"/>
      <c r="B3">
        <v>1990</v>
      </c>
      <c r="C3">
        <v>2020</v>
      </c>
    </row>
    <row r="4" spans="1:6" x14ac:dyDescent="0.2">
      <c r="A4" s="49" t="s">
        <v>273</v>
      </c>
      <c r="B4" s="57">
        <f>'[1]Table 13.1a'!F24</f>
        <v>0.44588659016059345</v>
      </c>
      <c r="C4" s="57">
        <f>'[1]Table 13.1a'!AD24</f>
        <v>0.58435853542365856</v>
      </c>
    </row>
    <row r="5" spans="1:6" x14ac:dyDescent="0.2">
      <c r="A5" s="49"/>
    </row>
    <row r="6" spans="1:6" x14ac:dyDescent="0.2">
      <c r="A6" s="49"/>
    </row>
    <row r="7" spans="1:6" x14ac:dyDescent="0.2">
      <c r="B7">
        <v>1990</v>
      </c>
      <c r="C7">
        <v>2020</v>
      </c>
      <c r="D7" t="s">
        <v>274</v>
      </c>
    </row>
    <row r="8" spans="1:6" x14ac:dyDescent="0.2">
      <c r="A8" t="s">
        <v>115</v>
      </c>
      <c r="B8" s="33">
        <f>'[1]Table 13.1a'!F20</f>
        <v>150.50831031276721</v>
      </c>
      <c r="C8" s="33">
        <f>'[1]Table 13.1a'!AD20</f>
        <v>47.930267687412851</v>
      </c>
      <c r="D8" s="33">
        <f>(1 - (C8/B8))*100</f>
        <v>68.154404505764319</v>
      </c>
    </row>
    <row r="9" spans="1:6" x14ac:dyDescent="0.2">
      <c r="B9" s="33"/>
      <c r="C9" s="33"/>
      <c r="D9" s="33"/>
    </row>
    <row r="10" spans="1:6" x14ac:dyDescent="0.2">
      <c r="A10" t="s">
        <v>234</v>
      </c>
      <c r="B10" s="33">
        <f>'[1]Table 13.1a'!F8+'[1]Table 13.1a'!F12</f>
        <v>2.6325045826559941</v>
      </c>
      <c r="C10" s="33">
        <f>'[1]Table 13.1a'!AD8+'[1]Table 13.1a'!AD12</f>
        <v>12.230973592221121</v>
      </c>
      <c r="D10" s="33"/>
    </row>
    <row r="11" spans="1:6" x14ac:dyDescent="0.2">
      <c r="A11" t="s">
        <v>235</v>
      </c>
      <c r="B11" s="33">
        <f>B10*100/B8</f>
        <v>1.7490758996532871</v>
      </c>
      <c r="C11" s="33">
        <f>C10*100/C8</f>
        <v>25.518266812086143</v>
      </c>
      <c r="D11" s="33"/>
    </row>
    <row r="13" spans="1:6" x14ac:dyDescent="0.2">
      <c r="A13" t="s">
        <v>236</v>
      </c>
    </row>
    <row r="14" spans="1:6" x14ac:dyDescent="0.2">
      <c r="A14" s="49"/>
      <c r="B14">
        <v>1990</v>
      </c>
      <c r="C14">
        <v>2020</v>
      </c>
    </row>
    <row r="15" spans="1:6" x14ac:dyDescent="0.2">
      <c r="A15" s="49" t="s">
        <v>273</v>
      </c>
      <c r="B15" s="57">
        <f>'[1]Table 13.1a'!F43</f>
        <v>0.16734782048989622</v>
      </c>
      <c r="C15" s="57">
        <f>'[1]Table 13.1a'!AD43</f>
        <v>0.168922316335644</v>
      </c>
    </row>
    <row r="16" spans="1:6" x14ac:dyDescent="0.2">
      <c r="A16" s="49"/>
    </row>
    <row r="17" spans="1:4" x14ac:dyDescent="0.2">
      <c r="A17" s="49"/>
    </row>
    <row r="18" spans="1:4" x14ac:dyDescent="0.2">
      <c r="B18">
        <v>1990</v>
      </c>
      <c r="C18">
        <v>2020</v>
      </c>
      <c r="D18" t="s">
        <v>247</v>
      </c>
    </row>
    <row r="19" spans="1:4" x14ac:dyDescent="0.2">
      <c r="A19" t="s">
        <v>11</v>
      </c>
      <c r="B19" s="33">
        <f>'[1]Table 13.1a'!F40</f>
        <v>7.0365701564936547</v>
      </c>
      <c r="C19" s="33">
        <f>'[1]Table 13.1a'!AD40</f>
        <v>1.9157660618377057</v>
      </c>
      <c r="D19" s="33">
        <f>(1- (C19/B19))*100</f>
        <v>72.774149632122217</v>
      </c>
    </row>
    <row r="20" spans="1:4" x14ac:dyDescent="0.2">
      <c r="B20" s="33"/>
      <c r="C20" s="33"/>
      <c r="D20" s="33"/>
    </row>
    <row r="21" spans="1:4" x14ac:dyDescent="0.2">
      <c r="A21" t="s">
        <v>237</v>
      </c>
      <c r="B21" s="33">
        <f>'[1]Table 13.1a'!F34+'[1]Table 13.1a'!F35</f>
        <v>0.98857965202945119</v>
      </c>
      <c r="C21" s="33">
        <f>'[1]Table 13.1a'!AD34+'[1]Table 13.1a'!AD35</f>
        <v>1.1541889435612687</v>
      </c>
      <c r="D21" s="33"/>
    </row>
    <row r="22" spans="1:4" x14ac:dyDescent="0.2">
      <c r="A22" t="s">
        <v>235</v>
      </c>
      <c r="B22" s="33">
        <f>B21*100/B19</f>
        <v>14.049169269166551</v>
      </c>
      <c r="C22" s="33">
        <f>C21*100/C19</f>
        <v>60.246862419835786</v>
      </c>
      <c r="D22" s="33"/>
    </row>
    <row r="23" spans="1:4" x14ac:dyDescent="0.2">
      <c r="D23" s="33"/>
    </row>
    <row r="24" spans="1:4" x14ac:dyDescent="0.2">
      <c r="A24" t="s">
        <v>238</v>
      </c>
      <c r="B24" s="33">
        <f>SUM('[1]Table 13.1a'!F28:F33)</f>
        <v>2.0184050458895055</v>
      </c>
      <c r="C24" s="33">
        <f>SUM('[1]Table 13.1a'!AD28:AD33)</f>
        <v>0.22388088585158841</v>
      </c>
      <c r="D24" s="33">
        <f t="shared" ref="D24:D42" si="0">(1- (C24/B24))*100</f>
        <v>88.908029817527307</v>
      </c>
    </row>
    <row r="25" spans="1:4" x14ac:dyDescent="0.2">
      <c r="A25" t="s">
        <v>239</v>
      </c>
      <c r="B25" s="33">
        <f>'[1]Table 13.1a'!F38</f>
        <v>3.7586714620554025</v>
      </c>
      <c r="C25" s="33">
        <f>'[1]Table 13.1a'!AD38</f>
        <v>0.47968795623556792</v>
      </c>
      <c r="D25" s="33">
        <f t="shared" si="0"/>
        <v>87.237832274565065</v>
      </c>
    </row>
    <row r="26" spans="1:4" x14ac:dyDescent="0.2">
      <c r="D26" s="33"/>
    </row>
    <row r="27" spans="1:4" x14ac:dyDescent="0.2">
      <c r="A27" t="s">
        <v>240</v>
      </c>
      <c r="D27" s="33"/>
    </row>
    <row r="28" spans="1:4" x14ac:dyDescent="0.2">
      <c r="A28" s="49"/>
      <c r="B28">
        <v>1990</v>
      </c>
      <c r="C28">
        <v>2020</v>
      </c>
    </row>
    <row r="29" spans="1:4" x14ac:dyDescent="0.2">
      <c r="A29" s="49" t="s">
        <v>273</v>
      </c>
      <c r="B29" s="57">
        <f>'[1]Table 13.1a'!F62</f>
        <v>0.23238222310460449</v>
      </c>
      <c r="C29" s="57">
        <f>'[1]Table 13.1a'!AD62</f>
        <v>0.21225566122801492</v>
      </c>
    </row>
    <row r="30" spans="1:4" x14ac:dyDescent="0.2">
      <c r="A30" s="49"/>
    </row>
    <row r="31" spans="1:4" x14ac:dyDescent="0.2">
      <c r="A31" s="49"/>
    </row>
    <row r="32" spans="1:4" x14ac:dyDescent="0.2">
      <c r="B32">
        <v>1990</v>
      </c>
      <c r="C32">
        <v>2020</v>
      </c>
      <c r="D32" s="33">
        <f t="shared" si="0"/>
        <v>-1.5075376884422065</v>
      </c>
    </row>
    <row r="33" spans="1:17" x14ac:dyDescent="0.2">
      <c r="A33" t="s">
        <v>11</v>
      </c>
      <c r="B33" s="33">
        <f>'[1]Table 13.1a'!F59</f>
        <v>6.3815127538917285</v>
      </c>
      <c r="C33" s="33">
        <f>'[1]Table 13.1a'!AD59</f>
        <v>1.3588089887854968</v>
      </c>
      <c r="D33" s="33">
        <f t="shared" si="0"/>
        <v>78.707102199915923</v>
      </c>
    </row>
    <row r="34" spans="1:17" x14ac:dyDescent="0.2">
      <c r="D34" s="33"/>
    </row>
    <row r="35" spans="1:17" x14ac:dyDescent="0.2">
      <c r="A35" t="s">
        <v>237</v>
      </c>
      <c r="B35" s="33">
        <f>'[1]Table 13.1a'!F53+'[1]Table 13.1a'!F54</f>
        <v>0.53865821851948203</v>
      </c>
      <c r="C35" s="33">
        <f>'[1]Table 13.1a'!AD53+'[1]Table 13.1a'!AD54</f>
        <v>0.62554597510066756</v>
      </c>
      <c r="D35" s="33">
        <f t="shared" si="0"/>
        <v>-16.130405810942428</v>
      </c>
    </row>
    <row r="36" spans="1:17" x14ac:dyDescent="0.2">
      <c r="A36" t="s">
        <v>235</v>
      </c>
      <c r="B36" s="33">
        <f>B35*100/B21</f>
        <v>54.48809485544971</v>
      </c>
      <c r="C36" s="33">
        <f>C35*100/C21</f>
        <v>54.197883162052769</v>
      </c>
      <c r="D36" s="33">
        <f t="shared" si="0"/>
        <v>0.53261486599381902</v>
      </c>
    </row>
    <row r="37" spans="1:17" x14ac:dyDescent="0.2">
      <c r="D37" s="33"/>
    </row>
    <row r="38" spans="1:17" x14ac:dyDescent="0.2">
      <c r="A38" t="s">
        <v>238</v>
      </c>
      <c r="B38" s="33">
        <f>SUM('[1]Table 13.1a'!F47:F52)</f>
        <v>2.0184050458895069</v>
      </c>
      <c r="C38" s="33">
        <f>SUM('[1]Table 13.1a'!AD47:AD52)</f>
        <v>0.22388088585158855</v>
      </c>
      <c r="D38" s="33">
        <f t="shared" si="0"/>
        <v>88.908029817527307</v>
      </c>
    </row>
    <row r="39" spans="1:17" x14ac:dyDescent="0.2">
      <c r="A39" t="s">
        <v>241</v>
      </c>
      <c r="B39" s="33">
        <f>B38*100/B24</f>
        <v>100.00000000000007</v>
      </c>
      <c r="C39" s="33">
        <f>C38*100/C24</f>
        <v>100.00000000000006</v>
      </c>
      <c r="D39" s="33">
        <f t="shared" si="0"/>
        <v>1.1102230246251565E-14</v>
      </c>
    </row>
    <row r="40" spans="1:17" x14ac:dyDescent="0.2">
      <c r="B40" s="33"/>
      <c r="C40" s="33"/>
      <c r="D40" s="33"/>
    </row>
    <row r="41" spans="1:17" x14ac:dyDescent="0.2">
      <c r="A41" t="s">
        <v>239</v>
      </c>
      <c r="B41" s="33">
        <f>'[1]Table 13.1a'!F57</f>
        <v>3.5621646323558092</v>
      </c>
      <c r="C41" s="33">
        <f>'[1]Table 13.1a'!AD57</f>
        <v>0.45709154973995858</v>
      </c>
      <c r="D41" s="33">
        <f t="shared" si="0"/>
        <v>87.168152039125019</v>
      </c>
    </row>
    <row r="42" spans="1:17" x14ac:dyDescent="0.2">
      <c r="A42" t="s">
        <v>241</v>
      </c>
      <c r="B42" s="33">
        <f>B41*100/B25</f>
        <v>94.771907263420815</v>
      </c>
      <c r="C42" s="33">
        <f>C41*100/C25</f>
        <v>95.289352963343404</v>
      </c>
      <c r="D42" s="33">
        <f t="shared" si="0"/>
        <v>-0.54599059453803722</v>
      </c>
    </row>
    <row r="44" spans="1:17" x14ac:dyDescent="0.2">
      <c r="A44" t="s">
        <v>275</v>
      </c>
      <c r="B44">
        <f>'[1]Table 13.1c and Chart 13.1'!F19</f>
        <v>38</v>
      </c>
    </row>
    <row r="46" spans="1:17" x14ac:dyDescent="0.2">
      <c r="B46" t="s">
        <v>276</v>
      </c>
    </row>
    <row r="47" spans="1:17" x14ac:dyDescent="0.2">
      <c r="B47" t="s">
        <v>277</v>
      </c>
      <c r="C47" t="s">
        <v>278</v>
      </c>
      <c r="D47" t="s">
        <v>279</v>
      </c>
      <c r="E47" t="s">
        <v>280</v>
      </c>
      <c r="F47" t="s">
        <v>281</v>
      </c>
      <c r="G47" t="s">
        <v>282</v>
      </c>
      <c r="H47" t="s">
        <v>283</v>
      </c>
      <c r="I47" t="s">
        <v>284</v>
      </c>
      <c r="J47" t="s">
        <v>285</v>
      </c>
      <c r="K47" t="s">
        <v>286</v>
      </c>
      <c r="L47" t="s">
        <v>287</v>
      </c>
      <c r="M47" t="s">
        <v>288</v>
      </c>
      <c r="N47" t="s">
        <v>289</v>
      </c>
      <c r="O47" t="s">
        <v>290</v>
      </c>
      <c r="P47" t="s">
        <v>291</v>
      </c>
      <c r="Q47" t="s">
        <v>328</v>
      </c>
    </row>
    <row r="48" spans="1:17" x14ac:dyDescent="0.2">
      <c r="A48" t="s">
        <v>292</v>
      </c>
      <c r="B48">
        <f>('[1]Table 13.1a'!P20-'[1]Table 13.1a'!O20)*100/'[1]Table 13.1a'!O20</f>
        <v>-6.8841701244948172</v>
      </c>
      <c r="C48">
        <f>('[1]Table 13.1a'!Q20-'[1]Table 13.1a'!P20)*100/'[1]Table 13.1a'!P20</f>
        <v>0.2582605486149625</v>
      </c>
      <c r="D48">
        <f>('[1]Table 13.1a'!R20-'[1]Table 13.1a'!Q20)*100/'[1]Table 13.1a'!Q20</f>
        <v>-6.323314586949631</v>
      </c>
      <c r="E48">
        <f>('[1]Table 13.1a'!S20-'[1]Table 13.1a'!R20)*100/'[1]Table 13.1a'!R20</f>
        <v>-10.457516446289008</v>
      </c>
      <c r="F48">
        <f>('[1]Table 13.1a'!T20-'[1]Table 13.1a'!S20)*100/'[1]Table 13.1a'!S20</f>
        <v>-5.4923367599474044</v>
      </c>
      <c r="G48">
        <f>('[1]Table 13.1a'!U20-'[1]Table 13.1a'!T20)*100/'[1]Table 13.1a'!T20</f>
        <v>-10.947499430673647</v>
      </c>
      <c r="H48">
        <f>('[1]Table 13.1a'!V20-'[1]Table 13.1a'!U20)*100/'[1]Table 13.1a'!U20</f>
        <v>-6.3276125534888479</v>
      </c>
      <c r="I48">
        <f>('[1]Table 13.1a'!W20-'[1]Table 13.1a'!V20)*100/'[1]Table 13.1a'!V20</f>
        <v>-6.1280751625397176</v>
      </c>
      <c r="J48">
        <f>('[1]Table 13.1a'!X20-'[1]Table 13.1a'!W20)*100/'[1]Table 13.1a'!W20</f>
        <v>5.8174647780858055E-2</v>
      </c>
      <c r="K48">
        <f>('[1]Table 13.1a'!Y20-'[1]Table 13.1a'!X20)*100/'[1]Table 13.1a'!X20</f>
        <v>-1.5180108846171814</v>
      </c>
      <c r="L48">
        <f>('[1]Table 13.1a'!Z20-'[1]Table 13.1a'!Y20)*100/'[1]Table 13.1a'!Y20</f>
        <v>-1.0956951726422692</v>
      </c>
      <c r="M48">
        <f>('[1]Table 13.1a'!AA20-'[1]Table 13.1a'!Z20)*100/'[1]Table 13.1a'!Z20</f>
        <v>-2.7252793885898683</v>
      </c>
      <c r="N48">
        <f>('[1]Table 13.1a'!AB20-'[1]Table 13.1a'!AA20)*100/'[1]Table 13.1a'!AA20</f>
        <v>-2.4167790402812885</v>
      </c>
      <c r="O48">
        <f>('[1]Table 13.1a'!AC20-'[1]Table 13.1a'!AB20)*100/'[1]Table 13.1a'!AB20</f>
        <v>-5.2761374004232318</v>
      </c>
      <c r="P48">
        <f>('[1]Table 13.1a'!AD20-'[1]Table 13.1a'!AC20)*100/'[1]Table 13.1a'!AC20</f>
        <v>-19.213676947768654</v>
      </c>
    </row>
    <row r="49" spans="1:16" x14ac:dyDescent="0.2">
      <c r="A49" t="s">
        <v>109</v>
      </c>
      <c r="B49">
        <f>('[1]Table 13.1a'!P40-'[1]Table 13.1a'!O40)*100/'[1]Table 13.1a'!O40</f>
        <v>-6.4093217568144469</v>
      </c>
      <c r="C49">
        <f>('[1]Table 13.1a'!Q40-'[1]Table 13.1a'!P40)*100/'[1]Table 13.1a'!P40</f>
        <v>-14.119059670976826</v>
      </c>
      <c r="D49">
        <f>('[1]Table 13.1a'!R40-'[1]Table 13.1a'!Q40)*100/'[1]Table 13.1a'!Q40</f>
        <v>-9.5024285778753317</v>
      </c>
      <c r="E49">
        <f>('[1]Table 13.1a'!S40-'[1]Table 13.1a'!R40)*100/'[1]Table 13.1a'!R40</f>
        <v>-8.8744427949833469</v>
      </c>
      <c r="F49">
        <f>('[1]Table 13.1a'!T40-'[1]Table 13.1a'!S40)*100/'[1]Table 13.1a'!S40</f>
        <v>-8.1113530232484141</v>
      </c>
      <c r="G49">
        <f>('[1]Table 13.1a'!U40-'[1]Table 13.1a'!T40)*100/'[1]Table 13.1a'!T40</f>
        <v>-11.25150576338458</v>
      </c>
      <c r="H49">
        <f>('[1]Table 13.1a'!V40-'[1]Table 13.1a'!U40)*100/'[1]Table 13.1a'!U40</f>
        <v>-5.015634767571755</v>
      </c>
      <c r="I49">
        <f>('[1]Table 13.1a'!W40-'[1]Table 13.1a'!V40)*100/'[1]Table 13.1a'!V40</f>
        <v>-6.4209371285323282</v>
      </c>
      <c r="J49">
        <f>('[1]Table 13.1a'!X40-'[1]Table 13.1a'!W40)*100/'[1]Table 13.1a'!W40</f>
        <v>-3.6022929595004567</v>
      </c>
      <c r="K49">
        <f>('[1]Table 13.1a'!Y40-'[1]Table 13.1a'!X40)*100/'[1]Table 13.1a'!X40</f>
        <v>-4.7331663166317384</v>
      </c>
      <c r="L49">
        <f>('[1]Table 13.1a'!Z40-'[1]Table 13.1a'!Y40)*100/'[1]Table 13.1a'!Y40</f>
        <v>-1.1156351044807857</v>
      </c>
      <c r="M49">
        <f>('[1]Table 13.1a'!AA40-'[1]Table 13.1a'!Z40)*100/'[1]Table 13.1a'!Z40</f>
        <v>-0.43686497075760466</v>
      </c>
      <c r="N49">
        <f>('[1]Table 13.1a'!AB40-'[1]Table 13.1a'!AA40)*100/'[1]Table 13.1a'!AA40</f>
        <v>-2.2621137293989135</v>
      </c>
      <c r="O49">
        <f>('[1]Table 13.1a'!AC40-'[1]Table 13.1a'!AB40)*100/'[1]Table 13.1a'!AB40</f>
        <v>-2.2320429675152784</v>
      </c>
      <c r="P49">
        <f>('[1]Table 13.1a'!AD40-'[1]Table 13.1a'!AC40)*100/'[1]Table 13.1a'!AC40</f>
        <v>-24.249179512275884</v>
      </c>
    </row>
    <row r="50" spans="1:16" x14ac:dyDescent="0.2">
      <c r="A50" t="s">
        <v>293</v>
      </c>
      <c r="B50">
        <f>('[1]Table 13.1a'!P59-'[1]Table 13.1a'!O59)*100/'[1]Table 13.1a'!O59</f>
        <v>-7.3619089171125882</v>
      </c>
      <c r="C50">
        <f>('[1]Table 13.1a'!Q59-'[1]Table 13.1a'!P59)*100/'[1]Table 13.1a'!P59</f>
        <v>-15.731182157003415</v>
      </c>
      <c r="D50">
        <f>('[1]Table 13.1a'!R59-'[1]Table 13.1a'!Q59)*100/'[1]Table 13.1a'!Q59</f>
        <v>-10.640078734098724</v>
      </c>
      <c r="E50">
        <f>('[1]Table 13.1a'!S59-'[1]Table 13.1a'!R59)*100/'[1]Table 13.1a'!R59</f>
        <v>-9.9395164774814049</v>
      </c>
      <c r="F50">
        <f>('[1]Table 13.1a'!T59-'[1]Table 13.1a'!S59)*100/'[1]Table 13.1a'!S59</f>
        <v>-9.164782360391742</v>
      </c>
      <c r="G50">
        <f>('[1]Table 13.1a'!U59-'[1]Table 13.1a'!T59)*100/'[1]Table 13.1a'!T59</f>
        <v>-13.058746814165756</v>
      </c>
      <c r="H50">
        <f>('[1]Table 13.1a'!V59-'[1]Table 13.1a'!U59)*100/'[1]Table 13.1a'!U59</f>
        <v>-5.9881012750446301</v>
      </c>
      <c r="I50">
        <f>('[1]Table 13.1a'!W59-'[1]Table 13.1a'!V59)*100/'[1]Table 13.1a'!V59</f>
        <v>-7.9820436598293139</v>
      </c>
      <c r="J50">
        <f>('[1]Table 13.1a'!X59-'[1]Table 13.1a'!W59)*100/'[1]Table 13.1a'!W59</f>
        <v>-5.0572974564688167</v>
      </c>
      <c r="K50">
        <f>('[1]Table 13.1a'!Y59-'[1]Table 13.1a'!X59)*100/'[1]Table 13.1a'!X59</f>
        <v>-6.3308302956773312</v>
      </c>
      <c r="L50">
        <f>('[1]Table 13.1a'!Z59-'[1]Table 13.1a'!Y59)*100/'[1]Table 13.1a'!Y59</f>
        <v>-2.1918396404839524</v>
      </c>
      <c r="M50">
        <f>('[1]Table 13.1a'!AA59-'[1]Table 13.1a'!Z59)*100/'[1]Table 13.1a'!Z59</f>
        <v>-2.0760272568174987</v>
      </c>
      <c r="N50">
        <f>('[1]Table 13.1a'!AB59-'[1]Table 13.1a'!AA59)*100/'[1]Table 13.1a'!AA59</f>
        <v>-2.9078096889350911</v>
      </c>
      <c r="O50">
        <f>('[1]Table 13.1a'!AC59-'[1]Table 13.1a'!AB59)*100/'[1]Table 13.1a'!AB59</f>
        <v>-3.3626234734474774</v>
      </c>
      <c r="P50">
        <f>('[1]Table 13.1a'!AD59-'[1]Table 13.1a'!AC59)*100/'[1]Table 13.1a'!AC59</f>
        <v>-25.558126860727711</v>
      </c>
    </row>
  </sheetData>
  <phoneticPr fontId="2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31"/>
  <sheetViews>
    <sheetView zoomScale="84" zoomScaleNormal="84" workbookViewId="0">
      <pane xSplit="1" ySplit="5" topLeftCell="B6" activePane="bottomRight" state="frozen"/>
      <selection activeCell="L15" sqref="L15"/>
      <selection pane="topRight" activeCell="L15" sqref="L15"/>
      <selection pane="bottomLeft" activeCell="L15" sqref="L15"/>
      <selection pane="bottomRight" activeCell="B6" sqref="B6"/>
    </sheetView>
  </sheetViews>
  <sheetFormatPr defaultRowHeight="15" x14ac:dyDescent="0.25"/>
  <cols>
    <col min="1" max="1" width="62.28515625" style="169" customWidth="1"/>
    <col min="2" max="23" width="9.28515625" style="169" customWidth="1"/>
    <col min="24" max="16384" width="9.140625" style="169"/>
  </cols>
  <sheetData>
    <row r="1" spans="1:29" ht="16.5" x14ac:dyDescent="0.3">
      <c r="A1" s="168" t="s">
        <v>545</v>
      </c>
    </row>
    <row r="2" spans="1:29" ht="15.75" x14ac:dyDescent="0.25">
      <c r="A2" s="8" t="s">
        <v>400</v>
      </c>
    </row>
    <row r="3" spans="1:29" ht="15.75" x14ac:dyDescent="0.25">
      <c r="A3" s="90" t="s">
        <v>401</v>
      </c>
    </row>
    <row r="4" spans="1:29" ht="15.75" x14ac:dyDescent="0.25">
      <c r="A4" s="8" t="s">
        <v>428</v>
      </c>
    </row>
    <row r="5" spans="1:29" ht="16.5" thickBot="1" x14ac:dyDescent="0.3">
      <c r="A5" s="170" t="s">
        <v>495</v>
      </c>
      <c r="B5" s="171" t="s">
        <v>500</v>
      </c>
      <c r="C5" s="171" t="s">
        <v>501</v>
      </c>
      <c r="D5" s="172" t="s">
        <v>502</v>
      </c>
      <c r="E5" s="171" t="s">
        <v>503</v>
      </c>
      <c r="F5" s="171" t="s">
        <v>504</v>
      </c>
      <c r="G5" s="171" t="s">
        <v>461</v>
      </c>
      <c r="H5" s="171" t="s">
        <v>462</v>
      </c>
      <c r="I5" s="171" t="s">
        <v>463</v>
      </c>
      <c r="J5" s="171" t="s">
        <v>464</v>
      </c>
      <c r="K5" s="171" t="s">
        <v>465</v>
      </c>
      <c r="L5" s="171" t="s">
        <v>466</v>
      </c>
      <c r="M5" s="171" t="s">
        <v>467</v>
      </c>
      <c r="N5" s="171" t="s">
        <v>468</v>
      </c>
      <c r="O5" s="171" t="s">
        <v>469</v>
      </c>
      <c r="P5" s="171" t="s">
        <v>470</v>
      </c>
      <c r="Q5" s="171" t="s">
        <v>471</v>
      </c>
      <c r="R5" s="171" t="s">
        <v>472</v>
      </c>
      <c r="S5" s="171" t="s">
        <v>473</v>
      </c>
      <c r="T5" s="171" t="s">
        <v>474</v>
      </c>
      <c r="U5" s="171" t="s">
        <v>475</v>
      </c>
      <c r="V5" s="171" t="s">
        <v>476</v>
      </c>
      <c r="W5" s="171" t="s">
        <v>477</v>
      </c>
      <c r="X5" s="171" t="s">
        <v>478</v>
      </c>
      <c r="Y5" s="171" t="s">
        <v>479</v>
      </c>
      <c r="Z5" s="171" t="s">
        <v>480</v>
      </c>
      <c r="AA5" s="171" t="s">
        <v>481</v>
      </c>
      <c r="AB5" s="173" t="s">
        <v>482</v>
      </c>
    </row>
    <row r="6" spans="1:29" ht="15.75" x14ac:dyDescent="0.25">
      <c r="A6" s="131" t="s">
        <v>421</v>
      </c>
      <c r="B6" s="174">
        <v>0.59649144660900821</v>
      </c>
      <c r="C6" s="46">
        <v>0.59665045862860111</v>
      </c>
      <c r="D6" s="46">
        <v>0.58149688217004858</v>
      </c>
      <c r="E6" s="175">
        <v>0.57229906895767735</v>
      </c>
      <c r="F6" s="175">
        <v>0.53998876944045537</v>
      </c>
      <c r="G6" s="175">
        <v>0.53716373311006105</v>
      </c>
      <c r="H6" s="175">
        <v>0.54830013720171389</v>
      </c>
      <c r="I6" s="175">
        <v>0.54962408159750864</v>
      </c>
      <c r="J6" s="175">
        <v>0.48146990935095541</v>
      </c>
      <c r="K6" s="175">
        <v>0.47726589285285353</v>
      </c>
      <c r="L6" s="175">
        <v>0.48168737605401007</v>
      </c>
      <c r="M6" s="176">
        <v>0.50458798408580541</v>
      </c>
      <c r="N6" s="175">
        <v>0.45834247196012351</v>
      </c>
      <c r="O6" s="175">
        <v>0.46167030020928312</v>
      </c>
      <c r="P6" s="175">
        <v>0.48326914788177799</v>
      </c>
      <c r="Q6" s="175">
        <v>0.44838775674430453</v>
      </c>
      <c r="R6" s="175">
        <v>0.45845520570246151</v>
      </c>
      <c r="S6" s="175">
        <v>0.44824936746078553</v>
      </c>
      <c r="T6" s="175">
        <v>0.44732054211279859</v>
      </c>
      <c r="U6" s="175">
        <v>0.43571888559004546</v>
      </c>
      <c r="V6" s="175">
        <v>0.38318774280027063</v>
      </c>
      <c r="W6" s="175">
        <v>0.38846080613634565</v>
      </c>
      <c r="X6" s="175">
        <v>0.33695988637260382</v>
      </c>
      <c r="Y6" s="175">
        <v>0.37006529833315194</v>
      </c>
      <c r="Z6" s="175">
        <v>0.27311435997513078</v>
      </c>
      <c r="AA6" s="175">
        <v>0.31253804596300933</v>
      </c>
      <c r="AB6" s="177">
        <v>0.33385656359119875</v>
      </c>
    </row>
    <row r="7" spans="1:29" ht="15.75" x14ac:dyDescent="0.25">
      <c r="A7" s="131" t="s">
        <v>96</v>
      </c>
      <c r="B7" s="46">
        <v>5.6168085507949908</v>
      </c>
      <c r="C7" s="46">
        <v>5.6929809497394528</v>
      </c>
      <c r="D7" s="46">
        <v>5.865262125049286</v>
      </c>
      <c r="E7" s="46">
        <v>5.9398397870289239</v>
      </c>
      <c r="F7" s="46">
        <v>5.9015484195000516</v>
      </c>
      <c r="G7" s="46">
        <v>5.8970711198585501</v>
      </c>
      <c r="H7" s="46">
        <v>6.1210553003002355</v>
      </c>
      <c r="I7" s="46">
        <v>6.0516813916012238</v>
      </c>
      <c r="J7" s="46">
        <v>6.0036616569276706</v>
      </c>
      <c r="K7" s="46">
        <v>5.997513593754924</v>
      </c>
      <c r="L7" s="46">
        <v>6.0632923995020152</v>
      </c>
      <c r="M7" s="174">
        <v>6.0572034411351954</v>
      </c>
      <c r="N7" s="46">
        <v>5.9525693944434455</v>
      </c>
      <c r="O7" s="46">
        <v>5.7970077701948108</v>
      </c>
      <c r="P7" s="46">
        <v>5.6192668458494257</v>
      </c>
      <c r="Q7" s="46">
        <v>5.5526884528542677</v>
      </c>
      <c r="R7" s="46">
        <v>5.5504577981582388</v>
      </c>
      <c r="S7" s="46">
        <v>5.4951087888786212</v>
      </c>
      <c r="T7" s="46">
        <v>5.5277158476623933</v>
      </c>
      <c r="U7" s="46">
        <v>5.5751592207764133</v>
      </c>
      <c r="V7" s="46">
        <v>5.7178511923665782</v>
      </c>
      <c r="W7" s="46">
        <v>5.9114942483866875</v>
      </c>
      <c r="X7" s="46">
        <v>5.8376187687068288</v>
      </c>
      <c r="Y7" s="46">
        <v>5.7651910546581435</v>
      </c>
      <c r="Z7" s="46">
        <v>4.2046989688652721</v>
      </c>
      <c r="AA7" s="46">
        <v>4.8164617208253153</v>
      </c>
      <c r="AB7" s="178">
        <v>5.0199974197479014</v>
      </c>
    </row>
    <row r="8" spans="1:29" ht="15.75" x14ac:dyDescent="0.25">
      <c r="A8" s="131" t="s">
        <v>106</v>
      </c>
      <c r="B8" s="46">
        <v>1.8587839104348907</v>
      </c>
      <c r="C8" s="46">
        <v>1.7948948998021113</v>
      </c>
      <c r="D8" s="46">
        <v>1.7814887215907482</v>
      </c>
      <c r="E8" s="46">
        <v>1.7591690220517304</v>
      </c>
      <c r="F8" s="46">
        <v>1.7148894031222246</v>
      </c>
      <c r="G8" s="46">
        <v>1.6866664475215853</v>
      </c>
      <c r="H8" s="46">
        <v>1.6996189447768519</v>
      </c>
      <c r="I8" s="46">
        <v>1.7593923888652361</v>
      </c>
      <c r="J8" s="46">
        <v>1.8005417259680088</v>
      </c>
      <c r="K8" s="46">
        <v>1.8429517725875189</v>
      </c>
      <c r="L8" s="46">
        <v>1.8886033939033151</v>
      </c>
      <c r="M8" s="174">
        <v>1.9299939790974943</v>
      </c>
      <c r="N8" s="46">
        <v>1.8203573580785994</v>
      </c>
      <c r="O8" s="46">
        <v>1.6843791361594953</v>
      </c>
      <c r="P8" s="46">
        <v>1.7228913734107816</v>
      </c>
      <c r="Q8" s="46">
        <v>1.6757011502939219</v>
      </c>
      <c r="R8" s="46">
        <v>1.6790314838117184</v>
      </c>
      <c r="S8" s="46">
        <v>1.6811100264857577</v>
      </c>
      <c r="T8" s="46">
        <v>1.6712366787406634</v>
      </c>
      <c r="U8" s="46">
        <v>1.7037476171660384</v>
      </c>
      <c r="V8" s="46">
        <v>1.7711217601761446</v>
      </c>
      <c r="W8" s="46">
        <v>1.8229325481970211</v>
      </c>
      <c r="X8" s="46">
        <v>1.8003021856660086</v>
      </c>
      <c r="Y8" s="46">
        <v>1.7342945888348165</v>
      </c>
      <c r="Z8" s="46">
        <v>1.5310476168590816</v>
      </c>
      <c r="AA8" s="46">
        <v>1.7249763150108346</v>
      </c>
      <c r="AB8" s="178">
        <v>1.6497647044454962</v>
      </c>
      <c r="AC8" s="179"/>
    </row>
    <row r="9" spans="1:29" ht="15.75" x14ac:dyDescent="0.25">
      <c r="A9" s="131" t="s">
        <v>422</v>
      </c>
      <c r="B9" s="46">
        <v>0.92612500182546842</v>
      </c>
      <c r="C9" s="46">
        <v>1.0187022904107892</v>
      </c>
      <c r="D9" s="46">
        <v>1.1341066662961166</v>
      </c>
      <c r="E9" s="46">
        <v>1.1417856515714595</v>
      </c>
      <c r="F9" s="46">
        <v>1.1088926944270248</v>
      </c>
      <c r="G9" s="46">
        <v>1.1022868301221398</v>
      </c>
      <c r="H9" s="46">
        <v>1.1267769283178175</v>
      </c>
      <c r="I9" s="46">
        <v>1.1642781699891602</v>
      </c>
      <c r="J9" s="46">
        <v>1.1749192132305584</v>
      </c>
      <c r="K9" s="46">
        <v>1.2109889662635218</v>
      </c>
      <c r="L9" s="46">
        <v>1.247970544685634</v>
      </c>
      <c r="M9" s="174">
        <v>1.3097110286342801</v>
      </c>
      <c r="N9" s="46">
        <v>1.266952838569515</v>
      </c>
      <c r="O9" s="46">
        <v>1.2494411369045251</v>
      </c>
      <c r="P9" s="46">
        <v>1.2965208624253073</v>
      </c>
      <c r="Q9" s="46">
        <v>1.29791903805488</v>
      </c>
      <c r="R9" s="46">
        <v>1.3399140164722032</v>
      </c>
      <c r="S9" s="46">
        <v>1.3469895722906624</v>
      </c>
      <c r="T9" s="46">
        <v>1.4132702930447441</v>
      </c>
      <c r="U9" s="46">
        <v>1.4901159183930888</v>
      </c>
      <c r="V9" s="46">
        <v>1.6361477645907285</v>
      </c>
      <c r="W9" s="46">
        <v>1.7699700082042646</v>
      </c>
      <c r="X9" s="46">
        <v>1.7478365071809314</v>
      </c>
      <c r="Y9" s="46">
        <v>1.6967237361809011</v>
      </c>
      <c r="Z9" s="46">
        <v>1.5303420680974102</v>
      </c>
      <c r="AA9" s="46">
        <v>1.8469619399754591</v>
      </c>
      <c r="AB9" s="178">
        <v>1.865346018837404</v>
      </c>
    </row>
    <row r="10" spans="1:29" ht="15.75" x14ac:dyDescent="0.25">
      <c r="A10" s="131" t="s">
        <v>423</v>
      </c>
      <c r="B10" s="46">
        <v>3.3254409700025522E-2</v>
      </c>
      <c r="C10" s="46">
        <v>2.3326883996885164E-2</v>
      </c>
      <c r="D10" s="46">
        <v>2.5500263628144757E-2</v>
      </c>
      <c r="E10" s="46">
        <v>2.8501261471743096E-2</v>
      </c>
      <c r="F10" s="46">
        <v>2.8763613538869758E-2</v>
      </c>
      <c r="G10" s="46">
        <v>2.9204767922450317E-2</v>
      </c>
      <c r="H10" s="46">
        <v>3.2557956717143753E-2</v>
      </c>
      <c r="I10" s="46">
        <v>3.5892801921484231E-2</v>
      </c>
      <c r="J10" s="46">
        <v>3.2751936920549243E-2</v>
      </c>
      <c r="K10" s="46">
        <v>3.2766090506150515E-2</v>
      </c>
      <c r="L10" s="46">
        <v>3.1061200194345613E-2</v>
      </c>
      <c r="M10" s="174">
        <v>3.3748042551747078E-2</v>
      </c>
      <c r="N10" s="46">
        <v>3.3156404951144601E-2</v>
      </c>
      <c r="O10" s="46">
        <v>3.2853596483735856E-2</v>
      </c>
      <c r="P10" s="46">
        <v>2.9230420786567114E-2</v>
      </c>
      <c r="Q10" s="46">
        <v>2.9560816103963154E-2</v>
      </c>
      <c r="R10" s="46">
        <v>2.6345166787861651E-2</v>
      </c>
      <c r="S10" s="46">
        <v>2.7350100141660023E-2</v>
      </c>
      <c r="T10" s="46">
        <v>2.8608703005641226E-2</v>
      </c>
      <c r="U10" s="46">
        <v>2.8432857668610131E-2</v>
      </c>
      <c r="V10" s="46">
        <v>2.6337213856585998E-2</v>
      </c>
      <c r="W10" s="46">
        <v>2.7784287190850545E-2</v>
      </c>
      <c r="X10" s="46">
        <v>2.7124961105043404E-2</v>
      </c>
      <c r="Y10" s="46">
        <v>2.7911549582447775E-2</v>
      </c>
      <c r="Z10" s="46">
        <v>2.0371809810137781E-2</v>
      </c>
      <c r="AA10" s="46">
        <v>2.2715017053986274E-2</v>
      </c>
      <c r="AB10" s="178">
        <v>2.4888469767402614E-2</v>
      </c>
    </row>
    <row r="11" spans="1:29" ht="16.5" thickBot="1" x14ac:dyDescent="0.3">
      <c r="A11" s="131" t="s">
        <v>505</v>
      </c>
      <c r="B11" s="46">
        <v>1.57008132272419E-2</v>
      </c>
      <c r="C11" s="46">
        <v>1.64392838309169E-2</v>
      </c>
      <c r="D11" s="46">
        <v>1.8655244734986611E-2</v>
      </c>
      <c r="E11" s="46">
        <v>2.0065095388324933E-2</v>
      </c>
      <c r="F11" s="46">
        <v>2.4105704853633513E-2</v>
      </c>
      <c r="G11" s="46">
        <v>3.4015051264673316E-2</v>
      </c>
      <c r="H11" s="46">
        <v>4.4619323487050846E-2</v>
      </c>
      <c r="I11" s="46">
        <v>5.0439691909063326E-2</v>
      </c>
      <c r="J11" s="46">
        <v>5.2868259179865387E-2</v>
      </c>
      <c r="K11" s="46">
        <v>5.5778595497876393E-2</v>
      </c>
      <c r="L11" s="46">
        <v>5.9752510192491948E-2</v>
      </c>
      <c r="M11" s="174">
        <v>6.0056356628916889E-2</v>
      </c>
      <c r="N11" s="46">
        <v>6.8241976251260231E-2</v>
      </c>
      <c r="O11" s="46">
        <v>6.487587605407763E-2</v>
      </c>
      <c r="P11" s="46">
        <v>6.4602154046855792E-2</v>
      </c>
      <c r="Q11" s="46">
        <v>6.0757193407834025E-2</v>
      </c>
      <c r="R11" s="46">
        <v>5.9668794414576856E-2</v>
      </c>
      <c r="S11" s="46">
        <v>5.797264480159911E-2</v>
      </c>
      <c r="T11" s="46">
        <v>5.7699530555362512E-2</v>
      </c>
      <c r="U11" s="46">
        <v>5.4083914853336933E-2</v>
      </c>
      <c r="V11" s="46">
        <v>5.1664970114725643E-2</v>
      </c>
      <c r="W11" s="46">
        <v>5.1290447865091016E-2</v>
      </c>
      <c r="X11" s="46">
        <v>5.838795421261557E-2</v>
      </c>
      <c r="Y11" s="46">
        <v>7.3189056895877624E-2</v>
      </c>
      <c r="Z11" s="46">
        <v>7.692811264078446E-2</v>
      </c>
      <c r="AA11" s="46">
        <v>7.9403968135793909E-2</v>
      </c>
      <c r="AB11" s="178">
        <v>8.3903172490013306E-2</v>
      </c>
    </row>
    <row r="12" spans="1:29" ht="16.5" thickBot="1" x14ac:dyDescent="0.3">
      <c r="A12" s="132" t="s">
        <v>425</v>
      </c>
      <c r="B12" s="180">
        <v>9.047164132591627</v>
      </c>
      <c r="C12" s="180">
        <v>9.1429947664087567</v>
      </c>
      <c r="D12" s="180">
        <v>9.4065099034693294</v>
      </c>
      <c r="E12" s="180">
        <v>9.4616598864698602</v>
      </c>
      <c r="F12" s="180">
        <v>9.3181886048822591</v>
      </c>
      <c r="G12" s="180">
        <v>9.2864079497994592</v>
      </c>
      <c r="H12" s="180">
        <v>9.5729285908008137</v>
      </c>
      <c r="I12" s="180">
        <v>9.6113085258836772</v>
      </c>
      <c r="J12" s="180">
        <v>9.5462127015776073</v>
      </c>
      <c r="K12" s="180">
        <v>9.6172649114628452</v>
      </c>
      <c r="L12" s="180">
        <v>9.7723674245318115</v>
      </c>
      <c r="M12" s="180">
        <v>9.8953008321334384</v>
      </c>
      <c r="N12" s="180">
        <v>9.5996204442540893</v>
      </c>
      <c r="O12" s="180">
        <v>9.2902278160059275</v>
      </c>
      <c r="P12" s="180">
        <v>9.2157808044007155</v>
      </c>
      <c r="Q12" s="180">
        <v>9.0650144074591719</v>
      </c>
      <c r="R12" s="180">
        <v>9.1138724653470593</v>
      </c>
      <c r="S12" s="180">
        <v>9.0567805000590855</v>
      </c>
      <c r="T12" s="180">
        <v>9.1458515951216039</v>
      </c>
      <c r="U12" s="180">
        <v>9.2872584144475319</v>
      </c>
      <c r="V12" s="180">
        <v>9.5863106439050316</v>
      </c>
      <c r="W12" s="180">
        <v>9.9719323459802602</v>
      </c>
      <c r="X12" s="180">
        <v>9.8082302632440328</v>
      </c>
      <c r="Y12" s="180">
        <v>9.66737528448534</v>
      </c>
      <c r="Z12" s="180">
        <v>7.6365029362478181</v>
      </c>
      <c r="AA12" s="180">
        <v>8.8030570069643996</v>
      </c>
      <c r="AB12" s="181">
        <v>8.9777563488794154</v>
      </c>
    </row>
    <row r="13" spans="1:29" ht="16.5" thickBot="1" x14ac:dyDescent="0.3">
      <c r="A13" s="133" t="s">
        <v>12</v>
      </c>
      <c r="B13" s="180">
        <v>0.12342322159502873</v>
      </c>
      <c r="C13" s="180">
        <v>0.12574569703944216</v>
      </c>
      <c r="D13" s="180">
        <v>0.13983413034603476</v>
      </c>
      <c r="E13" s="180">
        <v>0.14164084797341853</v>
      </c>
      <c r="F13" s="180">
        <v>0.14386258411685565</v>
      </c>
      <c r="G13" s="180">
        <v>0.14829689341453609</v>
      </c>
      <c r="H13" s="180">
        <v>0.14749414258128651</v>
      </c>
      <c r="I13" s="180">
        <v>0.14900180052923187</v>
      </c>
      <c r="J13" s="180">
        <v>0.1544589477562682</v>
      </c>
      <c r="K13" s="180">
        <v>0.15368939173261811</v>
      </c>
      <c r="L13" s="180">
        <v>0.15827205886012069</v>
      </c>
      <c r="M13" s="182">
        <v>0.16941339380621159</v>
      </c>
      <c r="N13" s="180">
        <v>0.17004717043218825</v>
      </c>
      <c r="O13" s="180">
        <v>0.16994638656270031</v>
      </c>
      <c r="P13" s="180">
        <v>0.17043916167758338</v>
      </c>
      <c r="Q13" s="180">
        <v>0.16414514413701226</v>
      </c>
      <c r="R13" s="180">
        <v>0.16686964881692595</v>
      </c>
      <c r="S13" s="180">
        <v>0.16643224296557196</v>
      </c>
      <c r="T13" s="180">
        <v>0.16911203406697375</v>
      </c>
      <c r="U13" s="180">
        <v>0.16463893319562542</v>
      </c>
      <c r="V13" s="180">
        <v>0.16302229328806786</v>
      </c>
      <c r="W13" s="180">
        <v>0.16006168573401872</v>
      </c>
      <c r="X13" s="180">
        <v>0.15079245659960916</v>
      </c>
      <c r="Y13" s="180">
        <v>0.15506360309503259</v>
      </c>
      <c r="Z13" s="180">
        <v>0.11980402414167145</v>
      </c>
      <c r="AA13" s="180">
        <v>0.13066559326519336</v>
      </c>
      <c r="AB13" s="181">
        <v>0.12597942287691849</v>
      </c>
    </row>
    <row r="14" spans="1:29" ht="15.75" x14ac:dyDescent="0.25">
      <c r="A14" s="131" t="s">
        <v>509</v>
      </c>
      <c r="B14" s="46">
        <v>1.3219460967121277</v>
      </c>
      <c r="C14" s="46">
        <v>1.4730426305558821</v>
      </c>
      <c r="D14" s="46">
        <v>1.7641721411309126</v>
      </c>
      <c r="E14" s="46">
        <v>1.5902023795244999</v>
      </c>
      <c r="F14" s="46">
        <v>1.4376593019573367</v>
      </c>
      <c r="G14" s="46">
        <v>1.5592921325372984</v>
      </c>
      <c r="H14" s="46">
        <v>1.4008148347513985</v>
      </c>
      <c r="I14" s="46">
        <v>1.3387036691695167</v>
      </c>
      <c r="J14" s="46">
        <v>1.5144898625531458</v>
      </c>
      <c r="K14" s="46">
        <v>1.6242220134116101</v>
      </c>
      <c r="L14" s="46">
        <v>1.7029766215032616</v>
      </c>
      <c r="M14" s="174">
        <v>1.7533544880783558</v>
      </c>
      <c r="N14" s="46">
        <v>1.7882284769591856</v>
      </c>
      <c r="O14" s="46">
        <v>1.6417818662572963</v>
      </c>
      <c r="P14" s="46">
        <v>1.4435515882488756</v>
      </c>
      <c r="Q14" s="46">
        <v>1.5663919737134464</v>
      </c>
      <c r="R14" s="46">
        <v>1.4743431388249648</v>
      </c>
      <c r="S14" s="46">
        <v>1.5434698767311794</v>
      </c>
      <c r="T14" s="46">
        <v>1.6597796061830947</v>
      </c>
      <c r="U14" s="46">
        <v>1.7257223849818175</v>
      </c>
      <c r="V14" s="46">
        <v>1.8158110980820039</v>
      </c>
      <c r="W14" s="46">
        <v>1.9300038518693845</v>
      </c>
      <c r="X14" s="46">
        <v>1.9032352372063164</v>
      </c>
      <c r="Y14" s="46">
        <v>1.9084598019826728</v>
      </c>
      <c r="Z14" s="46">
        <v>0.82161369156267794</v>
      </c>
      <c r="AA14" s="46">
        <v>0.7554871042118978</v>
      </c>
      <c r="AB14" s="178">
        <v>1.4986515479882303</v>
      </c>
    </row>
    <row r="15" spans="1:29" ht="15.75" x14ac:dyDescent="0.25">
      <c r="A15" s="131" t="s">
        <v>506</v>
      </c>
      <c r="B15" s="46">
        <v>0.48039055681253595</v>
      </c>
      <c r="C15" s="46">
        <v>0.46117042637022487</v>
      </c>
      <c r="D15" s="46">
        <v>0.57815797106889499</v>
      </c>
      <c r="E15" s="46">
        <v>0.62678722003056642</v>
      </c>
      <c r="F15" s="46">
        <v>0.6431450571195273</v>
      </c>
      <c r="G15" s="46">
        <v>0.66957988292880632</v>
      </c>
      <c r="H15" s="46">
        <v>0.67793928505719236</v>
      </c>
      <c r="I15" s="46">
        <v>0.68980748342529363</v>
      </c>
      <c r="J15" s="46">
        <v>0.71478705302505652</v>
      </c>
      <c r="K15" s="46">
        <v>0.77238196949093119</v>
      </c>
      <c r="L15" s="46">
        <v>0.74175186025454865</v>
      </c>
      <c r="M15" s="174">
        <v>0.71882650511263746</v>
      </c>
      <c r="N15" s="46">
        <v>0.67957783046975051</v>
      </c>
      <c r="O15" s="46">
        <v>0.59825284485297359</v>
      </c>
      <c r="P15" s="46">
        <v>0.55092963051307253</v>
      </c>
      <c r="Q15" s="46">
        <v>0.54037301355578438</v>
      </c>
      <c r="R15" s="46">
        <v>0.52528370332615459</v>
      </c>
      <c r="S15" s="46">
        <v>0.53741352272287812</v>
      </c>
      <c r="T15" s="46">
        <v>0.52017937546706727</v>
      </c>
      <c r="U15" s="46">
        <v>0.52375160465460491</v>
      </c>
      <c r="V15" s="46">
        <v>0.4767050999193243</v>
      </c>
      <c r="W15" s="46">
        <v>0.51207064797300961</v>
      </c>
      <c r="X15" s="46">
        <v>0.48301005341121994</v>
      </c>
      <c r="Y15" s="46">
        <v>0.44921851138614088</v>
      </c>
      <c r="Z15" s="46">
        <v>0.17716532394365617</v>
      </c>
      <c r="AA15" s="46">
        <v>0.21539049450094178</v>
      </c>
      <c r="AB15" s="178">
        <v>0.33717006196327065</v>
      </c>
    </row>
    <row r="16" spans="1:29" ht="16.5" thickBot="1" x14ac:dyDescent="0.3">
      <c r="A16" s="131" t="s">
        <v>507</v>
      </c>
      <c r="B16" s="46">
        <v>3.2936677770593414</v>
      </c>
      <c r="C16" s="46">
        <v>4.1496990701316285</v>
      </c>
      <c r="D16" s="46">
        <v>4.1680591401700458</v>
      </c>
      <c r="E16" s="46">
        <v>4.1665436207717814</v>
      </c>
      <c r="F16" s="46">
        <v>3.7569984391653728</v>
      </c>
      <c r="G16" s="46">
        <v>3.4574441088321355</v>
      </c>
      <c r="H16" s="46">
        <v>3.6773343980013737</v>
      </c>
      <c r="I16" s="46">
        <v>3.4248770963247708</v>
      </c>
      <c r="J16" s="46">
        <v>3.2335775405585871</v>
      </c>
      <c r="K16" s="46">
        <v>3.1550726716325004</v>
      </c>
      <c r="L16" s="46">
        <v>2.838632461635171</v>
      </c>
      <c r="M16" s="174">
        <v>2.927534774473489</v>
      </c>
      <c r="N16" s="46">
        <v>2.7264173777312815</v>
      </c>
      <c r="O16" s="46">
        <v>2.6112770245571668</v>
      </c>
      <c r="P16" s="46">
        <v>2.4461997903691106</v>
      </c>
      <c r="Q16" s="46">
        <v>2.0862900268593298</v>
      </c>
      <c r="R16" s="46">
        <v>1.8805079278477137</v>
      </c>
      <c r="S16" s="46">
        <v>1.7301821329850005</v>
      </c>
      <c r="T16" s="46">
        <v>1.8081026706488861</v>
      </c>
      <c r="U16" s="46">
        <v>1.9275604385248457</v>
      </c>
      <c r="V16" s="46">
        <v>2.0148750436863812</v>
      </c>
      <c r="W16" s="46">
        <v>1.916733263670094</v>
      </c>
      <c r="X16" s="46">
        <v>2.0055326880998865</v>
      </c>
      <c r="Y16" s="46">
        <v>2.0104240266026556</v>
      </c>
      <c r="Z16" s="46">
        <v>1.7849713851643219</v>
      </c>
      <c r="AA16" s="46">
        <v>1.6718978542471283</v>
      </c>
      <c r="AB16" s="178">
        <v>1.678506908047682</v>
      </c>
    </row>
    <row r="17" spans="1:28" ht="16.5" thickBot="1" x14ac:dyDescent="0.3">
      <c r="A17" s="134" t="s">
        <v>508</v>
      </c>
      <c r="B17" s="180">
        <v>0.56510071778062787</v>
      </c>
      <c r="C17" s="180">
        <v>0.45179412405664149</v>
      </c>
      <c r="D17" s="180">
        <v>0.36661946208872276</v>
      </c>
      <c r="E17" s="180">
        <v>0.35916961657298857</v>
      </c>
      <c r="F17" s="180">
        <v>0.34040852447075715</v>
      </c>
      <c r="G17" s="180">
        <v>0.35736057443523112</v>
      </c>
      <c r="H17" s="180">
        <v>0.38650424865048882</v>
      </c>
      <c r="I17" s="180">
        <v>0.40083878700479825</v>
      </c>
      <c r="J17" s="180">
        <v>0.40410669586742137</v>
      </c>
      <c r="K17" s="180">
        <v>0.39151901209485862</v>
      </c>
      <c r="L17" s="180">
        <v>0.4524127050700949</v>
      </c>
      <c r="M17" s="182">
        <v>0.46949368598854646</v>
      </c>
      <c r="N17" s="180">
        <v>0.43464410520102659</v>
      </c>
      <c r="O17" s="180">
        <v>0.41767899903634115</v>
      </c>
      <c r="P17" s="180">
        <v>0.39093970493331398</v>
      </c>
      <c r="Q17" s="180">
        <v>0.37701801240271682</v>
      </c>
      <c r="R17" s="180">
        <v>0.35541590254701222</v>
      </c>
      <c r="S17" s="180">
        <v>0.3200911985586008</v>
      </c>
      <c r="T17" s="180">
        <v>0.30417671412371483</v>
      </c>
      <c r="U17" s="180">
        <v>0.2771900242908405</v>
      </c>
      <c r="V17" s="180">
        <v>0.27069074256231251</v>
      </c>
      <c r="W17" s="180">
        <v>0.27318285275336462</v>
      </c>
      <c r="X17" s="180">
        <v>0.27850861770433882</v>
      </c>
      <c r="Y17" s="180">
        <v>0.28229968078341111</v>
      </c>
      <c r="Z17" s="180">
        <v>0.19039903822326359</v>
      </c>
      <c r="AA17" s="180">
        <v>0.20682056893983464</v>
      </c>
      <c r="AB17" s="181">
        <v>0.24262501344490139</v>
      </c>
    </row>
    <row r="18" spans="1:28" ht="16.5" thickBot="1" x14ac:dyDescent="0.3">
      <c r="A18" s="135" t="s">
        <v>11</v>
      </c>
      <c r="B18" s="183">
        <v>14.831692502551288</v>
      </c>
      <c r="C18" s="183">
        <v>15.804446714562577</v>
      </c>
      <c r="D18" s="183">
        <v>16.423352748273938</v>
      </c>
      <c r="E18" s="183">
        <v>16.346003571343115</v>
      </c>
      <c r="F18" s="183">
        <v>15.640262511712109</v>
      </c>
      <c r="G18" s="183">
        <v>15.478381541947465</v>
      </c>
      <c r="H18" s="183">
        <v>15.863015499842556</v>
      </c>
      <c r="I18" s="183">
        <v>15.614537362337288</v>
      </c>
      <c r="J18" s="183">
        <v>15.567632801338085</v>
      </c>
      <c r="K18" s="183">
        <v>15.714149969825366</v>
      </c>
      <c r="L18" s="183">
        <v>15.666413131855009</v>
      </c>
      <c r="M18" s="183">
        <v>15.933923679592679</v>
      </c>
      <c r="N18" s="183">
        <v>15.398535405047522</v>
      </c>
      <c r="O18" s="183">
        <v>14.729164937272405</v>
      </c>
      <c r="P18" s="183">
        <v>14.217840680142672</v>
      </c>
      <c r="Q18" s="183">
        <v>13.799232578127464</v>
      </c>
      <c r="R18" s="183">
        <v>13.51629278670983</v>
      </c>
      <c r="S18" s="183">
        <v>13.354369474022315</v>
      </c>
      <c r="T18" s="183">
        <v>13.607201995611341</v>
      </c>
      <c r="U18" s="183">
        <v>13.906121800095267</v>
      </c>
      <c r="V18" s="183">
        <v>14.327414921443122</v>
      </c>
      <c r="W18" s="183">
        <v>14.763984647980134</v>
      </c>
      <c r="X18" s="183">
        <v>14.629309316265406</v>
      </c>
      <c r="Y18" s="183">
        <v>14.472840908335252</v>
      </c>
      <c r="Z18" s="183">
        <v>10.73045639928341</v>
      </c>
      <c r="AA18" s="183">
        <v>11.783318622129396</v>
      </c>
      <c r="AB18" s="184">
        <v>12.860689303200417</v>
      </c>
    </row>
    <row r="19" spans="1:28" ht="16.5" thickBot="1" x14ac:dyDescent="0.3">
      <c r="A19" s="136" t="s">
        <v>10</v>
      </c>
      <c r="B19" s="185">
        <v>66.524200960972863</v>
      </c>
      <c r="C19" s="185">
        <v>64.66727296683888</v>
      </c>
      <c r="D19" s="185">
        <v>64.185958612969628</v>
      </c>
      <c r="E19" s="185">
        <v>61.244220039839007</v>
      </c>
      <c r="F19" s="185">
        <v>63.69283385373933</v>
      </c>
      <c r="G19" s="185">
        <v>62.610336139539648</v>
      </c>
      <c r="H19" s="185">
        <v>58.271465167628982</v>
      </c>
      <c r="I19" s="185">
        <v>58.516193741235725</v>
      </c>
      <c r="J19" s="185">
        <v>55.890796894037315</v>
      </c>
      <c r="K19" s="185">
        <v>54.301414727701179</v>
      </c>
      <c r="L19" s="185">
        <v>56.479801696346868</v>
      </c>
      <c r="M19" s="185">
        <v>52.069324179204727</v>
      </c>
      <c r="N19" s="185">
        <v>50.300266499991096</v>
      </c>
      <c r="O19" s="185">
        <v>46.497151816325626</v>
      </c>
      <c r="P19" s="185">
        <v>49.883730225339534</v>
      </c>
      <c r="Q19" s="185">
        <v>43.23581238170636</v>
      </c>
      <c r="R19" s="185">
        <v>43.837397480608317</v>
      </c>
      <c r="S19" s="185">
        <v>42.015252964923448</v>
      </c>
      <c r="T19" s="185">
        <v>38.025140500327716</v>
      </c>
      <c r="U19" s="185">
        <v>37.295859524771217</v>
      </c>
      <c r="V19" s="185">
        <v>31.760986973844368</v>
      </c>
      <c r="W19" s="185">
        <v>30.575219697956779</v>
      </c>
      <c r="X19" s="185">
        <v>31.89803549794469</v>
      </c>
      <c r="Y19" s="185">
        <v>31.357635388104619</v>
      </c>
      <c r="Z19" s="185">
        <v>29.391879227425704</v>
      </c>
      <c r="AA19" s="185">
        <v>28.851423688897778</v>
      </c>
      <c r="AB19" s="186">
        <v>27.74516911308541</v>
      </c>
    </row>
    <row r="20" spans="1:28" ht="16.5" thickBot="1" x14ac:dyDescent="0.3">
      <c r="A20" s="137" t="s">
        <v>426</v>
      </c>
      <c r="B20" s="187">
        <v>81.355893463524154</v>
      </c>
      <c r="C20" s="188">
        <v>80.471719681401453</v>
      </c>
      <c r="D20" s="188">
        <v>80.60931136124357</v>
      </c>
      <c r="E20" s="188">
        <v>77.590223611182125</v>
      </c>
      <c r="F20" s="188">
        <v>79.333096365451439</v>
      </c>
      <c r="G20" s="188">
        <v>78.088717681487111</v>
      </c>
      <c r="H20" s="188">
        <v>74.134480667471536</v>
      </c>
      <c r="I20" s="188">
        <v>74.130731103573012</v>
      </c>
      <c r="J20" s="188">
        <v>71.458429695375401</v>
      </c>
      <c r="K20" s="188">
        <v>70.015564697526543</v>
      </c>
      <c r="L20" s="188">
        <v>72.146214828201877</v>
      </c>
      <c r="M20" s="188">
        <v>68.003247858797408</v>
      </c>
      <c r="N20" s="188">
        <v>65.698801905038621</v>
      </c>
      <c r="O20" s="188">
        <v>61.226316753598034</v>
      </c>
      <c r="P20" s="188">
        <v>64.101570905482205</v>
      </c>
      <c r="Q20" s="188">
        <v>57.035044959833826</v>
      </c>
      <c r="R20" s="189">
        <v>57.35369026731815</v>
      </c>
      <c r="S20" s="189">
        <v>55.369622438945761</v>
      </c>
      <c r="T20" s="188">
        <v>51.632342495939056</v>
      </c>
      <c r="U20" s="189">
        <v>51.20198132486648</v>
      </c>
      <c r="V20" s="189">
        <v>46.08840189528749</v>
      </c>
      <c r="W20" s="188">
        <v>45.339204345936913</v>
      </c>
      <c r="X20" s="188">
        <v>46.527344814210096</v>
      </c>
      <c r="Y20" s="188">
        <v>45.830476296439869</v>
      </c>
      <c r="Z20" s="188">
        <v>40.122335626709116</v>
      </c>
      <c r="AA20" s="188">
        <v>40.634742311027175</v>
      </c>
      <c r="AB20" s="189">
        <v>40.605858416285827</v>
      </c>
    </row>
    <row r="21" spans="1:28" ht="15.75" x14ac:dyDescent="0.25">
      <c r="A21" s="138" t="s">
        <v>427</v>
      </c>
      <c r="B21" s="175">
        <v>18.230630715402402</v>
      </c>
      <c r="C21" s="175">
        <v>19.6397526698007</v>
      </c>
      <c r="D21" s="175">
        <v>20.374014454327888</v>
      </c>
      <c r="E21" s="190">
        <v>21.067091716677776</v>
      </c>
      <c r="F21" s="190">
        <v>19.714675498942512</v>
      </c>
      <c r="G21" s="190">
        <v>19.821533765071678</v>
      </c>
      <c r="H21" s="190">
        <v>21.397621399677348</v>
      </c>
      <c r="I21" s="190">
        <v>21.063514590893714</v>
      </c>
      <c r="J21" s="190">
        <v>21.785579206963153</v>
      </c>
      <c r="K21" s="190">
        <v>22.443795229977635</v>
      </c>
      <c r="L21" s="190">
        <v>21.714809528345519</v>
      </c>
      <c r="M21" s="190">
        <v>23.431121573307838</v>
      </c>
      <c r="N21" s="190">
        <v>23.438076431446408</v>
      </c>
      <c r="O21" s="190">
        <v>24.056918198344555</v>
      </c>
      <c r="P21" s="190">
        <v>22.180175117871734</v>
      </c>
      <c r="Q21" s="190">
        <v>24.194304725884571</v>
      </c>
      <c r="R21" s="190">
        <v>23.566561669723662</v>
      </c>
      <c r="S21" s="190">
        <v>24.118585039563406</v>
      </c>
      <c r="T21" s="190">
        <v>26.354027994529904</v>
      </c>
      <c r="U21" s="190">
        <v>27.15934313530499</v>
      </c>
      <c r="V21" s="190">
        <v>31.086812152859853</v>
      </c>
      <c r="W21" s="190">
        <v>32.563395985803652</v>
      </c>
      <c r="X21" s="190">
        <v>31.442390221668983</v>
      </c>
      <c r="Y21" s="190">
        <v>31.579075929131264</v>
      </c>
      <c r="Z21" s="190">
        <v>26.744346338950994</v>
      </c>
      <c r="AA21" s="190">
        <v>28.998137928222373</v>
      </c>
      <c r="AB21" s="191">
        <v>31.672004495889116</v>
      </c>
    </row>
    <row r="22" spans="1:28" x14ac:dyDescent="0.25">
      <c r="A22" s="192"/>
    </row>
    <row r="23" spans="1:28" x14ac:dyDescent="0.25">
      <c r="A23" s="193"/>
      <c r="AA23" s="194"/>
    </row>
    <row r="24" spans="1:28" ht="13.5" customHeight="1" x14ac:dyDescent="0.25">
      <c r="A24" s="195"/>
      <c r="B24" s="196"/>
      <c r="C24" s="196"/>
      <c r="D24" s="196"/>
      <c r="E24" s="196"/>
      <c r="F24" s="196"/>
      <c r="G24" s="196"/>
      <c r="H24" s="196"/>
      <c r="I24" s="196"/>
      <c r="J24" s="196"/>
      <c r="K24" s="196"/>
      <c r="L24" s="196"/>
      <c r="M24" s="196"/>
      <c r="N24" s="196"/>
      <c r="Z24" s="197"/>
      <c r="AA24" s="197"/>
      <c r="AB24" s="197"/>
    </row>
    <row r="25" spans="1:28" ht="11.25" customHeight="1" x14ac:dyDescent="0.25">
      <c r="A25" s="195"/>
      <c r="B25" s="196"/>
      <c r="C25" s="196"/>
      <c r="D25" s="196"/>
      <c r="E25" s="196"/>
      <c r="F25" s="196"/>
      <c r="G25" s="196"/>
      <c r="H25" s="196"/>
      <c r="I25" s="196"/>
      <c r="J25" s="196"/>
      <c r="K25" s="196"/>
      <c r="L25" s="196"/>
      <c r="M25" s="196"/>
      <c r="N25" s="196"/>
    </row>
    <row r="26" spans="1:28" ht="13.5" customHeight="1" x14ac:dyDescent="0.25">
      <c r="A26" s="195"/>
      <c r="B26" s="198"/>
      <c r="C26" s="198"/>
      <c r="D26" s="198"/>
      <c r="E26" s="198"/>
      <c r="F26" s="198"/>
      <c r="G26" s="198"/>
      <c r="H26" s="198"/>
    </row>
    <row r="27" spans="1:28" ht="14.25" customHeight="1" x14ac:dyDescent="0.25">
      <c r="A27" s="44"/>
      <c r="B27" s="195"/>
      <c r="C27" s="195"/>
      <c r="D27" s="195"/>
      <c r="E27" s="195"/>
      <c r="F27" s="195"/>
      <c r="G27" s="195"/>
      <c r="H27" s="199"/>
      <c r="I27" s="200"/>
      <c r="J27" s="200"/>
      <c r="K27" s="200"/>
      <c r="L27" s="200"/>
      <c r="M27" s="200"/>
      <c r="N27" s="200"/>
    </row>
    <row r="28" spans="1:28" ht="14.25" customHeight="1" x14ac:dyDescent="0.25">
      <c r="A28" s="201"/>
      <c r="B28" s="195"/>
      <c r="C28" s="195"/>
      <c r="D28" s="195"/>
      <c r="E28" s="195"/>
      <c r="F28" s="195"/>
      <c r="G28" s="195"/>
      <c r="H28" s="199"/>
      <c r="I28" s="200"/>
      <c r="J28" s="200"/>
      <c r="K28" s="200"/>
      <c r="L28" s="200"/>
      <c r="M28" s="200"/>
      <c r="N28" s="200"/>
    </row>
    <row r="29" spans="1:28" ht="14.25" customHeight="1" x14ac:dyDescent="0.25">
      <c r="A29" s="201"/>
      <c r="B29" s="195"/>
      <c r="C29" s="195"/>
      <c r="D29" s="195"/>
      <c r="E29" s="195"/>
      <c r="F29" s="195"/>
      <c r="G29" s="195"/>
      <c r="H29" s="199"/>
      <c r="I29" s="200"/>
      <c r="J29" s="200"/>
      <c r="K29" s="200"/>
      <c r="L29" s="200"/>
      <c r="M29" s="200"/>
      <c r="N29" s="200"/>
    </row>
    <row r="30" spans="1:28" ht="14.25" customHeight="1" x14ac:dyDescent="0.25">
      <c r="A30" s="201"/>
      <c r="B30" s="195"/>
      <c r="C30" s="195"/>
      <c r="D30" s="195"/>
      <c r="E30" s="195"/>
      <c r="F30" s="195"/>
      <c r="G30" s="195"/>
      <c r="H30" s="199"/>
      <c r="I30" s="200"/>
      <c r="J30" s="200"/>
      <c r="K30" s="200"/>
      <c r="L30" s="200"/>
      <c r="M30" s="200"/>
      <c r="N30" s="200"/>
    </row>
    <row r="31" spans="1:28" ht="14.25" customHeight="1" x14ac:dyDescent="0.25">
      <c r="A31" s="201"/>
      <c r="B31" s="195"/>
      <c r="C31" s="195"/>
      <c r="D31" s="195"/>
      <c r="E31" s="195"/>
      <c r="F31" s="195"/>
      <c r="G31" s="195"/>
      <c r="H31" s="199"/>
      <c r="I31" s="200"/>
      <c r="J31" s="200"/>
      <c r="K31" s="200"/>
      <c r="L31" s="200"/>
      <c r="M31" s="200"/>
      <c r="N31" s="200"/>
    </row>
  </sheetData>
  <pageMargins left="0.43307086614173229" right="0.23622047244094491" top="0.74803149606299213" bottom="0.74803149606299213" header="0.31496062992125984" footer="0.31496062992125984"/>
  <pageSetup paperSize="9" scale="31" orientation="portrait" r:id="rId1"/>
  <headerFooter>
    <oddHeader>&amp;R&amp;12ENVIRONMENT AND  EMISSIONS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A52312591</value>
    </field>
    <field name="Objective-Title">
      <value order="0">STS - Chapter 13 - Environment - Reference tables accessible</value>
    </field>
    <field name="Objective-Description">
      <value order="0"/>
    </field>
    <field name="Objective-CreationStamp">
      <value order="0">2025-03-19T07:31:54Z</value>
    </field>
    <field name="Objective-IsApproved">
      <value order="0">false</value>
    </field>
    <field name="Objective-IsPublished">
      <value order="0">true</value>
    </field>
    <field name="Objective-DatePublished">
      <value order="0">2025-03-19T12:17:52Z</value>
    </field>
    <field name="Objective-ModificationStamp">
      <value order="0">2025-03-19T12:17:52Z</value>
    </field>
    <field name="Objective-Owner">
      <value order="0">Knight, Andrew A (U016789)</value>
    </field>
    <field name="Objective-Path">
      <value order="0">Objective Global Folder:SG File Plan:Business and industry:Transport:General:Research and analysis: Transport - general:Scottish Transport Statistics: 2024: Research and analysis: Transport: 2023-2028</value>
    </field>
    <field name="Objective-Parent">
      <value order="0">Scottish Transport Statistics: 2024: Research and analysis: Transport: 2023-2028</value>
    </field>
    <field name="Objective-State">
      <value order="0">Published</value>
    </field>
    <field name="Objective-VersionId">
      <value order="0">vA78863755</value>
    </field>
    <field name="Objective-Version">
      <value order="0">2.0</value>
    </field>
    <field name="Objective-VersionNumber">
      <value order="0">2</value>
    </field>
    <field name="Objective-VersionComment">
      <value order="0"/>
    </field>
    <field name="Objective-FileNumber">
      <value order="0">STAT/669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10</vt:i4>
      </vt:variant>
    </vt:vector>
  </HeadingPairs>
  <TitlesOfParts>
    <vt:vector size="36" baseType="lpstr">
      <vt:lpstr>Contents</vt:lpstr>
      <vt:lpstr>Notes</vt:lpstr>
      <vt:lpstr>Table 13.1a</vt:lpstr>
      <vt:lpstr>Table 13.1b</vt:lpstr>
      <vt:lpstr>Table 13.1c</vt:lpstr>
      <vt:lpstr>Figure 13.1</vt:lpstr>
      <vt:lpstr>Data for figure 13.1</vt:lpstr>
      <vt:lpstr>Figures for Commentary</vt:lpstr>
      <vt:lpstr>T13.2</vt:lpstr>
      <vt:lpstr>T13.3</vt:lpstr>
      <vt:lpstr>T13.4</vt:lpstr>
      <vt:lpstr>T13.5</vt:lpstr>
      <vt:lpstr>Figure 13.2</vt:lpstr>
      <vt:lpstr>Data for figure 13.2</vt:lpstr>
      <vt:lpstr>T13.6a</vt:lpstr>
      <vt:lpstr>Figure 13.3</vt:lpstr>
      <vt:lpstr>T13.6b</vt:lpstr>
      <vt:lpstr>Figure 13.4</vt:lpstr>
      <vt:lpstr>T13.7</vt:lpstr>
      <vt:lpstr>T13.7a</vt:lpstr>
      <vt:lpstr>T13.8</vt:lpstr>
      <vt:lpstr>T13.8a</vt:lpstr>
      <vt:lpstr>T13.9</vt:lpstr>
      <vt:lpstr>T13.10</vt:lpstr>
      <vt:lpstr>Figure 13.5</vt:lpstr>
      <vt:lpstr>T13.11</vt:lpstr>
      <vt:lpstr>'Data for figure 13.1'!Print_Area</vt:lpstr>
      <vt:lpstr>'Figure 13.2'!Print_Area</vt:lpstr>
      <vt:lpstr>T13.11!Print_Area</vt:lpstr>
      <vt:lpstr>T13.6a!Print_Area</vt:lpstr>
      <vt:lpstr>T13.6b!Print_Area</vt:lpstr>
      <vt:lpstr>T13.7!Print_Area</vt:lpstr>
      <vt:lpstr>T13.9!Print_Area</vt:lpstr>
      <vt:lpstr>'Table 13.1a'!Print_Area</vt:lpstr>
      <vt:lpstr>'Table 13.1b'!Print_Area</vt:lpstr>
      <vt:lpstr>'Table 13.1c'!Print_Area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Andrew Knight</cp:lastModifiedBy>
  <cp:lastPrinted>2024-03-15T10:24:32Z</cp:lastPrinted>
  <dcterms:created xsi:type="dcterms:W3CDTF">2013-12-16T15:13:30Z</dcterms:created>
  <dcterms:modified xsi:type="dcterms:W3CDTF">2025-03-20T07:55:34Z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A52312591</vt:lpwstr>
  </property>
  <property fmtid="{D5CDD505-2E9C-101B-9397-08002B2CF9AE}" pid="4" name="Objective-Title">
    <vt:lpwstr>STS - Chapter 13 - Environment - Reference tables accessible</vt:lpwstr>
  </property>
  <property fmtid="{D5CDD505-2E9C-101B-9397-08002B2CF9AE}" pid="5" name="Objective-Comment">
    <vt:lpwstr/>
  </property>
  <property fmtid="{D5CDD505-2E9C-101B-9397-08002B2CF9AE}" pid="6" name="Objective-CreationStamp">
    <vt:filetime>2025-03-19T07:31:54Z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2025-03-19T12:17:52Z</vt:filetime>
  </property>
  <property fmtid="{D5CDD505-2E9C-101B-9397-08002B2CF9AE}" pid="10" name="Objective-ModificationStamp">
    <vt:filetime>2025-03-19T12:17:52Z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2024: Research and analysis: Transport: 2023-2028:</vt:lpwstr>
  </property>
  <property fmtid="{D5CDD505-2E9C-101B-9397-08002B2CF9AE}" pid="13" name="Objective-Parent">
    <vt:lpwstr>Scottish Transport Statistics: 2024: Research and analysis: Transport: 2023-2028</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vA78863755</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ies>
</file>