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5480" windowHeight="11640" activeTab="1"/>
  </bookViews>
  <sheets>
    <sheet name="Interventions" sheetId="5" r:id="rId1"/>
    <sheet name="National only PAF" sheetId="1" r:id="rId2"/>
    <sheet name="Deliverability and Risks" sheetId="4" r:id="rId3"/>
    <sheet name="Protected" sheetId="2" state="hidden" r:id="rId4"/>
    <sheet name="Chart 1" sheetId="3" r:id="rId5"/>
    <sheet name="Chart 2" sheetId="6" r:id="rId6"/>
    <sheet name="Chart 3" sheetId="7" r:id="rId7"/>
    <sheet name="Sheet1" sheetId="8" r:id="rId8"/>
  </sheets>
  <externalReferences>
    <externalReference r:id="rId9"/>
  </externalReferences>
  <definedNames>
    <definedName name="Category">Protected!$B$3:$C$10</definedName>
    <definedName name="Challenge_Outcomes_tbl">#REF!</definedName>
    <definedName name="Fill_out_Author_s_name">#REF!</definedName>
    <definedName name="Fill_out_Completetion_Date">#REF!</definedName>
    <definedName name="_xlnm.Print_Area" localSheetId="6">'Chart 3'!$A$1:$P$45</definedName>
    <definedName name="_xlnm.Print_Area" localSheetId="2">'Deliverability and Risks'!$B$3:$K$21</definedName>
    <definedName name="_xlnm.Print_Area" localSheetId="0">Interventions!$A$1:$G$30</definedName>
    <definedName name="_xlnm.Print_Area" localSheetId="1">'National only PAF'!$A$1:$J$35</definedName>
    <definedName name="Range">Protected!$C$4:$C$10</definedName>
    <definedName name="Score">Protected!$C$3:$C$10</definedName>
    <definedName name="ScoreDropDown">Protected!$B$4:$B$10</definedName>
    <definedName name="Scoring_Figures" localSheetId="2">'[1]Detailed Assessment'!$N$121:$N$127</definedName>
    <definedName name="Scoring_Figures">#REF!</definedName>
    <definedName name="Scoring_Text" localSheetId="2">'[1]Detailed Assessment'!$O$121:$O$127</definedName>
    <definedName name="Scoring_Text">#REF!</definedName>
  </definedNames>
  <calcPr calcId="145621"/>
</workbook>
</file>

<file path=xl/calcChain.xml><?xml version="1.0" encoding="utf-8"?>
<calcChain xmlns="http://schemas.openxmlformats.org/spreadsheetml/2006/main">
  <c r="W4" i="2" l="1"/>
  <c r="M40" i="2"/>
  <c r="M39" i="2"/>
  <c r="M38" i="2"/>
  <c r="M37" i="2"/>
  <c r="M36" i="2"/>
  <c r="L40" i="2"/>
  <c r="K40" i="2"/>
  <c r="J40" i="2"/>
  <c r="L39" i="2"/>
  <c r="K39" i="2"/>
  <c r="J39" i="2"/>
  <c r="L38" i="2"/>
  <c r="K38" i="2"/>
  <c r="J38" i="2"/>
  <c r="L37" i="2"/>
  <c r="K37" i="2"/>
  <c r="J37" i="2"/>
  <c r="L36" i="2"/>
  <c r="K36" i="2"/>
  <c r="J36" i="2"/>
  <c r="G40" i="2"/>
  <c r="G39" i="2"/>
  <c r="G38" i="2"/>
  <c r="G37" i="2"/>
  <c r="G36" i="2"/>
  <c r="E40" i="2"/>
  <c r="E39" i="2"/>
  <c r="E38" i="2"/>
  <c r="E37" i="2"/>
  <c r="E36" i="2"/>
  <c r="M15" i="2"/>
  <c r="W22" i="2"/>
  <c r="AB20" i="2"/>
  <c r="AA20" i="2"/>
  <c r="Z20" i="2"/>
  <c r="W20" i="2"/>
  <c r="W17" i="2"/>
  <c r="AB22" i="2"/>
  <c r="AA22" i="2"/>
  <c r="Z22" i="2"/>
  <c r="AB21" i="2"/>
  <c r="AA21" i="2"/>
  <c r="Z21" i="2"/>
  <c r="W21" i="2"/>
  <c r="AB19" i="2"/>
  <c r="AA19" i="2"/>
  <c r="Z19" i="2"/>
  <c r="W19" i="2"/>
  <c r="AB18" i="2"/>
  <c r="AA18" i="2"/>
  <c r="Z18" i="2"/>
  <c r="W18" i="2"/>
  <c r="AB17" i="2"/>
  <c r="AA17" i="2"/>
  <c r="Z17" i="2"/>
  <c r="W5" i="2"/>
  <c r="Z5" i="2"/>
  <c r="AA5" i="2"/>
  <c r="AB5" i="2"/>
  <c r="W6" i="2"/>
  <c r="Z6" i="2"/>
  <c r="AA6" i="2"/>
  <c r="AB6" i="2"/>
  <c r="W7" i="2"/>
  <c r="Z7" i="2"/>
  <c r="AA7" i="2"/>
  <c r="AB7" i="2"/>
  <c r="W8" i="2"/>
  <c r="Z8" i="2"/>
  <c r="AA8" i="2"/>
  <c r="AB8" i="2"/>
  <c r="W9" i="2"/>
  <c r="Z9" i="2"/>
  <c r="AA9" i="2"/>
  <c r="AB9" i="2"/>
  <c r="W10" i="2"/>
  <c r="Z10" i="2"/>
  <c r="AA10" i="2"/>
  <c r="AB10" i="2"/>
  <c r="W11" i="2"/>
  <c r="Z11" i="2"/>
  <c r="AA11" i="2"/>
  <c r="AB11" i="2"/>
  <c r="W12" i="2"/>
  <c r="Z12" i="2"/>
  <c r="AA12" i="2"/>
  <c r="AB12" i="2"/>
  <c r="W13" i="2"/>
  <c r="Z13" i="2"/>
  <c r="AA13" i="2"/>
  <c r="AB13" i="2"/>
  <c r="W14" i="2"/>
  <c r="Z14" i="2"/>
  <c r="AA14" i="2"/>
  <c r="AB14" i="2"/>
  <c r="W15" i="2"/>
  <c r="Z15" i="2"/>
  <c r="AA15" i="2"/>
  <c r="AB15" i="2"/>
  <c r="W16" i="2"/>
  <c r="Z16" i="2"/>
  <c r="AA16" i="2"/>
  <c r="AB16" i="2"/>
  <c r="O36" i="2" l="1"/>
  <c r="M3" i="2"/>
  <c r="L29" i="2"/>
  <c r="K29" i="2"/>
  <c r="J29" i="2"/>
  <c r="I29" i="2"/>
  <c r="Y22" i="2" s="1"/>
  <c r="H29" i="2"/>
  <c r="X22" i="2" s="1"/>
  <c r="G29" i="2"/>
  <c r="L28" i="2"/>
  <c r="K28" i="2"/>
  <c r="J28" i="2"/>
  <c r="I28" i="2"/>
  <c r="Y21" i="2" s="1"/>
  <c r="H28" i="2"/>
  <c r="X21" i="2" s="1"/>
  <c r="G28" i="2"/>
  <c r="L27" i="2"/>
  <c r="K27" i="2"/>
  <c r="J27" i="2"/>
  <c r="I27" i="2"/>
  <c r="H27" i="2"/>
  <c r="G27" i="2"/>
  <c r="L26" i="2"/>
  <c r="K26" i="2"/>
  <c r="J26" i="2"/>
  <c r="I26" i="2"/>
  <c r="H26" i="2"/>
  <c r="G26" i="2"/>
  <c r="L25" i="2"/>
  <c r="K25" i="2"/>
  <c r="J25" i="2"/>
  <c r="I25" i="2"/>
  <c r="H25" i="2"/>
  <c r="X20" i="2" s="1"/>
  <c r="G25" i="2"/>
  <c r="L23" i="2"/>
  <c r="K23" i="2"/>
  <c r="J23" i="2"/>
  <c r="I23" i="2"/>
  <c r="Y19" i="2" s="1"/>
  <c r="H23" i="2"/>
  <c r="X19" i="2" s="1"/>
  <c r="G23" i="2"/>
  <c r="L22" i="2"/>
  <c r="K22" i="2"/>
  <c r="J22" i="2"/>
  <c r="I22" i="2"/>
  <c r="Y18" i="2" s="1"/>
  <c r="H22" i="2"/>
  <c r="X18" i="2" s="1"/>
  <c r="G22" i="2"/>
  <c r="L20" i="2"/>
  <c r="K20" i="2"/>
  <c r="J20" i="2"/>
  <c r="I20" i="2"/>
  <c r="Y17" i="2" s="1"/>
  <c r="H20" i="2"/>
  <c r="X17" i="2" s="1"/>
  <c r="G20" i="2"/>
  <c r="L19" i="2"/>
  <c r="K19" i="2"/>
  <c r="J19" i="2"/>
  <c r="I19" i="2"/>
  <c r="Y16" i="2" s="1"/>
  <c r="H19" i="2"/>
  <c r="X16" i="2" s="1"/>
  <c r="G19" i="2"/>
  <c r="L18" i="2"/>
  <c r="K18" i="2"/>
  <c r="J18" i="2"/>
  <c r="I18" i="2"/>
  <c r="Y15" i="2" s="1"/>
  <c r="H18" i="2"/>
  <c r="X15" i="2" s="1"/>
  <c r="G18" i="2"/>
  <c r="L17" i="2"/>
  <c r="K17" i="2"/>
  <c r="J17" i="2"/>
  <c r="I17" i="2"/>
  <c r="Y14" i="2" s="1"/>
  <c r="H17" i="2"/>
  <c r="X14" i="2" s="1"/>
  <c r="G17" i="2"/>
  <c r="L16" i="2"/>
  <c r="K16" i="2"/>
  <c r="J16" i="2"/>
  <c r="I16" i="2"/>
  <c r="Y13" i="2" s="1"/>
  <c r="H16" i="2"/>
  <c r="X13" i="2" s="1"/>
  <c r="G16" i="2"/>
  <c r="L15" i="2"/>
  <c r="K15" i="2"/>
  <c r="J15" i="2"/>
  <c r="I15" i="2"/>
  <c r="Y12" i="2" s="1"/>
  <c r="H15" i="2"/>
  <c r="X12" i="2" s="1"/>
  <c r="G15" i="2"/>
  <c r="L13" i="2"/>
  <c r="K13" i="2"/>
  <c r="J13" i="2"/>
  <c r="I13" i="2"/>
  <c r="Y11" i="2" s="1"/>
  <c r="H13" i="2"/>
  <c r="X11" i="2" s="1"/>
  <c r="G13" i="2"/>
  <c r="L12" i="2"/>
  <c r="K12" i="2"/>
  <c r="J12" i="2"/>
  <c r="I12" i="2"/>
  <c r="Y10" i="2" s="1"/>
  <c r="H12" i="2"/>
  <c r="X10" i="2" s="1"/>
  <c r="G12" i="2"/>
  <c r="L11" i="2"/>
  <c r="K11" i="2"/>
  <c r="J11" i="2"/>
  <c r="I11" i="2"/>
  <c r="Y9" i="2" s="1"/>
  <c r="H11" i="2"/>
  <c r="X9" i="2" s="1"/>
  <c r="G11" i="2"/>
  <c r="F29" i="2"/>
  <c r="F28" i="2"/>
  <c r="F27" i="2"/>
  <c r="F26" i="2"/>
  <c r="F25" i="2"/>
  <c r="F24" i="2"/>
  <c r="F23" i="2"/>
  <c r="M22" i="2"/>
  <c r="R22" i="2" s="1"/>
  <c r="R21" i="2" s="1"/>
  <c r="S39" i="2" s="1"/>
  <c r="F22" i="2"/>
  <c r="F21" i="2"/>
  <c r="F20" i="2"/>
  <c r="F19" i="2"/>
  <c r="F18" i="2"/>
  <c r="F15" i="2"/>
  <c r="M18" i="2" s="1"/>
  <c r="F14" i="2"/>
  <c r="F13" i="2"/>
  <c r="F12" i="2"/>
  <c r="F11" i="2"/>
  <c r="F10" i="2"/>
  <c r="F9" i="2"/>
  <c r="F8" i="2"/>
  <c r="F7" i="2"/>
  <c r="F5" i="2"/>
  <c r="F4" i="2"/>
  <c r="F17" i="2"/>
  <c r="F16" i="2"/>
  <c r="F63" i="2"/>
  <c r="K63" i="2"/>
  <c r="I63" i="2"/>
  <c r="G63" i="2"/>
  <c r="F62" i="2"/>
  <c r="L62" i="2"/>
  <c r="K62" i="2"/>
  <c r="J62" i="2"/>
  <c r="I62" i="2"/>
  <c r="H62" i="2"/>
  <c r="G62" i="2"/>
  <c r="F61" i="2"/>
  <c r="I61" i="2"/>
  <c r="F60" i="2"/>
  <c r="L60" i="2"/>
  <c r="K60" i="2"/>
  <c r="J60" i="2"/>
  <c r="I60" i="2"/>
  <c r="H60" i="2"/>
  <c r="G60" i="2"/>
  <c r="F59" i="2"/>
  <c r="K59" i="2"/>
  <c r="I59" i="2"/>
  <c r="G59" i="2"/>
  <c r="F64" i="2"/>
  <c r="L53" i="2"/>
  <c r="K53" i="2"/>
  <c r="J53" i="2"/>
  <c r="I53" i="2"/>
  <c r="H53" i="2"/>
  <c r="G53" i="2"/>
  <c r="L52" i="2"/>
  <c r="K52" i="2"/>
  <c r="J52" i="2"/>
  <c r="I52" i="2"/>
  <c r="H52" i="2"/>
  <c r="G52" i="2"/>
  <c r="L51" i="2"/>
  <c r="K51" i="2"/>
  <c r="J51" i="2"/>
  <c r="I51" i="2"/>
  <c r="H51" i="2"/>
  <c r="G51" i="2"/>
  <c r="L50" i="2"/>
  <c r="K50" i="2"/>
  <c r="J50" i="2"/>
  <c r="I50" i="2"/>
  <c r="H50" i="2"/>
  <c r="G50" i="2"/>
  <c r="L49" i="2"/>
  <c r="K49" i="2"/>
  <c r="J49" i="2"/>
  <c r="I49" i="2"/>
  <c r="H49" i="2"/>
  <c r="G49" i="2"/>
  <c r="L48" i="2"/>
  <c r="K48" i="2"/>
  <c r="J48" i="2"/>
  <c r="I48" i="2"/>
  <c r="H48" i="2"/>
  <c r="G48" i="2"/>
  <c r="L47" i="2"/>
  <c r="K47" i="2"/>
  <c r="J47" i="2"/>
  <c r="I47" i="2"/>
  <c r="H47" i="2"/>
  <c r="G47" i="2"/>
  <c r="J5" i="1"/>
  <c r="I5" i="1"/>
  <c r="H5" i="1"/>
  <c r="G5" i="1"/>
  <c r="F5" i="1"/>
  <c r="E5" i="1"/>
  <c r="F3" i="4"/>
  <c r="J3" i="4"/>
  <c r="I3" i="2"/>
  <c r="N3" i="2"/>
  <c r="R3" i="2"/>
  <c r="I35" i="2"/>
  <c r="O35" i="2"/>
  <c r="S35" i="2"/>
  <c r="I46" i="2"/>
  <c r="K3" i="4"/>
  <c r="O3" i="2"/>
  <c r="J35" i="2"/>
  <c r="T35" i="2"/>
  <c r="M35" i="2"/>
  <c r="L9" i="2"/>
  <c r="K9" i="2"/>
  <c r="J9" i="2"/>
  <c r="I9" i="2"/>
  <c r="Y8" i="2" s="1"/>
  <c r="H9" i="2"/>
  <c r="X8" i="2" s="1"/>
  <c r="L8" i="2"/>
  <c r="K8" i="2"/>
  <c r="J8" i="2"/>
  <c r="I8" i="2"/>
  <c r="Y7" i="2" s="1"/>
  <c r="H8" i="2"/>
  <c r="X7" i="2" s="1"/>
  <c r="L7" i="2"/>
  <c r="K7" i="2"/>
  <c r="J7" i="2"/>
  <c r="I7" i="2"/>
  <c r="Y6" i="2" s="1"/>
  <c r="H7" i="2"/>
  <c r="X6" i="2" s="1"/>
  <c r="L6" i="2"/>
  <c r="K6" i="2"/>
  <c r="J6" i="2"/>
  <c r="I6" i="2"/>
  <c r="Y5" i="2" s="1"/>
  <c r="H6" i="2"/>
  <c r="X5" i="2" s="1"/>
  <c r="L5" i="2"/>
  <c r="AB4" i="2" s="1"/>
  <c r="K5" i="2"/>
  <c r="AA4" i="2" s="1"/>
  <c r="J5" i="2"/>
  <c r="Z4" i="2" s="1"/>
  <c r="I5" i="2"/>
  <c r="Y4" i="2" s="1"/>
  <c r="H5" i="2"/>
  <c r="X4" i="2" s="1"/>
  <c r="G9" i="2"/>
  <c r="G8" i="2"/>
  <c r="G7" i="2"/>
  <c r="G6" i="2"/>
  <c r="G5" i="2"/>
  <c r="K4" i="4"/>
  <c r="J4" i="4"/>
  <c r="I4" i="4"/>
  <c r="H4" i="4"/>
  <c r="G4" i="4"/>
  <c r="F4" i="4"/>
  <c r="F6" i="2"/>
  <c r="H58" i="2"/>
  <c r="H3" i="2"/>
  <c r="H35" i="2"/>
  <c r="H46" i="2"/>
  <c r="J58" i="2"/>
  <c r="I3" i="4"/>
  <c r="Q3" i="2"/>
  <c r="R35" i="2"/>
  <c r="L58" i="2"/>
  <c r="L3" i="2"/>
  <c r="L35" i="2"/>
  <c r="L46" i="2"/>
  <c r="L61" i="2"/>
  <c r="J61" i="2"/>
  <c r="H61" i="2"/>
  <c r="M9" i="2"/>
  <c r="M7" i="2"/>
  <c r="M5" i="2"/>
  <c r="M12" i="2"/>
  <c r="M19" i="2"/>
  <c r="M16" i="2"/>
  <c r="M20" i="2"/>
  <c r="M8" i="2"/>
  <c r="M13" i="2"/>
  <c r="J46" i="2"/>
  <c r="P35" i="2"/>
  <c r="S3" i="2"/>
  <c r="J3" i="2"/>
  <c r="G3" i="4"/>
  <c r="G58" i="2"/>
  <c r="G3" i="2"/>
  <c r="G35" i="2"/>
  <c r="G46" i="2"/>
  <c r="I58" i="2"/>
  <c r="H3" i="4"/>
  <c r="P3" i="2"/>
  <c r="Q35" i="2"/>
  <c r="K58" i="2"/>
  <c r="K3" i="2"/>
  <c r="K35" i="2"/>
  <c r="K46" i="2"/>
  <c r="L59" i="2"/>
  <c r="J59" i="2"/>
  <c r="H59" i="2"/>
  <c r="G61" i="2"/>
  <c r="K61" i="2"/>
  <c r="L63" i="2"/>
  <c r="J63" i="2"/>
  <c r="H63" i="2"/>
  <c r="S22" i="2"/>
  <c r="S21" i="2" s="1"/>
  <c r="T39" i="2" s="1"/>
  <c r="Q22" i="2"/>
  <c r="Q21" i="2"/>
  <c r="R39" i="2" s="1"/>
  <c r="O22" i="2"/>
  <c r="M28" i="2"/>
  <c r="M26" i="2"/>
  <c r="M6" i="2"/>
  <c r="M11" i="2"/>
  <c r="S11" i="2" s="1"/>
  <c r="S10" i="2" s="1"/>
  <c r="T37" i="2" s="1"/>
  <c r="M25" i="2"/>
  <c r="M29" i="2"/>
  <c r="P22" i="2"/>
  <c r="M17" i="2"/>
  <c r="S17" i="2" s="1"/>
  <c r="Q17" i="2"/>
  <c r="O17" i="2"/>
  <c r="R17" i="2"/>
  <c r="N17" i="2"/>
  <c r="P17" i="2"/>
  <c r="S29" i="2"/>
  <c r="Q29" i="2"/>
  <c r="R29" i="2"/>
  <c r="O29" i="2"/>
  <c r="P29" i="2"/>
  <c r="N29" i="2"/>
  <c r="Q11" i="2"/>
  <c r="P11" i="2"/>
  <c r="R11" i="2"/>
  <c r="N11" i="2"/>
  <c r="S26" i="2"/>
  <c r="Q26" i="2"/>
  <c r="O26" i="2"/>
  <c r="R26" i="2"/>
  <c r="N26" i="2"/>
  <c r="P26" i="2"/>
  <c r="S13" i="2"/>
  <c r="Q13" i="2"/>
  <c r="P13" i="2"/>
  <c r="R13" i="2"/>
  <c r="N13" i="2"/>
  <c r="S20" i="2"/>
  <c r="Q20" i="2"/>
  <c r="R20" i="2"/>
  <c r="N20" i="2"/>
  <c r="P20" i="2"/>
  <c r="N19" i="2"/>
  <c r="O19" i="2"/>
  <c r="S19" i="2"/>
  <c r="Q19" i="2"/>
  <c r="P19" i="2"/>
  <c r="R19" i="2"/>
  <c r="S5" i="2"/>
  <c r="S4" i="2" s="1"/>
  <c r="T36" i="2" s="1"/>
  <c r="R5" i="2"/>
  <c r="R4" i="2" s="1"/>
  <c r="S36" i="2" s="1"/>
  <c r="S9" i="2"/>
  <c r="Q9" i="2"/>
  <c r="R9" i="2"/>
  <c r="S15" i="2"/>
  <c r="Q15" i="2"/>
  <c r="O15" i="2"/>
  <c r="R15" i="2"/>
  <c r="N15" i="2"/>
  <c r="S25" i="2"/>
  <c r="S24" i="2" s="1"/>
  <c r="T40" i="2" s="1"/>
  <c r="Q25" i="2"/>
  <c r="Q24" i="2" s="1"/>
  <c r="R40" i="2" s="1"/>
  <c r="O25" i="2"/>
  <c r="P25" i="2"/>
  <c r="R25" i="2"/>
  <c r="R24" i="2" s="1"/>
  <c r="S40" i="2" s="1"/>
  <c r="N25" i="2"/>
  <c r="S6" i="2"/>
  <c r="Q6" i="2"/>
  <c r="R6" i="2"/>
  <c r="S28" i="2"/>
  <c r="Q28" i="2"/>
  <c r="O28" i="2"/>
  <c r="R28" i="2"/>
  <c r="N28" i="2"/>
  <c r="P28" i="2"/>
  <c r="S8" i="2"/>
  <c r="Q8" i="2"/>
  <c r="R8" i="2"/>
  <c r="N8" i="2"/>
  <c r="S16" i="2"/>
  <c r="Q16" i="2"/>
  <c r="P16" i="2"/>
  <c r="R16" i="2"/>
  <c r="N16" i="2"/>
  <c r="S12" i="2"/>
  <c r="Q12" i="2"/>
  <c r="R12" i="2"/>
  <c r="N12" i="2"/>
  <c r="P12" i="2"/>
  <c r="S7" i="2"/>
  <c r="Q7" i="2"/>
  <c r="R7" i="2"/>
  <c r="N7" i="2"/>
  <c r="R14" i="2"/>
  <c r="S38" i="2" s="1"/>
  <c r="Q14" i="2"/>
  <c r="R38" i="2" s="1"/>
  <c r="Q10" i="2"/>
  <c r="R37" i="2" s="1"/>
  <c r="S14" i="2"/>
  <c r="T38" i="2" s="1"/>
  <c r="R10" i="2"/>
  <c r="S37" i="2" s="1"/>
  <c r="P15" i="2" l="1"/>
  <c r="Y20" i="2"/>
  <c r="O20" i="2"/>
  <c r="O12" i="2"/>
  <c r="O16" i="2"/>
  <c r="O13" i="2"/>
  <c r="O11" i="2"/>
  <c r="O10" i="2" s="1"/>
  <c r="O8" i="2"/>
  <c r="P8" i="2"/>
  <c r="P7" i="2"/>
  <c r="P6" i="2"/>
  <c r="P5" i="2"/>
  <c r="P10" i="2"/>
  <c r="P9" i="2"/>
  <c r="M23" i="2"/>
  <c r="M27" i="2"/>
  <c r="O9" i="2"/>
  <c r="O7" i="2"/>
  <c r="O6" i="2"/>
  <c r="O5" i="2"/>
  <c r="N10" i="2"/>
  <c r="O37" i="2" s="1"/>
  <c r="N9" i="2"/>
  <c r="N6" i="2"/>
  <c r="Q5" i="2"/>
  <c r="Q4" i="2" s="1"/>
  <c r="R36" i="2" s="1"/>
  <c r="N5" i="2"/>
  <c r="N4" i="2" s="1"/>
  <c r="S23" i="2"/>
  <c r="O23" i="2"/>
  <c r="O21" i="2" s="1"/>
  <c r="N23" i="2"/>
  <c r="P23" i="2"/>
  <c r="P21" i="2" s="1"/>
  <c r="Q23" i="2"/>
  <c r="R23" i="2"/>
  <c r="Q27" i="2"/>
  <c r="N27" i="2"/>
  <c r="N24" i="2" s="1"/>
  <c r="O40" i="2" s="1"/>
  <c r="P27" i="2"/>
  <c r="P24" i="2" s="1"/>
  <c r="S27" i="2"/>
  <c r="O27" i="2"/>
  <c r="O24" i="2" s="1"/>
  <c r="R27" i="2"/>
  <c r="S18" i="2"/>
  <c r="Q18" i="2"/>
  <c r="O18" i="2"/>
  <c r="P18" i="2"/>
  <c r="R18" i="2"/>
  <c r="N18" i="2"/>
  <c r="N22" i="2"/>
  <c r="N21" i="2" s="1"/>
  <c r="O39" i="2" s="1"/>
  <c r="I37" i="2" l="1"/>
  <c r="Q37" i="2" s="1"/>
  <c r="I39" i="2"/>
  <c r="Q39" i="2" s="1"/>
  <c r="I40" i="2"/>
  <c r="Q40" i="2" s="1"/>
  <c r="H39" i="2"/>
  <c r="P39" i="2" s="1"/>
  <c r="H37" i="2"/>
  <c r="P37" i="2" s="1"/>
  <c r="H40" i="2"/>
  <c r="P40" i="2" s="1"/>
  <c r="O14" i="2"/>
  <c r="P4" i="2"/>
  <c r="P14" i="2"/>
  <c r="O4" i="2"/>
  <c r="N14" i="2"/>
  <c r="O38" i="2" s="1"/>
  <c r="I36" i="2" l="1"/>
  <c r="Q36" i="2" s="1"/>
  <c r="I38" i="2"/>
  <c r="Q38" i="2" s="1"/>
  <c r="H38" i="2"/>
  <c r="P38" i="2" s="1"/>
  <c r="H36" i="2"/>
  <c r="P36" i="2" s="1"/>
</calcChain>
</file>

<file path=xl/sharedStrings.xml><?xml version="1.0" encoding="utf-8"?>
<sst xmlns="http://schemas.openxmlformats.org/spreadsheetml/2006/main" count="312" uniqueCount="177">
  <si>
    <t>Promote 'competitive' inter-urban journey times.</t>
  </si>
  <si>
    <t>Reduce inter-urban journey time on public transport.</t>
  </si>
  <si>
    <t>Reduce the proportion of driver journeys delayed due to traffic.</t>
  </si>
  <si>
    <t>To what extent does the intervention reduce the proportion of driver journeys delayed due to traffic?</t>
  </si>
  <si>
    <t>Maximise the labour catchment area in city regions</t>
  </si>
  <si>
    <t>Promote seamless travel</t>
  </si>
  <si>
    <t>Reduce CO2 emissions per person</t>
  </si>
  <si>
    <t>Meet the targets set out in the Climate Change (Scotland) Act 2010</t>
  </si>
  <si>
    <t>Improve air quality</t>
  </si>
  <si>
    <t>Improve health</t>
  </si>
  <si>
    <t>Reduce the overall ecological footprint</t>
  </si>
  <si>
    <t>To what extent does this intervention reduce overall ecological footprint?</t>
  </si>
  <si>
    <t>Promote continuing reduction in accident rates and severity rates across the strategic transport network recognising the need to continue the work of the Strategic Road Safety Plan through the STPR period.</t>
  </si>
  <si>
    <t>To reduce the accident and severity rate to the national average</t>
  </si>
  <si>
    <t>Does the intervention have the potential to reduce accident rates?</t>
  </si>
  <si>
    <t>Improve the competitiveness of public transport relative to the car</t>
  </si>
  <si>
    <t>Improve overall perceptions of public transport</t>
  </si>
  <si>
    <t>Deliverability and Risks</t>
  </si>
  <si>
    <t>Option 2</t>
  </si>
  <si>
    <t>Option 3</t>
  </si>
  <si>
    <t>Option 4</t>
  </si>
  <si>
    <t>Option 5</t>
  </si>
  <si>
    <t>Option 6</t>
  </si>
  <si>
    <t>Issue</t>
  </si>
  <si>
    <t xml:space="preserve">Assessment criteria 
</t>
  </si>
  <si>
    <t>Methodological Notes</t>
  </si>
  <si>
    <t>Score</t>
  </si>
  <si>
    <t>Deliverability and Acceptability Risks</t>
  </si>
  <si>
    <t>Engineering feasibility risk</t>
  </si>
  <si>
    <t>Difficult or new, unproven design and/or techniques. Also consider surrounding environment</t>
  </si>
  <si>
    <t>Low</t>
  </si>
  <si>
    <t>Medium</t>
  </si>
  <si>
    <t>Complexity of delivery (risk)</t>
  </si>
  <si>
    <t>Many modes, contractors, stakeholders etc. involved. Complexity of interface and third party involvement gives high score</t>
  </si>
  <si>
    <t>Consent risk</t>
  </si>
  <si>
    <t>Legal and planning issues, specially applied where planning approval or powers are required</t>
  </si>
  <si>
    <t>Funding risk</t>
  </si>
  <si>
    <t>Availability of funding. High risk if unsure or not fully secured funding.</t>
  </si>
  <si>
    <t>High</t>
  </si>
  <si>
    <t>Stakeholder acceptability risk</t>
  </si>
  <si>
    <t>Consider TS, operators, interest group, mobility / visual / hearing impaired etc.</t>
  </si>
  <si>
    <t>Public acceptability risk</t>
  </si>
  <si>
    <t>Also consider disruption during construction phase and affordability.</t>
  </si>
  <si>
    <t>Overall deliverability risk</t>
  </si>
  <si>
    <t>Judgment based on above assessment or all risks.</t>
  </si>
  <si>
    <t>Complexity of Operation</t>
  </si>
  <si>
    <t>Complexity of operation (risk)</t>
  </si>
  <si>
    <t>Operational complexity with regards to use of existing/new skill  sets, technology and activities. Also consider effect on current operations.</t>
  </si>
  <si>
    <t>Value for Money</t>
  </si>
  <si>
    <t>Benefit Cost Ratio</t>
  </si>
  <si>
    <t>Indicative BCR, based on bands or 'unknown'</t>
  </si>
  <si>
    <t>1 &lt; 1.5</t>
  </si>
  <si>
    <t>&lt; 1</t>
  </si>
  <si>
    <t>Affordability and Financial Sustainability</t>
  </si>
  <si>
    <t>CAPEX</t>
  </si>
  <si>
    <t xml:space="preserve">Also consider spending profile.                                       </t>
  </si>
  <si>
    <t>£200m &lt; £500m</t>
  </si>
  <si>
    <t>&gt; £1bn</t>
  </si>
  <si>
    <t>OPEX per annum</t>
  </si>
  <si>
    <r>
      <t xml:space="preserve">Operation and maintenance costs. Costly / difficult maintenance or need for bespoke renewals. Also consider effects on ongoing maintenance.   </t>
    </r>
    <r>
      <rPr>
        <sz val="9"/>
        <color indexed="8"/>
        <rFont val="Arial"/>
        <family val="2"/>
      </rPr>
      <t>Effects on operating costs for both the public and private sector (e.g. freight operators) should be considered a</t>
    </r>
  </si>
  <si>
    <t>£0.5m &lt; £1m</t>
  </si>
  <si>
    <t>£2m &lt; £5m</t>
  </si>
  <si>
    <t>£1m &lt; £2m</t>
  </si>
  <si>
    <t>Revenue implications per annum</t>
  </si>
  <si>
    <t xml:space="preserve">Effect on cash flows.                                                               </t>
  </si>
  <si>
    <t>Funding potential within TS budget</t>
  </si>
  <si>
    <t>Funding potential with private finance, e.g. via S75, securitisation of revenue, and SG</t>
  </si>
  <si>
    <t>How much of the costs can potentially be funded by private finance?</t>
  </si>
  <si>
    <t>Timescales</t>
  </si>
  <si>
    <t xml:space="preserve"> Timescale for delivering the changes</t>
  </si>
  <si>
    <t>Short-term, Medium-term or Long-term</t>
  </si>
  <si>
    <t>Program risk</t>
  </si>
  <si>
    <t>Risk of slippage in timescales</t>
  </si>
  <si>
    <t>Costs</t>
  </si>
  <si>
    <t xml:space="preserve">BCR </t>
  </si>
  <si>
    <t>Specification of costs</t>
  </si>
  <si>
    <t>Revenue Implications</t>
  </si>
  <si>
    <t>Ranges</t>
  </si>
  <si>
    <t>Colours</t>
  </si>
  <si>
    <t>OPEX</t>
  </si>
  <si>
    <t>colours</t>
  </si>
  <si>
    <t xml:space="preserve">&gt; 4 </t>
  </si>
  <si>
    <t>dark green</t>
  </si>
  <si>
    <t>&gt; £50m</t>
  </si>
  <si>
    <t>Black</t>
  </si>
  <si>
    <t>dark  green</t>
  </si>
  <si>
    <t>2.1&lt; 4</t>
  </si>
  <si>
    <t>green</t>
  </si>
  <si>
    <t>£500m &lt;£1bn</t>
  </si>
  <si>
    <t>dark red</t>
  </si>
  <si>
    <t>£10m &lt; £500m</t>
  </si>
  <si>
    <t>1.6 &lt; 2</t>
  </si>
  <si>
    <t>light green</t>
  </si>
  <si>
    <t>£5m &lt; £10m</t>
  </si>
  <si>
    <t>red</t>
  </si>
  <si>
    <t xml:space="preserve"> green</t>
  </si>
  <si>
    <t>yellow</t>
  </si>
  <si>
    <t>£50m &lt; £200m</t>
  </si>
  <si>
    <t>£10m &lt; £50m</t>
  </si>
  <si>
    <t>Unknown</t>
  </si>
  <si>
    <t>&lt; £5m</t>
  </si>
  <si>
    <t>&lt; £0.5m</t>
  </si>
  <si>
    <t>Moderate Negative</t>
  </si>
  <si>
    <t>Slight Negative</t>
  </si>
  <si>
    <t>Neutral</t>
  </si>
  <si>
    <t>NTS High Level Strategic Outcomes</t>
  </si>
  <si>
    <t>Qualitative Score (select from list)</t>
  </si>
  <si>
    <t>Strongly Negative</t>
  </si>
  <si>
    <t>Promote Economic Growth</t>
  </si>
  <si>
    <t>Improve Integration</t>
  </si>
  <si>
    <t>Protect the environment and improve Health</t>
  </si>
  <si>
    <t>STAG</t>
  </si>
  <si>
    <t>National Performance Framework</t>
  </si>
  <si>
    <t>STPR National Objectives</t>
  </si>
  <si>
    <t>Improve safety of journeys</t>
  </si>
  <si>
    <t>Promote social inclusion</t>
  </si>
  <si>
    <t>Weight</t>
  </si>
  <si>
    <t>Final Score</t>
  </si>
  <si>
    <t>Category</t>
  </si>
  <si>
    <t>Option 1</t>
  </si>
  <si>
    <t>Name</t>
  </si>
  <si>
    <t>Details</t>
  </si>
  <si>
    <t>Key baseline assumptions</t>
  </si>
  <si>
    <t>Transport Planning Objectives</t>
  </si>
  <si>
    <t>Policy Assessment Framework (PAF)</t>
  </si>
  <si>
    <t>&lt;Required (for all options being compared) e.g. "Development at #### assummed to be completed as scheduled in 2016"&gt;</t>
  </si>
  <si>
    <t>Short Name (Required)</t>
  </si>
  <si>
    <t>&lt;Enter Low/Medium/High&gt;</t>
  </si>
  <si>
    <t>Slight Positive</t>
  </si>
  <si>
    <t>Moderate Positive</t>
  </si>
  <si>
    <t>Strongly Positive</t>
  </si>
  <si>
    <t>Objective</t>
  </si>
  <si>
    <t>Sub-objective</t>
  </si>
  <si>
    <t>M8 Glasgow West</t>
  </si>
  <si>
    <t>M80 Junctions 1-3</t>
  </si>
  <si>
    <t>M8 Glasgow East</t>
  </si>
  <si>
    <t>M8 Edinburgh Approach</t>
  </si>
  <si>
    <t>A720 Edinburgh Bypass</t>
  </si>
  <si>
    <t>M75 Junctions 1-8</t>
  </si>
  <si>
    <t>Risk</t>
  </si>
  <si>
    <t>BCR</t>
  </si>
  <si>
    <t>&lt;Low/Medium/High&gt;</t>
  </si>
  <si>
    <t>&lt;From associated STAG appraisal/Strategic Business Case&gt;</t>
  </si>
  <si>
    <t>&lt;insert&gt;</t>
  </si>
  <si>
    <t>Support the development and implementation of relevant proposed national developments identified in the National Planning Framework</t>
  </si>
  <si>
    <t>To what extent does the intervention enable the population of Scotland to live longer healthier lives?</t>
  </si>
  <si>
    <t>Reduce Inequality</t>
  </si>
  <si>
    <t>To what extent does the intervention tackle the significant inequalities in Scottish society?</t>
  </si>
  <si>
    <t>Access to amenities and services</t>
  </si>
  <si>
    <t>Well designed, sustainable places</t>
  </si>
  <si>
    <t>To what extent does the intervention improve landscape, streetscape and the local environment?</t>
  </si>
  <si>
    <t>Policy Integration</t>
  </si>
  <si>
    <t>To what extent does the intervention support or constrain the potential achievement of policy objectives within other sectors or delivery agencies?</t>
  </si>
  <si>
    <t>For Chart 2</t>
  </si>
  <si>
    <t>For Chart 1</t>
  </si>
  <si>
    <t>To what extent does the intervention reduce inter-urban journey times?</t>
  </si>
  <si>
    <t>To what extent does the intervention help maximise the labour catchment area in city regions where economic evidence demonstrates that this is required?</t>
  </si>
  <si>
    <t>To what extent does the intervention support the development and implementation of relevant proposed national developments identified in the National Planning Framework?</t>
  </si>
  <si>
    <t>To what extent does the intervention improve the integration of journeys made by public transport or via Park and Ride by reducing interchanges and interchange times?</t>
  </si>
  <si>
    <t>To what extent does the intervention improve accessibility?</t>
  </si>
  <si>
    <t>To what extent does the intervention reduce CO2 emissions per person?</t>
  </si>
  <si>
    <t>To what extent does the intervention affect air quality?  Is the intervention located in an Air Quality Management Area?</t>
  </si>
  <si>
    <t xml:space="preserve">To what extent does the intervention promote continuing reduction in accident rates and severity rates across the strategic transport network? </t>
  </si>
  <si>
    <t>To what extent does the intervention improve the competitiveness of public transport relative to the car?</t>
  </si>
  <si>
    <t>To what extent does the intervention improve the choice of modes or routes facing public transport users?</t>
  </si>
  <si>
    <t>To what extent does the intervention reduce the relative costs of public transport?</t>
  </si>
  <si>
    <t>Lower Level Policy Objective</t>
  </si>
  <si>
    <t xml:space="preserve">Question to be scored </t>
  </si>
  <si>
    <t>Obj weight</t>
  </si>
  <si>
    <t>£10m &lt;£50m</t>
  </si>
  <si>
    <t>To what extent does the intervention reduce inter-urban journey time on public transport?</t>
  </si>
  <si>
    <t>To what extent does the intervention help meet the targets set out in the Climate Change (Scotland) Act 2010?</t>
  </si>
  <si>
    <t>To what extent does the intervention Improve overall perceptions of public transport?</t>
  </si>
  <si>
    <t>Promote 'competitive' inter-urban journey times</t>
  </si>
  <si>
    <t>Reduce inter-urban journey time on public transport</t>
  </si>
  <si>
    <t>Reduce the proportion of driver journeys delayed due to traffic</t>
  </si>
  <si>
    <t>Promote continuing reduction in accident rates and severity rates across the strategic transport network recognising the need to continue the work of the Strategic Road Safety Plan through the STPR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</si>
</sst>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64" formatCode="&quot;£&quot;#,##0"/>
    <numFmt numFmtId="165" formatCode="0.0"/>
    <numFmt numFmtId="166" formatCode="0.000"/>
  </numFmts>
  <fonts count="35" x14ac:knownFonts="1">
    <font>
      <sz val="10"/>
      <color theme="1"/>
      <name val="Arial"/>
      <family val="2"/>
    </font>
    <font>
      <b/>
      <sz val="10"/>
      <color indexed="9"/>
      <name val="Arial"/>
      <family val="2"/>
    </font>
    <font>
      <b/>
      <sz val="10"/>
      <color indexed="8"/>
      <name val="Arial"/>
      <family val="2"/>
    </font>
    <font>
      <sz val="10"/>
      <color indexed="8"/>
      <name val="Trebuchet MS"/>
      <family val="2"/>
    </font>
    <font>
      <sz val="10"/>
      <name val="Trebuchet MS"/>
      <family val="2"/>
    </font>
    <font>
      <sz val="12"/>
      <color indexed="8"/>
      <name val="Arial"/>
      <family val="2"/>
    </font>
    <font>
      <b/>
      <sz val="10"/>
      <color indexed="8"/>
      <name val="Trebuchet MS"/>
      <family val="2"/>
    </font>
    <font>
      <sz val="9"/>
      <color indexed="8"/>
      <name val="Arial"/>
      <family val="2"/>
    </font>
    <font>
      <b/>
      <sz val="10"/>
      <color indexed="8"/>
      <name val="Arial"/>
      <family val="2"/>
    </font>
    <font>
      <b/>
      <sz val="9"/>
      <color indexed="8"/>
      <name val="Arial"/>
      <family val="2"/>
    </font>
    <font>
      <b/>
      <sz val="10"/>
      <color indexed="9"/>
      <name val="Trebuchet MS"/>
      <family val="2"/>
    </font>
    <font>
      <b/>
      <sz val="11"/>
      <color indexed="8"/>
      <name val="Arial"/>
      <family val="2"/>
    </font>
    <font>
      <sz val="11"/>
      <color indexed="8"/>
      <name val="Arial"/>
      <family val="2"/>
    </font>
    <font>
      <sz val="10"/>
      <color indexed="8"/>
      <name val="Arial"/>
      <family val="2"/>
    </font>
    <font>
      <sz val="10"/>
      <name val="Arial"/>
      <family val="2"/>
    </font>
    <font>
      <b/>
      <sz val="10"/>
      <color indexed="9"/>
      <name val="Arial"/>
      <family val="2"/>
    </font>
    <font>
      <b/>
      <sz val="8"/>
      <color indexed="8"/>
      <name val="Arial"/>
      <family val="2"/>
    </font>
    <font>
      <b/>
      <sz val="12"/>
      <color indexed="8"/>
      <name val="Arial"/>
      <family val="2"/>
    </font>
    <font>
      <sz val="11"/>
      <color indexed="8"/>
      <name val="Trebuchet MS"/>
      <family val="2"/>
    </font>
    <font>
      <sz val="10"/>
      <color indexed="22"/>
      <name val="Arial"/>
      <family val="2"/>
    </font>
    <font>
      <b/>
      <sz val="10"/>
      <color indexed="22"/>
      <name val="Arial"/>
      <family val="2"/>
    </font>
    <font>
      <b/>
      <sz val="10"/>
      <color indexed="9"/>
      <name val="Trebuchet MS"/>
      <family val="2"/>
    </font>
    <font>
      <sz val="10"/>
      <color indexed="9"/>
      <name val="Trebuchet MS"/>
      <family val="2"/>
    </font>
    <font>
      <b/>
      <sz val="10"/>
      <name val="Arial"/>
      <family val="2"/>
    </font>
    <font>
      <sz val="10"/>
      <color indexed="9"/>
      <name val="Arial"/>
      <family val="2"/>
    </font>
    <font>
      <sz val="12"/>
      <color indexed="9"/>
      <name val="Arial"/>
      <family val="2"/>
    </font>
    <font>
      <b/>
      <sz val="11"/>
      <color indexed="9"/>
      <name val="Arial"/>
      <family val="2"/>
    </font>
    <font>
      <sz val="9"/>
      <color indexed="9"/>
      <name val="Arial"/>
      <family val="2"/>
    </font>
    <font>
      <b/>
      <sz val="10"/>
      <color indexed="53"/>
      <name val="Arial"/>
      <family val="2"/>
    </font>
    <font>
      <b/>
      <sz val="8"/>
      <name val="Arial"/>
      <family val="2"/>
    </font>
    <font>
      <sz val="8"/>
      <name val="Arial"/>
      <family val="2"/>
    </font>
    <font>
      <u/>
      <sz val="10"/>
      <color theme="10"/>
      <name val="Arial"/>
      <family val="2"/>
    </font>
    <font>
      <b/>
      <sz val="10"/>
      <color theme="0"/>
      <name val="Arial"/>
      <family val="2"/>
    </font>
    <font>
      <b/>
      <sz val="10"/>
      <color theme="1"/>
      <name val="Arial"/>
      <family val="2"/>
    </font>
    <font>
      <sz val="10"/>
      <color theme="0"/>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2"/>
        <bgColor indexed="31"/>
      </patternFill>
    </fill>
    <fill>
      <patternFill patternType="solid">
        <fgColor indexed="62"/>
        <bgColor indexed="64"/>
      </patternFill>
    </fill>
    <fill>
      <patternFill patternType="solid">
        <fgColor indexed="30"/>
        <bgColor indexed="64"/>
      </patternFill>
    </fill>
    <fill>
      <patternFill patternType="solid">
        <fgColor indexed="11"/>
        <bgColor indexed="64"/>
      </patternFill>
    </fill>
    <fill>
      <patternFill patternType="solid">
        <fgColor indexed="57"/>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19F60E"/>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64"/>
      </top>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2"/>
      </left>
      <right/>
      <top style="thin">
        <color indexed="22"/>
      </top>
      <bottom style="thin">
        <color indexed="22"/>
      </bottom>
      <diagonal/>
    </border>
    <border>
      <left style="thin">
        <color indexed="30"/>
      </left>
      <right style="thin">
        <color indexed="30"/>
      </right>
      <top style="thin">
        <color indexed="30"/>
      </top>
      <bottom style="thin">
        <color indexed="30"/>
      </bottom>
      <diagonal/>
    </border>
    <border>
      <left style="thin">
        <color indexed="30"/>
      </left>
      <right style="medium">
        <color indexed="30"/>
      </right>
      <top style="thin">
        <color indexed="30"/>
      </top>
      <bottom style="thin">
        <color indexed="30"/>
      </bottom>
      <diagonal/>
    </border>
    <border>
      <left style="thin">
        <color indexed="30"/>
      </left>
      <right style="medium">
        <color indexed="30"/>
      </right>
      <top style="thin">
        <color indexed="30"/>
      </top>
      <bottom style="medium">
        <color indexed="30"/>
      </bottom>
      <diagonal/>
    </border>
    <border>
      <left style="thin">
        <color indexed="30"/>
      </left>
      <right style="medium">
        <color indexed="30"/>
      </right>
      <top/>
      <bottom style="thin">
        <color indexed="30"/>
      </bottom>
      <diagonal/>
    </border>
    <border>
      <left style="medium">
        <color indexed="30"/>
      </left>
      <right style="thin">
        <color indexed="30"/>
      </right>
      <top style="medium">
        <color indexed="30"/>
      </top>
      <bottom style="medium">
        <color indexed="30"/>
      </bottom>
      <diagonal/>
    </border>
    <border>
      <left style="thin">
        <color indexed="30"/>
      </left>
      <right style="medium">
        <color indexed="30"/>
      </right>
      <top style="medium">
        <color indexed="30"/>
      </top>
      <bottom style="medium">
        <color indexed="30"/>
      </bottom>
      <diagonal/>
    </border>
    <border>
      <left style="medium">
        <color indexed="30"/>
      </left>
      <right style="thin">
        <color indexed="30"/>
      </right>
      <top style="thin">
        <color indexed="30"/>
      </top>
      <bottom style="thin">
        <color indexed="30"/>
      </bottom>
      <diagonal/>
    </border>
    <border>
      <left style="medium">
        <color indexed="30"/>
      </left>
      <right style="thin">
        <color indexed="30"/>
      </right>
      <top style="thin">
        <color indexed="30"/>
      </top>
      <bottom style="medium">
        <color indexed="30"/>
      </bottom>
      <diagonal/>
    </border>
    <border>
      <left style="medium">
        <color indexed="30"/>
      </left>
      <right style="thin">
        <color indexed="30"/>
      </right>
      <top/>
      <bottom style="thin">
        <color indexed="30"/>
      </bottom>
      <diagonal/>
    </border>
    <border>
      <left style="thin">
        <color indexed="22"/>
      </left>
      <right/>
      <top/>
      <bottom style="thin">
        <color indexed="22"/>
      </bottom>
      <diagonal/>
    </border>
    <border>
      <left style="thin">
        <color indexed="30"/>
      </left>
      <right style="thin">
        <color indexed="30"/>
      </right>
      <top/>
      <bottom style="thin">
        <color indexed="30"/>
      </bottom>
      <diagonal/>
    </border>
    <border>
      <left style="thin">
        <color indexed="22"/>
      </left>
      <right/>
      <top style="thin">
        <color indexed="22"/>
      </top>
      <bottom/>
      <diagonal/>
    </border>
    <border>
      <left style="thin">
        <color indexed="30"/>
      </left>
      <right/>
      <top style="thin">
        <color indexed="30"/>
      </top>
      <bottom style="thin">
        <color indexed="3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n">
        <color indexed="30"/>
      </bottom>
      <diagonal/>
    </border>
    <border>
      <left style="medium">
        <color indexed="64"/>
      </left>
      <right style="medium">
        <color indexed="64"/>
      </right>
      <top style="thin">
        <color indexed="30"/>
      </top>
      <bottom style="thin">
        <color indexed="30"/>
      </bottom>
      <diagonal/>
    </border>
    <border>
      <left style="medium">
        <color indexed="64"/>
      </left>
      <right style="medium">
        <color indexed="64"/>
      </right>
      <top style="thin">
        <color indexed="30"/>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30"/>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30"/>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30"/>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22"/>
      </bottom>
      <diagonal/>
    </border>
    <border>
      <left/>
      <right style="thin">
        <color indexed="22"/>
      </right>
      <top style="thin">
        <color indexed="22"/>
      </top>
      <bottom style="thin">
        <color indexed="22"/>
      </bottom>
      <diagonal/>
    </border>
    <border>
      <left/>
      <right style="thin">
        <color indexed="22"/>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30"/>
      </bottom>
      <diagonal/>
    </border>
    <border>
      <left style="medium">
        <color indexed="64"/>
      </left>
      <right/>
      <top style="thin">
        <color indexed="30"/>
      </top>
      <bottom style="thin">
        <color indexed="30"/>
      </bottom>
      <diagonal/>
    </border>
    <border>
      <left style="medium">
        <color indexed="64"/>
      </left>
      <right/>
      <top style="thin">
        <color indexed="30"/>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31" fillId="0" borderId="0" applyNumberFormat="0" applyFill="0" applyBorder="0" applyAlignment="0" applyProtection="0"/>
    <xf numFmtId="0" fontId="5" fillId="0" borderId="0"/>
  </cellStyleXfs>
  <cellXfs count="333">
    <xf numFmtId="0" fontId="0" fillId="0" borderId="0" xfId="0"/>
    <xf numFmtId="0" fontId="5" fillId="0" borderId="0" xfId="2"/>
    <xf numFmtId="0" fontId="6" fillId="2" borderId="0" xfId="2" applyFont="1" applyFill="1" applyBorder="1" applyAlignment="1">
      <alignment vertical="center" wrapText="1"/>
    </xf>
    <xf numFmtId="0" fontId="7" fillId="0" borderId="0" xfId="2" applyFont="1" applyFill="1" applyBorder="1" applyAlignment="1">
      <alignment horizontal="left" vertical="center" wrapText="1"/>
    </xf>
    <xf numFmtId="1" fontId="11" fillId="3" borderId="2" xfId="2" applyNumberFormat="1" applyFont="1" applyFill="1" applyBorder="1" applyAlignment="1">
      <alignment horizontal="center" vertical="center" wrapText="1"/>
    </xf>
    <xf numFmtId="1" fontId="11" fillId="3" borderId="3" xfId="2" applyNumberFormat="1" applyFont="1" applyFill="1" applyBorder="1" applyAlignment="1">
      <alignment horizontal="center" vertical="center" wrapText="1"/>
    </xf>
    <xf numFmtId="0" fontId="12" fillId="4" borderId="4" xfId="2" applyFont="1" applyFill="1" applyBorder="1" applyAlignment="1">
      <alignment horizontal="left" vertical="center" wrapText="1"/>
    </xf>
    <xf numFmtId="0" fontId="7" fillId="0" borderId="3" xfId="2" applyFont="1" applyFill="1" applyBorder="1" applyAlignment="1">
      <alignment horizontal="left" vertical="center" wrapText="1"/>
    </xf>
    <xf numFmtId="1" fontId="13" fillId="0" borderId="3" xfId="2" applyNumberFormat="1" applyFont="1" applyFill="1" applyBorder="1" applyAlignment="1" applyProtection="1">
      <alignment horizontal="center" vertical="center"/>
      <protection locked="0"/>
    </xf>
    <xf numFmtId="0" fontId="12" fillId="4" borderId="5" xfId="2" applyFont="1" applyFill="1" applyBorder="1" applyAlignment="1">
      <alignment horizontal="left" vertical="center" wrapText="1"/>
    </xf>
    <xf numFmtId="0" fontId="12" fillId="4" borderId="6" xfId="2" applyFont="1" applyFill="1" applyBorder="1" applyAlignment="1">
      <alignment horizontal="left" vertical="center" wrapText="1"/>
    </xf>
    <xf numFmtId="0" fontId="12" fillId="4" borderId="7" xfId="2" applyFont="1" applyFill="1" applyBorder="1" applyAlignment="1">
      <alignment horizontal="left" vertical="center" wrapText="1"/>
    </xf>
    <xf numFmtId="0" fontId="12" fillId="4" borderId="8" xfId="2" applyFont="1" applyFill="1" applyBorder="1" applyAlignment="1">
      <alignment horizontal="left" vertical="center" wrapText="1"/>
    </xf>
    <xf numFmtId="1" fontId="14" fillId="0" borderId="3" xfId="2" applyNumberFormat="1" applyFont="1" applyFill="1" applyBorder="1" applyAlignment="1" applyProtection="1">
      <alignment horizontal="center" vertical="center"/>
      <protection locked="0"/>
    </xf>
    <xf numFmtId="0" fontId="5" fillId="0" borderId="3" xfId="2" applyBorder="1"/>
    <xf numFmtId="0" fontId="13" fillId="0" borderId="3" xfId="2" applyFont="1" applyFill="1" applyBorder="1" applyAlignment="1">
      <alignment horizontal="left" vertical="center" wrapText="1"/>
    </xf>
    <xf numFmtId="0" fontId="12" fillId="0" borderId="0" xfId="2" applyFont="1" applyFill="1" applyBorder="1" applyAlignment="1">
      <alignment horizontal="left" vertical="center" wrapText="1"/>
    </xf>
    <xf numFmtId="0" fontId="13" fillId="0" borderId="0" xfId="2" applyFont="1" applyFill="1" applyBorder="1" applyAlignment="1">
      <alignment horizontal="left" vertical="center" wrapText="1"/>
    </xf>
    <xf numFmtId="0" fontId="7" fillId="0" borderId="9" xfId="2" applyFont="1" applyFill="1" applyBorder="1" applyAlignment="1">
      <alignment horizontal="left" vertical="center" wrapText="1"/>
    </xf>
    <xf numFmtId="0" fontId="15" fillId="5" borderId="3" xfId="2" applyFont="1" applyFill="1" applyBorder="1" applyAlignment="1">
      <alignment horizontal="center" vertical="center" wrapText="1"/>
    </xf>
    <xf numFmtId="0" fontId="6" fillId="0" borderId="10" xfId="2" applyFont="1" applyBorder="1" applyAlignment="1">
      <alignment horizontal="center" vertical="center" wrapText="1"/>
    </xf>
    <xf numFmtId="0" fontId="6" fillId="0" borderId="3" xfId="2" applyFont="1" applyFill="1" applyBorder="1" applyAlignment="1">
      <alignment horizontal="center" vertical="center" wrapText="1"/>
    </xf>
    <xf numFmtId="0" fontId="13" fillId="0" borderId="3" xfId="2" applyFont="1" applyBorder="1" applyAlignment="1">
      <alignment horizontal="left"/>
    </xf>
    <xf numFmtId="0" fontId="3" fillId="0" borderId="10" xfId="2" applyFont="1" applyBorder="1" applyAlignment="1">
      <alignment horizontal="center"/>
    </xf>
    <xf numFmtId="0" fontId="3" fillId="0" borderId="10" xfId="2" applyFont="1" applyBorder="1" applyAlignment="1">
      <alignment horizontal="right"/>
    </xf>
    <xf numFmtId="0" fontId="5" fillId="0" borderId="3" xfId="2" applyFill="1" applyBorder="1"/>
    <xf numFmtId="0" fontId="3" fillId="0" borderId="3" xfId="2" applyFont="1" applyBorder="1" applyAlignment="1">
      <alignment horizontal="right"/>
    </xf>
    <xf numFmtId="0" fontId="3" fillId="0" borderId="11" xfId="2" applyFont="1" applyBorder="1" applyAlignment="1">
      <alignment horizontal="center"/>
    </xf>
    <xf numFmtId="0" fontId="3" fillId="0" borderId="11" xfId="2" applyFont="1" applyBorder="1" applyAlignment="1">
      <alignment horizontal="right"/>
    </xf>
    <xf numFmtId="0" fontId="3" fillId="0" borderId="12" xfId="2" applyFont="1" applyBorder="1" applyAlignment="1">
      <alignment horizontal="center"/>
    </xf>
    <xf numFmtId="0" fontId="3" fillId="0" borderId="12" xfId="2" applyFont="1" applyBorder="1" applyAlignment="1">
      <alignment horizontal="right"/>
    </xf>
    <xf numFmtId="0" fontId="3" fillId="0" borderId="3" xfId="2" applyFont="1" applyBorder="1" applyAlignment="1">
      <alignment horizontal="center"/>
    </xf>
    <xf numFmtId="0" fontId="3" fillId="0" borderId="0" xfId="2" applyFont="1" applyBorder="1" applyAlignment="1">
      <alignment horizontal="center"/>
    </xf>
    <xf numFmtId="0" fontId="3" fillId="0" borderId="0" xfId="2" applyFont="1" applyBorder="1" applyAlignment="1">
      <alignment horizontal="right"/>
    </xf>
    <xf numFmtId="0" fontId="5" fillId="0" borderId="0" xfId="2" applyBorder="1"/>
    <xf numFmtId="0" fontId="5" fillId="0" borderId="0" xfId="2" applyFill="1" applyBorder="1"/>
    <xf numFmtId="0" fontId="3" fillId="0" borderId="11" xfId="2" applyFont="1" applyFill="1" applyBorder="1" applyAlignment="1">
      <alignment horizontal="right"/>
    </xf>
    <xf numFmtId="0" fontId="16" fillId="0" borderId="0" xfId="2" applyFont="1" applyAlignment="1">
      <alignment horizontal="left"/>
    </xf>
    <xf numFmtId="0" fontId="17" fillId="0" borderId="0" xfId="2" applyFont="1" applyAlignment="1">
      <alignment horizontal="left"/>
    </xf>
    <xf numFmtId="0" fontId="16" fillId="0" borderId="0" xfId="2" applyFont="1" applyAlignment="1">
      <alignment vertical="center"/>
    </xf>
    <xf numFmtId="0" fontId="8" fillId="0" borderId="0" xfId="2" applyFont="1" applyAlignment="1">
      <alignment vertical="center"/>
    </xf>
    <xf numFmtId="0" fontId="9" fillId="0" borderId="0" xfId="2" applyFont="1" applyBorder="1" applyAlignment="1">
      <alignment vertical="center"/>
    </xf>
    <xf numFmtId="0" fontId="16" fillId="0" borderId="0" xfId="2" applyFont="1" applyBorder="1"/>
    <xf numFmtId="0" fontId="17" fillId="0" borderId="0" xfId="2" applyFont="1" applyBorder="1"/>
    <xf numFmtId="0" fontId="18" fillId="0" borderId="0" xfId="2" applyFont="1"/>
    <xf numFmtId="0" fontId="5" fillId="0" borderId="0" xfId="2" applyFont="1" applyBorder="1"/>
    <xf numFmtId="0" fontId="5" fillId="0" borderId="0" xfId="2" applyFont="1" applyFill="1" applyBorder="1" applyAlignment="1">
      <alignment horizontal="left" vertical="center" wrapText="1"/>
    </xf>
    <xf numFmtId="0" fontId="5" fillId="0" borderId="0" xfId="2" applyFill="1" applyBorder="1" applyAlignment="1">
      <alignment horizontal="left" vertical="center" wrapText="1"/>
    </xf>
    <xf numFmtId="0" fontId="5" fillId="0" borderId="0" xfId="2" applyFill="1" applyBorder="1" applyAlignment="1">
      <alignment horizontal="left" vertical="center"/>
    </xf>
    <xf numFmtId="1" fontId="13" fillId="0" borderId="0" xfId="2" applyNumberFormat="1" applyFont="1" applyAlignment="1">
      <alignment horizontal="center" vertical="center"/>
    </xf>
    <xf numFmtId="0" fontId="0" fillId="0" borderId="0" xfId="0" applyBorder="1"/>
    <xf numFmtId="0" fontId="3" fillId="0" borderId="0" xfId="0" applyFont="1" applyFill="1" applyBorder="1" applyAlignment="1" applyProtection="1">
      <alignment horizontal="left" vertical="top"/>
      <protection hidden="1"/>
    </xf>
    <xf numFmtId="0" fontId="3" fillId="0" borderId="0" xfId="0" applyFont="1" applyFill="1" applyBorder="1" applyAlignment="1">
      <alignment horizontal="left" vertical="top"/>
    </xf>
    <xf numFmtId="0" fontId="3" fillId="0" borderId="0" xfId="0" applyFont="1" applyFill="1" applyBorder="1" applyAlignment="1" applyProtection="1">
      <alignment horizontal="left" vertical="top"/>
    </xf>
    <xf numFmtId="0" fontId="19" fillId="6" borderId="13" xfId="0" applyFont="1" applyFill="1" applyBorder="1" applyAlignment="1">
      <alignment horizontal="center"/>
    </xf>
    <xf numFmtId="0" fontId="0" fillId="0" borderId="0" xfId="0" applyBorder="1" applyAlignment="1">
      <alignment horizontal="center"/>
    </xf>
    <xf numFmtId="0" fontId="4" fillId="0" borderId="0" xfId="0" applyFont="1" applyFill="1" applyBorder="1" applyAlignment="1" applyProtection="1">
      <alignment horizontal="left" vertical="top"/>
    </xf>
    <xf numFmtId="0" fontId="0" fillId="0" borderId="0" xfId="0" applyFill="1" applyBorder="1" applyAlignment="1">
      <alignment horizontal="left" vertical="top"/>
    </xf>
    <xf numFmtId="0" fontId="0" fillId="0" borderId="0" xfId="0" applyBorder="1" applyAlignment="1">
      <alignment horizontal="left" vertical="top"/>
    </xf>
    <xf numFmtId="0" fontId="0" fillId="2" borderId="0" xfId="0" applyFill="1" applyBorder="1" applyAlignment="1">
      <alignment horizontal="center"/>
    </xf>
    <xf numFmtId="0" fontId="0" fillId="2" borderId="0" xfId="0" applyFill="1" applyBorder="1" applyAlignment="1">
      <alignment horizontal="left" vertical="top"/>
    </xf>
    <xf numFmtId="0" fontId="0" fillId="2" borderId="0" xfId="0" applyFill="1" applyBorder="1"/>
    <xf numFmtId="0" fontId="3" fillId="2" borderId="0" xfId="0" applyFont="1" applyFill="1" applyBorder="1" applyAlignment="1">
      <alignment horizontal="left" vertical="top"/>
    </xf>
    <xf numFmtId="0" fontId="4" fillId="2" borderId="0" xfId="0" applyFont="1" applyFill="1" applyBorder="1" applyAlignment="1" applyProtection="1">
      <alignment horizontal="left" vertical="top"/>
    </xf>
    <xf numFmtId="0" fontId="20" fillId="6" borderId="1" xfId="0" applyFont="1" applyFill="1" applyBorder="1" applyAlignment="1">
      <alignment horizontal="center" wrapText="1"/>
    </xf>
    <xf numFmtId="0" fontId="2" fillId="2" borderId="0" xfId="0" applyFont="1" applyFill="1" applyBorder="1" applyAlignment="1">
      <alignment horizontal="center"/>
    </xf>
    <xf numFmtId="0" fontId="2" fillId="0" borderId="0" xfId="0" applyFont="1" applyBorder="1" applyAlignment="1">
      <alignment horizontal="center"/>
    </xf>
    <xf numFmtId="0" fontId="14" fillId="2" borderId="14" xfId="0" applyFont="1" applyFill="1" applyBorder="1" applyAlignment="1">
      <alignment vertical="top"/>
    </xf>
    <xf numFmtId="0" fontId="14" fillId="0" borderId="0" xfId="0" applyFont="1" applyFill="1" applyBorder="1" applyAlignment="1">
      <alignment horizontal="left" vertical="top"/>
    </xf>
    <xf numFmtId="0" fontId="0" fillId="0" borderId="15" xfId="0" applyBorder="1"/>
    <xf numFmtId="0" fontId="0" fillId="0" borderId="16" xfId="0" applyBorder="1"/>
    <xf numFmtId="0" fontId="0" fillId="0" borderId="17" xfId="0" applyBorder="1"/>
    <xf numFmtId="0" fontId="2" fillId="0" borderId="18" xfId="0" applyFont="1" applyBorder="1"/>
    <xf numFmtId="0" fontId="2" fillId="0" borderId="19" xfId="0" applyFont="1" applyBorder="1"/>
    <xf numFmtId="0" fontId="0" fillId="0" borderId="20" xfId="0" applyBorder="1"/>
    <xf numFmtId="0" fontId="0" fillId="0" borderId="21" xfId="0" applyBorder="1"/>
    <xf numFmtId="0" fontId="0" fillId="0" borderId="22" xfId="0" applyBorder="1"/>
    <xf numFmtId="0" fontId="19" fillId="6" borderId="23" xfId="0" applyFont="1" applyFill="1" applyBorder="1" applyAlignment="1">
      <alignment horizontal="center"/>
    </xf>
    <xf numFmtId="0" fontId="1" fillId="0" borderId="1" xfId="0" applyFont="1" applyFill="1" applyBorder="1" applyAlignment="1">
      <alignment horizontal="left" vertical="top"/>
    </xf>
    <xf numFmtId="0" fontId="20" fillId="0" borderId="1" xfId="0" applyFont="1" applyFill="1" applyBorder="1" applyAlignment="1">
      <alignment horizontal="center"/>
    </xf>
    <xf numFmtId="0" fontId="9" fillId="0" borderId="0" xfId="2" applyFont="1" applyFill="1" applyBorder="1" applyAlignment="1">
      <alignment vertical="center"/>
    </xf>
    <xf numFmtId="0" fontId="16" fillId="0" borderId="0" xfId="2" applyFont="1" applyFill="1" applyBorder="1"/>
    <xf numFmtId="0" fontId="17" fillId="0" borderId="0" xfId="2" applyFont="1" applyFill="1" applyBorder="1"/>
    <xf numFmtId="1" fontId="13" fillId="0" borderId="0" xfId="2" applyNumberFormat="1" applyFont="1" applyFill="1" applyBorder="1" applyAlignment="1">
      <alignment horizontal="center" vertical="center"/>
    </xf>
    <xf numFmtId="0" fontId="8" fillId="0" borderId="0" xfId="2" applyFont="1" applyFill="1" applyBorder="1" applyAlignment="1">
      <alignment vertical="center"/>
    </xf>
    <xf numFmtId="0" fontId="6" fillId="0" borderId="0" xfId="2" applyFont="1" applyFill="1" applyBorder="1" applyProtection="1">
      <protection hidden="1"/>
    </xf>
    <xf numFmtId="0" fontId="10" fillId="0" borderId="0" xfId="2" applyFont="1" applyFill="1" applyBorder="1" applyAlignment="1">
      <alignment horizontal="left" vertical="center"/>
    </xf>
    <xf numFmtId="0" fontId="3" fillId="0" borderId="0" xfId="2" applyFont="1" applyFill="1" applyBorder="1"/>
    <xf numFmtId="0" fontId="8" fillId="0" borderId="0" xfId="2" applyFont="1" applyFill="1" applyBorder="1" applyAlignment="1">
      <alignment horizontal="center" vertical="center" wrapText="1"/>
    </xf>
    <xf numFmtId="0" fontId="6" fillId="0" borderId="0" xfId="2" applyFont="1" applyFill="1" applyBorder="1" applyAlignment="1">
      <alignment horizontal="center" vertical="center"/>
    </xf>
    <xf numFmtId="0" fontId="6" fillId="0" borderId="0" xfId="2" applyFont="1" applyFill="1" applyBorder="1" applyAlignment="1">
      <alignment horizontal="center" vertical="center" wrapText="1"/>
    </xf>
    <xf numFmtId="0" fontId="13" fillId="0" borderId="0" xfId="2" applyFont="1" applyFill="1" applyBorder="1" applyAlignment="1">
      <alignment horizontal="left"/>
    </xf>
    <xf numFmtId="0" fontId="3" fillId="0" borderId="0" xfId="2" applyFont="1" applyFill="1" applyBorder="1" applyAlignment="1">
      <alignment horizontal="center"/>
    </xf>
    <xf numFmtId="0" fontId="3" fillId="0" borderId="0" xfId="2" applyFont="1" applyFill="1" applyBorder="1" applyAlignment="1">
      <alignment horizontal="right"/>
    </xf>
    <xf numFmtId="0" fontId="6" fillId="0" borderId="0" xfId="2" applyFont="1" applyFill="1" applyBorder="1" applyAlignment="1" applyProtection="1">
      <alignment horizontal="center"/>
      <protection hidden="1"/>
    </xf>
    <xf numFmtId="0" fontId="6" fillId="0" borderId="0" xfId="2" applyFont="1" applyFill="1" applyBorder="1" applyAlignment="1" applyProtection="1">
      <alignment horizontal="right"/>
      <protection hidden="1"/>
    </xf>
    <xf numFmtId="0" fontId="0" fillId="0" borderId="27" xfId="0" applyBorder="1"/>
    <xf numFmtId="0" fontId="0" fillId="0" borderId="29" xfId="0" applyBorder="1"/>
    <xf numFmtId="0" fontId="0" fillId="0" borderId="30" xfId="0" applyBorder="1"/>
    <xf numFmtId="0" fontId="0" fillId="0" borderId="31" xfId="0" applyBorder="1"/>
    <xf numFmtId="0" fontId="0" fillId="2" borderId="0" xfId="0" applyFill="1"/>
    <xf numFmtId="0" fontId="24" fillId="6" borderId="33" xfId="0" applyFont="1" applyFill="1" applyBorder="1"/>
    <xf numFmtId="0" fontId="1" fillId="6" borderId="34" xfId="0" applyFont="1" applyFill="1" applyBorder="1"/>
    <xf numFmtId="0" fontId="1" fillId="6" borderId="35" xfId="0" applyFont="1" applyFill="1" applyBorder="1"/>
    <xf numFmtId="0" fontId="1" fillId="6" borderId="36" xfId="0" applyFont="1" applyFill="1" applyBorder="1" applyAlignment="1">
      <alignment horizontal="center"/>
    </xf>
    <xf numFmtId="0" fontId="1" fillId="6" borderId="37" xfId="0" applyFont="1" applyFill="1" applyBorder="1" applyAlignment="1">
      <alignment horizontal="center"/>
    </xf>
    <xf numFmtId="0" fontId="1" fillId="6" borderId="38" xfId="0" applyFont="1" applyFill="1" applyBorder="1" applyAlignment="1">
      <alignment horizontal="center"/>
    </xf>
    <xf numFmtId="0" fontId="24" fillId="6" borderId="39" xfId="0" applyFont="1" applyFill="1" applyBorder="1" applyAlignment="1">
      <alignment horizontal="center"/>
    </xf>
    <xf numFmtId="0" fontId="24" fillId="6" borderId="40" xfId="0" applyFont="1" applyFill="1" applyBorder="1" applyAlignment="1">
      <alignment horizontal="center"/>
    </xf>
    <xf numFmtId="0" fontId="24" fillId="6" borderId="41" xfId="0" applyFont="1" applyFill="1" applyBorder="1" applyAlignment="1">
      <alignment horizontal="center"/>
    </xf>
    <xf numFmtId="0" fontId="2" fillId="2" borderId="0" xfId="0" applyFont="1" applyFill="1"/>
    <xf numFmtId="1" fontId="22" fillId="2" borderId="0" xfId="2" applyNumberFormat="1" applyFont="1" applyFill="1" applyBorder="1" applyAlignment="1" applyProtection="1">
      <alignment horizontal="center" vertical="center"/>
    </xf>
    <xf numFmtId="0" fontId="27" fillId="2" borderId="0" xfId="2" applyFont="1" applyFill="1" applyBorder="1" applyAlignment="1">
      <alignment horizontal="left" vertical="center" wrapText="1"/>
    </xf>
    <xf numFmtId="0" fontId="24" fillId="2" borderId="0" xfId="2" applyFont="1" applyFill="1" applyBorder="1" applyAlignment="1" applyProtection="1">
      <alignment vertical="center" wrapText="1"/>
      <protection locked="0"/>
    </xf>
    <xf numFmtId="0" fontId="27" fillId="2" borderId="0" xfId="2" applyFont="1" applyFill="1" applyBorder="1" applyAlignment="1">
      <alignment vertical="center" wrapText="1"/>
    </xf>
    <xf numFmtId="1" fontId="24" fillId="2" borderId="0" xfId="2" quotePrefix="1" applyNumberFormat="1" applyFont="1" applyFill="1" applyBorder="1" applyAlignment="1" applyProtection="1">
      <alignment horizontal="center" vertical="center"/>
      <protection locked="0"/>
    </xf>
    <xf numFmtId="0" fontId="22" fillId="2" borderId="0" xfId="2" applyFont="1" applyFill="1" applyBorder="1" applyProtection="1"/>
    <xf numFmtId="0" fontId="25" fillId="2" borderId="0" xfId="2" applyFont="1" applyFill="1" applyBorder="1"/>
    <xf numFmtId="0" fontId="26" fillId="2" borderId="0" xfId="2" applyFont="1" applyFill="1" applyBorder="1" applyAlignment="1">
      <alignment horizontal="center" vertical="center" wrapText="1"/>
    </xf>
    <xf numFmtId="0" fontId="26" fillId="2" borderId="0" xfId="2" applyFont="1" applyFill="1" applyBorder="1" applyAlignment="1" applyProtection="1">
      <alignment horizontal="center" vertical="center" wrapText="1"/>
      <protection locked="0"/>
    </xf>
    <xf numFmtId="0" fontId="27" fillId="2" borderId="0" xfId="2" applyFont="1" applyFill="1" applyBorder="1" applyAlignment="1" applyProtection="1">
      <alignment horizontal="left" vertical="center" wrapText="1"/>
      <protection locked="0"/>
    </xf>
    <xf numFmtId="1" fontId="24" fillId="2" borderId="0" xfId="2" applyNumberFormat="1" applyFont="1" applyFill="1" applyBorder="1" applyAlignment="1" applyProtection="1">
      <alignment horizontal="center" vertical="center"/>
      <protection locked="0"/>
    </xf>
    <xf numFmtId="0" fontId="24" fillId="2" borderId="0" xfId="2" applyFont="1" applyFill="1" applyBorder="1" applyAlignment="1" applyProtection="1">
      <alignment horizontal="center" vertical="center" wrapText="1"/>
      <protection locked="0"/>
    </xf>
    <xf numFmtId="164" fontId="24" fillId="2" borderId="0" xfId="2" applyNumberFormat="1" applyFont="1" applyFill="1" applyBorder="1" applyAlignment="1" applyProtection="1">
      <alignment vertical="center" wrapText="1"/>
      <protection locked="0"/>
    </xf>
    <xf numFmtId="6" fontId="24" fillId="2" borderId="0" xfId="2" applyNumberFormat="1" applyFont="1" applyFill="1" applyBorder="1" applyAlignment="1" applyProtection="1">
      <alignment vertical="center" wrapText="1"/>
      <protection locked="0"/>
    </xf>
    <xf numFmtId="1" fontId="24" fillId="2" borderId="0" xfId="2" applyNumberFormat="1" applyFont="1" applyFill="1" applyBorder="1" applyAlignment="1" applyProtection="1">
      <alignment vertical="center"/>
      <protection locked="0"/>
    </xf>
    <xf numFmtId="0" fontId="25" fillId="2" borderId="0" xfId="2" applyFont="1" applyFill="1" applyBorder="1" applyProtection="1">
      <protection locked="0"/>
    </xf>
    <xf numFmtId="0" fontId="0" fillId="0" borderId="0" xfId="0" applyFill="1"/>
    <xf numFmtId="0" fontId="20" fillId="6" borderId="3" xfId="0" applyFont="1" applyFill="1" applyBorder="1" applyAlignment="1">
      <alignment horizontal="center" wrapText="1"/>
    </xf>
    <xf numFmtId="0" fontId="11" fillId="3" borderId="3" xfId="2" applyFont="1" applyFill="1" applyBorder="1" applyAlignment="1">
      <alignment horizontal="center" vertical="center" wrapText="1"/>
    </xf>
    <xf numFmtId="1" fontId="13" fillId="0" borderId="3" xfId="2" quotePrefix="1" applyNumberFormat="1" applyFont="1" applyFill="1" applyBorder="1" applyAlignment="1" applyProtection="1">
      <alignment horizontal="center" vertical="center"/>
      <protection locked="0"/>
    </xf>
    <xf numFmtId="0" fontId="0" fillId="0" borderId="3" xfId="0" applyBorder="1"/>
    <xf numFmtId="0" fontId="0" fillId="0" borderId="37" xfId="0" applyBorder="1"/>
    <xf numFmtId="0" fontId="0" fillId="0" borderId="38" xfId="0" applyBorder="1"/>
    <xf numFmtId="0" fontId="0" fillId="0" borderId="29" xfId="0" applyFill="1" applyBorder="1"/>
    <xf numFmtId="0" fontId="0" fillId="0" borderId="31" xfId="0" applyFill="1" applyBorder="1"/>
    <xf numFmtId="0" fontId="0" fillId="0" borderId="44" xfId="0" applyFill="1" applyBorder="1"/>
    <xf numFmtId="0" fontId="23" fillId="0" borderId="46" xfId="0" applyFont="1" applyFill="1" applyBorder="1" applyAlignment="1">
      <alignment horizontal="left" vertical="top"/>
    </xf>
    <xf numFmtId="0" fontId="23" fillId="0" borderId="47" xfId="0" applyFont="1" applyFill="1" applyBorder="1" applyAlignment="1">
      <alignment horizontal="left" vertical="top"/>
    </xf>
    <xf numFmtId="0" fontId="23" fillId="0" borderId="48" xfId="0" applyFont="1" applyFill="1" applyBorder="1" applyAlignment="1">
      <alignment horizontal="left" vertical="top"/>
    </xf>
    <xf numFmtId="0" fontId="0" fillId="0" borderId="33" xfId="0" applyFill="1" applyBorder="1"/>
    <xf numFmtId="0" fontId="2" fillId="0" borderId="33" xfId="0" applyFont="1" applyBorder="1"/>
    <xf numFmtId="0" fontId="1" fillId="6" borderId="49" xfId="0" applyFont="1" applyFill="1" applyBorder="1"/>
    <xf numFmtId="0" fontId="24" fillId="8" borderId="50" xfId="0" applyFont="1" applyFill="1" applyBorder="1"/>
    <xf numFmtId="0" fontId="24" fillId="8" borderId="2" xfId="0" applyFont="1" applyFill="1" applyBorder="1"/>
    <xf numFmtId="0" fontId="24" fillId="8" borderId="51" xfId="0" applyFont="1" applyFill="1" applyBorder="1"/>
    <xf numFmtId="0" fontId="28" fillId="0" borderId="1" xfId="0" applyFont="1" applyFill="1" applyBorder="1" applyAlignment="1">
      <alignment horizontal="center" wrapText="1"/>
    </xf>
    <xf numFmtId="0" fontId="4" fillId="2" borderId="52" xfId="0" applyFont="1" applyFill="1" applyBorder="1" applyAlignment="1" applyProtection="1">
      <alignment horizontal="left" vertical="top"/>
    </xf>
    <xf numFmtId="0" fontId="3" fillId="0" borderId="52" xfId="0" applyFont="1" applyFill="1" applyBorder="1" applyAlignment="1" applyProtection="1">
      <alignment horizontal="left" vertical="top"/>
    </xf>
    <xf numFmtId="49" fontId="3" fillId="2" borderId="14" xfId="0" applyNumberFormat="1" applyFont="1" applyFill="1" applyBorder="1" applyAlignment="1">
      <alignment horizontal="left" vertical="top" wrapText="1"/>
    </xf>
    <xf numFmtId="49" fontId="3" fillId="2" borderId="26" xfId="0" applyNumberFormat="1" applyFont="1" applyFill="1" applyBorder="1" applyAlignment="1">
      <alignment horizontal="left" vertical="top" wrapText="1"/>
    </xf>
    <xf numFmtId="0" fontId="0" fillId="0" borderId="53" xfId="0" applyBorder="1"/>
    <xf numFmtId="0" fontId="0" fillId="0" borderId="10" xfId="0" applyBorder="1"/>
    <xf numFmtId="0" fontId="0" fillId="0" borderId="54" xfId="0" applyBorder="1"/>
    <xf numFmtId="0" fontId="0" fillId="0" borderId="42" xfId="0" applyBorder="1"/>
    <xf numFmtId="0" fontId="0" fillId="0" borderId="28" xfId="0" applyBorder="1"/>
    <xf numFmtId="0" fontId="0" fillId="0" borderId="58" xfId="0" applyBorder="1"/>
    <xf numFmtId="0" fontId="23" fillId="2" borderId="59" xfId="0" applyFont="1" applyFill="1" applyBorder="1" applyAlignment="1">
      <alignment horizontal="left" vertical="top"/>
    </xf>
    <xf numFmtId="0" fontId="23" fillId="2" borderId="60" xfId="0" applyFont="1" applyFill="1" applyBorder="1" applyAlignment="1">
      <alignment horizontal="left" vertical="top"/>
    </xf>
    <xf numFmtId="0" fontId="23" fillId="2" borderId="40" xfId="0" applyFont="1" applyFill="1" applyBorder="1" applyAlignment="1">
      <alignment horizontal="left" vertical="top"/>
    </xf>
    <xf numFmtId="0" fontId="23" fillId="2" borderId="61" xfId="0" applyFont="1" applyFill="1" applyBorder="1" applyAlignment="1">
      <alignment horizontal="left" vertical="top"/>
    </xf>
    <xf numFmtId="0" fontId="29" fillId="2" borderId="10" xfId="0" applyFont="1" applyFill="1" applyBorder="1" applyAlignment="1">
      <alignment horizontal="center" wrapText="1"/>
    </xf>
    <xf numFmtId="165" fontId="2" fillId="0" borderId="62" xfId="0" applyNumberFormat="1" applyFont="1" applyBorder="1" applyAlignment="1">
      <alignment horizontal="center"/>
    </xf>
    <xf numFmtId="165" fontId="0" fillId="0" borderId="63" xfId="0" applyNumberFormat="1" applyFill="1" applyBorder="1"/>
    <xf numFmtId="165" fontId="0" fillId="0" borderId="64" xfId="0" applyNumberFormat="1" applyFill="1" applyBorder="1"/>
    <xf numFmtId="165" fontId="0" fillId="0" borderId="65" xfId="0" applyNumberFormat="1" applyFill="1" applyBorder="1"/>
    <xf numFmtId="0" fontId="0" fillId="0" borderId="44" xfId="0" applyBorder="1"/>
    <xf numFmtId="0" fontId="0" fillId="0" borderId="12" xfId="0" applyBorder="1"/>
    <xf numFmtId="0" fontId="0" fillId="0" borderId="66" xfId="0" applyBorder="1"/>
    <xf numFmtId="165" fontId="0" fillId="0" borderId="67" xfId="0" applyNumberFormat="1" applyFill="1" applyBorder="1"/>
    <xf numFmtId="165" fontId="0" fillId="0" borderId="67" xfId="0" applyNumberFormat="1" applyFill="1" applyBorder="1"/>
    <xf numFmtId="0" fontId="0" fillId="0" borderId="69" xfId="0" applyBorder="1"/>
    <xf numFmtId="0" fontId="0" fillId="0" borderId="35" xfId="0" applyBorder="1"/>
    <xf numFmtId="0" fontId="0" fillId="0" borderId="70" xfId="0" applyBorder="1"/>
    <xf numFmtId="165" fontId="0" fillId="7" borderId="71" xfId="0" applyNumberFormat="1" applyFill="1" applyBorder="1"/>
    <xf numFmtId="0" fontId="0" fillId="0" borderId="69" xfId="0" applyBorder="1"/>
    <xf numFmtId="0" fontId="0" fillId="0" borderId="35" xfId="0" applyBorder="1"/>
    <xf numFmtId="165" fontId="0" fillId="7" borderId="71" xfId="0" applyNumberFormat="1" applyFill="1" applyBorder="1"/>
    <xf numFmtId="49" fontId="3" fillId="2" borderId="40" xfId="0" applyNumberFormat="1" applyFont="1" applyFill="1" applyBorder="1" applyAlignment="1">
      <alignment horizontal="left" vertical="top" wrapText="1"/>
    </xf>
    <xf numFmtId="0" fontId="2" fillId="0" borderId="72" xfId="0" applyFont="1" applyBorder="1"/>
    <xf numFmtId="0" fontId="2" fillId="0" borderId="73" xfId="0" applyFont="1" applyBorder="1"/>
    <xf numFmtId="0" fontId="2" fillId="0" borderId="49" xfId="0" applyFont="1" applyBorder="1"/>
    <xf numFmtId="0" fontId="0" fillId="0" borderId="27" xfId="0" applyBorder="1"/>
    <xf numFmtId="0" fontId="2" fillId="0" borderId="33" xfId="0" applyFont="1" applyFill="1" applyBorder="1"/>
    <xf numFmtId="49" fontId="3" fillId="9" borderId="24" xfId="0" applyNumberFormat="1" applyFont="1" applyFill="1" applyBorder="1" applyAlignment="1">
      <alignment horizontal="left" vertical="top" wrapText="1"/>
    </xf>
    <xf numFmtId="49" fontId="3" fillId="9" borderId="14" xfId="0" applyNumberFormat="1" applyFont="1" applyFill="1" applyBorder="1" applyAlignment="1">
      <alignment horizontal="left" vertical="top" wrapText="1"/>
    </xf>
    <xf numFmtId="49" fontId="3" fillId="9" borderId="14" xfId="0" applyNumberFormat="1" applyFont="1" applyFill="1" applyBorder="1" applyAlignment="1" applyProtection="1">
      <alignment horizontal="left" vertical="top" wrapText="1"/>
      <protection hidden="1"/>
    </xf>
    <xf numFmtId="0" fontId="14" fillId="9" borderId="14" xfId="0" applyFont="1" applyFill="1" applyBorder="1" applyAlignment="1">
      <alignment vertical="top"/>
    </xf>
    <xf numFmtId="49" fontId="3" fillId="10" borderId="14" xfId="0" applyNumberFormat="1" applyFont="1" applyFill="1" applyBorder="1" applyAlignment="1" applyProtection="1">
      <alignment horizontal="left" vertical="top" wrapText="1"/>
      <protection hidden="1"/>
    </xf>
    <xf numFmtId="49" fontId="3" fillId="10" borderId="26" xfId="0" applyNumberFormat="1" applyFont="1" applyFill="1" applyBorder="1" applyAlignment="1" applyProtection="1">
      <alignment horizontal="left" vertical="top" wrapText="1"/>
    </xf>
    <xf numFmtId="49" fontId="3" fillId="10" borderId="14" xfId="0" applyNumberFormat="1" applyFont="1" applyFill="1" applyBorder="1" applyAlignment="1">
      <alignment horizontal="left" vertical="top" wrapText="1"/>
    </xf>
    <xf numFmtId="49" fontId="3" fillId="10" borderId="26" xfId="0" applyNumberFormat="1" applyFont="1" applyFill="1" applyBorder="1" applyAlignment="1">
      <alignment horizontal="left" vertical="top" wrapText="1"/>
    </xf>
    <xf numFmtId="49" fontId="14" fillId="10" borderId="14" xfId="0" applyNumberFormat="1" applyFont="1" applyFill="1" applyBorder="1" applyAlignment="1">
      <alignment vertical="top" wrapText="1"/>
    </xf>
    <xf numFmtId="49" fontId="3" fillId="9" borderId="40" xfId="0" applyNumberFormat="1" applyFont="1" applyFill="1" applyBorder="1" applyAlignment="1" applyProtection="1">
      <alignment horizontal="left" vertical="top" wrapText="1"/>
      <protection hidden="1"/>
    </xf>
    <xf numFmtId="49" fontId="3" fillId="9" borderId="40" xfId="0" applyNumberFormat="1" applyFont="1" applyFill="1" applyBorder="1" applyAlignment="1">
      <alignment horizontal="left" vertical="top" wrapText="1"/>
    </xf>
    <xf numFmtId="49" fontId="3" fillId="10" borderId="40" xfId="0" applyNumberFormat="1" applyFont="1" applyFill="1" applyBorder="1" applyAlignment="1" applyProtection="1">
      <alignment horizontal="left" vertical="top" wrapText="1"/>
      <protection hidden="1"/>
    </xf>
    <xf numFmtId="49" fontId="3" fillId="9" borderId="60" xfId="0" applyNumberFormat="1" applyFont="1" applyFill="1" applyBorder="1" applyAlignment="1">
      <alignment horizontal="left" vertical="top" wrapText="1"/>
    </xf>
    <xf numFmtId="0" fontId="33" fillId="0" borderId="0" xfId="0" applyFont="1"/>
    <xf numFmtId="0" fontId="23" fillId="0" borderId="0" xfId="0" applyFont="1" applyFill="1" applyBorder="1" applyAlignment="1">
      <alignment horizontal="left" vertical="top"/>
    </xf>
    <xf numFmtId="0" fontId="34" fillId="0" borderId="0" xfId="0" applyFont="1" applyFill="1" applyBorder="1" applyAlignment="1">
      <alignment horizontal="left" vertical="top"/>
    </xf>
    <xf numFmtId="0" fontId="13" fillId="0" borderId="45" xfId="2" applyFont="1" applyFill="1" applyBorder="1" applyAlignment="1">
      <alignment vertical="center" wrapText="1"/>
    </xf>
    <xf numFmtId="0" fontId="13" fillId="0" borderId="37" xfId="2" applyFont="1" applyFill="1" applyBorder="1" applyAlignment="1">
      <alignment vertical="center" wrapText="1"/>
    </xf>
    <xf numFmtId="0" fontId="13" fillId="0" borderId="38" xfId="2" applyFont="1" applyFill="1" applyBorder="1" applyAlignment="1">
      <alignment vertical="center" wrapText="1"/>
    </xf>
    <xf numFmtId="0" fontId="1" fillId="6" borderId="1" xfId="1" applyFont="1" applyFill="1" applyBorder="1" applyAlignment="1">
      <alignment horizontal="center" vertical="center"/>
    </xf>
    <xf numFmtId="0" fontId="32" fillId="6" borderId="13" xfId="0" applyFont="1" applyFill="1" applyBorder="1" applyAlignment="1">
      <alignment horizontal="left" vertical="top"/>
    </xf>
    <xf numFmtId="0" fontId="32" fillId="6" borderId="78" xfId="0" applyFont="1" applyFill="1" applyBorder="1" applyAlignment="1">
      <alignment horizontal="left" vertical="top"/>
    </xf>
    <xf numFmtId="0" fontId="20" fillId="11" borderId="25" xfId="0" applyFont="1" applyFill="1" applyBorder="1" applyAlignment="1">
      <alignment horizontal="left" vertical="top"/>
    </xf>
    <xf numFmtId="0" fontId="32" fillId="11" borderId="1" xfId="0" applyFont="1" applyFill="1" applyBorder="1" applyAlignment="1"/>
    <xf numFmtId="0" fontId="20" fillId="11" borderId="13" xfId="0" applyFont="1" applyFill="1" applyBorder="1" applyAlignment="1">
      <alignment horizontal="left" vertical="top"/>
    </xf>
    <xf numFmtId="0" fontId="1" fillId="11" borderId="13" xfId="0" applyFont="1" applyFill="1" applyBorder="1" applyAlignment="1">
      <alignment horizontal="left" vertical="top"/>
    </xf>
    <xf numFmtId="49" fontId="21" fillId="11" borderId="14" xfId="0" applyNumberFormat="1" applyFont="1" applyFill="1" applyBorder="1" applyAlignment="1">
      <alignment horizontal="left" vertical="top" wrapText="1"/>
    </xf>
    <xf numFmtId="49" fontId="22" fillId="11" borderId="14" xfId="0" applyNumberFormat="1" applyFont="1" applyFill="1" applyBorder="1" applyAlignment="1">
      <alignment horizontal="left" vertical="top" wrapText="1"/>
    </xf>
    <xf numFmtId="0" fontId="32" fillId="6" borderId="25" xfId="0" applyFont="1" applyFill="1" applyBorder="1" applyAlignment="1">
      <alignment horizontal="left" vertical="top"/>
    </xf>
    <xf numFmtId="49" fontId="21" fillId="11" borderId="26" xfId="0" applyNumberFormat="1" applyFont="1" applyFill="1" applyBorder="1" applyAlignment="1" applyProtection="1">
      <alignment horizontal="left" vertical="top" wrapText="1"/>
    </xf>
    <xf numFmtId="49" fontId="22" fillId="11" borderId="26" xfId="0" applyNumberFormat="1" applyFont="1" applyFill="1" applyBorder="1" applyAlignment="1">
      <alignment horizontal="left" vertical="top" wrapText="1"/>
    </xf>
    <xf numFmtId="1" fontId="13" fillId="12" borderId="3" xfId="2" applyNumberFormat="1" applyFont="1" applyFill="1" applyBorder="1" applyAlignment="1" applyProtection="1">
      <alignment horizontal="center" vertical="center"/>
      <protection locked="0"/>
    </xf>
    <xf numFmtId="0" fontId="23" fillId="0" borderId="60" xfId="0" applyFont="1" applyFill="1" applyBorder="1" applyAlignment="1">
      <alignment horizontal="left" vertical="top"/>
    </xf>
    <xf numFmtId="0" fontId="0" fillId="0" borderId="12" xfId="0" applyFill="1" applyBorder="1"/>
    <xf numFmtId="0" fontId="0" fillId="0" borderId="66" xfId="0" applyFill="1" applyBorder="1"/>
    <xf numFmtId="0" fontId="0" fillId="0" borderId="68" xfId="0" applyFill="1" applyBorder="1"/>
    <xf numFmtId="49" fontId="3" fillId="0" borderId="40" xfId="0" applyNumberFormat="1" applyFont="1" applyFill="1" applyBorder="1" applyAlignment="1" applyProtection="1">
      <alignment horizontal="left" vertical="top" wrapText="1"/>
      <protection hidden="1"/>
    </xf>
    <xf numFmtId="0" fontId="0" fillId="0" borderId="27" xfId="0" applyFill="1" applyBorder="1"/>
    <xf numFmtId="0" fontId="0" fillId="0" borderId="42" xfId="0" applyFill="1" applyBorder="1"/>
    <xf numFmtId="0" fontId="0" fillId="0" borderId="28" xfId="0" applyFill="1" applyBorder="1"/>
    <xf numFmtId="0" fontId="23" fillId="0" borderId="40" xfId="0" applyFont="1" applyFill="1" applyBorder="1" applyAlignment="1">
      <alignment horizontal="left" vertical="top"/>
    </xf>
    <xf numFmtId="0" fontId="0" fillId="0" borderId="3" xfId="0" applyFill="1" applyBorder="1"/>
    <xf numFmtId="0" fontId="0" fillId="0" borderId="30" xfId="0" applyFill="1" applyBorder="1"/>
    <xf numFmtId="0" fontId="0" fillId="0" borderId="55" xfId="0" applyFill="1" applyBorder="1"/>
    <xf numFmtId="49" fontId="3" fillId="0" borderId="40" xfId="0" applyNumberFormat="1" applyFont="1" applyFill="1" applyBorder="1" applyAlignment="1">
      <alignment horizontal="left" vertical="top" wrapText="1"/>
    </xf>
    <xf numFmtId="0" fontId="23" fillId="0" borderId="61" xfId="0" applyFont="1" applyFill="1" applyBorder="1" applyAlignment="1">
      <alignment horizontal="left" vertical="top"/>
    </xf>
    <xf numFmtId="0" fontId="0" fillId="0" borderId="53" xfId="0" applyFill="1" applyBorder="1"/>
    <xf numFmtId="0" fontId="0" fillId="0" borderId="10" xfId="0" applyFill="1" applyBorder="1"/>
    <xf numFmtId="0" fontId="0" fillId="0" borderId="54" xfId="0" applyFill="1" applyBorder="1"/>
    <xf numFmtId="0" fontId="0" fillId="0" borderId="57" xfId="0" applyFill="1" applyBorder="1"/>
    <xf numFmtId="0" fontId="23" fillId="0" borderId="59" xfId="0" applyFont="1" applyFill="1" applyBorder="1" applyAlignment="1">
      <alignment horizontal="left" vertical="top"/>
    </xf>
    <xf numFmtId="0" fontId="0" fillId="0" borderId="69" xfId="0" applyFill="1" applyBorder="1"/>
    <xf numFmtId="0" fontId="0" fillId="0" borderId="35" xfId="0" applyFill="1" applyBorder="1"/>
    <xf numFmtId="0" fontId="0" fillId="0" borderId="70" xfId="0" applyFill="1" applyBorder="1"/>
    <xf numFmtId="0" fontId="0" fillId="0" borderId="34" xfId="0" applyFill="1" applyBorder="1"/>
    <xf numFmtId="49" fontId="3" fillId="0" borderId="41" xfId="0" applyNumberFormat="1" applyFont="1" applyFill="1" applyBorder="1" applyAlignment="1">
      <alignment horizontal="left" vertical="top" wrapText="1"/>
    </xf>
    <xf numFmtId="0" fontId="23" fillId="0" borderId="84" xfId="0" applyFont="1" applyFill="1" applyBorder="1" applyAlignment="1">
      <alignment horizontal="left" vertical="top"/>
    </xf>
    <xf numFmtId="0" fontId="23" fillId="0" borderId="36" xfId="0" applyFont="1" applyFill="1" applyBorder="1" applyAlignment="1">
      <alignment horizontal="left" vertical="top"/>
    </xf>
    <xf numFmtId="0" fontId="23" fillId="0" borderId="37" xfId="0" applyFont="1" applyFill="1" applyBorder="1" applyAlignment="1">
      <alignment horizontal="left" vertical="top"/>
    </xf>
    <xf numFmtId="0" fontId="0" fillId="0" borderId="0" xfId="0" applyFill="1" applyBorder="1"/>
    <xf numFmtId="0" fontId="23" fillId="0" borderId="38" xfId="0" applyFont="1" applyFill="1" applyBorder="1" applyAlignment="1">
      <alignment horizontal="left" vertical="top"/>
    </xf>
    <xf numFmtId="0" fontId="0" fillId="0" borderId="56" xfId="0" applyFill="1" applyBorder="1"/>
    <xf numFmtId="0" fontId="0" fillId="0" borderId="43" xfId="0" applyFill="1" applyBorder="1"/>
    <xf numFmtId="0" fontId="0" fillId="0" borderId="32" xfId="0" applyFill="1" applyBorder="1"/>
    <xf numFmtId="0" fontId="34" fillId="0" borderId="0" xfId="0" applyFont="1" applyFill="1" applyBorder="1"/>
    <xf numFmtId="0" fontId="32" fillId="0" borderId="0" xfId="0" applyFont="1" applyFill="1" applyBorder="1" applyAlignment="1">
      <alignment horizontal="left" vertical="top"/>
    </xf>
    <xf numFmtId="0" fontId="29" fillId="0" borderId="3" xfId="0" applyFont="1" applyFill="1" applyBorder="1" applyAlignment="1">
      <alignment horizontal="center" wrapText="1"/>
    </xf>
    <xf numFmtId="0" fontId="0" fillId="0" borderId="37" xfId="0" applyFill="1" applyBorder="1"/>
    <xf numFmtId="0" fontId="0" fillId="0" borderId="38" xfId="0" applyFill="1" applyBorder="1"/>
    <xf numFmtId="0" fontId="0" fillId="0" borderId="84" xfId="0" applyFill="1" applyBorder="1"/>
    <xf numFmtId="0" fontId="0" fillId="0" borderId="86" xfId="0" applyFill="1" applyBorder="1"/>
    <xf numFmtId="0" fontId="0" fillId="0" borderId="85" xfId="0" applyFill="1" applyBorder="1"/>
    <xf numFmtId="0" fontId="0" fillId="0" borderId="73" xfId="0" applyFill="1" applyBorder="1"/>
    <xf numFmtId="0" fontId="0" fillId="0" borderId="49" xfId="0" applyFill="1" applyBorder="1"/>
    <xf numFmtId="0" fontId="0" fillId="0" borderId="59" xfId="0" applyFill="1" applyBorder="1"/>
    <xf numFmtId="0" fontId="29" fillId="0" borderId="34" xfId="0" applyFont="1" applyFill="1" applyBorder="1" applyAlignment="1">
      <alignment horizontal="center" wrapText="1"/>
    </xf>
    <xf numFmtId="0" fontId="29" fillId="0" borderId="35" xfId="0" applyFont="1" applyFill="1" applyBorder="1" applyAlignment="1">
      <alignment horizontal="center" wrapText="1"/>
    </xf>
    <xf numFmtId="0" fontId="29" fillId="0" borderId="70" xfId="0" applyFont="1" applyFill="1" applyBorder="1" applyAlignment="1">
      <alignment horizontal="center" wrapText="1"/>
    </xf>
    <xf numFmtId="0" fontId="12" fillId="0" borderId="60" xfId="2" applyFont="1" applyFill="1" applyBorder="1" applyAlignment="1">
      <alignment horizontal="left" vertical="center" wrapText="1"/>
    </xf>
    <xf numFmtId="1" fontId="0" fillId="0" borderId="68" xfId="0" applyNumberFormat="1" applyFill="1" applyBorder="1"/>
    <xf numFmtId="1" fontId="0" fillId="0" borderId="12" xfId="0" applyNumberFormat="1" applyFill="1" applyBorder="1"/>
    <xf numFmtId="1" fontId="0" fillId="0" borderId="66" xfId="0" applyNumberFormat="1" applyFill="1" applyBorder="1"/>
    <xf numFmtId="0" fontId="12" fillId="0" borderId="40" xfId="2" applyFont="1" applyFill="1" applyBorder="1" applyAlignment="1">
      <alignment horizontal="left" vertical="center" wrapText="1"/>
    </xf>
    <xf numFmtId="1" fontId="0" fillId="0" borderId="55" xfId="0" applyNumberFormat="1" applyFill="1" applyBorder="1"/>
    <xf numFmtId="1" fontId="0" fillId="0" borderId="3" xfId="0" applyNumberFormat="1" applyFill="1" applyBorder="1"/>
    <xf numFmtId="1" fontId="0" fillId="0" borderId="30" xfId="0" applyNumberFormat="1" applyFill="1" applyBorder="1"/>
    <xf numFmtId="0" fontId="12" fillId="0" borderId="41" xfId="2" applyFont="1" applyFill="1" applyBorder="1" applyAlignment="1">
      <alignment horizontal="left" vertical="center" wrapText="1"/>
    </xf>
    <xf numFmtId="1" fontId="0" fillId="0" borderId="56" xfId="0" applyNumberFormat="1" applyFill="1" applyBorder="1"/>
    <xf numFmtId="1" fontId="0" fillId="0" borderId="43" xfId="0" applyNumberFormat="1" applyFill="1" applyBorder="1"/>
    <xf numFmtId="1" fontId="0" fillId="0" borderId="32" xfId="0" applyNumberFormat="1" applyFill="1" applyBorder="1"/>
    <xf numFmtId="0" fontId="29" fillId="0" borderId="69" xfId="0" applyFont="1" applyFill="1" applyBorder="1" applyAlignment="1">
      <alignment horizontal="center" wrapText="1"/>
    </xf>
    <xf numFmtId="0" fontId="0" fillId="0" borderId="36" xfId="0" applyFill="1" applyBorder="1"/>
    <xf numFmtId="0" fontId="29" fillId="0" borderId="10" xfId="0" applyFont="1" applyFill="1" applyBorder="1" applyAlignment="1">
      <alignment horizontal="center" wrapText="1"/>
    </xf>
    <xf numFmtId="165" fontId="14" fillId="13" borderId="71" xfId="0" applyNumberFormat="1" applyFont="1" applyFill="1" applyBorder="1"/>
    <xf numFmtId="166" fontId="0" fillId="0" borderId="67" xfId="0" applyNumberFormat="1" applyFill="1" applyBorder="1"/>
    <xf numFmtId="166" fontId="0" fillId="0" borderId="63" xfId="0" applyNumberFormat="1" applyFill="1" applyBorder="1"/>
    <xf numFmtId="166" fontId="0" fillId="0" borderId="65" xfId="0" applyNumberFormat="1" applyFill="1" applyBorder="1"/>
    <xf numFmtId="0" fontId="0" fillId="13" borderId="45" xfId="0" applyFill="1" applyBorder="1"/>
    <xf numFmtId="0" fontId="23" fillId="0" borderId="87" xfId="0" applyFont="1" applyFill="1" applyBorder="1" applyAlignment="1">
      <alignment horizontal="left" vertical="top"/>
    </xf>
    <xf numFmtId="0" fontId="23" fillId="0" borderId="88" xfId="0" applyFont="1" applyFill="1" applyBorder="1" applyAlignment="1">
      <alignment horizontal="left" vertical="top"/>
    </xf>
    <xf numFmtId="0" fontId="23" fillId="0" borderId="89" xfId="0" applyFont="1" applyFill="1" applyBorder="1" applyAlignment="1">
      <alignment horizontal="left" vertical="top"/>
    </xf>
    <xf numFmtId="0" fontId="29" fillId="0" borderId="55" xfId="0" applyFont="1" applyFill="1" applyBorder="1" applyAlignment="1">
      <alignment horizontal="center" wrapText="1"/>
    </xf>
    <xf numFmtId="165" fontId="0" fillId="0" borderId="37" xfId="0" applyNumberFormat="1" applyFill="1" applyBorder="1"/>
    <xf numFmtId="165" fontId="0" fillId="0" borderId="38" xfId="0" applyNumberFormat="1" applyFill="1" applyBorder="1"/>
    <xf numFmtId="165" fontId="0" fillId="0" borderId="45" xfId="0" applyNumberFormat="1" applyFill="1" applyBorder="1"/>
    <xf numFmtId="0" fontId="0" fillId="0" borderId="90" xfId="0" applyFill="1" applyBorder="1"/>
    <xf numFmtId="0" fontId="29" fillId="0" borderId="12" xfId="0" applyFont="1" applyFill="1" applyBorder="1" applyAlignment="1">
      <alignment horizontal="center" wrapText="1"/>
    </xf>
    <xf numFmtId="0" fontId="1" fillId="6" borderId="59" xfId="0" applyFont="1" applyFill="1" applyBorder="1" applyAlignment="1">
      <alignment horizontal="left"/>
    </xf>
    <xf numFmtId="0" fontId="1" fillId="6" borderId="74" xfId="0" applyFont="1" applyFill="1" applyBorder="1" applyAlignment="1">
      <alignment horizontal="left"/>
    </xf>
    <xf numFmtId="0" fontId="1" fillId="6" borderId="71" xfId="0" applyFont="1" applyFill="1" applyBorder="1" applyAlignment="1">
      <alignment horizontal="left"/>
    </xf>
    <xf numFmtId="0" fontId="1" fillId="6" borderId="75" xfId="0" applyFont="1" applyFill="1" applyBorder="1" applyAlignment="1">
      <alignment horizontal="left"/>
    </xf>
    <xf numFmtId="0" fontId="1" fillId="6" borderId="76" xfId="0" applyFont="1" applyFill="1" applyBorder="1" applyAlignment="1">
      <alignment horizontal="left"/>
    </xf>
    <xf numFmtId="0" fontId="0" fillId="0" borderId="27" xfId="0" applyBorder="1" applyAlignment="1">
      <alignment horizontal="left"/>
    </xf>
    <xf numFmtId="0" fontId="0" fillId="0" borderId="42"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0" fillId="0" borderId="3" xfId="0" applyBorder="1" applyAlignment="1">
      <alignment horizontal="left"/>
    </xf>
    <xf numFmtId="0" fontId="0" fillId="0" borderId="30" xfId="0" applyBorder="1" applyAlignment="1">
      <alignment horizontal="left"/>
    </xf>
    <xf numFmtId="0" fontId="0" fillId="0" borderId="31" xfId="0" applyBorder="1" applyAlignment="1">
      <alignment horizontal="left"/>
    </xf>
    <xf numFmtId="0" fontId="0" fillId="0" borderId="43" xfId="0" applyBorder="1" applyAlignment="1">
      <alignment horizontal="left"/>
    </xf>
    <xf numFmtId="0" fontId="0" fillId="0" borderId="32" xfId="0" applyBorder="1" applyAlignment="1">
      <alignment horizontal="left"/>
    </xf>
    <xf numFmtId="0" fontId="20" fillId="6" borderId="23" xfId="0" applyFont="1" applyFill="1" applyBorder="1" applyAlignment="1">
      <alignment horizontal="center" wrapText="1"/>
    </xf>
    <xf numFmtId="0" fontId="20" fillId="6" borderId="77" xfId="0" applyFont="1" applyFill="1" applyBorder="1" applyAlignment="1">
      <alignment horizontal="center" wrapText="1"/>
    </xf>
    <xf numFmtId="0" fontId="32" fillId="11" borderId="13" xfId="0" applyFont="1" applyFill="1" applyBorder="1" applyAlignment="1">
      <alignment horizontal="left" vertical="top"/>
    </xf>
    <xf numFmtId="0" fontId="32" fillId="11" borderId="78" xfId="0" applyFont="1" applyFill="1" applyBorder="1" applyAlignment="1">
      <alignment horizontal="left" vertical="top"/>
    </xf>
    <xf numFmtId="0" fontId="0" fillId="2" borderId="79" xfId="0" applyFill="1" applyBorder="1" applyAlignment="1">
      <alignment horizontal="center"/>
    </xf>
    <xf numFmtId="0" fontId="12" fillId="4" borderId="80" xfId="2" applyFont="1" applyFill="1" applyBorder="1" applyAlignment="1">
      <alignment horizontal="left" vertical="center" wrapText="1"/>
    </xf>
    <xf numFmtId="0" fontId="12" fillId="4" borderId="81" xfId="2" applyFont="1" applyFill="1" applyBorder="1" applyAlignment="1">
      <alignment horizontal="left" vertical="center" wrapText="1"/>
    </xf>
    <xf numFmtId="0" fontId="12" fillId="4" borderId="82" xfId="2" applyFont="1" applyFill="1" applyBorder="1" applyAlignment="1">
      <alignment horizontal="left" vertical="center" wrapText="1"/>
    </xf>
    <xf numFmtId="0" fontId="13" fillId="0" borderId="3" xfId="2" applyFont="1" applyFill="1" applyBorder="1" applyAlignment="1">
      <alignment horizontal="left" vertical="center" wrapText="1"/>
    </xf>
    <xf numFmtId="0" fontId="10" fillId="5" borderId="2" xfId="2" applyFont="1" applyFill="1" applyBorder="1" applyAlignment="1">
      <alignment horizontal="center" vertical="center"/>
    </xf>
    <xf numFmtId="0" fontId="10" fillId="5" borderId="55" xfId="2" applyFont="1" applyFill="1" applyBorder="1" applyAlignment="1">
      <alignment horizontal="center" vertical="center"/>
    </xf>
    <xf numFmtId="0" fontId="10" fillId="0" borderId="0" xfId="2" applyFont="1" applyFill="1" applyBorder="1" applyAlignment="1">
      <alignment horizontal="left" vertical="center"/>
    </xf>
    <xf numFmtId="0" fontId="10" fillId="0" borderId="0" xfId="2" applyFont="1" applyFill="1" applyBorder="1" applyAlignment="1">
      <alignment horizontal="center" vertical="center"/>
    </xf>
    <xf numFmtId="0" fontId="12" fillId="3" borderId="10" xfId="2" applyFont="1" applyFill="1" applyBorder="1" applyAlignment="1">
      <alignment horizontal="left" vertical="center" wrapText="1"/>
    </xf>
    <xf numFmtId="0" fontId="12" fillId="3" borderId="12" xfId="2" applyFont="1" applyFill="1" applyBorder="1" applyAlignment="1">
      <alignment horizontal="left" vertical="center" wrapText="1"/>
    </xf>
    <xf numFmtId="0" fontId="26" fillId="2" borderId="0" xfId="2" applyFont="1" applyFill="1" applyBorder="1" applyAlignment="1">
      <alignment horizontal="center" vertical="center" wrapText="1"/>
    </xf>
    <xf numFmtId="1" fontId="11" fillId="3" borderId="2" xfId="2" applyNumberFormat="1" applyFont="1" applyFill="1" applyBorder="1" applyAlignment="1">
      <alignment horizontal="center" vertical="center" wrapText="1"/>
    </xf>
    <xf numFmtId="1" fontId="11" fillId="3" borderId="55" xfId="2" applyNumberFormat="1" applyFont="1" applyFill="1" applyBorder="1" applyAlignment="1">
      <alignment horizontal="center" vertical="center" wrapText="1"/>
    </xf>
    <xf numFmtId="1" fontId="21" fillId="2" borderId="0" xfId="2" applyNumberFormat="1" applyFont="1" applyFill="1" applyBorder="1" applyAlignment="1" applyProtection="1">
      <alignment horizontal="center" vertical="center"/>
    </xf>
    <xf numFmtId="0" fontId="26" fillId="6" borderId="2" xfId="2" applyFont="1" applyFill="1" applyBorder="1" applyAlignment="1" applyProtection="1">
      <alignment horizontal="left" vertical="center" wrapText="1"/>
      <protection hidden="1"/>
    </xf>
    <xf numFmtId="0" fontId="26" fillId="6" borderId="83" xfId="2" applyFont="1" applyFill="1" applyBorder="1" applyAlignment="1" applyProtection="1">
      <alignment horizontal="left" vertical="center" wrapText="1"/>
      <protection hidden="1"/>
    </xf>
    <xf numFmtId="0" fontId="26" fillId="6" borderId="55" xfId="2" applyFont="1" applyFill="1" applyBorder="1" applyAlignment="1" applyProtection="1">
      <alignment horizontal="left" vertical="center" wrapText="1"/>
      <protection hidden="1"/>
    </xf>
    <xf numFmtId="0" fontId="2" fillId="0" borderId="84" xfId="0" applyFont="1" applyBorder="1" applyAlignment="1">
      <alignment horizontal="center"/>
    </xf>
    <xf numFmtId="0" fontId="2" fillId="0" borderId="75" xfId="0" applyFont="1" applyBorder="1" applyAlignment="1">
      <alignment horizontal="center"/>
    </xf>
    <xf numFmtId="0" fontId="2" fillId="0" borderId="76" xfId="0" applyFont="1" applyBorder="1" applyAlignment="1">
      <alignment horizontal="center"/>
    </xf>
    <xf numFmtId="0" fontId="2" fillId="0" borderId="74" xfId="0" applyFont="1" applyFill="1" applyBorder="1" applyAlignment="1">
      <alignment horizontal="center"/>
    </xf>
    <xf numFmtId="0" fontId="2" fillId="0" borderId="71" xfId="0" applyFont="1" applyFill="1" applyBorder="1" applyAlignment="1">
      <alignment horizontal="center"/>
    </xf>
    <xf numFmtId="0" fontId="2" fillId="0" borderId="59" xfId="0" applyFont="1" applyFill="1" applyBorder="1" applyAlignment="1">
      <alignment horizontal="center"/>
    </xf>
  </cellXfs>
  <cellStyles count="3">
    <cellStyle name="Hyperlink" xfId="1" builtinId="8"/>
    <cellStyle name="Normal" xfId="0" builtinId="0"/>
    <cellStyle name="Normal 2" xfId="2"/>
  </cellStyles>
  <dxfs count="9">
    <dxf>
      <fill>
        <patternFill>
          <bgColor rgb="FFFFC000"/>
        </patternFill>
      </fill>
    </dxf>
    <dxf>
      <fill>
        <patternFill>
          <bgColor indexed="10"/>
        </patternFill>
      </fill>
    </dxf>
    <dxf>
      <fill>
        <patternFill>
          <fgColor rgb="FF00FF00"/>
          <bgColor rgb="FF00FF00"/>
        </patternFill>
      </fill>
    </dxf>
    <dxf>
      <fill>
        <patternFill>
          <bgColor rgb="FFFFC000"/>
        </patternFill>
      </fill>
    </dxf>
    <dxf>
      <fill>
        <patternFill>
          <bgColor indexed="10"/>
        </patternFill>
      </fill>
    </dxf>
    <dxf>
      <fill>
        <patternFill>
          <fgColor rgb="FF00FF00"/>
          <bgColor rgb="FF00FF00"/>
        </patternFill>
      </fill>
    </dxf>
    <dxf>
      <fill>
        <patternFill>
          <bgColor rgb="FFFFC000"/>
        </patternFill>
      </fill>
    </dxf>
    <dxf>
      <fill>
        <patternFill>
          <bgColor indexed="10"/>
        </patternFill>
      </fill>
    </dxf>
    <dxf>
      <fill>
        <patternFill>
          <fgColor rgb="FF00FF00"/>
          <bgColor rgb="FF00FF00"/>
        </patternFill>
      </fill>
    </dxf>
  </dxfs>
  <tableStyles count="0" defaultTableStyle="TableStyleMedium2" defaultPivotStyle="PivotStyleLight16"/>
  <colors>
    <mruColors>
      <color rgb="FF19F60E"/>
      <color rgb="FF4AC529"/>
      <color rgb="FF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38274071462461"/>
          <c:y val="0.11075064364122612"/>
          <c:w val="0.43088746991203231"/>
          <c:h val="0.69471973482669247"/>
        </c:manualLayout>
      </c:layout>
      <c:radarChart>
        <c:radarStyle val="marker"/>
        <c:varyColors val="0"/>
        <c:ser>
          <c:idx val="0"/>
          <c:order val="0"/>
          <c:tx>
            <c:strRef>
              <c:f>Protected!$G$35</c:f>
              <c:strCache>
                <c:ptCount val="1"/>
                <c:pt idx="0">
                  <c:v>Option 1 - &lt;insert&gt;</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Protected!$G$36:$G$40</c:f>
              <c:numCache>
                <c:formatCode>General</c:formatCode>
                <c:ptCount val="5"/>
                <c:pt idx="0">
                  <c:v>#N/A</c:v>
                </c:pt>
                <c:pt idx="1">
                  <c:v>#N/A</c:v>
                </c:pt>
                <c:pt idx="2">
                  <c:v>#N/A</c:v>
                </c:pt>
                <c:pt idx="3">
                  <c:v>#N/A</c:v>
                </c:pt>
                <c:pt idx="4">
                  <c:v>#N/A</c:v>
                </c:pt>
              </c:numCache>
            </c:numRef>
          </c:val>
        </c:ser>
        <c:ser>
          <c:idx val="1"/>
          <c:order val="1"/>
          <c:tx>
            <c:strRef>
              <c:f>Protected!$H$35</c:f>
              <c:strCache>
                <c:ptCount val="1"/>
                <c:pt idx="0">
                  <c:v>Option 2 - 0</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Protected!$H$36:$H$40</c:f>
              <c:numCache>
                <c:formatCode>General</c:formatCode>
                <c:ptCount val="5"/>
                <c:pt idx="0">
                  <c:v>#N/A</c:v>
                </c:pt>
                <c:pt idx="1">
                  <c:v>#N/A</c:v>
                </c:pt>
                <c:pt idx="2">
                  <c:v>#N/A</c:v>
                </c:pt>
                <c:pt idx="3">
                  <c:v>#N/A</c:v>
                </c:pt>
                <c:pt idx="4">
                  <c:v>#N/A</c:v>
                </c:pt>
              </c:numCache>
            </c:numRef>
          </c:val>
        </c:ser>
        <c:ser>
          <c:idx val="2"/>
          <c:order val="2"/>
          <c:tx>
            <c:strRef>
              <c:f>Protected!$I$35</c:f>
              <c:strCache>
                <c:ptCount val="1"/>
                <c:pt idx="0">
                  <c:v>Option 3 - 0</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Protected!$I$36:$I$40</c:f>
              <c:numCache>
                <c:formatCode>General</c:formatCode>
                <c:ptCount val="5"/>
                <c:pt idx="0">
                  <c:v>#N/A</c:v>
                </c:pt>
                <c:pt idx="1">
                  <c:v>#N/A</c:v>
                </c:pt>
                <c:pt idx="2">
                  <c:v>#N/A</c:v>
                </c:pt>
                <c:pt idx="3">
                  <c:v>#N/A</c:v>
                </c:pt>
                <c:pt idx="4">
                  <c:v>#N/A</c:v>
                </c:pt>
              </c:numCache>
            </c:numRef>
          </c:val>
        </c:ser>
        <c:ser>
          <c:idx val="3"/>
          <c:order val="3"/>
          <c:tx>
            <c:strRef>
              <c:f>Protected!$J$35</c:f>
              <c:strCache>
                <c:ptCount val="1"/>
                <c:pt idx="0">
                  <c:v>Option 4 - 0</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Protected!$J$36:$J$40</c:f>
              <c:numCache>
                <c:formatCode>General</c:formatCode>
                <c:ptCount val="5"/>
                <c:pt idx="0">
                  <c:v>#N/A</c:v>
                </c:pt>
                <c:pt idx="1">
                  <c:v>#N/A</c:v>
                </c:pt>
                <c:pt idx="2">
                  <c:v>#N/A</c:v>
                </c:pt>
                <c:pt idx="3">
                  <c:v>#N/A</c:v>
                </c:pt>
                <c:pt idx="4">
                  <c:v>#N/A</c:v>
                </c:pt>
              </c:numCache>
            </c:numRef>
          </c:val>
        </c:ser>
        <c:ser>
          <c:idx val="4"/>
          <c:order val="4"/>
          <c:tx>
            <c:strRef>
              <c:f>Protected!$K$35</c:f>
              <c:strCache>
                <c:ptCount val="1"/>
                <c:pt idx="0">
                  <c:v>Option 5 - 0</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Protected!$K$36:$K$40</c:f>
              <c:numCache>
                <c:formatCode>General</c:formatCode>
                <c:ptCount val="5"/>
                <c:pt idx="0">
                  <c:v>#N/A</c:v>
                </c:pt>
                <c:pt idx="1">
                  <c:v>#N/A</c:v>
                </c:pt>
                <c:pt idx="2">
                  <c:v>#N/A</c:v>
                </c:pt>
                <c:pt idx="3">
                  <c:v>#N/A</c:v>
                </c:pt>
                <c:pt idx="4">
                  <c:v>#N/A</c:v>
                </c:pt>
              </c:numCache>
            </c:numRef>
          </c:val>
        </c:ser>
        <c:ser>
          <c:idx val="5"/>
          <c:order val="5"/>
          <c:tx>
            <c:strRef>
              <c:f>Protected!$L$35</c:f>
              <c:strCache>
                <c:ptCount val="1"/>
                <c:pt idx="0">
                  <c:v>Option 6 - 0</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Protected!$L$36:$L$40</c:f>
              <c:numCache>
                <c:formatCode>General</c:formatCode>
                <c:ptCount val="5"/>
                <c:pt idx="0">
                  <c:v>#N/A</c:v>
                </c:pt>
                <c:pt idx="1">
                  <c:v>#N/A</c:v>
                </c:pt>
                <c:pt idx="2">
                  <c:v>#N/A</c:v>
                </c:pt>
                <c:pt idx="3">
                  <c:v>#N/A</c:v>
                </c:pt>
                <c:pt idx="4">
                  <c:v>#N/A</c:v>
                </c:pt>
              </c:numCache>
            </c:numRef>
          </c:val>
        </c:ser>
        <c:dLbls>
          <c:showLegendKey val="0"/>
          <c:showVal val="0"/>
          <c:showCatName val="0"/>
          <c:showSerName val="0"/>
          <c:showPercent val="0"/>
          <c:showBubbleSize val="0"/>
        </c:dLbls>
        <c:axId val="43000192"/>
        <c:axId val="43001728"/>
      </c:radarChart>
      <c:catAx>
        <c:axId val="43000192"/>
        <c:scaling>
          <c:orientation val="minMax"/>
        </c:scaling>
        <c:delete val="0"/>
        <c:axPos val="b"/>
        <c:majorGridlines/>
        <c:numFmt formatCode="General" sourceLinked="1"/>
        <c:majorTickMark val="out"/>
        <c:minorTickMark val="none"/>
        <c:tickLblPos val="nextTo"/>
        <c:txPr>
          <a:bodyPr/>
          <a:lstStyle/>
          <a:p>
            <a:pPr>
              <a:defRPr sz="1400"/>
            </a:pPr>
            <a:endParaRPr lang="en-US"/>
          </a:p>
        </c:txPr>
        <c:crossAx val="43001728"/>
        <c:crosses val="autoZero"/>
        <c:auto val="0"/>
        <c:lblAlgn val="ctr"/>
        <c:lblOffset val="100"/>
        <c:noMultiLvlLbl val="0"/>
      </c:catAx>
      <c:valAx>
        <c:axId val="43001728"/>
        <c:scaling>
          <c:orientation val="minMax"/>
          <c:max val="3"/>
          <c:min val="-3"/>
        </c:scaling>
        <c:delete val="0"/>
        <c:axPos val="l"/>
        <c:majorGridlines/>
        <c:numFmt formatCode="0_ ;[Red]\-0\ " sourceLinked="0"/>
        <c:majorTickMark val="cross"/>
        <c:minorTickMark val="none"/>
        <c:tickLblPos val="nextTo"/>
        <c:txPr>
          <a:bodyPr/>
          <a:lstStyle/>
          <a:p>
            <a:pPr>
              <a:defRPr sz="1200"/>
            </a:pPr>
            <a:endParaRPr lang="en-US"/>
          </a:p>
        </c:txPr>
        <c:crossAx val="43000192"/>
        <c:crosses val="autoZero"/>
        <c:crossBetween val="between"/>
        <c:majorUnit val="1"/>
        <c:minorUnit val="1"/>
      </c:valAx>
      <c:spPr>
        <a:noFill/>
        <a:ln>
          <a:noFill/>
        </a:ln>
      </c:spPr>
    </c:plotArea>
    <c:legend>
      <c:legendPos val="r"/>
      <c:layout>
        <c:manualLayout>
          <c:xMode val="edge"/>
          <c:yMode val="edge"/>
          <c:x val="0.75136261237100133"/>
          <c:y val="6.5963060686015833E-3"/>
          <c:w val="0.10982995920049113"/>
          <c:h val="0.21461654070889929"/>
        </c:manualLayout>
      </c:layout>
      <c:overlay val="0"/>
      <c:txPr>
        <a:bodyPr/>
        <a:lstStyle/>
        <a:p>
          <a:pPr>
            <a:defRPr sz="1200"/>
          </a:pPr>
          <a:endParaRPr lang="en-US"/>
        </a:p>
      </c:txPr>
    </c:legend>
    <c:plotVisOnly val="1"/>
    <c:dispBlanksAs val="gap"/>
    <c:showDLblsOverMax val="0"/>
  </c:chart>
  <c:spPr>
    <a:solidFill>
      <a:schemeClr val="bg1"/>
    </a:solidFill>
  </c:spPr>
  <c:printSettings>
    <c:headerFooter/>
    <c:pageMargins b="0.75000000000000011" l="0.70000000000000007" r="0.70000000000000007" t="0.75000000000000011" header="0.30000000000000004" footer="0.30000000000000004"/>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543239248359738"/>
          <c:y val="0.31177231565329883"/>
          <c:w val="0.26831297285957822"/>
          <c:h val="0.42173350582147479"/>
        </c:manualLayout>
      </c:layout>
      <c:radarChart>
        <c:radarStyle val="marker"/>
        <c:varyColors val="0"/>
        <c:ser>
          <c:idx val="0"/>
          <c:order val="0"/>
          <c:tx>
            <c:strRef>
              <c:f>Protected!$W$3</c:f>
              <c:strCache>
                <c:ptCount val="1"/>
                <c:pt idx="0">
                  <c:v>Option 1</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c:v>
                </c:pt>
                <c:pt idx="9">
                  <c:v>Meet the targets set out in the Climate Change (Scotland) Act 2010</c:v>
                </c:pt>
                <c:pt idx="10">
                  <c:v>Improve air quality</c:v>
                </c:pt>
                <c:pt idx="11">
                  <c:v>Improve health</c:v>
                </c:pt>
                <c:pt idx="12">
                  <c:v>Well designed, sustainable places</c:v>
                </c:pt>
                <c:pt idx="13">
                  <c:v>Reduce the overall ecological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Protected!$W$4:$W$19</c:f>
              <c:numCache>
                <c:formatCode>General</c:formatCode>
                <c:ptCount val="1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er>
        <c:ser>
          <c:idx val="1"/>
          <c:order val="1"/>
          <c:tx>
            <c:strRef>
              <c:f>Protected!$X$3</c:f>
              <c:strCache>
                <c:ptCount val="1"/>
                <c:pt idx="0">
                  <c:v>Option 2</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c:v>
                </c:pt>
                <c:pt idx="9">
                  <c:v>Meet the targets set out in the Climate Change (Scotland) Act 2010</c:v>
                </c:pt>
                <c:pt idx="10">
                  <c:v>Improve air quality</c:v>
                </c:pt>
                <c:pt idx="11">
                  <c:v>Improve health</c:v>
                </c:pt>
                <c:pt idx="12">
                  <c:v>Well designed, sustainable places</c:v>
                </c:pt>
                <c:pt idx="13">
                  <c:v>Reduce the overall ecological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Protected!$X$4:$X$19</c:f>
              <c:numCache>
                <c:formatCode>General</c:formatCode>
                <c:ptCount val="1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er>
        <c:ser>
          <c:idx val="2"/>
          <c:order val="2"/>
          <c:tx>
            <c:strRef>
              <c:f>Protected!$Y$3</c:f>
              <c:strCache>
                <c:ptCount val="1"/>
                <c:pt idx="0">
                  <c:v>Option 3</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c:v>
                </c:pt>
                <c:pt idx="9">
                  <c:v>Meet the targets set out in the Climate Change (Scotland) Act 2010</c:v>
                </c:pt>
                <c:pt idx="10">
                  <c:v>Improve air quality</c:v>
                </c:pt>
                <c:pt idx="11">
                  <c:v>Improve health</c:v>
                </c:pt>
                <c:pt idx="12">
                  <c:v>Well designed, sustainable places</c:v>
                </c:pt>
                <c:pt idx="13">
                  <c:v>Reduce the overall ecological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Protected!$Y$4:$Y$19</c:f>
              <c:numCache>
                <c:formatCode>General</c:formatCode>
                <c:ptCount val="1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er>
        <c:ser>
          <c:idx val="3"/>
          <c:order val="3"/>
          <c:tx>
            <c:strRef>
              <c:f>Protected!$Z$3</c:f>
              <c:strCache>
                <c:ptCount val="1"/>
                <c:pt idx="0">
                  <c:v>Option 4</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c:v>
                </c:pt>
                <c:pt idx="9">
                  <c:v>Meet the targets set out in the Climate Change (Scotland) Act 2010</c:v>
                </c:pt>
                <c:pt idx="10">
                  <c:v>Improve air quality</c:v>
                </c:pt>
                <c:pt idx="11">
                  <c:v>Improve health</c:v>
                </c:pt>
                <c:pt idx="12">
                  <c:v>Well designed, sustainable places</c:v>
                </c:pt>
                <c:pt idx="13">
                  <c:v>Reduce the overall ecological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Protected!$Z$4:$Z$19</c:f>
              <c:numCache>
                <c:formatCode>General</c:formatCode>
                <c:ptCount val="1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er>
        <c:ser>
          <c:idx val="4"/>
          <c:order val="4"/>
          <c:tx>
            <c:strRef>
              <c:f>Protected!$AA$3</c:f>
              <c:strCache>
                <c:ptCount val="1"/>
                <c:pt idx="0">
                  <c:v>Option 5</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c:v>
                </c:pt>
                <c:pt idx="9">
                  <c:v>Meet the targets set out in the Climate Change (Scotland) Act 2010</c:v>
                </c:pt>
                <c:pt idx="10">
                  <c:v>Improve air quality</c:v>
                </c:pt>
                <c:pt idx="11">
                  <c:v>Improve health</c:v>
                </c:pt>
                <c:pt idx="12">
                  <c:v>Well designed, sustainable places</c:v>
                </c:pt>
                <c:pt idx="13">
                  <c:v>Reduce the overall ecological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Protected!$AA$4:$AA$19</c:f>
              <c:numCache>
                <c:formatCode>General</c:formatCode>
                <c:ptCount val="1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er>
        <c:ser>
          <c:idx val="5"/>
          <c:order val="5"/>
          <c:tx>
            <c:strRef>
              <c:f>Protected!$AB$3</c:f>
              <c:strCache>
                <c:ptCount val="1"/>
                <c:pt idx="0">
                  <c:v>Option 6</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c:v>
                </c:pt>
                <c:pt idx="9">
                  <c:v>Meet the targets set out in the Climate Change (Scotland) Act 2010</c:v>
                </c:pt>
                <c:pt idx="10">
                  <c:v>Improve air quality</c:v>
                </c:pt>
                <c:pt idx="11">
                  <c:v>Improve health</c:v>
                </c:pt>
                <c:pt idx="12">
                  <c:v>Well designed, sustainable places</c:v>
                </c:pt>
                <c:pt idx="13">
                  <c:v>Reduce the overall ecological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Protected!$AB$4:$AB$19</c:f>
              <c:numCache>
                <c:formatCode>General</c:formatCode>
                <c:ptCount val="1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er>
        <c:dLbls>
          <c:showLegendKey val="0"/>
          <c:showVal val="0"/>
          <c:showCatName val="0"/>
          <c:showSerName val="0"/>
          <c:showPercent val="0"/>
          <c:showBubbleSize val="0"/>
        </c:dLbls>
        <c:axId val="43308928"/>
        <c:axId val="43310464"/>
      </c:radarChart>
      <c:catAx>
        <c:axId val="43308928"/>
        <c:scaling>
          <c:orientation val="minMax"/>
        </c:scaling>
        <c:delete val="0"/>
        <c:axPos val="b"/>
        <c:majorGridlines/>
        <c:numFmt formatCode="@" sourceLinked="1"/>
        <c:majorTickMark val="out"/>
        <c:minorTickMark val="none"/>
        <c:tickLblPos val="nextTo"/>
        <c:txPr>
          <a:bodyPr/>
          <a:lstStyle/>
          <a:p>
            <a:pPr>
              <a:defRPr sz="1000"/>
            </a:pPr>
            <a:endParaRPr lang="en-US"/>
          </a:p>
        </c:txPr>
        <c:crossAx val="43310464"/>
        <c:crosses val="autoZero"/>
        <c:auto val="0"/>
        <c:lblAlgn val="ctr"/>
        <c:lblOffset val="100"/>
        <c:noMultiLvlLbl val="0"/>
      </c:catAx>
      <c:valAx>
        <c:axId val="43310464"/>
        <c:scaling>
          <c:orientation val="minMax"/>
          <c:max val="3"/>
          <c:min val="-3"/>
        </c:scaling>
        <c:delete val="0"/>
        <c:axPos val="l"/>
        <c:majorGridlines/>
        <c:numFmt formatCode="#,##0" sourceLinked="0"/>
        <c:majorTickMark val="cross"/>
        <c:minorTickMark val="none"/>
        <c:tickLblPos val="nextTo"/>
        <c:txPr>
          <a:bodyPr/>
          <a:lstStyle/>
          <a:p>
            <a:pPr>
              <a:defRPr baseline="0">
                <a:solidFill>
                  <a:schemeClr val="tx1"/>
                </a:solidFill>
              </a:defRPr>
            </a:pPr>
            <a:endParaRPr lang="en-US"/>
          </a:p>
        </c:txPr>
        <c:crossAx val="43308928"/>
        <c:crosses val="autoZero"/>
        <c:crossBetween val="between"/>
        <c:majorUnit val="1"/>
        <c:minorUnit val="0.5"/>
      </c:valAx>
      <c:spPr>
        <a:gradFill flip="none" rotWithShape="1">
          <a:gsLst>
            <a:gs pos="34000">
              <a:schemeClr val="bg1">
                <a:lumMod val="85000"/>
              </a:schemeClr>
            </a:gs>
            <a:gs pos="36000">
              <a:schemeClr val="bg1"/>
            </a:gs>
          </a:gsLst>
          <a:path path="circle">
            <a:fillToRect l="50000" t="50000" r="50000" b="50000"/>
          </a:path>
          <a:tileRect/>
        </a:gradFill>
      </c:spPr>
    </c:plotArea>
    <c:legend>
      <c:legendPos val="r"/>
      <c:layout>
        <c:manualLayout>
          <c:xMode val="edge"/>
          <c:yMode val="edge"/>
          <c:x val="0.89053567069548401"/>
          <c:y val="0.63001293661060798"/>
          <c:w val="9.876551850771742E-2"/>
          <c:h val="0.32600258732212162"/>
        </c:manualLayout>
      </c:layout>
      <c:overlay val="0"/>
    </c:legend>
    <c:plotVisOnly val="1"/>
    <c:dispBlanksAs val="gap"/>
    <c:showDLblsOverMax val="0"/>
  </c:chart>
  <c:spPr>
    <a:solidFill>
      <a:schemeClr val="bg1"/>
    </a:solid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60"/>
      <c:rotY val="40"/>
      <c:depthPercent val="100"/>
      <c:rAngAx val="0"/>
      <c:perspective val="20"/>
    </c:view3D>
    <c:floor>
      <c:thickness val="0"/>
    </c:floor>
    <c:sideWall>
      <c:thickness val="0"/>
      <c:spPr>
        <a:solidFill>
          <a:schemeClr val="accent4">
            <a:lumMod val="40000"/>
            <a:lumOff val="60000"/>
          </a:schemeClr>
        </a:solidFill>
      </c:spPr>
    </c:sideWall>
    <c:backWall>
      <c:thickness val="0"/>
      <c:spPr>
        <a:solidFill>
          <a:schemeClr val="accent4">
            <a:lumMod val="40000"/>
            <a:lumOff val="60000"/>
          </a:schemeClr>
        </a:solidFill>
      </c:spPr>
    </c:backWall>
    <c:plotArea>
      <c:layout>
        <c:manualLayout>
          <c:layoutTarget val="inner"/>
          <c:xMode val="edge"/>
          <c:yMode val="edge"/>
          <c:x val="3.7815558769439539E-2"/>
          <c:y val="1.8243706083824723E-2"/>
          <c:w val="0.69640623385781319"/>
          <c:h val="0.81894095076680451"/>
        </c:manualLayout>
      </c:layout>
      <c:area3DChart>
        <c:grouping val="standard"/>
        <c:varyColors val="0"/>
        <c:ser>
          <c:idx val="0"/>
          <c:order val="0"/>
          <c:tx>
            <c:strRef>
              <c:f>Protected!$G$46</c:f>
              <c:strCache>
                <c:ptCount val="1"/>
                <c:pt idx="0">
                  <c:v>Option 1 - &lt;insert&gt;</c:v>
                </c:pt>
              </c:strCache>
            </c:strRef>
          </c:tx>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Protected!$G$47:$G$53</c:f>
              <c:numCache>
                <c:formatCode>0</c:formatCode>
                <c:ptCount val="7"/>
                <c:pt idx="0">
                  <c:v>0</c:v>
                </c:pt>
                <c:pt idx="1">
                  <c:v>0</c:v>
                </c:pt>
                <c:pt idx="2">
                  <c:v>0</c:v>
                </c:pt>
                <c:pt idx="3">
                  <c:v>0</c:v>
                </c:pt>
                <c:pt idx="4">
                  <c:v>0</c:v>
                </c:pt>
                <c:pt idx="5">
                  <c:v>0</c:v>
                </c:pt>
                <c:pt idx="6">
                  <c:v>0</c:v>
                </c:pt>
              </c:numCache>
            </c:numRef>
          </c:val>
        </c:ser>
        <c:ser>
          <c:idx val="1"/>
          <c:order val="1"/>
          <c:tx>
            <c:strRef>
              <c:f>Protected!$H$46</c:f>
              <c:strCache>
                <c:ptCount val="1"/>
                <c:pt idx="0">
                  <c:v>Option 2 - 0</c:v>
                </c:pt>
              </c:strCache>
            </c:strRef>
          </c:tx>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Protected!$H$47:$H$53</c:f>
              <c:numCache>
                <c:formatCode>0</c:formatCode>
                <c:ptCount val="7"/>
                <c:pt idx="0">
                  <c:v>0</c:v>
                </c:pt>
                <c:pt idx="1">
                  <c:v>0</c:v>
                </c:pt>
                <c:pt idx="2">
                  <c:v>0</c:v>
                </c:pt>
                <c:pt idx="3">
                  <c:v>0</c:v>
                </c:pt>
                <c:pt idx="4">
                  <c:v>0</c:v>
                </c:pt>
                <c:pt idx="5">
                  <c:v>0</c:v>
                </c:pt>
                <c:pt idx="6">
                  <c:v>0</c:v>
                </c:pt>
              </c:numCache>
            </c:numRef>
          </c:val>
        </c:ser>
        <c:ser>
          <c:idx val="2"/>
          <c:order val="2"/>
          <c:tx>
            <c:strRef>
              <c:f>Protected!$I$46</c:f>
              <c:strCache>
                <c:ptCount val="1"/>
                <c:pt idx="0">
                  <c:v>Option 3 - 0</c:v>
                </c:pt>
              </c:strCache>
            </c:strRef>
          </c:tx>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Protected!$I$47:$I$53</c:f>
              <c:numCache>
                <c:formatCode>0</c:formatCode>
                <c:ptCount val="7"/>
                <c:pt idx="0">
                  <c:v>0</c:v>
                </c:pt>
                <c:pt idx="1">
                  <c:v>0</c:v>
                </c:pt>
                <c:pt idx="2">
                  <c:v>0</c:v>
                </c:pt>
                <c:pt idx="3">
                  <c:v>0</c:v>
                </c:pt>
                <c:pt idx="4">
                  <c:v>0</c:v>
                </c:pt>
                <c:pt idx="5">
                  <c:v>0</c:v>
                </c:pt>
                <c:pt idx="6">
                  <c:v>0</c:v>
                </c:pt>
              </c:numCache>
            </c:numRef>
          </c:val>
        </c:ser>
        <c:ser>
          <c:idx val="3"/>
          <c:order val="3"/>
          <c:tx>
            <c:strRef>
              <c:f>Protected!$J$46</c:f>
              <c:strCache>
                <c:ptCount val="1"/>
                <c:pt idx="0">
                  <c:v>Option 4 - 0</c:v>
                </c:pt>
              </c:strCache>
            </c:strRef>
          </c:tx>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Protected!$J$47:$J$53</c:f>
              <c:numCache>
                <c:formatCode>0</c:formatCode>
                <c:ptCount val="7"/>
                <c:pt idx="0">
                  <c:v>0</c:v>
                </c:pt>
                <c:pt idx="1">
                  <c:v>0</c:v>
                </c:pt>
                <c:pt idx="2">
                  <c:v>0</c:v>
                </c:pt>
                <c:pt idx="3">
                  <c:v>0</c:v>
                </c:pt>
                <c:pt idx="4">
                  <c:v>0</c:v>
                </c:pt>
                <c:pt idx="5">
                  <c:v>0</c:v>
                </c:pt>
                <c:pt idx="6">
                  <c:v>0</c:v>
                </c:pt>
              </c:numCache>
            </c:numRef>
          </c:val>
        </c:ser>
        <c:ser>
          <c:idx val="4"/>
          <c:order val="4"/>
          <c:tx>
            <c:strRef>
              <c:f>Protected!$K$46</c:f>
              <c:strCache>
                <c:ptCount val="1"/>
                <c:pt idx="0">
                  <c:v>Option 5 - 0</c:v>
                </c:pt>
              </c:strCache>
            </c:strRef>
          </c:tx>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Protected!$K$47:$K$53</c:f>
              <c:numCache>
                <c:formatCode>0</c:formatCode>
                <c:ptCount val="7"/>
                <c:pt idx="0">
                  <c:v>0</c:v>
                </c:pt>
                <c:pt idx="1">
                  <c:v>0</c:v>
                </c:pt>
                <c:pt idx="2">
                  <c:v>0</c:v>
                </c:pt>
                <c:pt idx="3">
                  <c:v>0</c:v>
                </c:pt>
                <c:pt idx="4">
                  <c:v>0</c:v>
                </c:pt>
                <c:pt idx="5">
                  <c:v>0</c:v>
                </c:pt>
                <c:pt idx="6">
                  <c:v>0</c:v>
                </c:pt>
              </c:numCache>
            </c:numRef>
          </c:val>
        </c:ser>
        <c:ser>
          <c:idx val="5"/>
          <c:order val="5"/>
          <c:tx>
            <c:strRef>
              <c:f>Protected!$L$46</c:f>
              <c:strCache>
                <c:ptCount val="1"/>
                <c:pt idx="0">
                  <c:v>Option 6 - 0</c:v>
                </c:pt>
              </c:strCache>
            </c:strRef>
          </c:tx>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Protected!$L$47:$L$53</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axId val="43450752"/>
        <c:axId val="43452288"/>
        <c:axId val="43306048"/>
      </c:area3DChart>
      <c:catAx>
        <c:axId val="43450752"/>
        <c:scaling>
          <c:orientation val="minMax"/>
        </c:scaling>
        <c:delete val="0"/>
        <c:axPos val="b"/>
        <c:numFmt formatCode="General" sourceLinked="1"/>
        <c:majorTickMark val="out"/>
        <c:minorTickMark val="none"/>
        <c:tickLblPos val="nextTo"/>
        <c:txPr>
          <a:bodyPr/>
          <a:lstStyle/>
          <a:p>
            <a:pPr>
              <a:defRPr sz="1000"/>
            </a:pPr>
            <a:endParaRPr lang="en-US"/>
          </a:p>
        </c:txPr>
        <c:crossAx val="43452288"/>
        <c:crosses val="autoZero"/>
        <c:auto val="1"/>
        <c:lblAlgn val="ctr"/>
        <c:lblOffset val="100"/>
        <c:noMultiLvlLbl val="0"/>
      </c:catAx>
      <c:valAx>
        <c:axId val="43452288"/>
        <c:scaling>
          <c:orientation val="minMax"/>
          <c:max val="3"/>
          <c:min val="1"/>
        </c:scaling>
        <c:delete val="0"/>
        <c:axPos val="l"/>
        <c:majorGridlines/>
        <c:numFmt formatCode="0" sourceLinked="1"/>
        <c:majorTickMark val="out"/>
        <c:minorTickMark val="none"/>
        <c:tickLblPos val="nextTo"/>
        <c:crossAx val="43450752"/>
        <c:crosses val="autoZero"/>
        <c:crossBetween val="midCat"/>
        <c:majorUnit val="1"/>
        <c:minorUnit val="0.1"/>
      </c:valAx>
      <c:serAx>
        <c:axId val="4330604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200" b="0" i="0" u="none" strike="noStrike" baseline="0">
                <a:solidFill>
                  <a:srgbClr val="000000"/>
                </a:solidFill>
                <a:latin typeface="Calibri"/>
                <a:ea typeface="Calibri"/>
                <a:cs typeface="Calibri"/>
              </a:defRPr>
            </a:pPr>
            <a:endParaRPr lang="en-US"/>
          </a:p>
        </c:txPr>
        <c:crossAx val="43452288"/>
        <c:crosses val="autoZero"/>
        <c:tickLblSkip val="1"/>
        <c:tickMarkSkip val="1"/>
      </c:serAx>
      <c:spPr>
        <a:solidFill>
          <a:schemeClr val="bg1"/>
        </a:solidFill>
      </c:spPr>
    </c:plotArea>
    <c:legend>
      <c:legendPos val="r"/>
      <c:layout>
        <c:manualLayout>
          <c:xMode val="edge"/>
          <c:yMode val="edge"/>
          <c:x val="0.7768124131542381"/>
          <c:y val="2.1666562236749586E-2"/>
          <c:w val="0.21123534558180224"/>
          <c:h val="0.38372229996449386"/>
        </c:manualLayout>
      </c:layout>
      <c:overlay val="0"/>
      <c:txPr>
        <a:bodyPr/>
        <a:lstStyle/>
        <a:p>
          <a:pPr rtl="0">
            <a:defRPr/>
          </a:pPr>
          <a:endParaRPr lang="en-US"/>
        </a:p>
      </c:txPr>
    </c:legend>
    <c:plotVisOnly val="1"/>
    <c:dispBlanksAs val="zero"/>
    <c:showDLblsOverMax val="0"/>
  </c:chart>
  <c:spPr>
    <a:solidFill>
      <a:schemeClr val="bg1"/>
    </a:solid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Protected!$G$46</c:f>
              <c:strCache>
                <c:ptCount val="1"/>
                <c:pt idx="0">
                  <c:v>Option 1 - &lt;insert&gt;</c:v>
                </c:pt>
              </c:strCache>
            </c:strRef>
          </c:tx>
          <c:marker>
            <c:symbol val="none"/>
          </c:marker>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Protected!$G$47:$G$53</c:f>
              <c:numCache>
                <c:formatCode>0</c:formatCode>
                <c:ptCount val="7"/>
                <c:pt idx="0">
                  <c:v>0</c:v>
                </c:pt>
                <c:pt idx="1">
                  <c:v>0</c:v>
                </c:pt>
                <c:pt idx="2">
                  <c:v>0</c:v>
                </c:pt>
                <c:pt idx="3">
                  <c:v>0</c:v>
                </c:pt>
                <c:pt idx="4">
                  <c:v>0</c:v>
                </c:pt>
                <c:pt idx="5">
                  <c:v>0</c:v>
                </c:pt>
                <c:pt idx="6">
                  <c:v>0</c:v>
                </c:pt>
              </c:numCache>
            </c:numRef>
          </c:val>
        </c:ser>
        <c:ser>
          <c:idx val="1"/>
          <c:order val="1"/>
          <c:tx>
            <c:strRef>
              <c:f>Protected!$H$46</c:f>
              <c:strCache>
                <c:ptCount val="1"/>
                <c:pt idx="0">
                  <c:v>Option 2 - 0</c:v>
                </c:pt>
              </c:strCache>
            </c:strRef>
          </c:tx>
          <c:marker>
            <c:symbol val="none"/>
          </c:marker>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Protected!$H$47:$H$53</c:f>
              <c:numCache>
                <c:formatCode>0</c:formatCode>
                <c:ptCount val="7"/>
                <c:pt idx="0">
                  <c:v>0</c:v>
                </c:pt>
                <c:pt idx="1">
                  <c:v>0</c:v>
                </c:pt>
                <c:pt idx="2">
                  <c:v>0</c:v>
                </c:pt>
                <c:pt idx="3">
                  <c:v>0</c:v>
                </c:pt>
                <c:pt idx="4">
                  <c:v>0</c:v>
                </c:pt>
                <c:pt idx="5">
                  <c:v>0</c:v>
                </c:pt>
                <c:pt idx="6">
                  <c:v>0</c:v>
                </c:pt>
              </c:numCache>
            </c:numRef>
          </c:val>
        </c:ser>
        <c:ser>
          <c:idx val="2"/>
          <c:order val="2"/>
          <c:tx>
            <c:strRef>
              <c:f>Protected!$I$46</c:f>
              <c:strCache>
                <c:ptCount val="1"/>
                <c:pt idx="0">
                  <c:v>Option 3 - 0</c:v>
                </c:pt>
              </c:strCache>
            </c:strRef>
          </c:tx>
          <c:marker>
            <c:symbol val="none"/>
          </c:marker>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Protected!$I$47:$I$53</c:f>
              <c:numCache>
                <c:formatCode>0</c:formatCode>
                <c:ptCount val="7"/>
                <c:pt idx="0">
                  <c:v>0</c:v>
                </c:pt>
                <c:pt idx="1">
                  <c:v>0</c:v>
                </c:pt>
                <c:pt idx="2">
                  <c:v>0</c:v>
                </c:pt>
                <c:pt idx="3">
                  <c:v>0</c:v>
                </c:pt>
                <c:pt idx="4">
                  <c:v>0</c:v>
                </c:pt>
                <c:pt idx="5">
                  <c:v>0</c:v>
                </c:pt>
                <c:pt idx="6">
                  <c:v>0</c:v>
                </c:pt>
              </c:numCache>
            </c:numRef>
          </c:val>
        </c:ser>
        <c:ser>
          <c:idx val="3"/>
          <c:order val="3"/>
          <c:tx>
            <c:strRef>
              <c:f>Protected!$J$46</c:f>
              <c:strCache>
                <c:ptCount val="1"/>
                <c:pt idx="0">
                  <c:v>Option 4 - 0</c:v>
                </c:pt>
              </c:strCache>
            </c:strRef>
          </c:tx>
          <c:marker>
            <c:symbol val="none"/>
          </c:marker>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Protected!$J$47:$J$53</c:f>
              <c:numCache>
                <c:formatCode>0</c:formatCode>
                <c:ptCount val="7"/>
                <c:pt idx="0">
                  <c:v>0</c:v>
                </c:pt>
                <c:pt idx="1">
                  <c:v>0</c:v>
                </c:pt>
                <c:pt idx="2">
                  <c:v>0</c:v>
                </c:pt>
                <c:pt idx="3">
                  <c:v>0</c:v>
                </c:pt>
                <c:pt idx="4">
                  <c:v>0</c:v>
                </c:pt>
                <c:pt idx="5">
                  <c:v>0</c:v>
                </c:pt>
                <c:pt idx="6">
                  <c:v>0</c:v>
                </c:pt>
              </c:numCache>
            </c:numRef>
          </c:val>
        </c:ser>
        <c:ser>
          <c:idx val="4"/>
          <c:order val="4"/>
          <c:tx>
            <c:strRef>
              <c:f>Protected!$K$46</c:f>
              <c:strCache>
                <c:ptCount val="1"/>
                <c:pt idx="0">
                  <c:v>Option 5 - 0</c:v>
                </c:pt>
              </c:strCache>
            </c:strRef>
          </c:tx>
          <c:marker>
            <c:symbol val="none"/>
          </c:marker>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Protected!$K$47:$K$53</c:f>
              <c:numCache>
                <c:formatCode>0</c:formatCode>
                <c:ptCount val="7"/>
                <c:pt idx="0">
                  <c:v>0</c:v>
                </c:pt>
                <c:pt idx="1">
                  <c:v>0</c:v>
                </c:pt>
                <c:pt idx="2">
                  <c:v>0</c:v>
                </c:pt>
                <c:pt idx="3">
                  <c:v>0</c:v>
                </c:pt>
                <c:pt idx="4">
                  <c:v>0</c:v>
                </c:pt>
                <c:pt idx="5">
                  <c:v>0</c:v>
                </c:pt>
                <c:pt idx="6">
                  <c:v>0</c:v>
                </c:pt>
              </c:numCache>
            </c:numRef>
          </c:val>
        </c:ser>
        <c:ser>
          <c:idx val="5"/>
          <c:order val="5"/>
          <c:tx>
            <c:strRef>
              <c:f>Protected!$L$46</c:f>
              <c:strCache>
                <c:ptCount val="1"/>
                <c:pt idx="0">
                  <c:v>Option 6 - 0</c:v>
                </c:pt>
              </c:strCache>
            </c:strRef>
          </c:tx>
          <c:marker>
            <c:symbol val="none"/>
          </c:marker>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Protected!$L$47:$L$53</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axId val="43498112"/>
        <c:axId val="43504000"/>
      </c:radarChart>
      <c:catAx>
        <c:axId val="43498112"/>
        <c:scaling>
          <c:orientation val="minMax"/>
        </c:scaling>
        <c:delete val="0"/>
        <c:axPos val="b"/>
        <c:majorGridlines/>
        <c:numFmt formatCode="General" sourceLinked="1"/>
        <c:majorTickMark val="out"/>
        <c:minorTickMark val="none"/>
        <c:tickLblPos val="nextTo"/>
        <c:txPr>
          <a:bodyPr/>
          <a:lstStyle/>
          <a:p>
            <a:pPr>
              <a:defRPr sz="1200"/>
            </a:pPr>
            <a:endParaRPr lang="en-US"/>
          </a:p>
        </c:txPr>
        <c:crossAx val="43504000"/>
        <c:crosses val="autoZero"/>
        <c:auto val="0"/>
        <c:lblAlgn val="ctr"/>
        <c:lblOffset val="100"/>
        <c:noMultiLvlLbl val="0"/>
      </c:catAx>
      <c:valAx>
        <c:axId val="43504000"/>
        <c:scaling>
          <c:orientation val="minMax"/>
          <c:max val="3"/>
          <c:min val="0"/>
        </c:scaling>
        <c:delete val="0"/>
        <c:axPos val="l"/>
        <c:majorGridlines/>
        <c:numFmt formatCode="0_ ;[Red]\-0\ " sourceLinked="0"/>
        <c:majorTickMark val="cross"/>
        <c:minorTickMark val="none"/>
        <c:tickLblPos val="nextTo"/>
        <c:crossAx val="43498112"/>
        <c:crosses val="autoZero"/>
        <c:crossBetween val="between"/>
        <c:majorUnit val="1"/>
        <c:minorUnit val="0.1"/>
      </c:valAx>
      <c:spPr>
        <a:solidFill>
          <a:schemeClr val="bg1"/>
        </a:solidFill>
        <a:ln>
          <a:solidFill>
            <a:schemeClr val="accent1"/>
          </a:solidFill>
        </a:ln>
      </c:spPr>
    </c:plotArea>
    <c:legend>
      <c:legendPos val="r"/>
      <c:layout>
        <c:manualLayout>
          <c:xMode val="edge"/>
          <c:yMode val="edge"/>
          <c:x val="0.85236220472440949"/>
          <c:y val="0.32775169850180208"/>
          <c:w val="0.13877952755905509"/>
          <c:h val="0.3444981099850557"/>
        </c:manualLayout>
      </c:layout>
      <c:overlay val="0"/>
    </c:legend>
    <c:plotVisOnly val="1"/>
    <c:dispBlanksAs val="gap"/>
    <c:showDLblsOverMax val="0"/>
  </c:chart>
  <c:spPr>
    <a:solidFill>
      <a:schemeClr val="bg1"/>
    </a:solid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571500</xdr:colOff>
      <xdr:row>44</xdr:row>
      <xdr:rowOff>95250</xdr:rowOff>
    </xdr:to>
    <xdr:graphicFrame macro="">
      <xdr:nvGraphicFramePr>
        <xdr:cNvPr id="205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91109</xdr:rowOff>
    </xdr:from>
    <xdr:to>
      <xdr:col>18</xdr:col>
      <xdr:colOff>600075</xdr:colOff>
      <xdr:row>47</xdr:row>
      <xdr:rowOff>1657</xdr:rowOff>
    </xdr:to>
    <xdr:graphicFrame macro="">
      <xdr:nvGraphicFramePr>
        <xdr:cNvPr id="409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571500</xdr:colOff>
      <xdr:row>22</xdr:row>
      <xdr:rowOff>28575</xdr:rowOff>
    </xdr:to>
    <xdr:graphicFrame macro="">
      <xdr:nvGraphicFramePr>
        <xdr:cNvPr id="61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20</xdr:row>
      <xdr:rowOff>104775</xdr:rowOff>
    </xdr:from>
    <xdr:to>
      <xdr:col>15</xdr:col>
      <xdr:colOff>552450</xdr:colOff>
      <xdr:row>45</xdr:row>
      <xdr:rowOff>38100</xdr:rowOff>
    </xdr:to>
    <xdr:graphicFrame macro="">
      <xdr:nvGraphicFramePr>
        <xdr:cNvPr id="61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ulfil005.lu.tfl.local\Documents%20and%20Settings\benlewis\Local%20Settings\Temporary%20Internet%20Files\Content.Outlook\DXF0M6JG\SAF%20PRECGAP%20v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Background Information"/>
      <sheetName val="Detailed Assessment"/>
      <sheetName val=" Economy"/>
      <sheetName val="Quality of Life"/>
      <sheetName val="Safety and Security"/>
      <sheetName val="Transport opportunities"/>
      <sheetName val="C02"/>
      <sheetName val="Olympics"/>
      <sheetName val="Deliverability and Risks"/>
      <sheetName val="Summary Assessment"/>
      <sheetName val="Chart Inputs"/>
      <sheetName val="Chart, Stategic Fit - Goal"/>
      <sheetName val="Chart, Stategic Fit - Challenge"/>
      <sheetName val="BP-tool Output"/>
      <sheetName val="BCA Output"/>
      <sheetName val="Notes "/>
    </sheetNames>
    <sheetDataSet>
      <sheetData sheetId="0" refreshError="1"/>
      <sheetData sheetId="1" refreshError="1"/>
      <sheetData sheetId="2" refreshError="1">
        <row r="121">
          <cell r="N121">
            <v>-3</v>
          </cell>
          <cell r="O121" t="str">
            <v>Strong Negative</v>
          </cell>
        </row>
        <row r="122">
          <cell r="N122">
            <v>-2</v>
          </cell>
          <cell r="O122" t="str">
            <v>Moderate Negative</v>
          </cell>
        </row>
        <row r="123">
          <cell r="N123">
            <v>-1</v>
          </cell>
          <cell r="O123" t="str">
            <v>Slight Negative</v>
          </cell>
        </row>
        <row r="124">
          <cell r="N124">
            <v>0</v>
          </cell>
          <cell r="O124" t="str">
            <v>Neutral</v>
          </cell>
        </row>
        <row r="125">
          <cell r="N125">
            <v>1</v>
          </cell>
          <cell r="O125" t="str">
            <v>Slight Positive</v>
          </cell>
        </row>
        <row r="126">
          <cell r="N126">
            <v>2</v>
          </cell>
          <cell r="O126" t="str">
            <v>Moderate Positive</v>
          </cell>
        </row>
        <row r="127">
          <cell r="N127">
            <v>3</v>
          </cell>
          <cell r="O127" t="str">
            <v>Strong Positive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zoomScaleNormal="100" zoomScaleSheetLayoutView="100" workbookViewId="0">
      <selection activeCell="D4" sqref="D4"/>
    </sheetView>
  </sheetViews>
  <sheetFormatPr defaultRowHeight="12.75" x14ac:dyDescent="0.2"/>
  <cols>
    <col min="1" max="1" width="5.140625" customWidth="1"/>
    <col min="2" max="2" width="0.140625" customWidth="1"/>
    <col min="3" max="3" width="10.85546875" customWidth="1"/>
    <col min="4" max="4" width="52.7109375" customWidth="1"/>
    <col min="5" max="5" width="27" customWidth="1"/>
    <col min="6" max="6" width="72.42578125" customWidth="1"/>
  </cols>
  <sheetData>
    <row r="1" spans="1:7" x14ac:dyDescent="0.2">
      <c r="A1" s="100"/>
      <c r="B1" s="100"/>
      <c r="C1" s="110" t="s">
        <v>124</v>
      </c>
      <c r="D1" s="100"/>
      <c r="E1" s="100"/>
      <c r="F1" s="100"/>
      <c r="G1" s="100"/>
    </row>
    <row r="2" spans="1:7" ht="13.5" thickBot="1" x14ac:dyDescent="0.25">
      <c r="A2" s="100"/>
      <c r="B2" s="100"/>
      <c r="C2" s="100"/>
      <c r="D2" s="100"/>
      <c r="E2" s="100"/>
      <c r="F2" s="100"/>
      <c r="G2" s="100"/>
    </row>
    <row r="3" spans="1:7" ht="13.5" thickBot="1" x14ac:dyDescent="0.25">
      <c r="A3" s="100"/>
      <c r="B3" s="100"/>
      <c r="C3" s="101"/>
      <c r="D3" s="102" t="s">
        <v>120</v>
      </c>
      <c r="E3" s="103" t="s">
        <v>126</v>
      </c>
      <c r="F3" s="142" t="s">
        <v>121</v>
      </c>
      <c r="G3" s="100"/>
    </row>
    <row r="4" spans="1:7" x14ac:dyDescent="0.2">
      <c r="A4" s="100"/>
      <c r="B4" s="100"/>
      <c r="C4" s="104" t="s">
        <v>119</v>
      </c>
      <c r="D4" s="96" t="s">
        <v>143</v>
      </c>
      <c r="E4" s="143" t="s">
        <v>143</v>
      </c>
      <c r="F4" s="96" t="s">
        <v>143</v>
      </c>
      <c r="G4" s="100"/>
    </row>
    <row r="5" spans="1:7" x14ac:dyDescent="0.2">
      <c r="A5" s="100"/>
      <c r="B5" s="100"/>
      <c r="C5" s="105" t="s">
        <v>18</v>
      </c>
      <c r="D5" s="97"/>
      <c r="E5" s="144"/>
      <c r="F5" s="132"/>
      <c r="G5" s="100"/>
    </row>
    <row r="6" spans="1:7" x14ac:dyDescent="0.2">
      <c r="A6" s="100"/>
      <c r="B6" s="100"/>
      <c r="C6" s="105" t="s">
        <v>19</v>
      </c>
      <c r="D6" s="97"/>
      <c r="E6" s="144"/>
      <c r="F6" s="132"/>
      <c r="G6" s="100"/>
    </row>
    <row r="7" spans="1:7" x14ac:dyDescent="0.2">
      <c r="A7" s="100"/>
      <c r="B7" s="100"/>
      <c r="C7" s="105" t="s">
        <v>20</v>
      </c>
      <c r="D7" s="97"/>
      <c r="E7" s="144"/>
      <c r="F7" s="132"/>
      <c r="G7" s="100"/>
    </row>
    <row r="8" spans="1:7" x14ac:dyDescent="0.2">
      <c r="A8" s="100"/>
      <c r="B8" s="100"/>
      <c r="C8" s="105" t="s">
        <v>21</v>
      </c>
      <c r="D8" s="97"/>
      <c r="E8" s="144"/>
      <c r="F8" s="132"/>
      <c r="G8" s="100"/>
    </row>
    <row r="9" spans="1:7" ht="13.5" thickBot="1" x14ac:dyDescent="0.25">
      <c r="A9" s="100"/>
      <c r="B9" s="100"/>
      <c r="C9" s="106" t="s">
        <v>22</v>
      </c>
      <c r="D9" s="99"/>
      <c r="E9" s="145"/>
      <c r="F9" s="133"/>
      <c r="G9" s="100"/>
    </row>
    <row r="10" spans="1:7" ht="13.5" thickBot="1" x14ac:dyDescent="0.25">
      <c r="A10" s="100"/>
      <c r="B10" s="100"/>
      <c r="C10" s="100"/>
      <c r="D10" s="100"/>
      <c r="E10" s="100"/>
      <c r="F10" s="100"/>
      <c r="G10" s="100"/>
    </row>
    <row r="11" spans="1:7" ht="13.5" thickBot="1" x14ac:dyDescent="0.25">
      <c r="A11" s="100"/>
      <c r="B11" s="100"/>
      <c r="C11" s="291" t="s">
        <v>123</v>
      </c>
      <c r="D11" s="294"/>
      <c r="E11" s="294"/>
      <c r="F11" s="295"/>
      <c r="G11" s="100"/>
    </row>
    <row r="12" spans="1:7" x14ac:dyDescent="0.2">
      <c r="A12" s="100"/>
      <c r="B12" s="100"/>
      <c r="C12" s="107">
        <v>1</v>
      </c>
      <c r="D12" s="296" t="s">
        <v>142</v>
      </c>
      <c r="E12" s="297"/>
      <c r="F12" s="298"/>
      <c r="G12" s="100"/>
    </row>
    <row r="13" spans="1:7" x14ac:dyDescent="0.2">
      <c r="A13" s="100"/>
      <c r="B13" s="100"/>
      <c r="C13" s="108">
        <v>2</v>
      </c>
      <c r="D13" s="299"/>
      <c r="E13" s="300"/>
      <c r="F13" s="301"/>
      <c r="G13" s="100"/>
    </row>
    <row r="14" spans="1:7" x14ac:dyDescent="0.2">
      <c r="A14" s="100"/>
      <c r="B14" s="100"/>
      <c r="C14" s="108">
        <v>3</v>
      </c>
      <c r="D14" s="299"/>
      <c r="E14" s="300"/>
      <c r="F14" s="301"/>
      <c r="G14" s="100"/>
    </row>
    <row r="15" spans="1:7" x14ac:dyDescent="0.2">
      <c r="A15" s="100"/>
      <c r="B15" s="100"/>
      <c r="C15" s="108">
        <v>4</v>
      </c>
      <c r="D15" s="299"/>
      <c r="E15" s="300"/>
      <c r="F15" s="301"/>
      <c r="G15" s="100"/>
    </row>
    <row r="16" spans="1:7" x14ac:dyDescent="0.2">
      <c r="A16" s="100"/>
      <c r="B16" s="100"/>
      <c r="C16" s="108">
        <v>5</v>
      </c>
      <c r="D16" s="299"/>
      <c r="E16" s="300"/>
      <c r="F16" s="301"/>
      <c r="G16" s="100"/>
    </row>
    <row r="17" spans="1:7" ht="13.5" thickBot="1" x14ac:dyDescent="0.25">
      <c r="A17" s="100"/>
      <c r="B17" s="100"/>
      <c r="C17" s="109">
        <v>6</v>
      </c>
      <c r="D17" s="302"/>
      <c r="E17" s="303"/>
      <c r="F17" s="304"/>
      <c r="G17" s="100"/>
    </row>
    <row r="18" spans="1:7" ht="13.5" thickBot="1" x14ac:dyDescent="0.25">
      <c r="A18" s="100"/>
      <c r="B18" s="100"/>
      <c r="C18" s="61"/>
      <c r="D18" s="61"/>
      <c r="E18" s="61"/>
      <c r="F18" s="61"/>
      <c r="G18" s="100"/>
    </row>
    <row r="19" spans="1:7" ht="13.5" thickBot="1" x14ac:dyDescent="0.25">
      <c r="A19" s="100"/>
      <c r="B19" s="100"/>
      <c r="C19" s="291" t="s">
        <v>122</v>
      </c>
      <c r="D19" s="292"/>
      <c r="E19" s="292"/>
      <c r="F19" s="293"/>
      <c r="G19" s="100"/>
    </row>
    <row r="20" spans="1:7" x14ac:dyDescent="0.2">
      <c r="A20" s="100"/>
      <c r="B20" s="100"/>
      <c r="C20" s="107">
        <v>1</v>
      </c>
      <c r="D20" s="296" t="s">
        <v>125</v>
      </c>
      <c r="E20" s="297"/>
      <c r="F20" s="298"/>
      <c r="G20" s="100"/>
    </row>
    <row r="21" spans="1:7" x14ac:dyDescent="0.2">
      <c r="A21" s="100"/>
      <c r="B21" s="100"/>
      <c r="C21" s="108">
        <v>2</v>
      </c>
      <c r="D21" s="299"/>
      <c r="E21" s="300"/>
      <c r="F21" s="301"/>
      <c r="G21" s="100"/>
    </row>
    <row r="22" spans="1:7" x14ac:dyDescent="0.2">
      <c r="A22" s="100"/>
      <c r="B22" s="100"/>
      <c r="C22" s="108">
        <v>3</v>
      </c>
      <c r="D22" s="299"/>
      <c r="E22" s="300"/>
      <c r="F22" s="301"/>
      <c r="G22" s="100"/>
    </row>
    <row r="23" spans="1:7" x14ac:dyDescent="0.2">
      <c r="A23" s="100"/>
      <c r="B23" s="100"/>
      <c r="C23" s="108">
        <v>4</v>
      </c>
      <c r="D23" s="299"/>
      <c r="E23" s="300"/>
      <c r="F23" s="301"/>
      <c r="G23" s="100"/>
    </row>
    <row r="24" spans="1:7" x14ac:dyDescent="0.2">
      <c r="A24" s="100"/>
      <c r="B24" s="100"/>
      <c r="C24" s="108">
        <v>5</v>
      </c>
      <c r="D24" s="299"/>
      <c r="E24" s="300"/>
      <c r="F24" s="301"/>
      <c r="G24" s="100"/>
    </row>
    <row r="25" spans="1:7" x14ac:dyDescent="0.2">
      <c r="A25" s="100"/>
      <c r="B25" s="100"/>
      <c r="C25" s="108">
        <v>6</v>
      </c>
      <c r="D25" s="299"/>
      <c r="E25" s="300"/>
      <c r="F25" s="301"/>
      <c r="G25" s="100"/>
    </row>
    <row r="26" spans="1:7" x14ac:dyDescent="0.2">
      <c r="A26" s="100"/>
      <c r="B26" s="100"/>
      <c r="C26" s="108">
        <v>7</v>
      </c>
      <c r="D26" s="299"/>
      <c r="E26" s="300"/>
      <c r="F26" s="301"/>
      <c r="G26" s="100"/>
    </row>
    <row r="27" spans="1:7" x14ac:dyDescent="0.2">
      <c r="A27" s="100"/>
      <c r="B27" s="100"/>
      <c r="C27" s="108">
        <v>8</v>
      </c>
      <c r="D27" s="299"/>
      <c r="E27" s="300"/>
      <c r="F27" s="301"/>
      <c r="G27" s="100"/>
    </row>
    <row r="28" spans="1:7" x14ac:dyDescent="0.2">
      <c r="A28" s="100"/>
      <c r="B28" s="100"/>
      <c r="C28" s="108">
        <v>9</v>
      </c>
      <c r="D28" s="299"/>
      <c r="E28" s="300"/>
      <c r="F28" s="301"/>
      <c r="G28" s="100"/>
    </row>
    <row r="29" spans="1:7" ht="13.5" thickBot="1" x14ac:dyDescent="0.25">
      <c r="A29" s="100"/>
      <c r="B29" s="100"/>
      <c r="C29" s="109">
        <v>10</v>
      </c>
      <c r="D29" s="302"/>
      <c r="E29" s="303"/>
      <c r="F29" s="304"/>
      <c r="G29" s="100"/>
    </row>
    <row r="30" spans="1:7" x14ac:dyDescent="0.2">
      <c r="A30" s="100"/>
      <c r="B30" s="100"/>
      <c r="C30" s="100"/>
      <c r="D30" s="100"/>
      <c r="E30" s="100"/>
      <c r="F30" s="100"/>
      <c r="G30" s="100"/>
    </row>
    <row r="31" spans="1:7" x14ac:dyDescent="0.2">
      <c r="A31" s="100"/>
      <c r="B31" s="100"/>
      <c r="C31" s="100"/>
      <c r="D31" s="100"/>
      <c r="E31" s="100"/>
      <c r="F31" s="100"/>
      <c r="G31" s="100"/>
    </row>
    <row r="32" spans="1:7" x14ac:dyDescent="0.2">
      <c r="A32" s="100"/>
      <c r="B32" s="100"/>
      <c r="C32" s="100"/>
      <c r="D32" s="100"/>
      <c r="E32" s="100"/>
      <c r="F32" s="100"/>
      <c r="G32" s="100"/>
    </row>
    <row r="33" spans="1:7" x14ac:dyDescent="0.2">
      <c r="A33" s="100"/>
      <c r="B33" s="100"/>
      <c r="C33" s="100"/>
      <c r="D33" s="100"/>
      <c r="E33" s="100"/>
      <c r="F33" s="100"/>
      <c r="G33" s="100"/>
    </row>
    <row r="34" spans="1:7" x14ac:dyDescent="0.2">
      <c r="A34" s="100"/>
      <c r="B34" s="100"/>
      <c r="C34" s="100"/>
      <c r="D34" s="100"/>
      <c r="E34" s="100"/>
      <c r="F34" s="100"/>
      <c r="G34" s="100"/>
    </row>
    <row r="35" spans="1:7" x14ac:dyDescent="0.2">
      <c r="A35" s="100"/>
      <c r="B35" s="100"/>
      <c r="C35" s="100"/>
      <c r="D35" s="100"/>
      <c r="E35" s="100"/>
      <c r="F35" s="100"/>
      <c r="G35" s="100"/>
    </row>
    <row r="36" spans="1:7" x14ac:dyDescent="0.2">
      <c r="A36" s="100"/>
      <c r="B36" s="100"/>
      <c r="C36" s="100"/>
      <c r="D36" s="100"/>
      <c r="E36" s="100"/>
      <c r="F36" s="100"/>
      <c r="G36" s="100"/>
    </row>
    <row r="37" spans="1:7" x14ac:dyDescent="0.2">
      <c r="A37" s="100"/>
      <c r="B37" s="100"/>
      <c r="C37" s="100"/>
      <c r="D37" s="100"/>
      <c r="E37" s="100"/>
      <c r="F37" s="100"/>
      <c r="G37" s="100"/>
    </row>
    <row r="38" spans="1:7" x14ac:dyDescent="0.2">
      <c r="A38" s="100"/>
      <c r="B38" s="100"/>
      <c r="C38" s="100"/>
      <c r="D38" s="100"/>
      <c r="E38" s="100"/>
      <c r="F38" s="100"/>
      <c r="G38" s="100"/>
    </row>
    <row r="39" spans="1:7" x14ac:dyDescent="0.2">
      <c r="A39" s="100"/>
      <c r="B39" s="100"/>
      <c r="C39" s="100"/>
      <c r="D39" s="100"/>
      <c r="E39" s="100"/>
      <c r="F39" s="100"/>
      <c r="G39" s="100"/>
    </row>
    <row r="40" spans="1:7" x14ac:dyDescent="0.2">
      <c r="A40" s="100"/>
      <c r="B40" s="100"/>
      <c r="C40" s="100"/>
      <c r="D40" s="100"/>
      <c r="E40" s="100"/>
      <c r="F40" s="100"/>
      <c r="G40" s="100"/>
    </row>
    <row r="41" spans="1:7" x14ac:dyDescent="0.2">
      <c r="A41" s="100"/>
      <c r="B41" s="100"/>
      <c r="C41" s="100"/>
      <c r="D41" s="100"/>
      <c r="E41" s="100"/>
      <c r="F41" s="100"/>
      <c r="G41" s="100"/>
    </row>
    <row r="42" spans="1:7" x14ac:dyDescent="0.2">
      <c r="A42" s="100"/>
      <c r="B42" s="100"/>
      <c r="C42" s="100"/>
      <c r="D42" s="100"/>
      <c r="E42" s="100"/>
      <c r="F42" s="100"/>
      <c r="G42" s="100"/>
    </row>
    <row r="43" spans="1:7" x14ac:dyDescent="0.2">
      <c r="A43" s="100"/>
      <c r="B43" s="100"/>
      <c r="C43" s="100"/>
      <c r="D43" s="100"/>
      <c r="E43" s="100"/>
      <c r="F43" s="100"/>
      <c r="G43" s="100"/>
    </row>
    <row r="44" spans="1:7" x14ac:dyDescent="0.2">
      <c r="A44" s="100"/>
      <c r="B44" s="100"/>
      <c r="C44" s="100"/>
      <c r="D44" s="100"/>
      <c r="E44" s="100"/>
      <c r="F44" s="100"/>
      <c r="G44" s="100"/>
    </row>
    <row r="45" spans="1:7" x14ac:dyDescent="0.2">
      <c r="A45" s="100"/>
      <c r="B45" s="100"/>
      <c r="C45" s="100"/>
      <c r="D45" s="100"/>
      <c r="E45" s="100"/>
      <c r="F45" s="100"/>
      <c r="G45" s="100"/>
    </row>
    <row r="46" spans="1:7" x14ac:dyDescent="0.2">
      <c r="A46" s="100"/>
      <c r="B46" s="100"/>
      <c r="C46" s="100"/>
      <c r="D46" s="100"/>
      <c r="E46" s="100"/>
      <c r="F46" s="100"/>
      <c r="G46" s="100"/>
    </row>
    <row r="47" spans="1:7" x14ac:dyDescent="0.2">
      <c r="A47" s="100"/>
      <c r="B47" s="100"/>
      <c r="C47" s="100"/>
      <c r="D47" s="100"/>
      <c r="E47" s="100"/>
      <c r="F47" s="100"/>
      <c r="G47" s="100"/>
    </row>
    <row r="48" spans="1:7" x14ac:dyDescent="0.2">
      <c r="A48" s="100"/>
      <c r="B48" s="100"/>
    </row>
  </sheetData>
  <mergeCells count="18">
    <mergeCell ref="D28:F28"/>
    <mergeCell ref="D29:F29"/>
    <mergeCell ref="D20:F20"/>
    <mergeCell ref="D21:F21"/>
    <mergeCell ref="D22:F22"/>
    <mergeCell ref="D23:F23"/>
    <mergeCell ref="D26:F26"/>
    <mergeCell ref="D27:F27"/>
    <mergeCell ref="D24:F24"/>
    <mergeCell ref="D25:F25"/>
    <mergeCell ref="C19:F19"/>
    <mergeCell ref="C11:F11"/>
    <mergeCell ref="D12:F12"/>
    <mergeCell ref="D13:F13"/>
    <mergeCell ref="D14:F14"/>
    <mergeCell ref="D15:F15"/>
    <mergeCell ref="D16:F16"/>
    <mergeCell ref="D17:F17"/>
  </mergeCells>
  <phoneticPr fontId="30" type="noConversion"/>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tabSelected="1" zoomScale="85" zoomScaleNormal="85" zoomScaleSheetLayoutView="70" workbookViewId="0">
      <pane xSplit="4" ySplit="3" topLeftCell="E4" activePane="bottomRight" state="frozen"/>
      <selection activeCell="D4" sqref="D4"/>
      <selection pane="topRight" activeCell="D4" sqref="D4"/>
      <selection pane="bottomLeft" activeCell="D4" sqref="D4"/>
      <selection pane="bottomRight" activeCell="E6" sqref="E6"/>
    </sheetView>
  </sheetViews>
  <sheetFormatPr defaultRowHeight="12.75" x14ac:dyDescent="0.2"/>
  <cols>
    <col min="1" max="1" width="5" style="61" customWidth="1"/>
    <col min="2" max="2" width="3.5703125" style="55" customWidth="1"/>
    <col min="3" max="3" width="57.42578125" style="57" customWidth="1"/>
    <col min="4" max="4" width="63.28515625" style="58" customWidth="1"/>
    <col min="5" max="5" width="19.28515625" style="66" customWidth="1"/>
    <col min="6" max="6" width="18" style="61" customWidth="1"/>
    <col min="7" max="7" width="20" style="50" customWidth="1"/>
    <col min="8" max="8" width="20.42578125" style="50" customWidth="1"/>
    <col min="9" max="9" width="23.42578125" style="50" customWidth="1"/>
    <col min="10" max="10" width="27.140625" style="50" customWidth="1"/>
    <col min="11" max="16384" width="9.140625" style="50"/>
  </cols>
  <sheetData>
    <row r="1" spans="1:10" x14ac:dyDescent="0.2">
      <c r="B1" s="59"/>
      <c r="C1" s="60"/>
      <c r="D1" s="60"/>
      <c r="E1" s="65"/>
    </row>
    <row r="2" spans="1:10" ht="12" customHeight="1" x14ac:dyDescent="0.2">
      <c r="B2" s="59"/>
      <c r="C2" s="60"/>
      <c r="D2" s="60"/>
      <c r="E2" s="305" t="s">
        <v>106</v>
      </c>
      <c r="F2" s="306"/>
      <c r="G2" s="306"/>
      <c r="H2" s="306"/>
      <c r="I2" s="306"/>
      <c r="J2" s="306"/>
    </row>
    <row r="3" spans="1:10" x14ac:dyDescent="0.2">
      <c r="A3" s="309"/>
      <c r="B3" s="307" t="s">
        <v>105</v>
      </c>
      <c r="C3" s="308"/>
      <c r="D3" s="206"/>
      <c r="E3" s="64" t="s">
        <v>119</v>
      </c>
      <c r="F3" s="64" t="s">
        <v>18</v>
      </c>
      <c r="G3" s="64" t="s">
        <v>19</v>
      </c>
      <c r="H3" s="64" t="s">
        <v>20</v>
      </c>
      <c r="I3" s="64" t="s">
        <v>21</v>
      </c>
      <c r="J3" s="64" t="s">
        <v>22</v>
      </c>
    </row>
    <row r="4" spans="1:10" x14ac:dyDescent="0.2">
      <c r="A4" s="309"/>
      <c r="B4" s="204"/>
      <c r="C4" s="205" t="s">
        <v>166</v>
      </c>
      <c r="D4" s="212" t="s">
        <v>167</v>
      </c>
      <c r="E4" s="64"/>
      <c r="F4" s="64"/>
      <c r="G4" s="64"/>
      <c r="H4" s="64"/>
      <c r="I4" s="64"/>
      <c r="J4" s="64"/>
    </row>
    <row r="5" spans="1:10" x14ac:dyDescent="0.2">
      <c r="A5" s="309"/>
      <c r="B5" s="207" t="s">
        <v>108</v>
      </c>
      <c r="C5" s="207"/>
      <c r="D5" s="208"/>
      <c r="E5" s="146" t="str">
        <f>Interventions!E4</f>
        <v>&lt;insert&gt;</v>
      </c>
      <c r="F5" s="146">
        <f>Interventions!E5</f>
        <v>0</v>
      </c>
      <c r="G5" s="146">
        <f>Interventions!E6</f>
        <v>0</v>
      </c>
      <c r="H5" s="146">
        <f>Interventions!E7</f>
        <v>0</v>
      </c>
      <c r="I5" s="146">
        <f>Interventions!E8</f>
        <v>0</v>
      </c>
      <c r="J5" s="146">
        <f>Interventions!E9</f>
        <v>0</v>
      </c>
    </row>
    <row r="6" spans="1:10" ht="30" x14ac:dyDescent="0.2">
      <c r="B6" s="77">
        <v>1</v>
      </c>
      <c r="C6" s="184" t="s">
        <v>173</v>
      </c>
      <c r="D6" s="184" t="s">
        <v>155</v>
      </c>
      <c r="E6" s="203"/>
      <c r="F6" s="203"/>
      <c r="G6" s="203"/>
      <c r="H6" s="203"/>
      <c r="I6" s="203"/>
      <c r="J6" s="203"/>
    </row>
    <row r="7" spans="1:10" ht="30" x14ac:dyDescent="0.2">
      <c r="B7" s="54">
        <v>2</v>
      </c>
      <c r="C7" s="185" t="s">
        <v>174</v>
      </c>
      <c r="D7" s="185" t="s">
        <v>170</v>
      </c>
      <c r="E7" s="203"/>
      <c r="F7" s="203"/>
      <c r="G7" s="203"/>
      <c r="H7" s="203"/>
      <c r="I7" s="203"/>
      <c r="J7" s="203"/>
    </row>
    <row r="8" spans="1:10" ht="30" x14ac:dyDescent="0.2">
      <c r="B8" s="54">
        <v>3</v>
      </c>
      <c r="C8" s="188" t="s">
        <v>175</v>
      </c>
      <c r="D8" s="189" t="s">
        <v>3</v>
      </c>
      <c r="E8" s="203"/>
      <c r="F8" s="203"/>
      <c r="G8" s="203"/>
      <c r="H8" s="203"/>
      <c r="I8" s="203"/>
      <c r="J8" s="203"/>
    </row>
    <row r="9" spans="1:10" ht="45" x14ac:dyDescent="0.2">
      <c r="B9" s="54">
        <v>4</v>
      </c>
      <c r="C9" s="186" t="s">
        <v>4</v>
      </c>
      <c r="D9" s="186" t="s">
        <v>156</v>
      </c>
      <c r="E9" s="203"/>
      <c r="F9" s="203"/>
      <c r="G9" s="203"/>
      <c r="H9" s="203"/>
      <c r="I9" s="203"/>
      <c r="J9" s="203"/>
    </row>
    <row r="10" spans="1:10" ht="45" x14ac:dyDescent="0.2">
      <c r="B10" s="54">
        <v>5</v>
      </c>
      <c r="C10" s="185" t="s">
        <v>144</v>
      </c>
      <c r="D10" s="185" t="s">
        <v>157</v>
      </c>
      <c r="E10" s="203"/>
      <c r="F10" s="203"/>
      <c r="G10" s="203"/>
      <c r="H10" s="203"/>
      <c r="I10" s="203"/>
      <c r="J10" s="203"/>
    </row>
    <row r="11" spans="1:10" ht="15" x14ac:dyDescent="0.2">
      <c r="B11" s="209" t="s">
        <v>109</v>
      </c>
      <c r="C11" s="210"/>
      <c r="D11" s="213"/>
      <c r="E11" s="78"/>
      <c r="F11" s="78"/>
      <c r="G11" s="78"/>
      <c r="H11" s="78"/>
      <c r="I11" s="78"/>
      <c r="J11" s="78"/>
    </row>
    <row r="12" spans="1:10" ht="45" x14ac:dyDescent="0.2">
      <c r="B12" s="54">
        <v>6</v>
      </c>
      <c r="C12" s="185" t="s">
        <v>5</v>
      </c>
      <c r="D12" s="185" t="s">
        <v>158</v>
      </c>
      <c r="E12" s="203"/>
      <c r="F12" s="203"/>
      <c r="G12" s="203"/>
      <c r="H12" s="203"/>
      <c r="I12" s="203"/>
      <c r="J12" s="203"/>
    </row>
    <row r="13" spans="1:10" ht="45" x14ac:dyDescent="0.2">
      <c r="B13" s="54">
        <v>7</v>
      </c>
      <c r="C13" s="149" t="s">
        <v>151</v>
      </c>
      <c r="D13" s="150" t="s">
        <v>152</v>
      </c>
      <c r="E13" s="203"/>
      <c r="F13" s="203"/>
      <c r="G13" s="203"/>
      <c r="H13" s="203"/>
      <c r="I13" s="203"/>
      <c r="J13" s="203"/>
    </row>
    <row r="14" spans="1:10" ht="15" x14ac:dyDescent="0.2">
      <c r="B14" s="54">
        <v>8</v>
      </c>
      <c r="C14" s="188" t="s">
        <v>148</v>
      </c>
      <c r="D14" s="188" t="s">
        <v>159</v>
      </c>
      <c r="E14" s="203"/>
      <c r="F14" s="203"/>
      <c r="G14" s="203"/>
      <c r="H14" s="203"/>
      <c r="I14" s="203"/>
      <c r="J14" s="203"/>
    </row>
    <row r="15" spans="1:10" ht="15" x14ac:dyDescent="0.2">
      <c r="B15" s="209" t="s">
        <v>110</v>
      </c>
      <c r="C15" s="211"/>
      <c r="D15" s="214"/>
      <c r="E15" s="79"/>
      <c r="F15" s="79"/>
      <c r="G15" s="79"/>
      <c r="H15" s="79"/>
      <c r="I15" s="79"/>
      <c r="J15" s="79"/>
    </row>
    <row r="16" spans="1:10" ht="30" x14ac:dyDescent="0.2">
      <c r="B16" s="54">
        <v>9</v>
      </c>
      <c r="C16" s="185" t="s">
        <v>6</v>
      </c>
      <c r="D16" s="185" t="s">
        <v>160</v>
      </c>
      <c r="E16" s="203"/>
      <c r="F16" s="203"/>
      <c r="G16" s="203"/>
      <c r="H16" s="203"/>
      <c r="I16" s="203"/>
      <c r="J16" s="203"/>
    </row>
    <row r="17" spans="2:10" ht="30" x14ac:dyDescent="0.2">
      <c r="B17" s="54">
        <v>10</v>
      </c>
      <c r="C17" s="185" t="s">
        <v>7</v>
      </c>
      <c r="D17" s="185" t="s">
        <v>171</v>
      </c>
      <c r="E17" s="203"/>
      <c r="F17" s="203"/>
      <c r="G17" s="203"/>
      <c r="H17" s="203"/>
      <c r="I17" s="203"/>
      <c r="J17" s="203"/>
    </row>
    <row r="18" spans="2:10" ht="30" x14ac:dyDescent="0.2">
      <c r="B18" s="54">
        <v>11</v>
      </c>
      <c r="C18" s="185" t="s">
        <v>8</v>
      </c>
      <c r="D18" s="185" t="s">
        <v>161</v>
      </c>
      <c r="E18" s="203"/>
      <c r="F18" s="203"/>
      <c r="G18" s="203"/>
      <c r="H18" s="203"/>
      <c r="I18" s="203"/>
      <c r="J18" s="203"/>
    </row>
    <row r="19" spans="2:10" ht="30" x14ac:dyDescent="0.2">
      <c r="B19" s="54">
        <v>12</v>
      </c>
      <c r="C19" s="190" t="s">
        <v>9</v>
      </c>
      <c r="D19" s="191" t="s">
        <v>145</v>
      </c>
      <c r="E19" s="203"/>
      <c r="F19" s="203"/>
      <c r="G19" s="203"/>
      <c r="H19" s="203"/>
      <c r="I19" s="203"/>
      <c r="J19" s="203"/>
    </row>
    <row r="20" spans="2:10" ht="30" x14ac:dyDescent="0.2">
      <c r="B20" s="54">
        <v>13</v>
      </c>
      <c r="C20" s="190" t="s">
        <v>149</v>
      </c>
      <c r="D20" s="191" t="s">
        <v>150</v>
      </c>
      <c r="E20" s="203"/>
      <c r="F20" s="203"/>
      <c r="G20" s="203"/>
      <c r="H20" s="203"/>
      <c r="I20" s="203"/>
      <c r="J20" s="203"/>
    </row>
    <row r="21" spans="2:10" ht="30" x14ac:dyDescent="0.2">
      <c r="B21" s="54">
        <v>14</v>
      </c>
      <c r="C21" s="190" t="s">
        <v>10</v>
      </c>
      <c r="D21" s="191" t="s">
        <v>11</v>
      </c>
      <c r="E21" s="203"/>
      <c r="F21" s="203"/>
      <c r="G21" s="203"/>
      <c r="H21" s="203"/>
      <c r="I21" s="203"/>
      <c r="J21" s="203"/>
    </row>
    <row r="22" spans="2:10" ht="15" x14ac:dyDescent="0.2">
      <c r="B22" s="209" t="s">
        <v>114</v>
      </c>
      <c r="C22" s="211"/>
      <c r="D22" s="214"/>
      <c r="E22" s="79"/>
      <c r="F22" s="79"/>
      <c r="G22" s="79"/>
      <c r="H22" s="79"/>
      <c r="I22" s="79"/>
      <c r="J22" s="79"/>
    </row>
    <row r="23" spans="2:10" ht="60" x14ac:dyDescent="0.2">
      <c r="B23" s="54">
        <v>15</v>
      </c>
      <c r="C23" s="185" t="s">
        <v>176</v>
      </c>
      <c r="D23" s="185" t="s">
        <v>162</v>
      </c>
      <c r="E23" s="203"/>
      <c r="F23" s="203"/>
      <c r="G23" s="203"/>
      <c r="H23" s="203"/>
      <c r="I23" s="203"/>
      <c r="J23" s="203"/>
    </row>
    <row r="24" spans="2:10" ht="15" x14ac:dyDescent="0.2">
      <c r="B24" s="54">
        <v>16</v>
      </c>
      <c r="C24" s="190" t="s">
        <v>13</v>
      </c>
      <c r="D24" s="191" t="s">
        <v>14</v>
      </c>
      <c r="E24" s="203"/>
      <c r="F24" s="203"/>
      <c r="G24" s="203"/>
      <c r="H24" s="203"/>
      <c r="I24" s="203"/>
      <c r="J24" s="203"/>
    </row>
    <row r="25" spans="2:10" ht="15" x14ac:dyDescent="0.2">
      <c r="B25" s="209" t="s">
        <v>115</v>
      </c>
      <c r="C25" s="211"/>
      <c r="D25" s="214"/>
      <c r="E25" s="79"/>
      <c r="F25" s="79"/>
      <c r="G25" s="79"/>
      <c r="H25" s="79"/>
      <c r="I25" s="79"/>
      <c r="J25" s="79"/>
    </row>
    <row r="26" spans="2:10" ht="30" x14ac:dyDescent="0.2">
      <c r="B26" s="54">
        <v>17</v>
      </c>
      <c r="C26" s="185" t="s">
        <v>15</v>
      </c>
      <c r="D26" s="185" t="s">
        <v>163</v>
      </c>
      <c r="E26" s="203"/>
      <c r="F26" s="203"/>
      <c r="G26" s="203"/>
      <c r="H26" s="203"/>
      <c r="I26" s="203"/>
      <c r="J26" s="203"/>
    </row>
    <row r="27" spans="2:10" ht="30" x14ac:dyDescent="0.2">
      <c r="B27" s="54">
        <v>18</v>
      </c>
      <c r="C27" s="185"/>
      <c r="D27" s="185" t="s">
        <v>164</v>
      </c>
      <c r="E27" s="203"/>
      <c r="F27" s="203"/>
      <c r="G27" s="203"/>
      <c r="H27" s="203"/>
      <c r="I27" s="203"/>
      <c r="J27" s="203"/>
    </row>
    <row r="28" spans="2:10" ht="30" x14ac:dyDescent="0.2">
      <c r="B28" s="54">
        <v>19</v>
      </c>
      <c r="C28" s="185"/>
      <c r="D28" s="185" t="s">
        <v>165</v>
      </c>
      <c r="E28" s="203"/>
      <c r="F28" s="203"/>
      <c r="G28" s="203"/>
      <c r="H28" s="203"/>
      <c r="I28" s="203"/>
      <c r="J28" s="203"/>
    </row>
    <row r="29" spans="2:10" ht="30" x14ac:dyDescent="0.2">
      <c r="B29" s="54">
        <v>20</v>
      </c>
      <c r="C29" s="190" t="s">
        <v>146</v>
      </c>
      <c r="D29" s="191" t="s">
        <v>147</v>
      </c>
      <c r="E29" s="203"/>
      <c r="F29" s="203"/>
      <c r="G29" s="203"/>
      <c r="H29" s="203"/>
      <c r="I29" s="203"/>
      <c r="J29" s="203"/>
    </row>
    <row r="30" spans="2:10" ht="30" x14ac:dyDescent="0.2">
      <c r="B30" s="54">
        <v>21</v>
      </c>
      <c r="C30" s="185" t="s">
        <v>16</v>
      </c>
      <c r="D30" s="185" t="s">
        <v>172</v>
      </c>
      <c r="E30" s="203"/>
      <c r="F30" s="203"/>
      <c r="G30" s="203"/>
      <c r="H30" s="203"/>
      <c r="I30" s="203"/>
      <c r="J30" s="203"/>
    </row>
    <row r="31" spans="2:10" s="61" customFormat="1" ht="15" x14ac:dyDescent="0.2">
      <c r="B31" s="59"/>
      <c r="C31" s="62"/>
      <c r="D31" s="63"/>
      <c r="E31" s="65"/>
    </row>
    <row r="32" spans="2:10" s="61" customFormat="1" ht="15" x14ac:dyDescent="0.2">
      <c r="B32" s="59"/>
      <c r="C32" s="62"/>
      <c r="D32" s="63"/>
      <c r="E32" s="65"/>
    </row>
    <row r="33" spans="2:5" s="61" customFormat="1" ht="15" x14ac:dyDescent="0.2">
      <c r="B33" s="59"/>
      <c r="C33" s="67" t="s">
        <v>111</v>
      </c>
      <c r="D33" s="147"/>
      <c r="E33" s="65"/>
    </row>
    <row r="34" spans="2:5" ht="15" x14ac:dyDescent="0.2">
      <c r="B34" s="59"/>
      <c r="C34" s="187" t="s">
        <v>113</v>
      </c>
      <c r="D34" s="148"/>
    </row>
    <row r="35" spans="2:5" ht="15" x14ac:dyDescent="0.2">
      <c r="B35" s="59"/>
      <c r="C35" s="192" t="s">
        <v>112</v>
      </c>
      <c r="D35" s="148"/>
    </row>
    <row r="36" spans="2:5" ht="15" x14ac:dyDescent="0.2">
      <c r="B36" s="59"/>
      <c r="C36" s="51"/>
      <c r="D36" s="56"/>
    </row>
    <row r="37" spans="2:5" ht="15" x14ac:dyDescent="0.2">
      <c r="B37" s="59"/>
      <c r="C37" s="52"/>
      <c r="D37" s="53"/>
    </row>
    <row r="38" spans="2:5" x14ac:dyDescent="0.2">
      <c r="B38" s="59"/>
    </row>
    <row r="39" spans="2:5" x14ac:dyDescent="0.2">
      <c r="B39" s="59"/>
    </row>
    <row r="40" spans="2:5" x14ac:dyDescent="0.2">
      <c r="B40" s="59"/>
    </row>
    <row r="41" spans="2:5" x14ac:dyDescent="0.2">
      <c r="B41" s="59"/>
    </row>
    <row r="42" spans="2:5" x14ac:dyDescent="0.2">
      <c r="B42" s="59"/>
    </row>
    <row r="43" spans="2:5" x14ac:dyDescent="0.2">
      <c r="B43" s="59"/>
    </row>
    <row r="44" spans="2:5" x14ac:dyDescent="0.2">
      <c r="B44" s="59"/>
    </row>
    <row r="45" spans="2:5" x14ac:dyDescent="0.2">
      <c r="B45" s="59"/>
    </row>
    <row r="46" spans="2:5" x14ac:dyDescent="0.2">
      <c r="B46" s="59"/>
    </row>
    <row r="47" spans="2:5" x14ac:dyDescent="0.2">
      <c r="B47" s="59"/>
    </row>
  </sheetData>
  <dataConsolidate/>
  <mergeCells count="3">
    <mergeCell ref="E2:J2"/>
    <mergeCell ref="B3:C3"/>
    <mergeCell ref="A3:A5"/>
  </mergeCells>
  <phoneticPr fontId="30" type="noConversion"/>
  <pageMargins left="0.7" right="0.7" top="0.75" bottom="0.75" header="0.3" footer="0.3"/>
  <pageSetup paperSize="8" scale="52" orientation="landscape" r:id="rId1"/>
  <extLst>
    <ext xmlns:x14="http://schemas.microsoft.com/office/spreadsheetml/2009/9/main" uri="{CCE6A557-97BC-4b89-ADB6-D9C93CAAB3DF}">
      <x14:dataValidations xmlns:xm="http://schemas.microsoft.com/office/excel/2006/main" count="1">
        <x14:dataValidation type="list" errorStyle="information" showInputMessage="1" showErrorMessage="1" error="You must select from the drop down list" promptTitle="Score" prompt="Enter score">
          <x14:formula1>
            <xm:f>Protected!$B$4:$B$11</xm:f>
          </x14:formula1>
          <xm:sqref>E26:J30 E12:J14 E16:J21 E23:J24 E6:J10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FL92"/>
  <sheetViews>
    <sheetView showGridLines="0" topLeftCell="E1" zoomScale="85" zoomScaleNormal="85" zoomScaleSheetLayoutView="70" workbookViewId="0">
      <selection activeCell="F14" sqref="F14"/>
    </sheetView>
  </sheetViews>
  <sheetFormatPr defaultRowHeight="15" x14ac:dyDescent="0.2"/>
  <cols>
    <col min="1" max="1" width="9.140625" style="35"/>
    <col min="2" max="2" width="19.28515625" style="35" customWidth="1"/>
    <col min="3" max="3" width="19.42578125" style="35" customWidth="1"/>
    <col min="4" max="4" width="26" style="35" hidden="1" customWidth="1"/>
    <col min="5" max="5" width="31.7109375" style="35" customWidth="1"/>
    <col min="6" max="6" width="21.42578125" style="35" customWidth="1"/>
    <col min="7" max="7" width="29.28515625" style="35" customWidth="1"/>
    <col min="8" max="8" width="19.7109375" style="35" customWidth="1"/>
    <col min="9" max="9" width="19.28515625" style="35" customWidth="1"/>
    <col min="10" max="10" width="20.28515625" style="35" customWidth="1"/>
    <col min="11" max="11" width="20.5703125" style="35" customWidth="1"/>
    <col min="12" max="13" width="19.7109375" style="35" customWidth="1"/>
    <col min="14" max="14" width="12.28515625" style="35" customWidth="1"/>
    <col min="15" max="15" width="19.7109375" style="35" customWidth="1"/>
    <col min="16" max="16" width="9.140625" style="35"/>
    <col min="17" max="18" width="19.7109375" style="35" customWidth="1"/>
    <col min="19" max="19" width="12.28515625" style="35" customWidth="1"/>
    <col min="20" max="20" width="19.7109375" style="35" customWidth="1"/>
    <col min="21" max="21" width="9.140625" style="35"/>
    <col min="22" max="23" width="19.7109375" style="35" customWidth="1"/>
    <col min="24" max="24" width="12.28515625" style="35" customWidth="1"/>
    <col min="25" max="25" width="19.7109375" style="35" customWidth="1"/>
    <col min="26" max="26" width="15" style="35" customWidth="1"/>
    <col min="27" max="28" width="19.7109375" style="35" customWidth="1"/>
    <col min="29" max="29" width="12.28515625" style="35" customWidth="1"/>
    <col min="30" max="30" width="19.7109375" style="35" customWidth="1"/>
    <col min="31" max="31" width="9.140625" style="35"/>
    <col min="32" max="33" width="19.7109375" style="35" customWidth="1"/>
    <col min="34" max="34" width="12.28515625" style="35" customWidth="1"/>
    <col min="35" max="35" width="19.7109375" style="35" customWidth="1"/>
    <col min="36" max="36" width="9.140625" style="35"/>
    <col min="37" max="38" width="19.7109375" style="35" customWidth="1"/>
    <col min="39" max="39" width="12.28515625" style="35" customWidth="1"/>
    <col min="40" max="40" width="19.7109375" style="35" customWidth="1"/>
    <col min="41" max="41" width="9.140625" style="35"/>
    <col min="42" max="43" width="19.7109375" style="35" customWidth="1"/>
    <col min="44" max="44" width="12.28515625" style="35" customWidth="1"/>
    <col min="45" max="45" width="19.7109375" style="35" customWidth="1"/>
    <col min="46" max="46" width="15" style="35" customWidth="1"/>
    <col min="47" max="48" width="19.7109375" style="35" customWidth="1"/>
    <col min="49" max="49" width="12.28515625" style="35" customWidth="1"/>
    <col min="50" max="50" width="19.7109375" style="35" customWidth="1"/>
    <col min="51" max="51" width="9.140625" style="35"/>
    <col min="52" max="53" width="19.7109375" style="35" customWidth="1"/>
    <col min="54" max="54" width="12.28515625" style="35" customWidth="1"/>
    <col min="55" max="55" width="19.7109375" style="35" customWidth="1"/>
    <col min="56" max="56" width="9.140625" style="35"/>
    <col min="57" max="58" width="19.7109375" style="35" customWidth="1"/>
    <col min="59" max="59" width="12.28515625" style="35" customWidth="1"/>
    <col min="60" max="60" width="19.7109375" style="35" customWidth="1"/>
    <col min="61" max="61" width="9.140625" style="35"/>
    <col min="62" max="63" width="19.7109375" style="35" customWidth="1"/>
    <col min="64" max="64" width="12.28515625" style="35" customWidth="1"/>
    <col min="65" max="65" width="19.7109375" style="35" customWidth="1"/>
    <col min="66" max="66" width="15" style="35" customWidth="1"/>
    <col min="67" max="68" width="19.7109375" style="35" customWidth="1"/>
    <col min="69" max="69" width="12.28515625" style="35" customWidth="1"/>
    <col min="70" max="70" width="19.7109375" style="35" customWidth="1"/>
    <col min="71" max="71" width="9.140625" style="35"/>
    <col min="72" max="73" width="19.7109375" style="35" customWidth="1"/>
    <col min="74" max="74" width="12.28515625" style="35" customWidth="1"/>
    <col min="75" max="75" width="19.7109375" style="35" customWidth="1"/>
    <col min="76" max="76" width="9.140625" style="35"/>
    <col min="77" max="78" width="19.7109375" style="35" customWidth="1"/>
    <col min="79" max="79" width="12.28515625" style="35" customWidth="1"/>
    <col min="80" max="80" width="19.7109375" style="35" customWidth="1"/>
    <col min="81" max="81" width="9.140625" style="35"/>
    <col min="82" max="83" width="19.7109375" style="35" customWidth="1"/>
    <col min="84" max="84" width="12.28515625" style="35" customWidth="1"/>
    <col min="85" max="85" width="19.7109375" style="35" customWidth="1"/>
    <col min="86" max="86" width="15" style="35" customWidth="1"/>
    <col min="87" max="88" width="19.7109375" style="35" customWidth="1"/>
    <col min="89" max="89" width="12.28515625" style="35" customWidth="1"/>
    <col min="90" max="90" width="19.7109375" style="35" customWidth="1"/>
    <col min="91" max="91" width="9.140625" style="35"/>
    <col min="92" max="93" width="19.7109375" style="35" customWidth="1"/>
    <col min="94" max="94" width="12.28515625" style="35" customWidth="1"/>
    <col min="95" max="95" width="19.7109375" style="35" customWidth="1"/>
    <col min="96" max="96" width="9.140625" style="35"/>
    <col min="97" max="98" width="19.7109375" style="35" customWidth="1"/>
    <col min="99" max="99" width="12.28515625" style="35" customWidth="1"/>
    <col min="100" max="100" width="19.7109375" style="35" customWidth="1"/>
    <col min="101" max="101" width="9.140625" style="35"/>
    <col min="102" max="103" width="19.7109375" style="35" customWidth="1"/>
    <col min="104" max="104" width="12.28515625" style="35" customWidth="1"/>
    <col min="105" max="105" width="19.7109375" style="35" customWidth="1"/>
    <col min="106" max="106" width="9.140625" style="35"/>
    <col min="107" max="108" width="19.7109375" style="35" customWidth="1"/>
    <col min="109" max="109" width="12.28515625" style="35" customWidth="1"/>
    <col min="110" max="110" width="19.7109375" style="35" customWidth="1"/>
    <col min="111" max="111" width="9.140625" style="35"/>
    <col min="112" max="113" width="19.7109375" style="35" customWidth="1"/>
    <col min="114" max="114" width="12.28515625" style="35" customWidth="1"/>
    <col min="115" max="115" width="19.7109375" style="35" customWidth="1"/>
    <col min="116" max="116" width="9.140625" style="35"/>
    <col min="117" max="118" width="19.7109375" style="35" customWidth="1"/>
    <col min="119" max="119" width="12.28515625" style="35" customWidth="1"/>
    <col min="120" max="120" width="19.7109375" style="35" customWidth="1"/>
    <col min="121" max="121" width="9.140625" style="35"/>
    <col min="122" max="123" width="19.7109375" style="35" customWidth="1"/>
    <col min="124" max="124" width="12.28515625" style="35" customWidth="1"/>
    <col min="125" max="125" width="19.7109375" style="35" customWidth="1"/>
    <col min="126" max="126" width="9.140625" style="35"/>
    <col min="127" max="128" width="19.7109375" style="35" customWidth="1"/>
    <col min="129" max="129" width="12.28515625" style="35" customWidth="1"/>
    <col min="130" max="130" width="19.7109375" style="35" customWidth="1"/>
    <col min="131" max="131" width="9.140625" style="35"/>
    <col min="132" max="133" width="19.7109375" style="35" customWidth="1"/>
    <col min="134" max="134" width="12.28515625" style="35" customWidth="1"/>
    <col min="135" max="135" width="19.7109375" style="35" customWidth="1"/>
    <col min="136" max="16384" width="9.140625" style="35"/>
  </cols>
  <sheetData>
    <row r="1" spans="2:168" s="1" customFormat="1" x14ac:dyDescent="0.2">
      <c r="F1" s="3"/>
      <c r="G1" s="2"/>
      <c r="H1" s="2"/>
      <c r="I1" s="2"/>
      <c r="J1" s="2"/>
    </row>
    <row r="2" spans="2:168" s="1" customFormat="1" x14ac:dyDescent="0.2">
      <c r="F2" s="3"/>
      <c r="G2" s="2"/>
      <c r="H2" s="2"/>
      <c r="I2" s="2"/>
      <c r="J2" s="2"/>
    </row>
    <row r="3" spans="2:168" s="1" customFormat="1" ht="39" customHeight="1" x14ac:dyDescent="0.3">
      <c r="B3" s="324" t="s">
        <v>17</v>
      </c>
      <c r="C3" s="325"/>
      <c r="D3" s="325"/>
      <c r="E3" s="326"/>
      <c r="F3" s="128" t="str">
        <f>CONCATENATE('National only PAF'!$E$3," - ",'National only PAF'!$E$5)</f>
        <v>Option 1 - &lt;insert&gt;</v>
      </c>
      <c r="G3" s="128" t="str">
        <f>CONCATENATE('National only PAF'!$F$3," - ",'National only PAF'!$F$5)</f>
        <v>Option 2 - 0</v>
      </c>
      <c r="H3" s="128" t="str">
        <f>CONCATENATE('National only PAF'!$G$3," - ",'National only PAF'!$G$5)</f>
        <v>Option 3 - 0</v>
      </c>
      <c r="I3" s="128" t="str">
        <f>CONCATENATE('National only PAF'!$H$3," - ",'National only PAF'!$H$5)</f>
        <v>Option 4 - 0</v>
      </c>
      <c r="J3" s="128" t="str">
        <f>CONCATENATE('National only PAF'!$I$3," - ",'National only PAF'!$I$5)</f>
        <v>Option 5 - 0</v>
      </c>
      <c r="K3" s="128" t="str">
        <f>CONCATENATE('National only PAF'!$J$3," - ",'National only PAF'!$J$5)</f>
        <v>Option 6 - 0</v>
      </c>
      <c r="L3" s="323"/>
      <c r="M3" s="323"/>
      <c r="N3" s="323"/>
      <c r="O3" s="323"/>
      <c r="P3" s="111"/>
      <c r="Q3" s="323"/>
      <c r="R3" s="323"/>
      <c r="S3" s="323"/>
      <c r="T3" s="323"/>
      <c r="U3" s="111"/>
      <c r="V3" s="323"/>
      <c r="W3" s="323"/>
      <c r="X3" s="323"/>
      <c r="Y3" s="323"/>
      <c r="Z3" s="111"/>
      <c r="AA3" s="323"/>
      <c r="AB3" s="323"/>
      <c r="AC3" s="323"/>
      <c r="AD3" s="323"/>
      <c r="AE3" s="111"/>
      <c r="AF3" s="323"/>
      <c r="AG3" s="323"/>
      <c r="AH3" s="323"/>
      <c r="AI3" s="323"/>
      <c r="AJ3" s="111"/>
      <c r="AK3" s="323"/>
      <c r="AL3" s="323"/>
      <c r="AM3" s="323"/>
      <c r="AN3" s="323"/>
      <c r="AO3" s="111"/>
      <c r="AP3" s="323"/>
      <c r="AQ3" s="323"/>
      <c r="AR3" s="323"/>
      <c r="AS3" s="323"/>
      <c r="AT3" s="111"/>
      <c r="AU3" s="323"/>
      <c r="AV3" s="323"/>
      <c r="AW3" s="323"/>
      <c r="AX3" s="323"/>
      <c r="AY3" s="111"/>
      <c r="AZ3" s="323"/>
      <c r="BA3" s="323"/>
      <c r="BB3" s="323"/>
      <c r="BC3" s="323"/>
      <c r="BD3" s="111"/>
      <c r="BE3" s="323"/>
      <c r="BF3" s="323"/>
      <c r="BG3" s="323"/>
      <c r="BH3" s="323"/>
      <c r="BI3" s="111"/>
      <c r="BJ3" s="323"/>
      <c r="BK3" s="323"/>
      <c r="BL3" s="323"/>
      <c r="BM3" s="323"/>
      <c r="BN3" s="111"/>
      <c r="BO3" s="323"/>
      <c r="BP3" s="323"/>
      <c r="BQ3" s="323"/>
      <c r="BR3" s="323"/>
      <c r="BS3" s="111"/>
      <c r="BT3" s="323"/>
      <c r="BU3" s="323"/>
      <c r="BV3" s="323"/>
      <c r="BW3" s="323"/>
      <c r="BX3" s="111"/>
      <c r="BY3" s="323"/>
      <c r="BZ3" s="323"/>
      <c r="CA3" s="323"/>
      <c r="CB3" s="323"/>
      <c r="CC3" s="111"/>
      <c r="CD3" s="323"/>
      <c r="CE3" s="323"/>
      <c r="CF3" s="323"/>
      <c r="CG3" s="323"/>
      <c r="CH3" s="111"/>
      <c r="CI3" s="323"/>
      <c r="CJ3" s="323"/>
      <c r="CK3" s="323"/>
      <c r="CL3" s="323"/>
      <c r="CM3" s="111"/>
      <c r="CN3" s="323"/>
      <c r="CO3" s="323"/>
      <c r="CP3" s="323"/>
      <c r="CQ3" s="323"/>
      <c r="CR3" s="116"/>
      <c r="CS3" s="323"/>
      <c r="CT3" s="323"/>
      <c r="CU3" s="323"/>
      <c r="CV3" s="323"/>
      <c r="CW3" s="111"/>
      <c r="CX3" s="323"/>
      <c r="CY3" s="323"/>
      <c r="CZ3" s="323"/>
      <c r="DA3" s="323"/>
      <c r="DB3" s="111"/>
      <c r="DC3" s="323"/>
      <c r="DD3" s="323"/>
      <c r="DE3" s="323"/>
      <c r="DF3" s="323"/>
      <c r="DG3" s="111"/>
      <c r="DH3" s="323"/>
      <c r="DI3" s="323"/>
      <c r="DJ3" s="323"/>
      <c r="DK3" s="323"/>
      <c r="DL3" s="111"/>
      <c r="DM3" s="323"/>
      <c r="DN3" s="323"/>
      <c r="DO3" s="323"/>
      <c r="DP3" s="323"/>
      <c r="DQ3" s="111"/>
      <c r="DR3" s="323"/>
      <c r="DS3" s="323"/>
      <c r="DT3" s="323"/>
      <c r="DU3" s="323"/>
      <c r="DV3" s="111"/>
      <c r="DW3" s="323"/>
      <c r="DX3" s="323"/>
      <c r="DY3" s="323"/>
      <c r="DZ3" s="323"/>
      <c r="EA3" s="111"/>
      <c r="EB3" s="323"/>
      <c r="EC3" s="323"/>
      <c r="ED3" s="323"/>
      <c r="EE3" s="323"/>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row>
    <row r="4" spans="2:168" s="1" customFormat="1" x14ac:dyDescent="0.2">
      <c r="B4" s="4" t="s">
        <v>23</v>
      </c>
      <c r="C4" s="321" t="s">
        <v>24</v>
      </c>
      <c r="D4" s="322"/>
      <c r="E4" s="5" t="s">
        <v>25</v>
      </c>
      <c r="F4" s="129" t="str">
        <f>Interventions!$E4</f>
        <v>&lt;insert&gt;</v>
      </c>
      <c r="G4" s="129">
        <f>Interventions!$E5</f>
        <v>0</v>
      </c>
      <c r="H4" s="129">
        <f>Interventions!$E6</f>
        <v>0</v>
      </c>
      <c r="I4" s="129">
        <f>Interventions!$E7</f>
        <v>0</v>
      </c>
      <c r="J4" s="129">
        <f>Interventions!$E8</f>
        <v>0</v>
      </c>
      <c r="K4" s="129">
        <f>Interventions!$E9</f>
        <v>0</v>
      </c>
      <c r="L4" s="118"/>
      <c r="M4" s="320"/>
      <c r="N4" s="320"/>
      <c r="O4" s="118"/>
      <c r="P4" s="117"/>
      <c r="Q4" s="118"/>
      <c r="R4" s="320"/>
      <c r="S4" s="320"/>
      <c r="T4" s="118"/>
      <c r="U4" s="117"/>
      <c r="V4" s="118"/>
      <c r="W4" s="320"/>
      <c r="X4" s="320"/>
      <c r="Y4" s="118"/>
      <c r="Z4" s="117"/>
      <c r="AA4" s="118"/>
      <c r="AB4" s="320"/>
      <c r="AC4" s="320"/>
      <c r="AD4" s="118"/>
      <c r="AE4" s="117"/>
      <c r="AF4" s="118"/>
      <c r="AG4" s="320"/>
      <c r="AH4" s="320"/>
      <c r="AI4" s="118"/>
      <c r="AJ4" s="117"/>
      <c r="AK4" s="118"/>
      <c r="AL4" s="320"/>
      <c r="AM4" s="320"/>
      <c r="AN4" s="118"/>
      <c r="AO4" s="117"/>
      <c r="AP4" s="118"/>
      <c r="AQ4" s="320"/>
      <c r="AR4" s="320"/>
      <c r="AS4" s="118"/>
      <c r="AT4" s="117"/>
      <c r="AU4" s="118"/>
      <c r="AV4" s="320"/>
      <c r="AW4" s="320"/>
      <c r="AX4" s="118"/>
      <c r="AY4" s="117"/>
      <c r="AZ4" s="118"/>
      <c r="BA4" s="320"/>
      <c r="BB4" s="320"/>
      <c r="BC4" s="118"/>
      <c r="BD4" s="117"/>
      <c r="BE4" s="118"/>
      <c r="BF4" s="320"/>
      <c r="BG4" s="320"/>
      <c r="BH4" s="118"/>
      <c r="BI4" s="117"/>
      <c r="BJ4" s="118"/>
      <c r="BK4" s="320"/>
      <c r="BL4" s="320"/>
      <c r="BM4" s="118"/>
      <c r="BN4" s="117"/>
      <c r="BO4" s="118"/>
      <c r="BP4" s="320"/>
      <c r="BQ4" s="320"/>
      <c r="BR4" s="118"/>
      <c r="BS4" s="117"/>
      <c r="BT4" s="118"/>
      <c r="BU4" s="320"/>
      <c r="BV4" s="320"/>
      <c r="BW4" s="118"/>
      <c r="BX4" s="117"/>
      <c r="BY4" s="118"/>
      <c r="BZ4" s="320"/>
      <c r="CA4" s="320"/>
      <c r="CB4" s="118"/>
      <c r="CC4" s="117"/>
      <c r="CD4" s="118"/>
      <c r="CE4" s="320"/>
      <c r="CF4" s="320"/>
      <c r="CG4" s="118"/>
      <c r="CH4" s="117"/>
      <c r="CI4" s="118"/>
      <c r="CJ4" s="320"/>
      <c r="CK4" s="320"/>
      <c r="CL4" s="118"/>
      <c r="CM4" s="117"/>
      <c r="CN4" s="118"/>
      <c r="CO4" s="320"/>
      <c r="CP4" s="320"/>
      <c r="CQ4" s="118"/>
      <c r="CR4" s="117"/>
      <c r="CS4" s="118"/>
      <c r="CT4" s="320"/>
      <c r="CU4" s="320"/>
      <c r="CV4" s="118"/>
      <c r="CW4" s="117"/>
      <c r="CX4" s="118"/>
      <c r="CY4" s="320"/>
      <c r="CZ4" s="320"/>
      <c r="DA4" s="118"/>
      <c r="DB4" s="117"/>
      <c r="DC4" s="118"/>
      <c r="DD4" s="320"/>
      <c r="DE4" s="320"/>
      <c r="DF4" s="118"/>
      <c r="DG4" s="117"/>
      <c r="DH4" s="118"/>
      <c r="DI4" s="320"/>
      <c r="DJ4" s="320"/>
      <c r="DK4" s="118"/>
      <c r="DL4" s="117"/>
      <c r="DM4" s="118"/>
      <c r="DN4" s="320"/>
      <c r="DO4" s="320"/>
      <c r="DP4" s="118"/>
      <c r="DQ4" s="117"/>
      <c r="DR4" s="118"/>
      <c r="DS4" s="320"/>
      <c r="DT4" s="320"/>
      <c r="DU4" s="118"/>
      <c r="DV4" s="117"/>
      <c r="DW4" s="118"/>
      <c r="DX4" s="320"/>
      <c r="DY4" s="320"/>
      <c r="DZ4" s="119"/>
      <c r="EA4" s="117"/>
      <c r="EB4" s="118"/>
      <c r="EC4" s="320"/>
      <c r="ED4" s="320"/>
      <c r="EE4" s="118"/>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row>
    <row r="5" spans="2:168" s="1" customFormat="1" ht="36" x14ac:dyDescent="0.2">
      <c r="B5" s="6" t="s">
        <v>27</v>
      </c>
      <c r="C5" s="313" t="s">
        <v>28</v>
      </c>
      <c r="D5" s="313"/>
      <c r="E5" s="7" t="s">
        <v>29</v>
      </c>
      <c r="F5" s="215" t="s">
        <v>141</v>
      </c>
      <c r="G5" s="215" t="s">
        <v>141</v>
      </c>
      <c r="H5" s="215" t="s">
        <v>141</v>
      </c>
      <c r="I5" s="215" t="s">
        <v>141</v>
      </c>
      <c r="J5" s="215" t="s">
        <v>141</v>
      </c>
      <c r="K5" s="215" t="s">
        <v>141</v>
      </c>
      <c r="L5" s="120"/>
      <c r="M5" s="113"/>
      <c r="N5" s="114"/>
      <c r="O5" s="121"/>
      <c r="P5" s="117"/>
      <c r="Q5" s="120"/>
      <c r="R5" s="113"/>
      <c r="S5" s="114"/>
      <c r="T5" s="121"/>
      <c r="U5" s="117"/>
      <c r="V5" s="120"/>
      <c r="W5" s="113"/>
      <c r="X5" s="114"/>
      <c r="Y5" s="121"/>
      <c r="Z5" s="112"/>
      <c r="AA5" s="120"/>
      <c r="AB5" s="113"/>
      <c r="AC5" s="114"/>
      <c r="AD5" s="121"/>
      <c r="AE5" s="112"/>
      <c r="AF5" s="120"/>
      <c r="AG5" s="113"/>
      <c r="AH5" s="114"/>
      <c r="AI5" s="121"/>
      <c r="AJ5" s="117"/>
      <c r="AK5" s="120"/>
      <c r="AL5" s="113"/>
      <c r="AM5" s="114"/>
      <c r="AN5" s="121"/>
      <c r="AO5" s="117"/>
      <c r="AP5" s="120"/>
      <c r="AQ5" s="113"/>
      <c r="AR5" s="114"/>
      <c r="AS5" s="121"/>
      <c r="AT5" s="112"/>
      <c r="AU5" s="120"/>
      <c r="AV5" s="113"/>
      <c r="AW5" s="114"/>
      <c r="AX5" s="121"/>
      <c r="AY5" s="112"/>
      <c r="AZ5" s="120"/>
      <c r="BA5" s="113"/>
      <c r="BB5" s="114"/>
      <c r="BC5" s="121"/>
      <c r="BD5" s="117"/>
      <c r="BE5" s="120"/>
      <c r="BF5" s="113"/>
      <c r="BG5" s="114"/>
      <c r="BH5" s="121"/>
      <c r="BI5" s="117"/>
      <c r="BJ5" s="120"/>
      <c r="BK5" s="113"/>
      <c r="BL5" s="114"/>
      <c r="BM5" s="121"/>
      <c r="BN5" s="112"/>
      <c r="BO5" s="120"/>
      <c r="BP5" s="113"/>
      <c r="BQ5" s="114"/>
      <c r="BR5" s="121"/>
      <c r="BS5" s="112"/>
      <c r="BT5" s="120"/>
      <c r="BU5" s="113"/>
      <c r="BV5" s="114"/>
      <c r="BW5" s="121"/>
      <c r="BX5" s="117"/>
      <c r="BY5" s="120"/>
      <c r="BZ5" s="113"/>
      <c r="CA5" s="114"/>
      <c r="CB5" s="121"/>
      <c r="CC5" s="117"/>
      <c r="CD5" s="120"/>
      <c r="CE5" s="113"/>
      <c r="CF5" s="114"/>
      <c r="CG5" s="121"/>
      <c r="CH5" s="112"/>
      <c r="CI5" s="120"/>
      <c r="CJ5" s="113"/>
      <c r="CK5" s="114"/>
      <c r="CL5" s="121"/>
      <c r="CM5" s="112"/>
      <c r="CN5" s="120"/>
      <c r="CO5" s="113"/>
      <c r="CP5" s="114"/>
      <c r="CQ5" s="121"/>
      <c r="CR5" s="117"/>
      <c r="CS5" s="120"/>
      <c r="CT5" s="113"/>
      <c r="CU5" s="114"/>
      <c r="CV5" s="121"/>
      <c r="CW5" s="117"/>
      <c r="CX5" s="120"/>
      <c r="CY5" s="113"/>
      <c r="CZ5" s="114"/>
      <c r="DA5" s="121"/>
      <c r="DB5" s="112"/>
      <c r="DC5" s="120"/>
      <c r="DD5" s="113"/>
      <c r="DE5" s="114"/>
      <c r="DF5" s="121"/>
      <c r="DG5" s="117"/>
      <c r="DH5" s="120"/>
      <c r="DI5" s="113"/>
      <c r="DJ5" s="114"/>
      <c r="DK5" s="121"/>
      <c r="DL5" s="112"/>
      <c r="DM5" s="120"/>
      <c r="DN5" s="113"/>
      <c r="DO5" s="114"/>
      <c r="DP5" s="121"/>
      <c r="DQ5" s="117"/>
      <c r="DR5" s="120"/>
      <c r="DS5" s="113"/>
      <c r="DT5" s="114"/>
      <c r="DU5" s="121"/>
      <c r="DV5" s="112"/>
      <c r="DW5" s="120"/>
      <c r="DX5" s="113"/>
      <c r="DY5" s="114"/>
      <c r="DZ5" s="121"/>
      <c r="EA5" s="117"/>
      <c r="EB5" s="120"/>
      <c r="EC5" s="113"/>
      <c r="ED5" s="114"/>
      <c r="EE5" s="121"/>
      <c r="EF5" s="117"/>
      <c r="EG5" s="117"/>
      <c r="EH5" s="117"/>
      <c r="EI5" s="117"/>
      <c r="EJ5" s="117"/>
      <c r="EK5" s="117"/>
      <c r="EL5" s="117"/>
      <c r="EM5" s="117"/>
      <c r="EN5" s="117"/>
      <c r="EO5" s="117"/>
      <c r="EP5" s="117"/>
      <c r="EQ5" s="117"/>
      <c r="ER5" s="117"/>
      <c r="ES5" s="117"/>
      <c r="ET5" s="117"/>
      <c r="EU5" s="117"/>
      <c r="EV5" s="117"/>
      <c r="EW5" s="117"/>
      <c r="EX5" s="117"/>
      <c r="EY5" s="117"/>
      <c r="EZ5" s="117"/>
      <c r="FA5" s="117"/>
      <c r="FB5" s="117"/>
      <c r="FC5" s="117"/>
      <c r="FD5" s="117"/>
      <c r="FE5" s="117"/>
      <c r="FF5" s="117"/>
      <c r="FG5" s="117"/>
      <c r="FH5" s="117"/>
      <c r="FI5" s="117"/>
      <c r="FJ5" s="117"/>
      <c r="FK5" s="117"/>
      <c r="FL5" s="117"/>
    </row>
    <row r="6" spans="2:168" s="1" customFormat="1" ht="48" x14ac:dyDescent="0.2">
      <c r="B6" s="9"/>
      <c r="C6" s="313" t="s">
        <v>32</v>
      </c>
      <c r="D6" s="313"/>
      <c r="E6" s="7" t="s">
        <v>33</v>
      </c>
      <c r="F6" s="215" t="s">
        <v>141</v>
      </c>
      <c r="G6" s="215" t="s">
        <v>141</v>
      </c>
      <c r="H6" s="215" t="s">
        <v>141</v>
      </c>
      <c r="I6" s="215" t="s">
        <v>141</v>
      </c>
      <c r="J6" s="215" t="s">
        <v>141</v>
      </c>
      <c r="K6" s="215" t="s">
        <v>141</v>
      </c>
      <c r="L6" s="113"/>
      <c r="M6" s="113"/>
      <c r="N6" s="114"/>
      <c r="O6" s="121"/>
      <c r="P6" s="117"/>
      <c r="Q6" s="113"/>
      <c r="R6" s="113"/>
      <c r="S6" s="114"/>
      <c r="T6" s="121"/>
      <c r="U6" s="117"/>
      <c r="V6" s="113"/>
      <c r="W6" s="113"/>
      <c r="X6" s="114"/>
      <c r="Y6" s="121"/>
      <c r="Z6" s="112"/>
      <c r="AA6" s="113"/>
      <c r="AB6" s="113"/>
      <c r="AC6" s="114"/>
      <c r="AD6" s="121"/>
      <c r="AE6" s="112"/>
      <c r="AF6" s="113"/>
      <c r="AG6" s="113"/>
      <c r="AH6" s="114"/>
      <c r="AI6" s="121"/>
      <c r="AJ6" s="117"/>
      <c r="AK6" s="113"/>
      <c r="AL6" s="113"/>
      <c r="AM6" s="114"/>
      <c r="AN6" s="121"/>
      <c r="AO6" s="117"/>
      <c r="AP6" s="113"/>
      <c r="AQ6" s="113"/>
      <c r="AR6" s="114"/>
      <c r="AS6" s="121"/>
      <c r="AT6" s="112"/>
      <c r="AU6" s="113"/>
      <c r="AV6" s="113"/>
      <c r="AW6" s="114"/>
      <c r="AX6" s="121"/>
      <c r="AY6" s="112"/>
      <c r="AZ6" s="113"/>
      <c r="BA6" s="113"/>
      <c r="BB6" s="114"/>
      <c r="BC6" s="121"/>
      <c r="BD6" s="117"/>
      <c r="BE6" s="113"/>
      <c r="BF6" s="113"/>
      <c r="BG6" s="114"/>
      <c r="BH6" s="121"/>
      <c r="BI6" s="117"/>
      <c r="BJ6" s="113"/>
      <c r="BK6" s="113"/>
      <c r="BL6" s="114"/>
      <c r="BM6" s="121"/>
      <c r="BN6" s="112"/>
      <c r="BO6" s="113"/>
      <c r="BP6" s="113"/>
      <c r="BQ6" s="114"/>
      <c r="BR6" s="121"/>
      <c r="BS6" s="112"/>
      <c r="BT6" s="113"/>
      <c r="BU6" s="113"/>
      <c r="BV6" s="114"/>
      <c r="BW6" s="121"/>
      <c r="BX6" s="117"/>
      <c r="BY6" s="113"/>
      <c r="BZ6" s="113"/>
      <c r="CA6" s="114"/>
      <c r="CB6" s="121"/>
      <c r="CC6" s="117"/>
      <c r="CD6" s="113"/>
      <c r="CE6" s="113"/>
      <c r="CF6" s="114"/>
      <c r="CG6" s="121"/>
      <c r="CH6" s="112"/>
      <c r="CI6" s="113"/>
      <c r="CJ6" s="113"/>
      <c r="CK6" s="114"/>
      <c r="CL6" s="121"/>
      <c r="CM6" s="112"/>
      <c r="CN6" s="113"/>
      <c r="CO6" s="113"/>
      <c r="CP6" s="114"/>
      <c r="CQ6" s="121"/>
      <c r="CR6" s="117"/>
      <c r="CS6" s="113"/>
      <c r="CT6" s="113"/>
      <c r="CU6" s="114"/>
      <c r="CV6" s="121"/>
      <c r="CW6" s="117"/>
      <c r="CX6" s="113"/>
      <c r="CY6" s="113"/>
      <c r="CZ6" s="114"/>
      <c r="DA6" s="121"/>
      <c r="DB6" s="112"/>
      <c r="DC6" s="113"/>
      <c r="DD6" s="113"/>
      <c r="DE6" s="114"/>
      <c r="DF6" s="121"/>
      <c r="DG6" s="117"/>
      <c r="DH6" s="113"/>
      <c r="DI6" s="113"/>
      <c r="DJ6" s="114"/>
      <c r="DK6" s="121"/>
      <c r="DL6" s="112"/>
      <c r="DM6" s="113"/>
      <c r="DN6" s="113"/>
      <c r="DO6" s="114"/>
      <c r="DP6" s="121"/>
      <c r="DQ6" s="117"/>
      <c r="DR6" s="113"/>
      <c r="DS6" s="113"/>
      <c r="DT6" s="114"/>
      <c r="DU6" s="121"/>
      <c r="DV6" s="112"/>
      <c r="DW6" s="113"/>
      <c r="DX6" s="113"/>
      <c r="DY6" s="114"/>
      <c r="DZ6" s="121"/>
      <c r="EA6" s="117"/>
      <c r="EB6" s="113"/>
      <c r="EC6" s="113"/>
      <c r="ED6" s="114"/>
      <c r="EE6" s="121"/>
      <c r="EF6" s="117"/>
      <c r="EG6" s="117"/>
      <c r="EH6" s="117"/>
      <c r="EI6" s="117"/>
      <c r="EJ6" s="117"/>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row>
    <row r="7" spans="2:168" s="1" customFormat="1" ht="53.25" customHeight="1" x14ac:dyDescent="0.2">
      <c r="B7" s="9"/>
      <c r="C7" s="313" t="s">
        <v>34</v>
      </c>
      <c r="D7" s="313"/>
      <c r="E7" s="7" t="s">
        <v>35</v>
      </c>
      <c r="F7" s="215" t="s">
        <v>141</v>
      </c>
      <c r="G7" s="215" t="s">
        <v>141</v>
      </c>
      <c r="H7" s="215" t="s">
        <v>141</v>
      </c>
      <c r="I7" s="215" t="s">
        <v>141</v>
      </c>
      <c r="J7" s="215" t="s">
        <v>141</v>
      </c>
      <c r="K7" s="215" t="s">
        <v>141</v>
      </c>
      <c r="L7" s="113"/>
      <c r="M7" s="113"/>
      <c r="N7" s="114"/>
      <c r="O7" s="121"/>
      <c r="P7" s="117"/>
      <c r="Q7" s="113"/>
      <c r="R7" s="113"/>
      <c r="S7" s="114"/>
      <c r="T7" s="121"/>
      <c r="U7" s="117"/>
      <c r="V7" s="113"/>
      <c r="W7" s="113"/>
      <c r="X7" s="114"/>
      <c r="Y7" s="121"/>
      <c r="Z7" s="112"/>
      <c r="AA7" s="113"/>
      <c r="AB7" s="113"/>
      <c r="AC7" s="114"/>
      <c r="AD7" s="121"/>
      <c r="AE7" s="112"/>
      <c r="AF7" s="113"/>
      <c r="AG7" s="113"/>
      <c r="AH7" s="114"/>
      <c r="AI7" s="121"/>
      <c r="AJ7" s="117"/>
      <c r="AK7" s="113"/>
      <c r="AL7" s="113"/>
      <c r="AM7" s="114"/>
      <c r="AN7" s="121"/>
      <c r="AO7" s="117"/>
      <c r="AP7" s="113"/>
      <c r="AQ7" s="113"/>
      <c r="AR7" s="114"/>
      <c r="AS7" s="121"/>
      <c r="AT7" s="112"/>
      <c r="AU7" s="113"/>
      <c r="AV7" s="113"/>
      <c r="AW7" s="114"/>
      <c r="AX7" s="121"/>
      <c r="AY7" s="112"/>
      <c r="AZ7" s="113"/>
      <c r="BA7" s="113"/>
      <c r="BB7" s="114"/>
      <c r="BC7" s="121"/>
      <c r="BD7" s="117"/>
      <c r="BE7" s="113"/>
      <c r="BF7" s="113"/>
      <c r="BG7" s="114"/>
      <c r="BH7" s="121"/>
      <c r="BI7" s="117"/>
      <c r="BJ7" s="113"/>
      <c r="BK7" s="113"/>
      <c r="BL7" s="114"/>
      <c r="BM7" s="121"/>
      <c r="BN7" s="112"/>
      <c r="BO7" s="113"/>
      <c r="BP7" s="113"/>
      <c r="BQ7" s="114"/>
      <c r="BR7" s="121"/>
      <c r="BS7" s="112"/>
      <c r="BT7" s="113"/>
      <c r="BU7" s="113"/>
      <c r="BV7" s="114"/>
      <c r="BW7" s="121"/>
      <c r="BX7" s="117"/>
      <c r="BY7" s="113"/>
      <c r="BZ7" s="113"/>
      <c r="CA7" s="114"/>
      <c r="CB7" s="121"/>
      <c r="CC7" s="117"/>
      <c r="CD7" s="113"/>
      <c r="CE7" s="113"/>
      <c r="CF7" s="114"/>
      <c r="CG7" s="121"/>
      <c r="CH7" s="112"/>
      <c r="CI7" s="113"/>
      <c r="CJ7" s="113"/>
      <c r="CK7" s="114"/>
      <c r="CL7" s="121"/>
      <c r="CM7" s="112"/>
      <c r="CN7" s="113"/>
      <c r="CO7" s="113"/>
      <c r="CP7" s="114"/>
      <c r="CQ7" s="121"/>
      <c r="CR7" s="117"/>
      <c r="CS7" s="113"/>
      <c r="CT7" s="113"/>
      <c r="CU7" s="114"/>
      <c r="CV7" s="121"/>
      <c r="CW7" s="117"/>
      <c r="CX7" s="113"/>
      <c r="CY7" s="113"/>
      <c r="CZ7" s="114"/>
      <c r="DA7" s="121"/>
      <c r="DB7" s="112"/>
      <c r="DC7" s="113"/>
      <c r="DD7" s="113"/>
      <c r="DE7" s="114"/>
      <c r="DF7" s="121"/>
      <c r="DG7" s="117"/>
      <c r="DH7" s="113"/>
      <c r="DI7" s="113"/>
      <c r="DJ7" s="114"/>
      <c r="DK7" s="121"/>
      <c r="DL7" s="112"/>
      <c r="DM7" s="113"/>
      <c r="DN7" s="113"/>
      <c r="DO7" s="114"/>
      <c r="DP7" s="121"/>
      <c r="DQ7" s="117"/>
      <c r="DR7" s="113"/>
      <c r="DS7" s="113"/>
      <c r="DT7" s="114"/>
      <c r="DU7" s="121"/>
      <c r="DV7" s="112"/>
      <c r="DW7" s="113"/>
      <c r="DX7" s="113"/>
      <c r="DY7" s="114"/>
      <c r="DZ7" s="121"/>
      <c r="EA7" s="117"/>
      <c r="EB7" s="113"/>
      <c r="EC7" s="113"/>
      <c r="ED7" s="114"/>
      <c r="EE7" s="121"/>
      <c r="EF7" s="117"/>
      <c r="EG7" s="117"/>
      <c r="EH7" s="117"/>
      <c r="EI7" s="117"/>
      <c r="EJ7" s="117"/>
      <c r="EK7" s="117"/>
      <c r="EL7" s="117"/>
      <c r="EM7" s="117"/>
      <c r="EN7" s="117"/>
      <c r="EO7" s="117"/>
      <c r="EP7" s="117"/>
      <c r="EQ7" s="117"/>
      <c r="ER7" s="117"/>
      <c r="ES7" s="117"/>
      <c r="ET7" s="117"/>
      <c r="EU7" s="117"/>
      <c r="EV7" s="117"/>
      <c r="EW7" s="117"/>
      <c r="EX7" s="117"/>
      <c r="EY7" s="117"/>
      <c r="EZ7" s="117"/>
      <c r="FA7" s="117"/>
      <c r="FB7" s="117"/>
      <c r="FC7" s="117"/>
      <c r="FD7" s="117"/>
      <c r="FE7" s="117"/>
      <c r="FF7" s="117"/>
      <c r="FG7" s="117"/>
      <c r="FH7" s="117"/>
      <c r="FI7" s="117"/>
      <c r="FJ7" s="117"/>
      <c r="FK7" s="117"/>
      <c r="FL7" s="117"/>
    </row>
    <row r="8" spans="2:168" s="1" customFormat="1" ht="40.5" customHeight="1" x14ac:dyDescent="0.2">
      <c r="B8" s="9"/>
      <c r="C8" s="313" t="s">
        <v>36</v>
      </c>
      <c r="D8" s="313"/>
      <c r="E8" s="7" t="s">
        <v>37</v>
      </c>
      <c r="F8" s="215" t="s">
        <v>141</v>
      </c>
      <c r="G8" s="215" t="s">
        <v>141</v>
      </c>
      <c r="H8" s="215" t="s">
        <v>141</v>
      </c>
      <c r="I8" s="215" t="s">
        <v>141</v>
      </c>
      <c r="J8" s="215" t="s">
        <v>141</v>
      </c>
      <c r="K8" s="215" t="s">
        <v>141</v>
      </c>
      <c r="L8" s="113"/>
      <c r="M8" s="113"/>
      <c r="N8" s="114"/>
      <c r="O8" s="121"/>
      <c r="P8" s="117"/>
      <c r="Q8" s="113"/>
      <c r="R8" s="113"/>
      <c r="S8" s="114"/>
      <c r="T8" s="121"/>
      <c r="U8" s="117"/>
      <c r="V8" s="113"/>
      <c r="W8" s="113"/>
      <c r="X8" s="114"/>
      <c r="Y8" s="121"/>
      <c r="Z8" s="112"/>
      <c r="AA8" s="113"/>
      <c r="AB8" s="113"/>
      <c r="AC8" s="114"/>
      <c r="AD8" s="121"/>
      <c r="AE8" s="112"/>
      <c r="AF8" s="113"/>
      <c r="AG8" s="113"/>
      <c r="AH8" s="114"/>
      <c r="AI8" s="121"/>
      <c r="AJ8" s="117"/>
      <c r="AK8" s="113"/>
      <c r="AL8" s="113"/>
      <c r="AM8" s="114"/>
      <c r="AN8" s="121"/>
      <c r="AO8" s="117"/>
      <c r="AP8" s="113"/>
      <c r="AQ8" s="113"/>
      <c r="AR8" s="114"/>
      <c r="AS8" s="121"/>
      <c r="AT8" s="112"/>
      <c r="AU8" s="113"/>
      <c r="AV8" s="113"/>
      <c r="AW8" s="114"/>
      <c r="AX8" s="121"/>
      <c r="AY8" s="112"/>
      <c r="AZ8" s="113"/>
      <c r="BA8" s="113"/>
      <c r="BB8" s="114"/>
      <c r="BC8" s="121"/>
      <c r="BD8" s="117"/>
      <c r="BE8" s="113"/>
      <c r="BF8" s="113"/>
      <c r="BG8" s="114"/>
      <c r="BH8" s="121"/>
      <c r="BI8" s="117"/>
      <c r="BJ8" s="113"/>
      <c r="BK8" s="113"/>
      <c r="BL8" s="114"/>
      <c r="BM8" s="121"/>
      <c r="BN8" s="112"/>
      <c r="BO8" s="113"/>
      <c r="BP8" s="113"/>
      <c r="BQ8" s="114"/>
      <c r="BR8" s="121"/>
      <c r="BS8" s="112"/>
      <c r="BT8" s="113"/>
      <c r="BU8" s="113"/>
      <c r="BV8" s="114"/>
      <c r="BW8" s="121"/>
      <c r="BX8" s="117"/>
      <c r="BY8" s="113"/>
      <c r="BZ8" s="113"/>
      <c r="CA8" s="114"/>
      <c r="CB8" s="121"/>
      <c r="CC8" s="117"/>
      <c r="CD8" s="113"/>
      <c r="CE8" s="113"/>
      <c r="CF8" s="114"/>
      <c r="CG8" s="121"/>
      <c r="CH8" s="112"/>
      <c r="CI8" s="113"/>
      <c r="CJ8" s="113"/>
      <c r="CK8" s="114"/>
      <c r="CL8" s="121"/>
      <c r="CM8" s="112"/>
      <c r="CN8" s="113"/>
      <c r="CO8" s="113"/>
      <c r="CP8" s="114"/>
      <c r="CQ8" s="121"/>
      <c r="CR8" s="117"/>
      <c r="CS8" s="113"/>
      <c r="CT8" s="113"/>
      <c r="CU8" s="114"/>
      <c r="CV8" s="121"/>
      <c r="CW8" s="117"/>
      <c r="CX8" s="113"/>
      <c r="CY8" s="113"/>
      <c r="CZ8" s="114"/>
      <c r="DA8" s="121"/>
      <c r="DB8" s="112"/>
      <c r="DC8" s="113"/>
      <c r="DD8" s="113"/>
      <c r="DE8" s="114"/>
      <c r="DF8" s="121"/>
      <c r="DG8" s="117"/>
      <c r="DH8" s="113"/>
      <c r="DI8" s="113"/>
      <c r="DJ8" s="114"/>
      <c r="DK8" s="121"/>
      <c r="DL8" s="112"/>
      <c r="DM8" s="113"/>
      <c r="DN8" s="113"/>
      <c r="DO8" s="114"/>
      <c r="DP8" s="121"/>
      <c r="DQ8" s="117"/>
      <c r="DR8" s="113"/>
      <c r="DS8" s="113"/>
      <c r="DT8" s="114"/>
      <c r="DU8" s="121"/>
      <c r="DV8" s="112"/>
      <c r="DW8" s="113"/>
      <c r="DX8" s="113"/>
      <c r="DY8" s="114"/>
      <c r="DZ8" s="121"/>
      <c r="EA8" s="117"/>
      <c r="EB8" s="113"/>
      <c r="EC8" s="113"/>
      <c r="ED8" s="114"/>
      <c r="EE8" s="121"/>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row>
    <row r="9" spans="2:168" s="1" customFormat="1" ht="49.5" customHeight="1" x14ac:dyDescent="0.2">
      <c r="B9" s="9"/>
      <c r="C9" s="313" t="s">
        <v>39</v>
      </c>
      <c r="D9" s="313"/>
      <c r="E9" s="7" t="s">
        <v>40</v>
      </c>
      <c r="F9" s="215" t="s">
        <v>141</v>
      </c>
      <c r="G9" s="215" t="s">
        <v>141</v>
      </c>
      <c r="H9" s="215" t="s">
        <v>141</v>
      </c>
      <c r="I9" s="215" t="s">
        <v>141</v>
      </c>
      <c r="J9" s="215" t="s">
        <v>141</v>
      </c>
      <c r="K9" s="215" t="s">
        <v>141</v>
      </c>
      <c r="L9" s="113"/>
      <c r="M9" s="113"/>
      <c r="N9" s="114"/>
      <c r="O9" s="121"/>
      <c r="P9" s="117"/>
      <c r="Q9" s="113"/>
      <c r="R9" s="113"/>
      <c r="S9" s="114"/>
      <c r="T9" s="121"/>
      <c r="U9" s="117"/>
      <c r="V9" s="113"/>
      <c r="W9" s="113"/>
      <c r="X9" s="114"/>
      <c r="Y9" s="121"/>
      <c r="Z9" s="112"/>
      <c r="AA9" s="113"/>
      <c r="AB9" s="113"/>
      <c r="AC9" s="114"/>
      <c r="AD9" s="121"/>
      <c r="AE9" s="112"/>
      <c r="AF9" s="113"/>
      <c r="AG9" s="113"/>
      <c r="AH9" s="114"/>
      <c r="AI9" s="121"/>
      <c r="AJ9" s="117"/>
      <c r="AK9" s="113"/>
      <c r="AL9" s="113"/>
      <c r="AM9" s="114"/>
      <c r="AN9" s="121"/>
      <c r="AO9" s="117"/>
      <c r="AP9" s="113"/>
      <c r="AQ9" s="113"/>
      <c r="AR9" s="114"/>
      <c r="AS9" s="121"/>
      <c r="AT9" s="112"/>
      <c r="AU9" s="113"/>
      <c r="AV9" s="113"/>
      <c r="AW9" s="114"/>
      <c r="AX9" s="121"/>
      <c r="AY9" s="112"/>
      <c r="AZ9" s="113"/>
      <c r="BA9" s="113"/>
      <c r="BB9" s="114"/>
      <c r="BC9" s="121"/>
      <c r="BD9" s="117"/>
      <c r="BE9" s="113"/>
      <c r="BF9" s="113"/>
      <c r="BG9" s="114"/>
      <c r="BH9" s="121"/>
      <c r="BI9" s="117"/>
      <c r="BJ9" s="113"/>
      <c r="BK9" s="113"/>
      <c r="BL9" s="114"/>
      <c r="BM9" s="121"/>
      <c r="BN9" s="112"/>
      <c r="BO9" s="113"/>
      <c r="BP9" s="113"/>
      <c r="BQ9" s="114"/>
      <c r="BR9" s="121"/>
      <c r="BS9" s="112"/>
      <c r="BT9" s="113"/>
      <c r="BU9" s="113"/>
      <c r="BV9" s="114"/>
      <c r="BW9" s="121"/>
      <c r="BX9" s="117"/>
      <c r="BY9" s="113"/>
      <c r="BZ9" s="113"/>
      <c r="CA9" s="114"/>
      <c r="CB9" s="121"/>
      <c r="CC9" s="117"/>
      <c r="CD9" s="113"/>
      <c r="CE9" s="113"/>
      <c r="CF9" s="114"/>
      <c r="CG9" s="121"/>
      <c r="CH9" s="112"/>
      <c r="CI9" s="113"/>
      <c r="CJ9" s="113"/>
      <c r="CK9" s="114"/>
      <c r="CL9" s="121"/>
      <c r="CM9" s="112"/>
      <c r="CN9" s="113"/>
      <c r="CO9" s="113"/>
      <c r="CP9" s="114"/>
      <c r="CQ9" s="121"/>
      <c r="CR9" s="117"/>
      <c r="CS9" s="113"/>
      <c r="CT9" s="113"/>
      <c r="CU9" s="114"/>
      <c r="CV9" s="121"/>
      <c r="CW9" s="117"/>
      <c r="CX9" s="113"/>
      <c r="CY9" s="113"/>
      <c r="CZ9" s="114"/>
      <c r="DA9" s="121"/>
      <c r="DB9" s="112"/>
      <c r="DC9" s="113"/>
      <c r="DD9" s="113"/>
      <c r="DE9" s="114"/>
      <c r="DF9" s="121"/>
      <c r="DG9" s="117"/>
      <c r="DH9" s="113"/>
      <c r="DI9" s="113"/>
      <c r="DJ9" s="114"/>
      <c r="DK9" s="121"/>
      <c r="DL9" s="112"/>
      <c r="DM9" s="113"/>
      <c r="DN9" s="113"/>
      <c r="DO9" s="114"/>
      <c r="DP9" s="121"/>
      <c r="DQ9" s="117"/>
      <c r="DR9" s="113"/>
      <c r="DS9" s="113"/>
      <c r="DT9" s="114"/>
      <c r="DU9" s="121"/>
      <c r="DV9" s="112"/>
      <c r="DW9" s="113"/>
      <c r="DX9" s="113"/>
      <c r="DY9" s="114"/>
      <c r="DZ9" s="121"/>
      <c r="EA9" s="117"/>
      <c r="EB9" s="113"/>
      <c r="EC9" s="113"/>
      <c r="ED9" s="114"/>
      <c r="EE9" s="121"/>
      <c r="EF9" s="117"/>
      <c r="EG9" s="117"/>
      <c r="EH9" s="117"/>
      <c r="EI9" s="117"/>
      <c r="EJ9" s="117"/>
      <c r="EK9" s="117"/>
      <c r="EL9" s="117"/>
      <c r="EM9" s="117"/>
      <c r="EN9" s="117"/>
      <c r="EO9" s="117"/>
      <c r="EP9" s="117"/>
      <c r="EQ9" s="117"/>
      <c r="ER9" s="117"/>
      <c r="ES9" s="117"/>
      <c r="ET9" s="117"/>
      <c r="EU9" s="117"/>
      <c r="EV9" s="117"/>
      <c r="EW9" s="117"/>
      <c r="EX9" s="117"/>
      <c r="EY9" s="117"/>
      <c r="EZ9" s="117"/>
      <c r="FA9" s="117"/>
      <c r="FB9" s="117"/>
      <c r="FC9" s="117"/>
      <c r="FD9" s="117"/>
      <c r="FE9" s="117"/>
      <c r="FF9" s="117"/>
      <c r="FG9" s="117"/>
      <c r="FH9" s="117"/>
      <c r="FI9" s="117"/>
      <c r="FJ9" s="117"/>
      <c r="FK9" s="117"/>
      <c r="FL9" s="117"/>
    </row>
    <row r="10" spans="2:168" s="1" customFormat="1" ht="45.75" customHeight="1" x14ac:dyDescent="0.2">
      <c r="B10" s="9"/>
      <c r="C10" s="313" t="s">
        <v>41</v>
      </c>
      <c r="D10" s="313"/>
      <c r="E10" s="7" t="s">
        <v>42</v>
      </c>
      <c r="F10" s="215" t="s">
        <v>141</v>
      </c>
      <c r="G10" s="215" t="s">
        <v>141</v>
      </c>
      <c r="H10" s="215" t="s">
        <v>141</v>
      </c>
      <c r="I10" s="215" t="s">
        <v>141</v>
      </c>
      <c r="J10" s="215" t="s">
        <v>141</v>
      </c>
      <c r="K10" s="215" t="s">
        <v>141</v>
      </c>
      <c r="L10" s="113"/>
      <c r="M10" s="113"/>
      <c r="N10" s="114"/>
      <c r="O10" s="121"/>
      <c r="P10" s="117"/>
      <c r="Q10" s="113"/>
      <c r="R10" s="113"/>
      <c r="S10" s="114"/>
      <c r="T10" s="121"/>
      <c r="U10" s="117"/>
      <c r="V10" s="113"/>
      <c r="W10" s="113"/>
      <c r="X10" s="114"/>
      <c r="Y10" s="121"/>
      <c r="Z10" s="112"/>
      <c r="AA10" s="113"/>
      <c r="AB10" s="113"/>
      <c r="AC10" s="114"/>
      <c r="AD10" s="121"/>
      <c r="AE10" s="112"/>
      <c r="AF10" s="113"/>
      <c r="AG10" s="113"/>
      <c r="AH10" s="114"/>
      <c r="AI10" s="121"/>
      <c r="AJ10" s="117"/>
      <c r="AK10" s="113"/>
      <c r="AL10" s="113"/>
      <c r="AM10" s="114"/>
      <c r="AN10" s="121"/>
      <c r="AO10" s="117"/>
      <c r="AP10" s="113"/>
      <c r="AQ10" s="113"/>
      <c r="AR10" s="114"/>
      <c r="AS10" s="121"/>
      <c r="AT10" s="112"/>
      <c r="AU10" s="113"/>
      <c r="AV10" s="113"/>
      <c r="AW10" s="114"/>
      <c r="AX10" s="121"/>
      <c r="AY10" s="112"/>
      <c r="AZ10" s="113"/>
      <c r="BA10" s="113"/>
      <c r="BB10" s="114"/>
      <c r="BC10" s="121"/>
      <c r="BD10" s="117"/>
      <c r="BE10" s="113"/>
      <c r="BF10" s="113"/>
      <c r="BG10" s="114"/>
      <c r="BH10" s="121"/>
      <c r="BI10" s="117"/>
      <c r="BJ10" s="113"/>
      <c r="BK10" s="113"/>
      <c r="BL10" s="114"/>
      <c r="BM10" s="121"/>
      <c r="BN10" s="112"/>
      <c r="BO10" s="113"/>
      <c r="BP10" s="113"/>
      <c r="BQ10" s="114"/>
      <c r="BR10" s="121"/>
      <c r="BS10" s="112"/>
      <c r="BT10" s="113"/>
      <c r="BU10" s="113"/>
      <c r="BV10" s="114"/>
      <c r="BW10" s="121"/>
      <c r="BX10" s="117"/>
      <c r="BY10" s="113"/>
      <c r="BZ10" s="113"/>
      <c r="CA10" s="114"/>
      <c r="CB10" s="121"/>
      <c r="CC10" s="117"/>
      <c r="CD10" s="113"/>
      <c r="CE10" s="113"/>
      <c r="CF10" s="114"/>
      <c r="CG10" s="121"/>
      <c r="CH10" s="112"/>
      <c r="CI10" s="113"/>
      <c r="CJ10" s="113"/>
      <c r="CK10" s="114"/>
      <c r="CL10" s="121"/>
      <c r="CM10" s="112"/>
      <c r="CN10" s="113"/>
      <c r="CO10" s="113"/>
      <c r="CP10" s="114"/>
      <c r="CQ10" s="121"/>
      <c r="CR10" s="117"/>
      <c r="CS10" s="113"/>
      <c r="CT10" s="113"/>
      <c r="CU10" s="114"/>
      <c r="CV10" s="121"/>
      <c r="CW10" s="117"/>
      <c r="CX10" s="113"/>
      <c r="CY10" s="113"/>
      <c r="CZ10" s="114"/>
      <c r="DA10" s="121"/>
      <c r="DB10" s="112"/>
      <c r="DC10" s="113"/>
      <c r="DD10" s="113"/>
      <c r="DE10" s="114"/>
      <c r="DF10" s="121"/>
      <c r="DG10" s="117"/>
      <c r="DH10" s="113"/>
      <c r="DI10" s="113"/>
      <c r="DJ10" s="114"/>
      <c r="DK10" s="121"/>
      <c r="DL10" s="112"/>
      <c r="DM10" s="113"/>
      <c r="DN10" s="113"/>
      <c r="DO10" s="114"/>
      <c r="DP10" s="121"/>
      <c r="DQ10" s="117"/>
      <c r="DR10" s="113"/>
      <c r="DS10" s="113"/>
      <c r="DT10" s="114"/>
      <c r="DU10" s="121"/>
      <c r="DV10" s="112"/>
      <c r="DW10" s="113"/>
      <c r="DX10" s="113"/>
      <c r="DY10" s="114"/>
      <c r="DZ10" s="121"/>
      <c r="EA10" s="117"/>
      <c r="EB10" s="113"/>
      <c r="EC10" s="113"/>
      <c r="ED10" s="114"/>
      <c r="EE10" s="121"/>
      <c r="EF10" s="117"/>
      <c r="EG10" s="117"/>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117"/>
      <c r="FK10" s="117"/>
      <c r="FL10" s="117"/>
    </row>
    <row r="11" spans="2:168" s="1" customFormat="1" ht="24" x14ac:dyDescent="0.2">
      <c r="B11" s="10"/>
      <c r="C11" s="313" t="s">
        <v>43</v>
      </c>
      <c r="D11" s="313"/>
      <c r="E11" s="7" t="s">
        <v>44</v>
      </c>
      <c r="F11" s="215" t="s">
        <v>141</v>
      </c>
      <c r="G11" s="215" t="s">
        <v>141</v>
      </c>
      <c r="H11" s="215" t="s">
        <v>141</v>
      </c>
      <c r="I11" s="215" t="s">
        <v>141</v>
      </c>
      <c r="J11" s="215" t="s">
        <v>141</v>
      </c>
      <c r="K11" s="215" t="s">
        <v>141</v>
      </c>
      <c r="L11" s="113"/>
      <c r="M11" s="113"/>
      <c r="N11" s="114"/>
      <c r="O11" s="121"/>
      <c r="P11" s="117"/>
      <c r="Q11" s="113"/>
      <c r="R11" s="113"/>
      <c r="S11" s="114"/>
      <c r="T11" s="121"/>
      <c r="U11" s="117"/>
      <c r="V11" s="113"/>
      <c r="W11" s="113"/>
      <c r="X11" s="114"/>
      <c r="Y11" s="121"/>
      <c r="Z11" s="112"/>
      <c r="AA11" s="113"/>
      <c r="AB11" s="113"/>
      <c r="AC11" s="114"/>
      <c r="AD11" s="121"/>
      <c r="AE11" s="112"/>
      <c r="AF11" s="113"/>
      <c r="AG11" s="113"/>
      <c r="AH11" s="114"/>
      <c r="AI11" s="121"/>
      <c r="AJ11" s="117"/>
      <c r="AK11" s="113"/>
      <c r="AL11" s="113"/>
      <c r="AM11" s="114"/>
      <c r="AN11" s="121"/>
      <c r="AO11" s="117"/>
      <c r="AP11" s="113"/>
      <c r="AQ11" s="113"/>
      <c r="AR11" s="114"/>
      <c r="AS11" s="121"/>
      <c r="AT11" s="112"/>
      <c r="AU11" s="113"/>
      <c r="AV11" s="113"/>
      <c r="AW11" s="114"/>
      <c r="AX11" s="121"/>
      <c r="AY11" s="112"/>
      <c r="AZ11" s="113"/>
      <c r="BA11" s="113"/>
      <c r="BB11" s="114"/>
      <c r="BC11" s="121"/>
      <c r="BD11" s="117"/>
      <c r="BE11" s="113"/>
      <c r="BF11" s="113"/>
      <c r="BG11" s="114"/>
      <c r="BH11" s="121"/>
      <c r="BI11" s="117"/>
      <c r="BJ11" s="113"/>
      <c r="BK11" s="113"/>
      <c r="BL11" s="114"/>
      <c r="BM11" s="121"/>
      <c r="BN11" s="112"/>
      <c r="BO11" s="113"/>
      <c r="BP11" s="113"/>
      <c r="BQ11" s="114"/>
      <c r="BR11" s="121"/>
      <c r="BS11" s="112"/>
      <c r="BT11" s="113"/>
      <c r="BU11" s="113"/>
      <c r="BV11" s="114"/>
      <c r="BW11" s="121"/>
      <c r="BX11" s="117"/>
      <c r="BY11" s="113"/>
      <c r="BZ11" s="113"/>
      <c r="CA11" s="114"/>
      <c r="CB11" s="121"/>
      <c r="CC11" s="117"/>
      <c r="CD11" s="113"/>
      <c r="CE11" s="113"/>
      <c r="CF11" s="114"/>
      <c r="CG11" s="121"/>
      <c r="CH11" s="112"/>
      <c r="CI11" s="113"/>
      <c r="CJ11" s="113"/>
      <c r="CK11" s="114"/>
      <c r="CL11" s="121"/>
      <c r="CM11" s="112"/>
      <c r="CN11" s="113"/>
      <c r="CO11" s="113"/>
      <c r="CP11" s="114"/>
      <c r="CQ11" s="121"/>
      <c r="CR11" s="117"/>
      <c r="CS11" s="113"/>
      <c r="CT11" s="113"/>
      <c r="CU11" s="114"/>
      <c r="CV11" s="121"/>
      <c r="CW11" s="117"/>
      <c r="CX11" s="113"/>
      <c r="CY11" s="113"/>
      <c r="CZ11" s="114"/>
      <c r="DA11" s="121"/>
      <c r="DB11" s="112"/>
      <c r="DC11" s="113"/>
      <c r="DD11" s="113"/>
      <c r="DE11" s="114"/>
      <c r="DF11" s="121"/>
      <c r="DG11" s="117"/>
      <c r="DH11" s="113"/>
      <c r="DI11" s="113"/>
      <c r="DJ11" s="114"/>
      <c r="DK11" s="121"/>
      <c r="DL11" s="112"/>
      <c r="DM11" s="113"/>
      <c r="DN11" s="113"/>
      <c r="DO11" s="114"/>
      <c r="DP11" s="121"/>
      <c r="DQ11" s="117"/>
      <c r="DR11" s="113"/>
      <c r="DS11" s="113"/>
      <c r="DT11" s="114"/>
      <c r="DU11" s="121"/>
      <c r="DV11" s="112"/>
      <c r="DW11" s="113"/>
      <c r="DX11" s="113"/>
      <c r="DY11" s="114"/>
      <c r="DZ11" s="121"/>
      <c r="EA11" s="117"/>
      <c r="EB11" s="113"/>
      <c r="EC11" s="113"/>
      <c r="ED11" s="114"/>
      <c r="EE11" s="121"/>
      <c r="EF11" s="117"/>
      <c r="EG11" s="117"/>
      <c r="EH11" s="117"/>
      <c r="EI11" s="117"/>
      <c r="EJ11" s="117"/>
      <c r="EK11" s="117"/>
      <c r="EL11" s="117"/>
      <c r="EM11" s="117"/>
      <c r="EN11" s="117"/>
      <c r="EO11" s="117"/>
      <c r="EP11" s="117"/>
      <c r="EQ11" s="117"/>
      <c r="ER11" s="117"/>
      <c r="ES11" s="117"/>
      <c r="ET11" s="117"/>
      <c r="EU11" s="117"/>
      <c r="EV11" s="117"/>
      <c r="EW11" s="117"/>
      <c r="EX11" s="117"/>
      <c r="EY11" s="117"/>
      <c r="EZ11" s="117"/>
      <c r="FA11" s="117"/>
      <c r="FB11" s="117"/>
      <c r="FC11" s="117"/>
      <c r="FD11" s="117"/>
      <c r="FE11" s="117"/>
      <c r="FF11" s="117"/>
      <c r="FG11" s="117"/>
      <c r="FH11" s="117"/>
      <c r="FI11" s="117"/>
      <c r="FJ11" s="117"/>
      <c r="FK11" s="117"/>
      <c r="FL11" s="117"/>
    </row>
    <row r="12" spans="2:168" s="1" customFormat="1" ht="48" x14ac:dyDescent="0.2">
      <c r="B12" s="11" t="s">
        <v>45</v>
      </c>
      <c r="C12" s="313" t="s">
        <v>46</v>
      </c>
      <c r="D12" s="313"/>
      <c r="E12" s="7" t="s">
        <v>47</v>
      </c>
      <c r="F12" s="215" t="s">
        <v>141</v>
      </c>
      <c r="G12" s="215" t="s">
        <v>141</v>
      </c>
      <c r="H12" s="215" t="s">
        <v>141</v>
      </c>
      <c r="I12" s="215" t="s">
        <v>141</v>
      </c>
      <c r="J12" s="215" t="s">
        <v>141</v>
      </c>
      <c r="K12" s="215" t="s">
        <v>141</v>
      </c>
      <c r="L12" s="113"/>
      <c r="M12" s="113"/>
      <c r="N12" s="114"/>
      <c r="O12" s="121"/>
      <c r="P12" s="117"/>
      <c r="Q12" s="113"/>
      <c r="R12" s="113"/>
      <c r="S12" s="114"/>
      <c r="T12" s="121"/>
      <c r="U12" s="117"/>
      <c r="V12" s="113"/>
      <c r="W12" s="113"/>
      <c r="X12" s="114"/>
      <c r="Y12" s="121"/>
      <c r="Z12" s="112"/>
      <c r="AA12" s="113"/>
      <c r="AB12" s="113"/>
      <c r="AC12" s="114"/>
      <c r="AD12" s="121"/>
      <c r="AE12" s="112"/>
      <c r="AF12" s="113"/>
      <c r="AG12" s="113"/>
      <c r="AH12" s="114"/>
      <c r="AI12" s="121"/>
      <c r="AJ12" s="117"/>
      <c r="AK12" s="113"/>
      <c r="AL12" s="113"/>
      <c r="AM12" s="114"/>
      <c r="AN12" s="121"/>
      <c r="AO12" s="117"/>
      <c r="AP12" s="113"/>
      <c r="AQ12" s="113"/>
      <c r="AR12" s="114"/>
      <c r="AS12" s="121"/>
      <c r="AT12" s="112"/>
      <c r="AU12" s="113"/>
      <c r="AV12" s="113"/>
      <c r="AW12" s="114"/>
      <c r="AX12" s="121"/>
      <c r="AY12" s="112"/>
      <c r="AZ12" s="113"/>
      <c r="BA12" s="113"/>
      <c r="BB12" s="114"/>
      <c r="BC12" s="121"/>
      <c r="BD12" s="117"/>
      <c r="BE12" s="113"/>
      <c r="BF12" s="113"/>
      <c r="BG12" s="114"/>
      <c r="BH12" s="121"/>
      <c r="BI12" s="117"/>
      <c r="BJ12" s="113"/>
      <c r="BK12" s="113"/>
      <c r="BL12" s="114"/>
      <c r="BM12" s="121"/>
      <c r="BN12" s="112"/>
      <c r="BO12" s="113"/>
      <c r="BP12" s="113"/>
      <c r="BQ12" s="114"/>
      <c r="BR12" s="121"/>
      <c r="BS12" s="112"/>
      <c r="BT12" s="113"/>
      <c r="BU12" s="113"/>
      <c r="BV12" s="114"/>
      <c r="BW12" s="121"/>
      <c r="BX12" s="117"/>
      <c r="BY12" s="113"/>
      <c r="BZ12" s="113"/>
      <c r="CA12" s="114"/>
      <c r="CB12" s="121"/>
      <c r="CC12" s="117"/>
      <c r="CD12" s="113"/>
      <c r="CE12" s="113"/>
      <c r="CF12" s="114"/>
      <c r="CG12" s="121"/>
      <c r="CH12" s="112"/>
      <c r="CI12" s="113"/>
      <c r="CJ12" s="113"/>
      <c r="CK12" s="114"/>
      <c r="CL12" s="121"/>
      <c r="CM12" s="112"/>
      <c r="CN12" s="113"/>
      <c r="CO12" s="113"/>
      <c r="CP12" s="114"/>
      <c r="CQ12" s="121"/>
      <c r="CR12" s="117"/>
      <c r="CS12" s="113"/>
      <c r="CT12" s="113"/>
      <c r="CU12" s="114"/>
      <c r="CV12" s="121"/>
      <c r="CW12" s="117"/>
      <c r="CX12" s="113"/>
      <c r="CY12" s="113"/>
      <c r="CZ12" s="114"/>
      <c r="DA12" s="121"/>
      <c r="DB12" s="112"/>
      <c r="DC12" s="113"/>
      <c r="DD12" s="113"/>
      <c r="DE12" s="114"/>
      <c r="DF12" s="121"/>
      <c r="DG12" s="117"/>
      <c r="DH12" s="113"/>
      <c r="DI12" s="113"/>
      <c r="DJ12" s="114"/>
      <c r="DK12" s="121"/>
      <c r="DL12" s="112"/>
      <c r="DM12" s="113"/>
      <c r="DN12" s="113"/>
      <c r="DO12" s="114"/>
      <c r="DP12" s="121"/>
      <c r="DQ12" s="117"/>
      <c r="DR12" s="113"/>
      <c r="DS12" s="113"/>
      <c r="DT12" s="114"/>
      <c r="DU12" s="121"/>
      <c r="DV12" s="112"/>
      <c r="DW12" s="113"/>
      <c r="DX12" s="113"/>
      <c r="DY12" s="114"/>
      <c r="DZ12" s="121"/>
      <c r="EA12" s="117"/>
      <c r="EB12" s="113"/>
      <c r="EC12" s="113"/>
      <c r="ED12" s="114"/>
      <c r="EE12" s="121"/>
      <c r="EF12" s="117"/>
      <c r="EG12" s="117"/>
      <c r="EH12" s="117"/>
      <c r="EI12" s="117"/>
      <c r="EJ12" s="117"/>
      <c r="EK12" s="117"/>
      <c r="EL12" s="117"/>
      <c r="EM12" s="117"/>
      <c r="EN12" s="117"/>
      <c r="EO12" s="117"/>
      <c r="EP12" s="117"/>
      <c r="EQ12" s="117"/>
      <c r="ER12" s="117"/>
      <c r="ES12" s="117"/>
      <c r="ET12" s="117"/>
      <c r="EU12" s="117"/>
      <c r="EV12" s="117"/>
      <c r="EW12" s="117"/>
      <c r="EX12" s="117"/>
      <c r="EY12" s="117"/>
      <c r="EZ12" s="117"/>
      <c r="FA12" s="117"/>
      <c r="FB12" s="117"/>
      <c r="FC12" s="117"/>
      <c r="FD12" s="117"/>
      <c r="FE12" s="117"/>
      <c r="FF12" s="117"/>
      <c r="FG12" s="117"/>
      <c r="FH12" s="117"/>
      <c r="FI12" s="117"/>
      <c r="FJ12" s="117"/>
      <c r="FK12" s="117"/>
      <c r="FL12" s="117"/>
    </row>
    <row r="13" spans="2:168" s="1" customFormat="1" ht="33" customHeight="1" x14ac:dyDescent="0.2">
      <c r="B13" s="12" t="s">
        <v>48</v>
      </c>
      <c r="C13" s="313" t="s">
        <v>49</v>
      </c>
      <c r="D13" s="313"/>
      <c r="E13" s="7" t="s">
        <v>50</v>
      </c>
      <c r="F13" s="8" t="s">
        <v>99</v>
      </c>
      <c r="G13" s="8"/>
      <c r="H13" s="8"/>
      <c r="I13" s="8"/>
      <c r="J13" s="8"/>
      <c r="K13" s="8"/>
      <c r="L13" s="113"/>
      <c r="M13" s="113"/>
      <c r="N13" s="114"/>
      <c r="O13" s="121"/>
      <c r="P13" s="117"/>
      <c r="Q13" s="113"/>
      <c r="R13" s="122"/>
      <c r="S13" s="114"/>
      <c r="T13" s="121"/>
      <c r="U13" s="117"/>
      <c r="V13" s="113"/>
      <c r="W13" s="122"/>
      <c r="X13" s="114"/>
      <c r="Y13" s="121"/>
      <c r="Z13" s="112"/>
      <c r="AA13" s="113"/>
      <c r="AB13" s="113"/>
      <c r="AC13" s="114"/>
      <c r="AD13" s="121"/>
      <c r="AE13" s="112"/>
      <c r="AF13" s="113"/>
      <c r="AG13" s="113"/>
      <c r="AH13" s="114"/>
      <c r="AI13" s="121"/>
      <c r="AJ13" s="117"/>
      <c r="AK13" s="113"/>
      <c r="AL13" s="113"/>
      <c r="AM13" s="114"/>
      <c r="AN13" s="121"/>
      <c r="AO13" s="117"/>
      <c r="AP13" s="113"/>
      <c r="AQ13" s="113"/>
      <c r="AR13" s="114"/>
      <c r="AS13" s="121"/>
      <c r="AT13" s="112"/>
      <c r="AU13" s="113"/>
      <c r="AV13" s="113"/>
      <c r="AW13" s="114"/>
      <c r="AX13" s="121"/>
      <c r="AY13" s="112"/>
      <c r="AZ13" s="113"/>
      <c r="BA13" s="123"/>
      <c r="BB13" s="114"/>
      <c r="BC13" s="121"/>
      <c r="BD13" s="117"/>
      <c r="BE13" s="113"/>
      <c r="BF13" s="113"/>
      <c r="BG13" s="114"/>
      <c r="BH13" s="121"/>
      <c r="BI13" s="117"/>
      <c r="BJ13" s="113"/>
      <c r="BK13" s="113"/>
      <c r="BL13" s="114"/>
      <c r="BM13" s="121"/>
      <c r="BN13" s="112"/>
      <c r="BO13" s="113"/>
      <c r="BP13" s="113"/>
      <c r="BQ13" s="114"/>
      <c r="BR13" s="121"/>
      <c r="BS13" s="112"/>
      <c r="BT13" s="113"/>
      <c r="BU13" s="113"/>
      <c r="BV13" s="114"/>
      <c r="BW13" s="121"/>
      <c r="BX13" s="117"/>
      <c r="BY13" s="113"/>
      <c r="BZ13" s="113"/>
      <c r="CA13" s="114"/>
      <c r="CB13" s="121"/>
      <c r="CC13" s="117"/>
      <c r="CD13" s="113"/>
      <c r="CE13" s="113"/>
      <c r="CF13" s="114"/>
      <c r="CG13" s="121"/>
      <c r="CH13" s="112"/>
      <c r="CI13" s="113"/>
      <c r="CJ13" s="113"/>
      <c r="CK13" s="114"/>
      <c r="CL13" s="121"/>
      <c r="CM13" s="112"/>
      <c r="CN13" s="113"/>
      <c r="CO13" s="113"/>
      <c r="CP13" s="114"/>
      <c r="CQ13" s="121"/>
      <c r="CR13" s="117"/>
      <c r="CS13" s="113"/>
      <c r="CT13" s="113"/>
      <c r="CU13" s="114"/>
      <c r="CV13" s="121"/>
      <c r="CW13" s="117"/>
      <c r="CX13" s="113"/>
      <c r="CY13" s="113"/>
      <c r="CZ13" s="114"/>
      <c r="DA13" s="121"/>
      <c r="DB13" s="112"/>
      <c r="DC13" s="113"/>
      <c r="DD13" s="113"/>
      <c r="DE13" s="114"/>
      <c r="DF13" s="121"/>
      <c r="DG13" s="117"/>
      <c r="DH13" s="113"/>
      <c r="DI13" s="113"/>
      <c r="DJ13" s="114"/>
      <c r="DK13" s="121"/>
      <c r="DL13" s="112"/>
      <c r="DM13" s="113"/>
      <c r="DN13" s="113"/>
      <c r="DO13" s="114"/>
      <c r="DP13" s="121"/>
      <c r="DQ13" s="117"/>
      <c r="DR13" s="113"/>
      <c r="DS13" s="113"/>
      <c r="DT13" s="114"/>
      <c r="DU13" s="121"/>
      <c r="DV13" s="112"/>
      <c r="DW13" s="113"/>
      <c r="DX13" s="113"/>
      <c r="DY13" s="114"/>
      <c r="DZ13" s="121"/>
      <c r="EA13" s="117"/>
      <c r="EB13" s="113"/>
      <c r="EC13" s="113"/>
      <c r="ED13" s="114"/>
      <c r="EE13" s="121"/>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row>
    <row r="14" spans="2:168" s="1" customFormat="1" ht="30.75" customHeight="1" x14ac:dyDescent="0.2">
      <c r="B14" s="310" t="s">
        <v>53</v>
      </c>
      <c r="C14" s="313" t="s">
        <v>54</v>
      </c>
      <c r="D14" s="313"/>
      <c r="E14" s="7" t="s">
        <v>55</v>
      </c>
      <c r="F14" s="13" t="s">
        <v>54</v>
      </c>
      <c r="G14" s="13"/>
      <c r="H14" s="13"/>
      <c r="I14" s="13"/>
      <c r="J14" s="13"/>
      <c r="K14" s="13"/>
      <c r="L14" s="113"/>
      <c r="M14" s="123"/>
      <c r="N14" s="114"/>
      <c r="O14" s="121"/>
      <c r="P14" s="117"/>
      <c r="Q14" s="117"/>
      <c r="R14" s="124"/>
      <c r="S14" s="114"/>
      <c r="T14" s="121"/>
      <c r="U14" s="117"/>
      <c r="V14" s="117"/>
      <c r="W14" s="124"/>
      <c r="X14" s="114"/>
      <c r="Y14" s="121"/>
      <c r="Z14" s="112"/>
      <c r="AA14" s="113"/>
      <c r="AB14" s="123"/>
      <c r="AC14" s="114"/>
      <c r="AD14" s="121"/>
      <c r="AE14" s="112"/>
      <c r="AF14" s="113"/>
      <c r="AG14" s="123"/>
      <c r="AH14" s="114"/>
      <c r="AI14" s="121"/>
      <c r="AJ14" s="117"/>
      <c r="AK14" s="113"/>
      <c r="AL14" s="123"/>
      <c r="AM14" s="114"/>
      <c r="AN14" s="121"/>
      <c r="AO14" s="117"/>
      <c r="AP14" s="113"/>
      <c r="AQ14" s="123"/>
      <c r="AR14" s="114"/>
      <c r="AS14" s="121"/>
      <c r="AT14" s="112"/>
      <c r="AU14" s="113"/>
      <c r="AV14" s="123"/>
      <c r="AW14" s="114"/>
      <c r="AX14" s="121"/>
      <c r="AY14" s="112"/>
      <c r="AZ14" s="113"/>
      <c r="BA14" s="123"/>
      <c r="BB14" s="114"/>
      <c r="BC14" s="121"/>
      <c r="BD14" s="117"/>
      <c r="BE14" s="113"/>
      <c r="BF14" s="123"/>
      <c r="BG14" s="114"/>
      <c r="BH14" s="121"/>
      <c r="BI14" s="117"/>
      <c r="BJ14" s="113"/>
      <c r="BK14" s="123"/>
      <c r="BL14" s="114"/>
      <c r="BM14" s="121"/>
      <c r="BN14" s="112"/>
      <c r="BO14" s="113"/>
      <c r="BP14" s="123"/>
      <c r="BQ14" s="114"/>
      <c r="BR14" s="121"/>
      <c r="BS14" s="112"/>
      <c r="BT14" s="113"/>
      <c r="BU14" s="123"/>
      <c r="BV14" s="114"/>
      <c r="BW14" s="121"/>
      <c r="BX14" s="117"/>
      <c r="BY14" s="113"/>
      <c r="BZ14" s="123"/>
      <c r="CA14" s="114"/>
      <c r="CB14" s="121"/>
      <c r="CC14" s="117"/>
      <c r="CD14" s="113"/>
      <c r="CE14" s="123"/>
      <c r="CF14" s="114"/>
      <c r="CG14" s="121"/>
      <c r="CH14" s="112"/>
      <c r="CI14" s="113"/>
      <c r="CJ14" s="123"/>
      <c r="CK14" s="114"/>
      <c r="CL14" s="121"/>
      <c r="CM14" s="112"/>
      <c r="CN14" s="113"/>
      <c r="CO14" s="123"/>
      <c r="CP14" s="114"/>
      <c r="CQ14" s="121"/>
      <c r="CR14" s="117"/>
      <c r="CS14" s="113"/>
      <c r="CT14" s="123"/>
      <c r="CU14" s="114"/>
      <c r="CV14" s="121"/>
      <c r="CW14" s="117"/>
      <c r="CX14" s="113"/>
      <c r="CY14" s="123"/>
      <c r="CZ14" s="114"/>
      <c r="DA14" s="121"/>
      <c r="DB14" s="112"/>
      <c r="DC14" s="113"/>
      <c r="DD14" s="123"/>
      <c r="DE14" s="114"/>
      <c r="DF14" s="121"/>
      <c r="DG14" s="117"/>
      <c r="DH14" s="113"/>
      <c r="DI14" s="123"/>
      <c r="DJ14" s="114"/>
      <c r="DK14" s="121"/>
      <c r="DL14" s="112"/>
      <c r="DM14" s="113"/>
      <c r="DN14" s="123"/>
      <c r="DO14" s="114"/>
      <c r="DP14" s="121"/>
      <c r="DQ14" s="117"/>
      <c r="DR14" s="113"/>
      <c r="DS14" s="123"/>
      <c r="DT14" s="114"/>
      <c r="DU14" s="121"/>
      <c r="DV14" s="112"/>
      <c r="DW14" s="113"/>
      <c r="DX14" s="123"/>
      <c r="DY14" s="114"/>
      <c r="DZ14" s="121"/>
      <c r="EA14" s="117"/>
      <c r="EB14" s="113"/>
      <c r="EC14" s="123"/>
      <c r="ED14" s="114"/>
      <c r="EE14" s="121"/>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row>
    <row r="15" spans="2:168" s="1" customFormat="1" ht="86.25" customHeight="1" x14ac:dyDescent="0.2">
      <c r="B15" s="311"/>
      <c r="C15" s="313" t="s">
        <v>58</v>
      </c>
      <c r="D15" s="313"/>
      <c r="E15" s="7" t="s">
        <v>59</v>
      </c>
      <c r="F15" s="13" t="s">
        <v>79</v>
      </c>
      <c r="G15" s="13"/>
      <c r="H15" s="13"/>
      <c r="I15" s="13"/>
      <c r="J15" s="13"/>
      <c r="K15" s="13"/>
      <c r="L15" s="113"/>
      <c r="M15" s="123"/>
      <c r="N15" s="114"/>
      <c r="O15" s="121"/>
      <c r="P15" s="117"/>
      <c r="Q15" s="113"/>
      <c r="R15" s="123"/>
      <c r="S15" s="114"/>
      <c r="T15" s="121"/>
      <c r="U15" s="117"/>
      <c r="V15" s="113"/>
      <c r="W15" s="123"/>
      <c r="X15" s="114"/>
      <c r="Y15" s="121"/>
      <c r="Z15" s="112"/>
      <c r="AA15" s="113"/>
      <c r="AB15" s="123"/>
      <c r="AC15" s="114"/>
      <c r="AD15" s="121"/>
      <c r="AE15" s="112"/>
      <c r="AF15" s="113"/>
      <c r="AG15" s="123"/>
      <c r="AH15" s="114"/>
      <c r="AI15" s="121"/>
      <c r="AJ15" s="117"/>
      <c r="AK15" s="113"/>
      <c r="AL15" s="123"/>
      <c r="AM15" s="114"/>
      <c r="AN15" s="121"/>
      <c r="AO15" s="117"/>
      <c r="AP15" s="113"/>
      <c r="AQ15" s="123"/>
      <c r="AR15" s="114"/>
      <c r="AS15" s="121"/>
      <c r="AT15" s="112"/>
      <c r="AU15" s="113"/>
      <c r="AV15" s="123"/>
      <c r="AW15" s="114"/>
      <c r="AX15" s="121"/>
      <c r="AY15" s="112"/>
      <c r="AZ15" s="113"/>
      <c r="BA15" s="123"/>
      <c r="BB15" s="114"/>
      <c r="BC15" s="121"/>
      <c r="BD15" s="117"/>
      <c r="BE15" s="113"/>
      <c r="BF15" s="123"/>
      <c r="BG15" s="114"/>
      <c r="BH15" s="121"/>
      <c r="BI15" s="117"/>
      <c r="BJ15" s="113"/>
      <c r="BK15" s="123"/>
      <c r="BL15" s="114"/>
      <c r="BM15" s="121"/>
      <c r="BN15" s="112"/>
      <c r="BO15" s="113"/>
      <c r="BP15" s="123"/>
      <c r="BQ15" s="114"/>
      <c r="BR15" s="121"/>
      <c r="BS15" s="112"/>
      <c r="BT15" s="113"/>
      <c r="BU15" s="123"/>
      <c r="BV15" s="114"/>
      <c r="BW15" s="121"/>
      <c r="BX15" s="117"/>
      <c r="BY15" s="113"/>
      <c r="BZ15" s="123"/>
      <c r="CA15" s="114"/>
      <c r="CB15" s="121"/>
      <c r="CC15" s="117"/>
      <c r="CD15" s="113"/>
      <c r="CE15" s="123"/>
      <c r="CF15" s="114"/>
      <c r="CG15" s="121"/>
      <c r="CH15" s="112"/>
      <c r="CI15" s="113"/>
      <c r="CJ15" s="123"/>
      <c r="CK15" s="114"/>
      <c r="CL15" s="121"/>
      <c r="CM15" s="112"/>
      <c r="CN15" s="113"/>
      <c r="CO15" s="123"/>
      <c r="CP15" s="114"/>
      <c r="CQ15" s="121"/>
      <c r="CR15" s="117"/>
      <c r="CS15" s="113"/>
      <c r="CT15" s="123"/>
      <c r="CU15" s="114"/>
      <c r="CV15" s="121"/>
      <c r="CW15" s="117"/>
      <c r="CX15" s="113"/>
      <c r="CY15" s="123"/>
      <c r="CZ15" s="114"/>
      <c r="DA15" s="121"/>
      <c r="DB15" s="112"/>
      <c r="DC15" s="113"/>
      <c r="DD15" s="123"/>
      <c r="DE15" s="114"/>
      <c r="DF15" s="121"/>
      <c r="DG15" s="117"/>
      <c r="DH15" s="113"/>
      <c r="DI15" s="123"/>
      <c r="DJ15" s="114"/>
      <c r="DK15" s="121"/>
      <c r="DL15" s="112"/>
      <c r="DM15" s="113"/>
      <c r="DN15" s="123"/>
      <c r="DO15" s="114"/>
      <c r="DP15" s="121"/>
      <c r="DQ15" s="117"/>
      <c r="DR15" s="113"/>
      <c r="DS15" s="123"/>
      <c r="DT15" s="114"/>
      <c r="DU15" s="121"/>
      <c r="DV15" s="112"/>
      <c r="DW15" s="113"/>
      <c r="DX15" s="123"/>
      <c r="DY15" s="114"/>
      <c r="DZ15" s="121"/>
      <c r="EA15" s="117"/>
      <c r="EB15" s="113"/>
      <c r="EC15" s="123"/>
      <c r="ED15" s="114"/>
      <c r="EE15" s="121"/>
      <c r="EF15" s="117"/>
      <c r="EG15" s="117"/>
      <c r="EH15" s="117"/>
      <c r="EI15" s="117"/>
      <c r="EJ15" s="117"/>
      <c r="EK15" s="117"/>
      <c r="EL15" s="117"/>
      <c r="EM15" s="117"/>
      <c r="EN15" s="117"/>
      <c r="EO15" s="117"/>
      <c r="EP15" s="117"/>
      <c r="EQ15" s="117"/>
      <c r="ER15" s="117"/>
      <c r="ES15" s="117"/>
      <c r="ET15" s="117"/>
      <c r="EU15" s="117"/>
      <c r="EV15" s="117"/>
      <c r="EW15" s="117"/>
      <c r="EX15" s="117"/>
      <c r="EY15" s="117"/>
      <c r="EZ15" s="117"/>
      <c r="FA15" s="117"/>
      <c r="FB15" s="117"/>
      <c r="FC15" s="117"/>
      <c r="FD15" s="117"/>
      <c r="FE15" s="117"/>
      <c r="FF15" s="117"/>
      <c r="FG15" s="117"/>
      <c r="FH15" s="117"/>
      <c r="FI15" s="117"/>
      <c r="FJ15" s="117"/>
      <c r="FK15" s="117"/>
      <c r="FL15" s="117"/>
    </row>
    <row r="16" spans="2:168" s="1" customFormat="1" ht="39" customHeight="1" x14ac:dyDescent="0.2">
      <c r="B16" s="311"/>
      <c r="C16" s="313" t="s">
        <v>63</v>
      </c>
      <c r="D16" s="313"/>
      <c r="E16" s="7" t="s">
        <v>64</v>
      </c>
      <c r="F16" s="8"/>
      <c r="G16" s="8"/>
      <c r="H16" s="8"/>
      <c r="I16" s="8"/>
      <c r="J16" s="8"/>
      <c r="K16" s="8"/>
      <c r="L16" s="113"/>
      <c r="M16" s="123"/>
      <c r="N16" s="114"/>
      <c r="O16" s="121"/>
      <c r="P16" s="117"/>
      <c r="Q16" s="113"/>
      <c r="R16" s="123"/>
      <c r="S16" s="114"/>
      <c r="T16" s="121"/>
      <c r="U16" s="117"/>
      <c r="V16" s="113"/>
      <c r="W16" s="123"/>
      <c r="X16" s="114"/>
      <c r="Y16" s="121"/>
      <c r="Z16" s="112"/>
      <c r="AA16" s="113"/>
      <c r="AB16" s="123"/>
      <c r="AC16" s="114"/>
      <c r="AD16" s="121"/>
      <c r="AE16" s="112"/>
      <c r="AF16" s="113"/>
      <c r="AG16" s="123"/>
      <c r="AH16" s="114"/>
      <c r="AI16" s="121"/>
      <c r="AJ16" s="117"/>
      <c r="AK16" s="113"/>
      <c r="AL16" s="123"/>
      <c r="AM16" s="114"/>
      <c r="AN16" s="121"/>
      <c r="AO16" s="117"/>
      <c r="AP16" s="113"/>
      <c r="AQ16" s="123"/>
      <c r="AR16" s="114"/>
      <c r="AS16" s="121"/>
      <c r="AT16" s="112"/>
      <c r="AU16" s="113"/>
      <c r="AV16" s="123"/>
      <c r="AW16" s="114"/>
      <c r="AX16" s="121"/>
      <c r="AY16" s="112"/>
      <c r="AZ16" s="113"/>
      <c r="BA16" s="123"/>
      <c r="BB16" s="114"/>
      <c r="BC16" s="121"/>
      <c r="BD16" s="117"/>
      <c r="BE16" s="113"/>
      <c r="BF16" s="123"/>
      <c r="BG16" s="114"/>
      <c r="BH16" s="121"/>
      <c r="BI16" s="117"/>
      <c r="BJ16" s="113"/>
      <c r="BK16" s="123"/>
      <c r="BL16" s="114"/>
      <c r="BM16" s="121"/>
      <c r="BN16" s="112"/>
      <c r="BO16" s="113"/>
      <c r="BP16" s="123"/>
      <c r="BQ16" s="114"/>
      <c r="BR16" s="121"/>
      <c r="BS16" s="112"/>
      <c r="BT16" s="113"/>
      <c r="BU16" s="123"/>
      <c r="BV16" s="114"/>
      <c r="BW16" s="121"/>
      <c r="BX16" s="117"/>
      <c r="BY16" s="113"/>
      <c r="BZ16" s="123"/>
      <c r="CA16" s="114"/>
      <c r="CB16" s="121"/>
      <c r="CC16" s="117"/>
      <c r="CD16" s="113"/>
      <c r="CE16" s="123"/>
      <c r="CF16" s="114"/>
      <c r="CG16" s="121"/>
      <c r="CH16" s="112"/>
      <c r="CI16" s="113"/>
      <c r="CJ16" s="123"/>
      <c r="CK16" s="114"/>
      <c r="CL16" s="121"/>
      <c r="CM16" s="112"/>
      <c r="CN16" s="113"/>
      <c r="CO16" s="123"/>
      <c r="CP16" s="114"/>
      <c r="CQ16" s="121"/>
      <c r="CR16" s="117"/>
      <c r="CS16" s="113"/>
      <c r="CT16" s="123"/>
      <c r="CU16" s="114"/>
      <c r="CV16" s="121"/>
      <c r="CW16" s="117"/>
      <c r="CX16" s="113"/>
      <c r="CY16" s="123"/>
      <c r="CZ16" s="114"/>
      <c r="DA16" s="121"/>
      <c r="DB16" s="112"/>
      <c r="DC16" s="113"/>
      <c r="DD16" s="123"/>
      <c r="DE16" s="114"/>
      <c r="DF16" s="121"/>
      <c r="DG16" s="117"/>
      <c r="DH16" s="113"/>
      <c r="DI16" s="123"/>
      <c r="DJ16" s="114"/>
      <c r="DK16" s="121"/>
      <c r="DL16" s="112"/>
      <c r="DM16" s="113"/>
      <c r="DN16" s="123"/>
      <c r="DO16" s="114"/>
      <c r="DP16" s="121"/>
      <c r="DQ16" s="117"/>
      <c r="DR16" s="113"/>
      <c r="DS16" s="123"/>
      <c r="DT16" s="114"/>
      <c r="DU16" s="121"/>
      <c r="DV16" s="112"/>
      <c r="DW16" s="113"/>
      <c r="DX16" s="123"/>
      <c r="DY16" s="114"/>
      <c r="DZ16" s="121"/>
      <c r="EA16" s="117"/>
      <c r="EB16" s="113"/>
      <c r="EC16" s="123"/>
      <c r="ED16" s="114"/>
      <c r="EE16" s="121"/>
      <c r="EF16" s="117"/>
      <c r="EG16" s="117"/>
      <c r="EH16" s="117"/>
      <c r="EI16" s="117"/>
      <c r="EJ16" s="117"/>
      <c r="EK16" s="117"/>
      <c r="EL16" s="117"/>
      <c r="EM16" s="117"/>
      <c r="EN16" s="117"/>
      <c r="EO16" s="117"/>
      <c r="EP16" s="117"/>
      <c r="EQ16" s="117"/>
      <c r="ER16" s="117"/>
      <c r="ES16" s="117"/>
      <c r="ET16" s="117"/>
      <c r="EU16" s="117"/>
      <c r="EV16" s="117"/>
      <c r="EW16" s="117"/>
      <c r="EX16" s="117"/>
      <c r="EY16" s="117"/>
      <c r="EZ16" s="117"/>
      <c r="FA16" s="117"/>
      <c r="FB16" s="117"/>
      <c r="FC16" s="117"/>
      <c r="FD16" s="117"/>
      <c r="FE16" s="117"/>
      <c r="FF16" s="117"/>
      <c r="FG16" s="117"/>
      <c r="FH16" s="117"/>
      <c r="FI16" s="117"/>
      <c r="FJ16" s="117"/>
      <c r="FK16" s="117"/>
      <c r="FL16" s="117"/>
    </row>
    <row r="17" spans="2:168" s="1" customFormat="1" ht="26.25" customHeight="1" x14ac:dyDescent="0.2">
      <c r="B17" s="311"/>
      <c r="C17" s="313" t="s">
        <v>65</v>
      </c>
      <c r="D17" s="313"/>
      <c r="E17" s="7"/>
      <c r="F17" s="8" t="s">
        <v>127</v>
      </c>
      <c r="G17" s="8" t="s">
        <v>127</v>
      </c>
      <c r="H17" s="8" t="s">
        <v>127</v>
      </c>
      <c r="I17" s="8" t="s">
        <v>127</v>
      </c>
      <c r="J17" s="8" t="s">
        <v>127</v>
      </c>
      <c r="K17" s="8" t="s">
        <v>127</v>
      </c>
      <c r="L17" s="113"/>
      <c r="M17" s="123"/>
      <c r="N17" s="114"/>
      <c r="O17" s="121"/>
      <c r="P17" s="117"/>
      <c r="Q17" s="113"/>
      <c r="R17" s="123"/>
      <c r="S17" s="114"/>
      <c r="T17" s="121"/>
      <c r="U17" s="117"/>
      <c r="V17" s="113"/>
      <c r="W17" s="123"/>
      <c r="X17" s="114"/>
      <c r="Y17" s="121"/>
      <c r="Z17" s="112"/>
      <c r="AA17" s="113"/>
      <c r="AB17" s="123"/>
      <c r="AC17" s="114"/>
      <c r="AD17" s="121"/>
      <c r="AE17" s="112"/>
      <c r="AF17" s="113"/>
      <c r="AG17" s="123"/>
      <c r="AH17" s="114"/>
      <c r="AI17" s="121"/>
      <c r="AJ17" s="117"/>
      <c r="AK17" s="113"/>
      <c r="AL17" s="123"/>
      <c r="AM17" s="114"/>
      <c r="AN17" s="121"/>
      <c r="AO17" s="117"/>
      <c r="AP17" s="113"/>
      <c r="AQ17" s="123"/>
      <c r="AR17" s="114"/>
      <c r="AS17" s="121"/>
      <c r="AT17" s="112"/>
      <c r="AU17" s="113"/>
      <c r="AV17" s="123"/>
      <c r="AW17" s="114"/>
      <c r="AX17" s="121"/>
      <c r="AY17" s="112"/>
      <c r="AZ17" s="113"/>
      <c r="BA17" s="123"/>
      <c r="BB17" s="114"/>
      <c r="BC17" s="121"/>
      <c r="BD17" s="117"/>
      <c r="BE17" s="113"/>
      <c r="BF17" s="123"/>
      <c r="BG17" s="114"/>
      <c r="BH17" s="121"/>
      <c r="BI17" s="117"/>
      <c r="BJ17" s="113"/>
      <c r="BK17" s="123"/>
      <c r="BL17" s="114"/>
      <c r="BM17" s="121"/>
      <c r="BN17" s="112"/>
      <c r="BO17" s="113"/>
      <c r="BP17" s="123"/>
      <c r="BQ17" s="114"/>
      <c r="BR17" s="121"/>
      <c r="BS17" s="112"/>
      <c r="BT17" s="113"/>
      <c r="BU17" s="123"/>
      <c r="BV17" s="114"/>
      <c r="BW17" s="121"/>
      <c r="BX17" s="117"/>
      <c r="BY17" s="113"/>
      <c r="BZ17" s="123"/>
      <c r="CA17" s="114"/>
      <c r="CB17" s="121"/>
      <c r="CC17" s="117"/>
      <c r="CD17" s="113"/>
      <c r="CE17" s="123"/>
      <c r="CF17" s="114"/>
      <c r="CG17" s="121"/>
      <c r="CH17" s="112"/>
      <c r="CI17" s="113"/>
      <c r="CJ17" s="123"/>
      <c r="CK17" s="114"/>
      <c r="CL17" s="121"/>
      <c r="CM17" s="112"/>
      <c r="CN17" s="113"/>
      <c r="CO17" s="123"/>
      <c r="CP17" s="114"/>
      <c r="CQ17" s="121"/>
      <c r="CR17" s="117"/>
      <c r="CS17" s="113"/>
      <c r="CT17" s="123"/>
      <c r="CU17" s="114"/>
      <c r="CV17" s="121"/>
      <c r="CW17" s="117"/>
      <c r="CX17" s="113"/>
      <c r="CY17" s="123"/>
      <c r="CZ17" s="114"/>
      <c r="DA17" s="121"/>
      <c r="DB17" s="112"/>
      <c r="DC17" s="113"/>
      <c r="DD17" s="123"/>
      <c r="DE17" s="114"/>
      <c r="DF17" s="121"/>
      <c r="DG17" s="117"/>
      <c r="DH17" s="113"/>
      <c r="DI17" s="123"/>
      <c r="DJ17" s="114"/>
      <c r="DK17" s="121"/>
      <c r="DL17" s="112"/>
      <c r="DM17" s="113"/>
      <c r="DN17" s="123"/>
      <c r="DO17" s="114"/>
      <c r="DP17" s="121"/>
      <c r="DQ17" s="117"/>
      <c r="DR17" s="113"/>
      <c r="DS17" s="123"/>
      <c r="DT17" s="114"/>
      <c r="DU17" s="121"/>
      <c r="DV17" s="112"/>
      <c r="DW17" s="113"/>
      <c r="DX17" s="123"/>
      <c r="DY17" s="114"/>
      <c r="DZ17" s="121"/>
      <c r="EA17" s="117"/>
      <c r="EB17" s="113"/>
      <c r="EC17" s="123"/>
      <c r="ED17" s="114"/>
      <c r="EE17" s="121"/>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row>
    <row r="18" spans="2:168" s="1" customFormat="1" ht="51" x14ac:dyDescent="0.2">
      <c r="B18" s="312"/>
      <c r="C18" s="15" t="s">
        <v>66</v>
      </c>
      <c r="D18" s="15"/>
      <c r="E18" s="7" t="s">
        <v>67</v>
      </c>
      <c r="F18" s="8"/>
      <c r="G18" s="8"/>
      <c r="H18" s="8"/>
      <c r="I18" s="8"/>
      <c r="J18" s="8"/>
      <c r="K18" s="8"/>
      <c r="L18" s="113"/>
      <c r="M18" s="123"/>
      <c r="N18" s="114"/>
      <c r="O18" s="121"/>
      <c r="P18" s="117"/>
      <c r="Q18" s="113"/>
      <c r="R18" s="123"/>
      <c r="S18" s="114"/>
      <c r="T18" s="121"/>
      <c r="U18" s="117"/>
      <c r="V18" s="113"/>
      <c r="W18" s="123"/>
      <c r="X18" s="114"/>
      <c r="Y18" s="121"/>
      <c r="Z18" s="112"/>
      <c r="AA18" s="113"/>
      <c r="AB18" s="123"/>
      <c r="AC18" s="114"/>
      <c r="AD18" s="121"/>
      <c r="AE18" s="112"/>
      <c r="AF18" s="113"/>
      <c r="AG18" s="123"/>
      <c r="AH18" s="114"/>
      <c r="AI18" s="121"/>
      <c r="AJ18" s="117"/>
      <c r="AK18" s="113"/>
      <c r="AL18" s="123"/>
      <c r="AM18" s="114"/>
      <c r="AN18" s="121"/>
      <c r="AO18" s="117"/>
      <c r="AP18" s="113"/>
      <c r="AQ18" s="123"/>
      <c r="AR18" s="114"/>
      <c r="AS18" s="121"/>
      <c r="AT18" s="112"/>
      <c r="AU18" s="113"/>
      <c r="AV18" s="123"/>
      <c r="AW18" s="114"/>
      <c r="AX18" s="121"/>
      <c r="AY18" s="112"/>
      <c r="AZ18" s="113"/>
      <c r="BA18" s="123"/>
      <c r="BB18" s="114"/>
      <c r="BC18" s="121"/>
      <c r="BD18" s="117"/>
      <c r="BE18" s="113"/>
      <c r="BF18" s="123"/>
      <c r="BG18" s="114"/>
      <c r="BH18" s="121"/>
      <c r="BI18" s="117"/>
      <c r="BJ18" s="113"/>
      <c r="BK18" s="123"/>
      <c r="BL18" s="114"/>
      <c r="BM18" s="121"/>
      <c r="BN18" s="112"/>
      <c r="BO18" s="113"/>
      <c r="BP18" s="123"/>
      <c r="BQ18" s="114"/>
      <c r="BR18" s="121"/>
      <c r="BS18" s="112"/>
      <c r="BT18" s="113"/>
      <c r="BU18" s="123"/>
      <c r="BV18" s="114"/>
      <c r="BW18" s="121"/>
      <c r="BX18" s="117"/>
      <c r="BY18" s="113"/>
      <c r="BZ18" s="123"/>
      <c r="CA18" s="114"/>
      <c r="CB18" s="121"/>
      <c r="CC18" s="117"/>
      <c r="CD18" s="113"/>
      <c r="CE18" s="123"/>
      <c r="CF18" s="114"/>
      <c r="CG18" s="121"/>
      <c r="CH18" s="112"/>
      <c r="CI18" s="113"/>
      <c r="CJ18" s="123"/>
      <c r="CK18" s="114"/>
      <c r="CL18" s="121"/>
      <c r="CM18" s="112"/>
      <c r="CN18" s="113"/>
      <c r="CO18" s="123"/>
      <c r="CP18" s="114"/>
      <c r="CQ18" s="121"/>
      <c r="CR18" s="117"/>
      <c r="CS18" s="113"/>
      <c r="CT18" s="123"/>
      <c r="CU18" s="114"/>
      <c r="CV18" s="121"/>
      <c r="CW18" s="117"/>
      <c r="CX18" s="113"/>
      <c r="CY18" s="123"/>
      <c r="CZ18" s="114"/>
      <c r="DA18" s="121"/>
      <c r="DB18" s="112"/>
      <c r="DC18" s="113"/>
      <c r="DD18" s="123"/>
      <c r="DE18" s="114"/>
      <c r="DF18" s="121"/>
      <c r="DG18" s="117"/>
      <c r="DH18" s="113"/>
      <c r="DI18" s="123"/>
      <c r="DJ18" s="114"/>
      <c r="DK18" s="121"/>
      <c r="DL18" s="112"/>
      <c r="DM18" s="113"/>
      <c r="DN18" s="123"/>
      <c r="DO18" s="114"/>
      <c r="DP18" s="121"/>
      <c r="DQ18" s="117"/>
      <c r="DR18" s="113"/>
      <c r="DS18" s="123"/>
      <c r="DT18" s="114"/>
      <c r="DU18" s="121"/>
      <c r="DV18" s="112"/>
      <c r="DW18" s="113"/>
      <c r="DX18" s="123"/>
      <c r="DY18" s="114"/>
      <c r="DZ18" s="121"/>
      <c r="EA18" s="117"/>
      <c r="EB18" s="113"/>
      <c r="EC18" s="123"/>
      <c r="ED18" s="114"/>
      <c r="EE18" s="121"/>
      <c r="EF18" s="117"/>
      <c r="EG18" s="117"/>
      <c r="EH18" s="117"/>
      <c r="EI18" s="117"/>
      <c r="EJ18" s="117"/>
      <c r="EK18" s="117"/>
      <c r="EL18" s="117"/>
      <c r="EM18" s="117"/>
      <c r="EN18" s="117"/>
      <c r="EO18" s="117"/>
      <c r="EP18" s="117"/>
      <c r="EQ18" s="117"/>
      <c r="ER18" s="117"/>
      <c r="ES18" s="117"/>
      <c r="ET18" s="117"/>
      <c r="EU18" s="117"/>
      <c r="EV18" s="117"/>
      <c r="EW18" s="117"/>
      <c r="EX18" s="117"/>
      <c r="EY18" s="117"/>
      <c r="EZ18" s="117"/>
      <c r="FA18" s="117"/>
      <c r="FB18" s="117"/>
      <c r="FC18" s="117"/>
      <c r="FD18" s="117"/>
      <c r="FE18" s="117"/>
      <c r="FF18" s="117"/>
      <c r="FG18" s="117"/>
      <c r="FH18" s="117"/>
      <c r="FI18" s="117"/>
      <c r="FJ18" s="117"/>
      <c r="FK18" s="117"/>
      <c r="FL18" s="117"/>
    </row>
    <row r="19" spans="2:168" s="1" customFormat="1" x14ac:dyDescent="0.2">
      <c r="B19" s="16"/>
      <c r="C19" s="17"/>
      <c r="D19" s="17"/>
      <c r="E19" s="18"/>
      <c r="F19" s="130"/>
      <c r="G19" s="130"/>
      <c r="H19" s="130"/>
      <c r="I19" s="130"/>
      <c r="J19" s="130"/>
      <c r="K19" s="130"/>
      <c r="L19" s="113"/>
      <c r="M19" s="113"/>
      <c r="N19" s="114"/>
      <c r="O19" s="115"/>
      <c r="P19" s="117"/>
      <c r="Q19" s="113"/>
      <c r="R19" s="113"/>
      <c r="S19" s="114"/>
      <c r="T19" s="115"/>
      <c r="U19" s="117"/>
      <c r="V19" s="113"/>
      <c r="W19" s="113"/>
      <c r="X19" s="114"/>
      <c r="Y19" s="115"/>
      <c r="Z19" s="112"/>
      <c r="AA19" s="113"/>
      <c r="AB19" s="113"/>
      <c r="AC19" s="114"/>
      <c r="AD19" s="115"/>
      <c r="AE19" s="112"/>
      <c r="AF19" s="113"/>
      <c r="AG19" s="113"/>
      <c r="AH19" s="114"/>
      <c r="AI19" s="115"/>
      <c r="AJ19" s="117"/>
      <c r="AK19" s="113"/>
      <c r="AL19" s="113"/>
      <c r="AM19" s="114"/>
      <c r="AN19" s="115"/>
      <c r="AO19" s="117"/>
      <c r="AP19" s="113"/>
      <c r="AQ19" s="113"/>
      <c r="AR19" s="114"/>
      <c r="AS19" s="115"/>
      <c r="AT19" s="112"/>
      <c r="AU19" s="113"/>
      <c r="AV19" s="113"/>
      <c r="AW19" s="114"/>
      <c r="AX19" s="115"/>
      <c r="AY19" s="112"/>
      <c r="AZ19" s="113"/>
      <c r="BA19" s="113"/>
      <c r="BB19" s="114"/>
      <c r="BC19" s="115"/>
      <c r="BD19" s="117"/>
      <c r="BE19" s="113"/>
      <c r="BF19" s="113"/>
      <c r="BG19" s="114"/>
      <c r="BH19" s="115"/>
      <c r="BI19" s="117"/>
      <c r="BJ19" s="113"/>
      <c r="BK19" s="113"/>
      <c r="BL19" s="114"/>
      <c r="BM19" s="115"/>
      <c r="BN19" s="112"/>
      <c r="BO19" s="113"/>
      <c r="BP19" s="113"/>
      <c r="BQ19" s="114"/>
      <c r="BR19" s="115"/>
      <c r="BS19" s="112"/>
      <c r="BT19" s="113"/>
      <c r="BU19" s="113"/>
      <c r="BV19" s="114"/>
      <c r="BW19" s="115"/>
      <c r="BX19" s="117"/>
      <c r="BY19" s="113"/>
      <c r="BZ19" s="113"/>
      <c r="CA19" s="114"/>
      <c r="CB19" s="115"/>
      <c r="CC19" s="117"/>
      <c r="CD19" s="113"/>
      <c r="CE19" s="113"/>
      <c r="CF19" s="114"/>
      <c r="CG19" s="115"/>
      <c r="CH19" s="112"/>
      <c r="CI19" s="113"/>
      <c r="CJ19" s="113"/>
      <c r="CK19" s="114"/>
      <c r="CL19" s="115"/>
      <c r="CM19" s="112"/>
      <c r="CN19" s="113"/>
      <c r="CO19" s="113"/>
      <c r="CP19" s="114"/>
      <c r="CQ19" s="115"/>
      <c r="CR19" s="117"/>
      <c r="CS19" s="113"/>
      <c r="CT19" s="113"/>
      <c r="CU19" s="114"/>
      <c r="CV19" s="115"/>
      <c r="CW19" s="117"/>
      <c r="CX19" s="113"/>
      <c r="CY19" s="113"/>
      <c r="CZ19" s="114"/>
      <c r="DA19" s="115"/>
      <c r="DB19" s="112"/>
      <c r="DC19" s="113"/>
      <c r="DD19" s="113"/>
      <c r="DE19" s="114"/>
      <c r="DF19" s="115"/>
      <c r="DG19" s="117"/>
      <c r="DH19" s="113"/>
      <c r="DI19" s="113"/>
      <c r="DJ19" s="114"/>
      <c r="DK19" s="115"/>
      <c r="DL19" s="112"/>
      <c r="DM19" s="113"/>
      <c r="DN19" s="113"/>
      <c r="DO19" s="114"/>
      <c r="DP19" s="115"/>
      <c r="DQ19" s="117"/>
      <c r="DR19" s="113"/>
      <c r="DS19" s="113"/>
      <c r="DT19" s="114"/>
      <c r="DU19" s="115"/>
      <c r="DV19" s="112"/>
      <c r="DW19" s="113"/>
      <c r="DX19" s="113"/>
      <c r="DY19" s="114"/>
      <c r="DZ19" s="115"/>
      <c r="EA19" s="117"/>
      <c r="EB19" s="113"/>
      <c r="EC19" s="113"/>
      <c r="ED19" s="114"/>
      <c r="EE19" s="115"/>
      <c r="EF19" s="117"/>
      <c r="EG19" s="117"/>
      <c r="EH19" s="117"/>
      <c r="EI19" s="117"/>
      <c r="EJ19" s="117"/>
      <c r="EK19" s="117"/>
      <c r="EL19" s="117"/>
      <c r="EM19" s="117"/>
      <c r="EN19" s="117"/>
      <c r="EO19" s="117"/>
      <c r="EP19" s="117"/>
      <c r="EQ19" s="117"/>
      <c r="ER19" s="117"/>
      <c r="ES19" s="117"/>
      <c r="ET19" s="117"/>
      <c r="EU19" s="117"/>
      <c r="EV19" s="117"/>
      <c r="EW19" s="117"/>
      <c r="EX19" s="117"/>
      <c r="EY19" s="117"/>
      <c r="EZ19" s="117"/>
      <c r="FA19" s="117"/>
      <c r="FB19" s="117"/>
      <c r="FC19" s="117"/>
      <c r="FD19" s="117"/>
      <c r="FE19" s="117"/>
      <c r="FF19" s="117"/>
      <c r="FG19" s="117"/>
      <c r="FH19" s="117"/>
      <c r="FI19" s="117"/>
      <c r="FJ19" s="117"/>
      <c r="FK19" s="117"/>
      <c r="FL19" s="117"/>
    </row>
    <row r="20" spans="2:168" s="1" customFormat="1" ht="26.25" customHeight="1" x14ac:dyDescent="0.2">
      <c r="B20" s="318" t="s">
        <v>68</v>
      </c>
      <c r="C20" s="313" t="s">
        <v>69</v>
      </c>
      <c r="D20" s="313"/>
      <c r="E20" s="7" t="s">
        <v>70</v>
      </c>
      <c r="F20" s="8"/>
      <c r="G20" s="8"/>
      <c r="H20" s="8"/>
      <c r="I20" s="8"/>
      <c r="J20" s="8"/>
      <c r="K20" s="8"/>
      <c r="L20" s="125"/>
      <c r="M20" s="125"/>
      <c r="N20" s="114"/>
      <c r="O20" s="121"/>
      <c r="P20" s="117"/>
      <c r="Q20" s="125"/>
      <c r="R20" s="125"/>
      <c r="S20" s="114"/>
      <c r="T20" s="121"/>
      <c r="U20" s="117"/>
      <c r="V20" s="125"/>
      <c r="W20" s="125"/>
      <c r="X20" s="114"/>
      <c r="Y20" s="121"/>
      <c r="Z20" s="112"/>
      <c r="AA20" s="125"/>
      <c r="AB20" s="125"/>
      <c r="AC20" s="114"/>
      <c r="AD20" s="121"/>
      <c r="AE20" s="112"/>
      <c r="AF20" s="125"/>
      <c r="AG20" s="125"/>
      <c r="AH20" s="114"/>
      <c r="AI20" s="121"/>
      <c r="AJ20" s="117"/>
      <c r="AK20" s="125"/>
      <c r="AL20" s="125"/>
      <c r="AM20" s="114"/>
      <c r="AN20" s="121"/>
      <c r="AO20" s="117"/>
      <c r="AP20" s="125"/>
      <c r="AQ20" s="125"/>
      <c r="AR20" s="114"/>
      <c r="AS20" s="121"/>
      <c r="AT20" s="112"/>
      <c r="AU20" s="125"/>
      <c r="AV20" s="125"/>
      <c r="AW20" s="114"/>
      <c r="AX20" s="121"/>
      <c r="AY20" s="112"/>
      <c r="AZ20" s="125"/>
      <c r="BA20" s="125"/>
      <c r="BB20" s="114"/>
      <c r="BC20" s="121"/>
      <c r="BD20" s="117"/>
      <c r="BE20" s="125"/>
      <c r="BF20" s="125"/>
      <c r="BG20" s="114"/>
      <c r="BH20" s="121"/>
      <c r="BI20" s="117"/>
      <c r="BJ20" s="125"/>
      <c r="BK20" s="125"/>
      <c r="BL20" s="114"/>
      <c r="BM20" s="121"/>
      <c r="BN20" s="112"/>
      <c r="BO20" s="125"/>
      <c r="BP20" s="125"/>
      <c r="BQ20" s="114"/>
      <c r="BR20" s="121"/>
      <c r="BS20" s="112"/>
      <c r="BT20" s="125"/>
      <c r="BU20" s="125"/>
      <c r="BV20" s="114"/>
      <c r="BW20" s="121"/>
      <c r="BX20" s="117"/>
      <c r="BY20" s="125"/>
      <c r="BZ20" s="125"/>
      <c r="CA20" s="114"/>
      <c r="CB20" s="121"/>
      <c r="CC20" s="117"/>
      <c r="CD20" s="125"/>
      <c r="CE20" s="125"/>
      <c r="CF20" s="114"/>
      <c r="CG20" s="121"/>
      <c r="CH20" s="112"/>
      <c r="CI20" s="125"/>
      <c r="CJ20" s="125"/>
      <c r="CK20" s="114"/>
      <c r="CL20" s="121"/>
      <c r="CM20" s="112"/>
      <c r="CN20" s="125"/>
      <c r="CO20" s="125"/>
      <c r="CP20" s="114"/>
      <c r="CQ20" s="121"/>
      <c r="CR20" s="117"/>
      <c r="CS20" s="125"/>
      <c r="CT20" s="125"/>
      <c r="CU20" s="114"/>
      <c r="CV20" s="121"/>
      <c r="CW20" s="117"/>
      <c r="CX20" s="125"/>
      <c r="CY20" s="125"/>
      <c r="CZ20" s="114"/>
      <c r="DA20" s="121"/>
      <c r="DB20" s="112"/>
      <c r="DC20" s="125"/>
      <c r="DD20" s="125"/>
      <c r="DE20" s="114"/>
      <c r="DF20" s="121"/>
      <c r="DG20" s="117"/>
      <c r="DH20" s="125"/>
      <c r="DI20" s="125"/>
      <c r="DJ20" s="114"/>
      <c r="DK20" s="121"/>
      <c r="DL20" s="112"/>
      <c r="DM20" s="125"/>
      <c r="DN20" s="125"/>
      <c r="DO20" s="114"/>
      <c r="DP20" s="121"/>
      <c r="DQ20" s="117"/>
      <c r="DR20" s="125"/>
      <c r="DS20" s="125"/>
      <c r="DT20" s="114"/>
      <c r="DU20" s="121"/>
      <c r="DV20" s="112"/>
      <c r="DW20" s="125"/>
      <c r="DX20" s="125"/>
      <c r="DY20" s="114"/>
      <c r="DZ20" s="121"/>
      <c r="EA20" s="117"/>
      <c r="EB20" s="125"/>
      <c r="EC20" s="125"/>
      <c r="ED20" s="114"/>
      <c r="EE20" s="121"/>
      <c r="EF20" s="117"/>
      <c r="EG20" s="117"/>
      <c r="EH20" s="117"/>
      <c r="EI20" s="117"/>
      <c r="EJ20" s="117"/>
      <c r="EK20" s="117"/>
      <c r="EL20" s="117"/>
      <c r="EM20" s="117"/>
      <c r="EN20" s="117"/>
      <c r="EO20" s="117"/>
      <c r="EP20" s="117"/>
      <c r="EQ20" s="117"/>
      <c r="ER20" s="117"/>
      <c r="ES20" s="117"/>
      <c r="ET20" s="117"/>
      <c r="EU20" s="117"/>
      <c r="EV20" s="117"/>
      <c r="EW20" s="117"/>
      <c r="EX20" s="117"/>
      <c r="EY20" s="117"/>
      <c r="EZ20" s="117"/>
      <c r="FA20" s="117"/>
      <c r="FB20" s="117"/>
      <c r="FC20" s="117"/>
      <c r="FD20" s="117"/>
      <c r="FE20" s="117"/>
      <c r="FF20" s="117"/>
      <c r="FG20" s="117"/>
      <c r="FH20" s="117"/>
      <c r="FI20" s="117"/>
      <c r="FJ20" s="117"/>
      <c r="FK20" s="117"/>
      <c r="FL20" s="117"/>
    </row>
    <row r="21" spans="2:168" s="1" customFormat="1" ht="30" customHeight="1" x14ac:dyDescent="0.2">
      <c r="B21" s="319"/>
      <c r="C21" s="313" t="s">
        <v>71</v>
      </c>
      <c r="D21" s="313"/>
      <c r="E21" s="7" t="s">
        <v>72</v>
      </c>
      <c r="F21" s="8"/>
      <c r="G21" s="8"/>
      <c r="H21" s="8"/>
      <c r="I21" s="8"/>
      <c r="J21" s="8"/>
      <c r="K21" s="8"/>
      <c r="L21" s="113"/>
      <c r="M21" s="113"/>
      <c r="N21" s="114"/>
      <c r="O21" s="121"/>
      <c r="P21" s="117"/>
      <c r="Q21" s="113"/>
      <c r="R21" s="113"/>
      <c r="S21" s="114"/>
      <c r="T21" s="121"/>
      <c r="U21" s="117"/>
      <c r="V21" s="113"/>
      <c r="W21" s="113"/>
      <c r="X21" s="114"/>
      <c r="Y21" s="121"/>
      <c r="Z21" s="112"/>
      <c r="AA21" s="113"/>
      <c r="AB21" s="113"/>
      <c r="AC21" s="114"/>
      <c r="AD21" s="121"/>
      <c r="AE21" s="112"/>
      <c r="AF21" s="113"/>
      <c r="AG21" s="113"/>
      <c r="AH21" s="114"/>
      <c r="AI21" s="121"/>
      <c r="AJ21" s="117"/>
      <c r="AK21" s="113"/>
      <c r="AL21" s="113"/>
      <c r="AM21" s="114"/>
      <c r="AN21" s="121"/>
      <c r="AO21" s="117"/>
      <c r="AP21" s="113"/>
      <c r="AQ21" s="113"/>
      <c r="AR21" s="114"/>
      <c r="AS21" s="121"/>
      <c r="AT21" s="112"/>
      <c r="AU21" s="113"/>
      <c r="AV21" s="113"/>
      <c r="AW21" s="114"/>
      <c r="AX21" s="121"/>
      <c r="AY21" s="112"/>
      <c r="AZ21" s="113"/>
      <c r="BA21" s="113"/>
      <c r="BB21" s="114"/>
      <c r="BC21" s="121"/>
      <c r="BD21" s="117"/>
      <c r="BE21" s="113"/>
      <c r="BF21" s="113"/>
      <c r="BG21" s="114"/>
      <c r="BH21" s="121"/>
      <c r="BI21" s="117"/>
      <c r="BJ21" s="113"/>
      <c r="BK21" s="113"/>
      <c r="BL21" s="114"/>
      <c r="BM21" s="121"/>
      <c r="BN21" s="112"/>
      <c r="BO21" s="113"/>
      <c r="BP21" s="113"/>
      <c r="BQ21" s="114"/>
      <c r="BR21" s="121"/>
      <c r="BS21" s="112"/>
      <c r="BT21" s="113"/>
      <c r="BU21" s="113"/>
      <c r="BV21" s="114"/>
      <c r="BW21" s="121"/>
      <c r="BX21" s="117"/>
      <c r="BY21" s="113"/>
      <c r="BZ21" s="113"/>
      <c r="CA21" s="114"/>
      <c r="CB21" s="121"/>
      <c r="CC21" s="117"/>
      <c r="CD21" s="113"/>
      <c r="CE21" s="113"/>
      <c r="CF21" s="114"/>
      <c r="CG21" s="121"/>
      <c r="CH21" s="112"/>
      <c r="CI21" s="113"/>
      <c r="CJ21" s="113"/>
      <c r="CK21" s="114"/>
      <c r="CL21" s="121"/>
      <c r="CM21" s="112"/>
      <c r="CN21" s="113"/>
      <c r="CO21" s="113"/>
      <c r="CP21" s="114"/>
      <c r="CQ21" s="121"/>
      <c r="CR21" s="117"/>
      <c r="CS21" s="113"/>
      <c r="CT21" s="113"/>
      <c r="CU21" s="114"/>
      <c r="CV21" s="121"/>
      <c r="CW21" s="117"/>
      <c r="CX21" s="113"/>
      <c r="CY21" s="113"/>
      <c r="CZ21" s="114"/>
      <c r="DA21" s="121"/>
      <c r="DB21" s="112"/>
      <c r="DC21" s="113"/>
      <c r="DD21" s="113"/>
      <c r="DE21" s="114"/>
      <c r="DF21" s="121"/>
      <c r="DG21" s="117"/>
      <c r="DH21" s="113"/>
      <c r="DI21" s="113"/>
      <c r="DJ21" s="114"/>
      <c r="DK21" s="121"/>
      <c r="DL21" s="112"/>
      <c r="DM21" s="113"/>
      <c r="DN21" s="113"/>
      <c r="DO21" s="114"/>
      <c r="DP21" s="121"/>
      <c r="DQ21" s="117"/>
      <c r="DR21" s="113"/>
      <c r="DS21" s="113"/>
      <c r="DT21" s="114"/>
      <c r="DU21" s="121"/>
      <c r="DV21" s="112"/>
      <c r="DW21" s="113"/>
      <c r="DX21" s="113"/>
      <c r="DY21" s="114"/>
      <c r="DZ21" s="121"/>
      <c r="EA21" s="117"/>
      <c r="EB21" s="113"/>
      <c r="EC21" s="113"/>
      <c r="ED21" s="114"/>
      <c r="EE21" s="121"/>
      <c r="EF21" s="117"/>
      <c r="EG21" s="117"/>
      <c r="EH21" s="117"/>
      <c r="EI21" s="117"/>
      <c r="EJ21" s="117"/>
      <c r="EK21" s="117"/>
      <c r="EL21" s="117"/>
      <c r="EM21" s="117"/>
      <c r="EN21" s="117"/>
      <c r="EO21" s="117"/>
      <c r="EP21" s="117"/>
      <c r="EQ21" s="117"/>
      <c r="ER21" s="117"/>
      <c r="ES21" s="117"/>
      <c r="ET21" s="117"/>
      <c r="EU21" s="117"/>
      <c r="EV21" s="117"/>
      <c r="EW21" s="117"/>
      <c r="EX21" s="117"/>
      <c r="EY21" s="117"/>
      <c r="EZ21" s="117"/>
      <c r="FA21" s="117"/>
      <c r="FB21" s="117"/>
      <c r="FC21" s="117"/>
      <c r="FD21" s="117"/>
      <c r="FE21" s="117"/>
      <c r="FF21" s="117"/>
      <c r="FG21" s="117"/>
      <c r="FH21" s="117"/>
      <c r="FI21" s="117"/>
      <c r="FJ21" s="117"/>
      <c r="FK21" s="117"/>
      <c r="FL21" s="117"/>
    </row>
    <row r="22" spans="2:168" s="1" customFormat="1" x14ac:dyDescent="0.2">
      <c r="I22" s="2"/>
      <c r="J22" s="2"/>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17"/>
      <c r="BN22" s="117"/>
      <c r="BO22" s="117"/>
      <c r="BP22" s="117"/>
      <c r="BQ22" s="117"/>
      <c r="BR22" s="117"/>
      <c r="BS22" s="117"/>
      <c r="BT22" s="117"/>
      <c r="BU22" s="117"/>
      <c r="BV22" s="117"/>
      <c r="BW22" s="117"/>
      <c r="BX22" s="117"/>
      <c r="BY22" s="126"/>
      <c r="BZ22" s="126"/>
      <c r="CA22" s="117"/>
      <c r="CB22" s="117"/>
      <c r="CC22" s="117"/>
      <c r="CD22" s="117"/>
      <c r="CE22" s="117"/>
      <c r="CF22" s="117"/>
      <c r="CG22" s="117"/>
      <c r="CH22" s="117"/>
      <c r="CI22" s="117"/>
      <c r="CJ22" s="117"/>
      <c r="CK22" s="117"/>
      <c r="CL22" s="117"/>
      <c r="CM22" s="117"/>
      <c r="CN22" s="117"/>
      <c r="CO22" s="117"/>
      <c r="CP22" s="117"/>
      <c r="CQ22" s="117"/>
      <c r="CR22" s="117"/>
      <c r="CS22" s="117"/>
      <c r="CT22" s="117"/>
      <c r="CU22" s="117"/>
      <c r="CV22" s="117"/>
      <c r="CW22" s="117"/>
      <c r="CX22" s="117"/>
      <c r="CY22" s="117"/>
      <c r="CZ22" s="117"/>
      <c r="DA22" s="117"/>
      <c r="DB22" s="117"/>
      <c r="DC22" s="117"/>
      <c r="DD22" s="117"/>
      <c r="DE22" s="117"/>
      <c r="DF22" s="117"/>
      <c r="DG22" s="117"/>
      <c r="DH22" s="117"/>
      <c r="DI22" s="117"/>
      <c r="DJ22" s="117"/>
      <c r="DK22" s="117"/>
      <c r="DL22" s="117"/>
      <c r="DM22" s="117"/>
      <c r="DN22" s="117"/>
      <c r="DO22" s="117"/>
      <c r="DP22" s="117"/>
      <c r="DQ22" s="117"/>
      <c r="DR22" s="117"/>
      <c r="DS22" s="117"/>
      <c r="DT22" s="117"/>
      <c r="DU22" s="117"/>
      <c r="DV22" s="117"/>
      <c r="DW22" s="117"/>
      <c r="DX22" s="117"/>
      <c r="DY22" s="117"/>
      <c r="DZ22" s="117"/>
      <c r="EA22" s="117"/>
      <c r="EB22" s="117"/>
      <c r="EC22" s="117"/>
      <c r="ED22" s="117"/>
      <c r="EE22" s="117"/>
      <c r="EF22" s="117"/>
      <c r="EG22" s="117"/>
      <c r="EH22" s="117"/>
      <c r="EI22" s="117"/>
      <c r="EJ22" s="117"/>
      <c r="EK22" s="117"/>
      <c r="EL22" s="117"/>
      <c r="EM22" s="117"/>
      <c r="EN22" s="117"/>
      <c r="EO22" s="117"/>
      <c r="EP22" s="117"/>
      <c r="EQ22" s="117"/>
      <c r="ER22" s="117"/>
      <c r="ES22" s="117"/>
      <c r="ET22" s="117"/>
      <c r="EU22" s="117"/>
      <c r="EV22" s="117"/>
      <c r="EW22" s="117"/>
      <c r="EX22" s="117"/>
      <c r="EY22" s="117"/>
      <c r="EZ22" s="117"/>
      <c r="FA22" s="117"/>
      <c r="FB22" s="117"/>
      <c r="FC22" s="117"/>
      <c r="FD22" s="117"/>
      <c r="FE22" s="117"/>
      <c r="FF22" s="117"/>
      <c r="FG22" s="117"/>
      <c r="FH22" s="117"/>
      <c r="FI22" s="117"/>
      <c r="FJ22" s="117"/>
      <c r="FK22" s="117"/>
      <c r="FL22" s="117"/>
    </row>
    <row r="23" spans="2:168" s="1" customFormat="1" ht="12.75" customHeight="1" x14ac:dyDescent="0.2">
      <c r="I23" s="2"/>
      <c r="J23" s="2"/>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7"/>
      <c r="DD23" s="117"/>
      <c r="DE23" s="117"/>
      <c r="DF23" s="117"/>
      <c r="DG23" s="117"/>
      <c r="DH23" s="117"/>
      <c r="DI23" s="117"/>
      <c r="DJ23" s="117"/>
      <c r="DK23" s="117"/>
      <c r="DL23" s="117"/>
      <c r="DM23" s="117"/>
      <c r="DN23" s="117"/>
      <c r="DO23" s="117"/>
      <c r="DP23" s="117"/>
      <c r="DQ23" s="117"/>
      <c r="DR23" s="117"/>
      <c r="DS23" s="117"/>
      <c r="DT23" s="117"/>
      <c r="DU23" s="117"/>
      <c r="DV23" s="117"/>
      <c r="DW23" s="117"/>
      <c r="DX23" s="117"/>
      <c r="DY23" s="117"/>
      <c r="DZ23" s="117"/>
      <c r="EA23" s="117"/>
      <c r="EB23" s="117"/>
      <c r="EC23" s="117"/>
      <c r="ED23" s="117"/>
      <c r="EE23" s="117"/>
      <c r="EF23" s="117"/>
      <c r="EG23" s="117"/>
      <c r="EH23" s="117"/>
      <c r="EI23" s="117"/>
      <c r="EJ23" s="117"/>
      <c r="EK23" s="117"/>
      <c r="EL23" s="117"/>
      <c r="EM23" s="117"/>
      <c r="EN23" s="117"/>
      <c r="EO23" s="117"/>
      <c r="EP23" s="117"/>
      <c r="EQ23" s="117"/>
      <c r="ER23" s="117"/>
      <c r="ES23" s="117"/>
      <c r="ET23" s="117"/>
      <c r="EU23" s="117"/>
      <c r="EV23" s="117"/>
      <c r="EW23" s="117"/>
      <c r="EX23" s="117"/>
      <c r="EY23" s="117"/>
      <c r="EZ23" s="117"/>
      <c r="FA23" s="117"/>
      <c r="FB23" s="117"/>
      <c r="FC23" s="117"/>
      <c r="FD23" s="117"/>
      <c r="FE23" s="117"/>
      <c r="FF23" s="117"/>
      <c r="FG23" s="117"/>
      <c r="FH23" s="117"/>
      <c r="FI23" s="117"/>
      <c r="FJ23" s="117"/>
      <c r="FK23" s="117"/>
      <c r="FL23" s="117"/>
    </row>
    <row r="24" spans="2:168" s="1" customFormat="1" x14ac:dyDescent="0.2">
      <c r="I24" s="2"/>
      <c r="J24" s="2"/>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117"/>
      <c r="BG24" s="117"/>
      <c r="BH24" s="117"/>
      <c r="BI24" s="117"/>
      <c r="BJ24" s="117"/>
      <c r="BK24" s="117"/>
      <c r="BL24" s="117"/>
      <c r="BM24" s="117"/>
      <c r="BN24" s="117"/>
      <c r="BO24" s="117"/>
      <c r="BP24" s="117"/>
      <c r="BQ24" s="117"/>
      <c r="BR24" s="117"/>
      <c r="BS24" s="117"/>
      <c r="BT24" s="117"/>
      <c r="BU24" s="117"/>
      <c r="BV24" s="117"/>
      <c r="BW24" s="117"/>
      <c r="BX24" s="117"/>
      <c r="BY24" s="117"/>
      <c r="BZ24" s="117"/>
      <c r="CA24" s="117"/>
      <c r="CB24" s="117"/>
      <c r="CC24" s="117"/>
      <c r="CD24" s="117"/>
      <c r="CE24" s="117"/>
      <c r="CF24" s="117"/>
      <c r="CG24" s="117"/>
      <c r="CH24" s="117"/>
      <c r="CI24" s="117"/>
      <c r="CJ24" s="117"/>
      <c r="CK24" s="117"/>
      <c r="CL24" s="117"/>
      <c r="CM24" s="117"/>
      <c r="CN24" s="117"/>
      <c r="CO24" s="117"/>
      <c r="CP24" s="117"/>
      <c r="CQ24" s="117"/>
      <c r="CR24" s="117"/>
      <c r="CS24" s="117"/>
      <c r="CT24" s="117"/>
      <c r="CU24" s="117"/>
      <c r="CV24" s="117"/>
      <c r="CW24" s="117"/>
      <c r="CX24" s="117"/>
      <c r="CY24" s="117"/>
      <c r="CZ24" s="117"/>
      <c r="DA24" s="117"/>
      <c r="DB24" s="117"/>
      <c r="DC24" s="117"/>
      <c r="DD24" s="117"/>
      <c r="DE24" s="117"/>
      <c r="DF24" s="117"/>
      <c r="DG24" s="117"/>
      <c r="DH24" s="117"/>
      <c r="DI24" s="117"/>
      <c r="DJ24" s="117"/>
      <c r="DK24" s="117"/>
      <c r="DL24" s="117"/>
      <c r="DM24" s="117"/>
      <c r="DN24" s="117"/>
      <c r="DO24" s="117"/>
      <c r="DP24" s="117"/>
      <c r="DQ24" s="117"/>
      <c r="DR24" s="117"/>
      <c r="DS24" s="117"/>
      <c r="DT24" s="117"/>
      <c r="DU24" s="117"/>
      <c r="DV24" s="117"/>
      <c r="DW24" s="117"/>
      <c r="DX24" s="117"/>
      <c r="DY24" s="117"/>
      <c r="DZ24" s="117"/>
      <c r="EA24" s="117"/>
      <c r="EB24" s="117"/>
      <c r="EC24" s="117"/>
      <c r="ED24" s="117"/>
      <c r="EE24" s="117"/>
      <c r="EF24" s="117"/>
      <c r="EG24" s="117"/>
      <c r="EH24" s="117"/>
      <c r="EI24" s="117"/>
      <c r="EJ24" s="117"/>
      <c r="EK24" s="117"/>
      <c r="EL24" s="117"/>
      <c r="EM24" s="117"/>
      <c r="EN24" s="117"/>
      <c r="EO24" s="117"/>
      <c r="EP24" s="117"/>
      <c r="EQ24" s="117"/>
      <c r="ER24" s="117"/>
      <c r="ES24" s="117"/>
      <c r="ET24" s="117"/>
      <c r="EU24" s="117"/>
      <c r="EV24" s="117"/>
      <c r="EW24" s="117"/>
      <c r="EX24" s="117"/>
      <c r="EY24" s="117"/>
      <c r="EZ24" s="117"/>
      <c r="FA24" s="117"/>
      <c r="FB24" s="117"/>
      <c r="FC24" s="117"/>
      <c r="FD24" s="117"/>
      <c r="FE24" s="117"/>
      <c r="FF24" s="117"/>
      <c r="FG24" s="117"/>
      <c r="FH24" s="117"/>
      <c r="FI24" s="117"/>
      <c r="FJ24" s="117"/>
      <c r="FK24" s="117"/>
      <c r="FL24" s="117"/>
    </row>
    <row r="25" spans="2:168" s="1" customFormat="1" x14ac:dyDescent="0.2">
      <c r="J25" s="2"/>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17"/>
      <c r="BV25" s="117"/>
      <c r="BW25" s="117"/>
      <c r="BX25" s="117"/>
      <c r="BY25" s="117"/>
      <c r="BZ25" s="117"/>
      <c r="CA25" s="117"/>
      <c r="CB25" s="117"/>
      <c r="CC25" s="117"/>
      <c r="CD25" s="117"/>
      <c r="CE25" s="117"/>
      <c r="CF25" s="117"/>
      <c r="CG25" s="117"/>
      <c r="CH25" s="117"/>
      <c r="CI25" s="117"/>
      <c r="CJ25" s="117"/>
      <c r="CK25" s="117"/>
      <c r="CL25" s="117"/>
      <c r="CM25" s="117"/>
      <c r="CN25" s="117"/>
      <c r="CO25" s="117"/>
      <c r="CP25" s="117"/>
      <c r="CQ25" s="117"/>
      <c r="CR25" s="117"/>
      <c r="CS25" s="117"/>
      <c r="CT25" s="117"/>
      <c r="CU25" s="117"/>
      <c r="CV25" s="117"/>
      <c r="CW25" s="117"/>
      <c r="CX25" s="117"/>
      <c r="CY25" s="117"/>
      <c r="CZ25" s="117"/>
      <c r="DA25" s="117"/>
      <c r="DB25" s="117"/>
      <c r="DC25" s="117"/>
      <c r="DD25" s="117"/>
      <c r="DE25" s="117"/>
      <c r="DF25" s="117"/>
      <c r="DG25" s="117"/>
      <c r="DH25" s="117"/>
      <c r="DI25" s="117"/>
      <c r="DJ25" s="117"/>
      <c r="DK25" s="117"/>
      <c r="DL25" s="117"/>
      <c r="DM25" s="117"/>
      <c r="DN25" s="117"/>
      <c r="DO25" s="117"/>
      <c r="DP25" s="117"/>
      <c r="DQ25" s="117"/>
      <c r="DR25" s="117"/>
      <c r="DS25" s="117"/>
      <c r="DT25" s="117"/>
      <c r="DU25" s="117"/>
      <c r="DV25" s="117"/>
      <c r="DW25" s="117"/>
      <c r="DX25" s="117"/>
      <c r="DY25" s="117"/>
      <c r="DZ25" s="117"/>
      <c r="EA25" s="117"/>
      <c r="EB25" s="117"/>
      <c r="EC25" s="117"/>
      <c r="ED25" s="117"/>
      <c r="EE25" s="117"/>
      <c r="EF25" s="117"/>
      <c r="EG25" s="117"/>
      <c r="EH25" s="117"/>
      <c r="EI25" s="117"/>
      <c r="EJ25" s="117"/>
      <c r="EK25" s="117"/>
      <c r="EL25" s="117"/>
      <c r="EM25" s="117"/>
      <c r="EN25" s="117"/>
      <c r="EO25" s="117"/>
      <c r="EP25" s="117"/>
      <c r="EQ25" s="117"/>
      <c r="ER25" s="117"/>
      <c r="ES25" s="117"/>
      <c r="ET25" s="117"/>
      <c r="EU25" s="117"/>
      <c r="EV25" s="117"/>
      <c r="EW25" s="117"/>
      <c r="EX25" s="117"/>
      <c r="EY25" s="117"/>
      <c r="EZ25" s="117"/>
      <c r="FA25" s="117"/>
      <c r="FB25" s="117"/>
      <c r="FC25" s="117"/>
      <c r="FD25" s="117"/>
      <c r="FE25" s="117"/>
      <c r="FF25" s="117"/>
      <c r="FG25" s="117"/>
      <c r="FH25" s="117"/>
      <c r="FI25" s="117"/>
      <c r="FJ25" s="117"/>
      <c r="FK25" s="117"/>
      <c r="FL25" s="117"/>
    </row>
    <row r="26" spans="2:168" s="1" customFormat="1" x14ac:dyDescent="0.2">
      <c r="J26" s="2"/>
    </row>
    <row r="27" spans="2:168" s="1" customFormat="1" x14ac:dyDescent="0.2">
      <c r="J27" s="2"/>
    </row>
    <row r="28" spans="2:168" s="1" customFormat="1" x14ac:dyDescent="0.2">
      <c r="J28" s="2"/>
    </row>
    <row r="29" spans="2:168" s="1" customFormat="1" x14ac:dyDescent="0.2"/>
    <row r="30" spans="2:168" s="1" customFormat="1" x14ac:dyDescent="0.2"/>
    <row r="31" spans="2:168" s="1" customFormat="1" x14ac:dyDescent="0.2"/>
    <row r="32" spans="2:168" s="1" customFormat="1" x14ac:dyDescent="0.2"/>
    <row r="33" spans="1:15" s="1" customFormat="1" x14ac:dyDescent="0.2"/>
    <row r="34" spans="1:15" s="1" customFormat="1" x14ac:dyDescent="0.2"/>
    <row r="35" spans="1:15" s="1" customFormat="1" x14ac:dyDescent="0.2"/>
    <row r="36" spans="1:15" s="1" customFormat="1" x14ac:dyDescent="0.2"/>
    <row r="37" spans="1:15" s="1" customFormat="1" x14ac:dyDescent="0.2"/>
    <row r="38" spans="1:15" s="1" customFormat="1" x14ac:dyDescent="0.2"/>
    <row r="39" spans="1:15" s="1" customFormat="1" x14ac:dyDescent="0.2"/>
    <row r="40" spans="1:15" s="1" customFormat="1" ht="16.5" x14ac:dyDescent="0.3">
      <c r="B40" s="32"/>
      <c r="C40" s="33"/>
      <c r="E40" s="34"/>
      <c r="F40" s="34"/>
      <c r="G40" s="35"/>
      <c r="I40" s="36"/>
    </row>
    <row r="41" spans="1:15" s="1" customFormat="1" ht="15.75" x14ac:dyDescent="0.25">
      <c r="A41" s="37"/>
      <c r="B41" s="38"/>
      <c r="C41" s="39"/>
      <c r="D41" s="40"/>
      <c r="E41" s="40"/>
      <c r="F41" s="41"/>
      <c r="J41" s="42"/>
      <c r="K41" s="43"/>
      <c r="L41" s="43"/>
      <c r="M41" s="42"/>
      <c r="N41" s="43"/>
      <c r="O41" s="42"/>
    </row>
    <row r="42" spans="1:15" s="1" customFormat="1" ht="16.5" x14ac:dyDescent="0.3">
      <c r="F42" s="41"/>
      <c r="G42" s="41"/>
      <c r="H42" s="42"/>
      <c r="I42" s="44"/>
      <c r="J42" s="45"/>
      <c r="K42" s="46"/>
      <c r="L42" s="47"/>
      <c r="M42" s="42"/>
      <c r="N42" s="47"/>
      <c r="O42" s="48"/>
    </row>
    <row r="43" spans="1:15" s="1" customFormat="1" x14ac:dyDescent="0.2">
      <c r="F43" s="41"/>
      <c r="G43" s="41"/>
      <c r="H43" s="42"/>
      <c r="J43" s="45"/>
      <c r="K43" s="46"/>
      <c r="L43" s="47"/>
      <c r="M43" s="42"/>
      <c r="N43" s="47"/>
      <c r="O43" s="48"/>
    </row>
    <row r="44" spans="1:15" s="1" customFormat="1" x14ac:dyDescent="0.2">
      <c r="F44" s="41"/>
      <c r="G44" s="41"/>
      <c r="H44" s="42"/>
      <c r="J44" s="45"/>
      <c r="K44" s="46"/>
      <c r="L44" s="42"/>
      <c r="M44" s="42"/>
      <c r="N44" s="47"/>
      <c r="O44" s="48"/>
    </row>
    <row r="45" spans="1:15" s="1" customFormat="1" x14ac:dyDescent="0.2">
      <c r="F45" s="41"/>
      <c r="G45" s="41"/>
      <c r="H45" s="42"/>
      <c r="J45" s="45"/>
      <c r="K45" s="49"/>
      <c r="L45" s="42"/>
      <c r="M45" s="42"/>
      <c r="N45" s="47"/>
      <c r="O45" s="48"/>
    </row>
    <row r="46" spans="1:15" s="1" customFormat="1" x14ac:dyDescent="0.2">
      <c r="F46" s="41"/>
      <c r="G46" s="41"/>
      <c r="H46" s="42"/>
      <c r="J46" s="45"/>
      <c r="K46" s="49"/>
      <c r="L46" s="42"/>
      <c r="M46" s="42"/>
      <c r="N46" s="47"/>
      <c r="O46" s="48"/>
    </row>
    <row r="47" spans="1:15" s="1" customFormat="1" x14ac:dyDescent="0.2">
      <c r="F47" s="41"/>
      <c r="G47" s="41"/>
      <c r="H47" s="42"/>
      <c r="I47" s="34"/>
      <c r="J47" s="42"/>
      <c r="K47" s="49"/>
      <c r="L47" s="42"/>
      <c r="M47" s="42"/>
      <c r="N47" s="47"/>
      <c r="O47" s="48"/>
    </row>
    <row r="48" spans="1:15" s="1" customFormat="1" x14ac:dyDescent="0.2">
      <c r="F48" s="41"/>
      <c r="G48" s="41"/>
      <c r="H48" s="42"/>
      <c r="I48" s="42"/>
      <c r="J48" s="42"/>
      <c r="K48" s="49"/>
      <c r="L48" s="42"/>
      <c r="M48" s="42"/>
      <c r="N48" s="42"/>
      <c r="O48" s="49"/>
    </row>
    <row r="49" spans="6:15" s="1" customFormat="1" x14ac:dyDescent="0.2">
      <c r="F49" s="41"/>
      <c r="G49" s="41"/>
      <c r="H49" s="42"/>
      <c r="I49" s="42"/>
      <c r="J49" s="42"/>
      <c r="K49" s="49"/>
      <c r="L49" s="42"/>
      <c r="M49" s="42"/>
      <c r="N49" s="42"/>
      <c r="O49" s="49"/>
    </row>
    <row r="50" spans="6:15" s="1" customFormat="1" x14ac:dyDescent="0.2">
      <c r="F50" s="41"/>
      <c r="G50" s="41"/>
      <c r="H50" s="42"/>
      <c r="I50" s="42"/>
      <c r="J50" s="42"/>
      <c r="K50" s="49"/>
      <c r="L50" s="42"/>
      <c r="M50" s="42"/>
      <c r="N50" s="42"/>
      <c r="O50" s="49"/>
    </row>
    <row r="51" spans="6:15" s="1" customFormat="1" x14ac:dyDescent="0.2">
      <c r="F51" s="41"/>
      <c r="G51" s="41"/>
      <c r="H51" s="42"/>
      <c r="I51" s="42"/>
      <c r="J51" s="42"/>
      <c r="K51" s="49"/>
      <c r="L51" s="42"/>
      <c r="M51" s="42"/>
      <c r="N51" s="42"/>
      <c r="O51" s="49"/>
    </row>
    <row r="52" spans="6:15" s="1" customFormat="1" x14ac:dyDescent="0.2">
      <c r="F52" s="41"/>
      <c r="G52" s="41"/>
      <c r="H52" s="42"/>
      <c r="I52" s="42"/>
      <c r="J52" s="42"/>
      <c r="K52" s="49"/>
      <c r="L52" s="42"/>
      <c r="M52" s="42"/>
      <c r="N52" s="42"/>
      <c r="O52" s="49"/>
    </row>
    <row r="53" spans="6:15" s="1" customFormat="1" x14ac:dyDescent="0.2">
      <c r="F53" s="41"/>
      <c r="G53" s="41"/>
      <c r="H53" s="42"/>
      <c r="I53" s="42"/>
      <c r="J53" s="42"/>
      <c r="K53" s="49"/>
      <c r="L53" s="42"/>
      <c r="M53" s="42"/>
      <c r="N53" s="42"/>
      <c r="O53" s="49"/>
    </row>
    <row r="54" spans="6:15" s="1" customFormat="1" x14ac:dyDescent="0.2">
      <c r="F54" s="41"/>
      <c r="G54" s="41"/>
      <c r="H54" s="42"/>
      <c r="I54" s="42"/>
      <c r="J54" s="42"/>
      <c r="K54" s="49"/>
      <c r="L54" s="42"/>
      <c r="M54" s="42"/>
      <c r="N54" s="42"/>
      <c r="O54" s="49"/>
    </row>
    <row r="55" spans="6:15" s="1" customFormat="1" x14ac:dyDescent="0.2">
      <c r="F55" s="41"/>
      <c r="G55" s="41"/>
      <c r="H55" s="42"/>
      <c r="I55" s="42"/>
      <c r="J55" s="42"/>
      <c r="K55" s="49"/>
      <c r="L55" s="42"/>
      <c r="M55" s="42"/>
      <c r="N55" s="42"/>
      <c r="O55" s="49"/>
    </row>
    <row r="56" spans="6:15" s="1" customFormat="1" x14ac:dyDescent="0.2">
      <c r="F56" s="41"/>
      <c r="G56" s="41"/>
      <c r="H56" s="42"/>
      <c r="I56" s="42"/>
      <c r="J56" s="42"/>
      <c r="K56" s="49"/>
      <c r="L56" s="42"/>
      <c r="M56" s="42"/>
      <c r="N56" s="42"/>
      <c r="O56" s="49"/>
    </row>
    <row r="57" spans="6:15" s="1" customFormat="1" x14ac:dyDescent="0.2">
      <c r="F57" s="41"/>
      <c r="G57" s="41"/>
      <c r="H57" s="42"/>
      <c r="I57" s="42"/>
      <c r="J57" s="42"/>
      <c r="K57" s="49"/>
      <c r="L57" s="42"/>
      <c r="M57" s="42"/>
      <c r="N57" s="42"/>
      <c r="O57" s="49"/>
    </row>
    <row r="58" spans="6:15" s="1" customFormat="1" x14ac:dyDescent="0.2">
      <c r="F58" s="41"/>
      <c r="G58" s="41"/>
      <c r="H58" s="42"/>
      <c r="I58" s="42"/>
      <c r="J58" s="42"/>
      <c r="K58" s="49"/>
      <c r="L58" s="42"/>
      <c r="M58" s="42"/>
      <c r="N58" s="42"/>
      <c r="O58" s="49"/>
    </row>
    <row r="59" spans="6:15" s="1" customFormat="1" x14ac:dyDescent="0.2">
      <c r="F59" s="41"/>
      <c r="G59" s="41"/>
      <c r="H59" s="42"/>
      <c r="I59" s="42"/>
      <c r="J59" s="42"/>
      <c r="K59" s="49"/>
      <c r="L59" s="42"/>
      <c r="M59" s="42"/>
      <c r="N59" s="42"/>
      <c r="O59" s="49"/>
    </row>
    <row r="60" spans="6:15" s="1" customFormat="1" x14ac:dyDescent="0.2">
      <c r="F60" s="41"/>
      <c r="G60" s="41"/>
      <c r="H60" s="42"/>
      <c r="I60" s="42"/>
      <c r="J60" s="42"/>
      <c r="K60" s="49"/>
      <c r="L60" s="42"/>
      <c r="M60" s="42"/>
      <c r="N60" s="42"/>
      <c r="O60" s="49"/>
    </row>
    <row r="61" spans="6:15" s="1" customFormat="1" x14ac:dyDescent="0.2">
      <c r="F61" s="41"/>
      <c r="G61" s="41"/>
      <c r="H61" s="42"/>
      <c r="I61" s="42"/>
      <c r="J61" s="42"/>
      <c r="K61" s="49"/>
      <c r="L61" s="42"/>
      <c r="M61" s="42"/>
      <c r="N61" s="42"/>
      <c r="O61" s="49"/>
    </row>
    <row r="62" spans="6:15" x14ac:dyDescent="0.2">
      <c r="F62" s="80"/>
      <c r="G62" s="80"/>
      <c r="H62" s="81"/>
      <c r="I62" s="81"/>
      <c r="J62" s="81"/>
      <c r="K62" s="83"/>
      <c r="L62" s="81"/>
      <c r="M62" s="81"/>
      <c r="N62" s="81"/>
      <c r="O62" s="83"/>
    </row>
    <row r="63" spans="6:15" x14ac:dyDescent="0.2">
      <c r="F63" s="80"/>
      <c r="G63" s="80"/>
      <c r="H63" s="81"/>
      <c r="I63" s="81"/>
      <c r="J63" s="81"/>
      <c r="K63" s="83"/>
      <c r="L63" s="81"/>
      <c r="M63" s="81"/>
      <c r="N63" s="81"/>
      <c r="O63" s="83"/>
    </row>
    <row r="64" spans="6:15" x14ac:dyDescent="0.2">
      <c r="F64" s="80"/>
      <c r="G64" s="80"/>
      <c r="H64" s="81"/>
      <c r="I64" s="81"/>
      <c r="J64" s="81"/>
      <c r="K64" s="83"/>
      <c r="L64" s="81"/>
      <c r="M64" s="81"/>
      <c r="N64" s="81"/>
      <c r="O64" s="83"/>
    </row>
    <row r="65" spans="1:15" x14ac:dyDescent="0.2">
      <c r="F65" s="80"/>
      <c r="G65" s="80"/>
      <c r="H65" s="81"/>
      <c r="I65" s="81"/>
      <c r="J65" s="81"/>
      <c r="K65" s="83"/>
      <c r="L65" s="81"/>
      <c r="M65" s="81"/>
      <c r="N65" s="81"/>
      <c r="O65" s="83"/>
    </row>
    <row r="66" spans="1:15" x14ac:dyDescent="0.2">
      <c r="F66" s="80"/>
      <c r="G66" s="80"/>
      <c r="H66" s="81"/>
      <c r="I66" s="81"/>
      <c r="J66" s="81"/>
      <c r="K66" s="83"/>
      <c r="L66" s="81"/>
      <c r="M66" s="81"/>
      <c r="N66" s="81"/>
      <c r="O66" s="83"/>
    </row>
    <row r="67" spans="1:15" x14ac:dyDescent="0.2">
      <c r="F67" s="80"/>
      <c r="G67" s="80"/>
      <c r="H67" s="81"/>
      <c r="I67" s="81"/>
      <c r="J67" s="81"/>
      <c r="K67" s="83"/>
      <c r="L67" s="81"/>
      <c r="M67" s="81"/>
      <c r="N67" s="81"/>
      <c r="O67" s="83"/>
    </row>
    <row r="68" spans="1:15" ht="24" customHeight="1" x14ac:dyDescent="0.2">
      <c r="D68" s="84"/>
      <c r="E68" s="84"/>
      <c r="F68" s="80"/>
      <c r="G68" s="80"/>
      <c r="H68" s="81"/>
      <c r="I68" s="81"/>
      <c r="J68" s="81"/>
      <c r="K68" s="83"/>
      <c r="L68" s="81"/>
      <c r="M68" s="81"/>
      <c r="N68" s="81"/>
      <c r="O68" s="83"/>
    </row>
    <row r="69" spans="1:15" x14ac:dyDescent="0.2">
      <c r="G69" s="80"/>
    </row>
    <row r="71" spans="1:15" ht="16.5" x14ac:dyDescent="0.3">
      <c r="A71" s="85"/>
      <c r="B71" s="316"/>
      <c r="C71" s="316"/>
      <c r="D71" s="86"/>
      <c r="E71" s="317"/>
      <c r="F71" s="317"/>
      <c r="G71" s="85"/>
      <c r="H71" s="82"/>
      <c r="I71" s="81"/>
      <c r="J71" s="87"/>
      <c r="K71" s="87"/>
      <c r="L71" s="88"/>
      <c r="M71" s="88"/>
    </row>
    <row r="72" spans="1:15" ht="16.5" x14ac:dyDescent="0.3">
      <c r="A72" s="85"/>
      <c r="B72" s="89"/>
      <c r="C72" s="89"/>
      <c r="D72" s="89"/>
      <c r="E72" s="90"/>
      <c r="F72" s="90"/>
      <c r="G72" s="85"/>
      <c r="H72" s="47"/>
      <c r="I72" s="48"/>
      <c r="J72" s="87"/>
      <c r="K72" s="87"/>
      <c r="L72" s="91"/>
      <c r="M72" s="91"/>
    </row>
    <row r="73" spans="1:15" ht="16.5" x14ac:dyDescent="0.3">
      <c r="A73" s="85"/>
      <c r="D73" s="92"/>
      <c r="E73" s="92"/>
      <c r="F73" s="93"/>
      <c r="G73" s="85"/>
      <c r="H73" s="47"/>
      <c r="I73" s="48"/>
      <c r="J73" s="87"/>
      <c r="K73" s="87"/>
      <c r="L73" s="91"/>
      <c r="M73" s="93"/>
    </row>
    <row r="74" spans="1:15" ht="16.5" x14ac:dyDescent="0.3">
      <c r="A74" s="85"/>
      <c r="D74" s="92"/>
      <c r="E74" s="92"/>
      <c r="F74" s="93"/>
      <c r="G74" s="85"/>
      <c r="H74" s="47"/>
      <c r="I74" s="48"/>
      <c r="J74" s="87"/>
      <c r="K74" s="87"/>
      <c r="L74" s="91"/>
      <c r="M74" s="93"/>
    </row>
    <row r="75" spans="1:15" ht="16.5" x14ac:dyDescent="0.3">
      <c r="A75" s="85"/>
      <c r="D75" s="92"/>
      <c r="E75" s="92"/>
      <c r="F75" s="93"/>
      <c r="G75" s="85"/>
      <c r="H75" s="47"/>
      <c r="I75" s="48"/>
      <c r="J75" s="87"/>
      <c r="K75" s="87"/>
      <c r="L75" s="91"/>
      <c r="M75" s="93"/>
    </row>
    <row r="76" spans="1:15" ht="16.5" x14ac:dyDescent="0.3">
      <c r="A76" s="85"/>
      <c r="D76" s="92"/>
      <c r="E76" s="92"/>
      <c r="F76" s="93"/>
      <c r="G76" s="85"/>
      <c r="H76" s="47"/>
      <c r="I76" s="48"/>
      <c r="J76" s="87"/>
      <c r="K76" s="87"/>
      <c r="L76" s="91"/>
      <c r="M76" s="93"/>
    </row>
    <row r="77" spans="1:15" ht="16.5" x14ac:dyDescent="0.3">
      <c r="A77" s="85"/>
      <c r="D77" s="92"/>
      <c r="E77" s="92"/>
      <c r="F77" s="93"/>
      <c r="G77" s="85"/>
      <c r="H77" s="47"/>
      <c r="I77" s="48"/>
      <c r="J77" s="87"/>
      <c r="K77" s="87"/>
      <c r="L77" s="91"/>
      <c r="M77" s="93"/>
    </row>
    <row r="78" spans="1:15" ht="16.5" x14ac:dyDescent="0.3">
      <c r="A78" s="85"/>
      <c r="D78" s="92"/>
      <c r="E78" s="94"/>
      <c r="F78" s="95"/>
      <c r="G78" s="85"/>
      <c r="H78" s="47"/>
      <c r="I78" s="48"/>
      <c r="J78" s="87"/>
      <c r="K78" s="87"/>
      <c r="L78" s="91"/>
      <c r="M78" s="93"/>
    </row>
    <row r="79" spans="1:15" ht="16.5" x14ac:dyDescent="0.3">
      <c r="A79" s="85"/>
      <c r="D79" s="92"/>
      <c r="E79" s="92"/>
      <c r="F79" s="93"/>
      <c r="G79" s="85"/>
      <c r="H79" s="85"/>
      <c r="I79" s="85"/>
      <c r="J79" s="87"/>
      <c r="K79" s="87"/>
      <c r="L79" s="91"/>
      <c r="M79" s="93"/>
    </row>
    <row r="80" spans="1:15" ht="16.5" x14ac:dyDescent="0.3">
      <c r="A80" s="85"/>
      <c r="B80" s="1" t="s">
        <v>73</v>
      </c>
      <c r="C80" s="1" t="s">
        <v>38</v>
      </c>
      <c r="D80" s="1"/>
      <c r="E80" s="1"/>
      <c r="F80" s="1"/>
      <c r="G80" s="1"/>
      <c r="H80" s="1"/>
      <c r="I80" s="1"/>
      <c r="J80" s="87"/>
      <c r="K80" s="87"/>
      <c r="M80" s="93"/>
    </row>
    <row r="81" spans="2:9" x14ac:dyDescent="0.2">
      <c r="B81" s="1"/>
      <c r="C81" s="1" t="s">
        <v>31</v>
      </c>
      <c r="D81" s="1"/>
      <c r="E81" s="1"/>
      <c r="F81" s="1"/>
      <c r="G81" s="1"/>
      <c r="H81" s="1"/>
      <c r="I81" s="1"/>
    </row>
    <row r="82" spans="2:9" x14ac:dyDescent="0.2">
      <c r="B82" s="1"/>
      <c r="C82" s="1" t="s">
        <v>30</v>
      </c>
      <c r="D82" s="1"/>
      <c r="E82" s="1"/>
      <c r="F82" s="1"/>
      <c r="G82" s="1"/>
      <c r="H82" s="1"/>
      <c r="I82" s="1"/>
    </row>
    <row r="83" spans="2:9" x14ac:dyDescent="0.2">
      <c r="B83" s="1"/>
      <c r="C83" s="1"/>
      <c r="D83" s="1"/>
      <c r="E83" s="1"/>
      <c r="F83" s="1"/>
      <c r="G83" s="1"/>
      <c r="H83" s="1"/>
      <c r="I83" s="1"/>
    </row>
    <row r="84" spans="2:9" ht="25.5" x14ac:dyDescent="0.2">
      <c r="B84" s="1"/>
      <c r="C84" s="314" t="s">
        <v>74</v>
      </c>
      <c r="D84" s="315"/>
      <c r="E84" s="314" t="s">
        <v>75</v>
      </c>
      <c r="F84" s="315"/>
      <c r="G84" s="19"/>
      <c r="H84" s="19" t="s">
        <v>76</v>
      </c>
      <c r="I84" s="19"/>
    </row>
    <row r="85" spans="2:9" x14ac:dyDescent="0.2">
      <c r="B85" s="1"/>
      <c r="C85" s="20" t="s">
        <v>77</v>
      </c>
      <c r="D85" s="20" t="s">
        <v>78</v>
      </c>
      <c r="E85" s="20" t="s">
        <v>54</v>
      </c>
      <c r="F85" s="20" t="s">
        <v>79</v>
      </c>
      <c r="G85" s="21" t="s">
        <v>80</v>
      </c>
      <c r="H85" s="22"/>
      <c r="I85" s="22"/>
    </row>
    <row r="86" spans="2:9" ht="16.5" x14ac:dyDescent="0.3">
      <c r="B86" s="1"/>
      <c r="C86" s="23" t="s">
        <v>81</v>
      </c>
      <c r="D86" s="24" t="s">
        <v>82</v>
      </c>
      <c r="E86" s="14" t="s">
        <v>57</v>
      </c>
      <c r="F86" s="14" t="s">
        <v>83</v>
      </c>
      <c r="G86" s="25" t="s">
        <v>84</v>
      </c>
      <c r="H86" s="22" t="s">
        <v>83</v>
      </c>
      <c r="I86" s="26" t="s">
        <v>85</v>
      </c>
    </row>
    <row r="87" spans="2:9" ht="16.5" x14ac:dyDescent="0.3">
      <c r="B87" s="1"/>
      <c r="C87" s="27" t="s">
        <v>86</v>
      </c>
      <c r="D87" s="28" t="s">
        <v>87</v>
      </c>
      <c r="E87" s="14" t="s">
        <v>88</v>
      </c>
      <c r="F87" s="14" t="s">
        <v>169</v>
      </c>
      <c r="G87" s="25" t="s">
        <v>89</v>
      </c>
      <c r="H87" s="22" t="s">
        <v>90</v>
      </c>
      <c r="I87" s="26" t="s">
        <v>82</v>
      </c>
    </row>
    <row r="88" spans="2:9" ht="16.5" x14ac:dyDescent="0.3">
      <c r="B88" s="1"/>
      <c r="C88" s="27" t="s">
        <v>91</v>
      </c>
      <c r="D88" s="28" t="s">
        <v>92</v>
      </c>
      <c r="E88" s="14" t="s">
        <v>56</v>
      </c>
      <c r="F88" s="14" t="s">
        <v>93</v>
      </c>
      <c r="G88" s="25" t="s">
        <v>94</v>
      </c>
      <c r="H88" s="22" t="s">
        <v>93</v>
      </c>
      <c r="I88" s="26" t="s">
        <v>95</v>
      </c>
    </row>
    <row r="89" spans="2:9" ht="16.5" x14ac:dyDescent="0.3">
      <c r="B89" s="1"/>
      <c r="C89" s="27" t="s">
        <v>51</v>
      </c>
      <c r="D89" s="28" t="s">
        <v>96</v>
      </c>
      <c r="E89" s="14" t="s">
        <v>97</v>
      </c>
      <c r="F89" s="14" t="s">
        <v>61</v>
      </c>
      <c r="G89" s="25" t="s">
        <v>96</v>
      </c>
      <c r="H89" s="22" t="s">
        <v>61</v>
      </c>
      <c r="I89" s="26" t="s">
        <v>95</v>
      </c>
    </row>
    <row r="90" spans="2:9" ht="16.5" x14ac:dyDescent="0.3">
      <c r="B90" s="1"/>
      <c r="C90" s="27" t="s">
        <v>52</v>
      </c>
      <c r="D90" s="28" t="s">
        <v>94</v>
      </c>
      <c r="E90" s="14" t="s">
        <v>98</v>
      </c>
      <c r="F90" s="14" t="s">
        <v>62</v>
      </c>
      <c r="G90" s="25" t="s">
        <v>92</v>
      </c>
      <c r="H90" s="22" t="s">
        <v>62</v>
      </c>
      <c r="I90" s="26" t="s">
        <v>95</v>
      </c>
    </row>
    <row r="91" spans="2:9" ht="16.5" x14ac:dyDescent="0.3">
      <c r="B91" s="1"/>
      <c r="C91" s="29" t="s">
        <v>99</v>
      </c>
      <c r="D91" s="30" t="s">
        <v>94</v>
      </c>
      <c r="E91" s="14" t="s">
        <v>93</v>
      </c>
      <c r="F91" s="14" t="s">
        <v>60</v>
      </c>
      <c r="G91" s="25" t="s">
        <v>87</v>
      </c>
      <c r="H91" s="22" t="s">
        <v>60</v>
      </c>
      <c r="I91" s="26" t="s">
        <v>92</v>
      </c>
    </row>
    <row r="92" spans="2:9" ht="16.5" x14ac:dyDescent="0.3">
      <c r="B92" s="1"/>
      <c r="C92" s="31"/>
      <c r="D92" s="26"/>
      <c r="E92" s="14" t="s">
        <v>100</v>
      </c>
      <c r="F92" s="14" t="s">
        <v>101</v>
      </c>
      <c r="G92" s="25" t="s">
        <v>82</v>
      </c>
      <c r="H92" s="22" t="s">
        <v>101</v>
      </c>
      <c r="I92" s="26" t="s">
        <v>92</v>
      </c>
    </row>
  </sheetData>
  <sheetProtection formatCells="0" formatColumns="0" formatRows="0"/>
  <mergeCells count="73">
    <mergeCell ref="B3:E3"/>
    <mergeCell ref="L3:O3"/>
    <mergeCell ref="Q3:T3"/>
    <mergeCell ref="V3:Y3"/>
    <mergeCell ref="AA3:AD3"/>
    <mergeCell ref="EB3:EE3"/>
    <mergeCell ref="CI3:CL3"/>
    <mergeCell ref="CN3:CQ3"/>
    <mergeCell ref="CS3:CV3"/>
    <mergeCell ref="CX3:DA3"/>
    <mergeCell ref="DC3:DF3"/>
    <mergeCell ref="DW3:DZ3"/>
    <mergeCell ref="DM3:DP3"/>
    <mergeCell ref="DR3:DU3"/>
    <mergeCell ref="BY3:CB3"/>
    <mergeCell ref="CD3:CG3"/>
    <mergeCell ref="BE3:BH3"/>
    <mergeCell ref="BJ3:BM3"/>
    <mergeCell ref="DH3:DK3"/>
    <mergeCell ref="BO3:BR3"/>
    <mergeCell ref="BT3:BW3"/>
    <mergeCell ref="AK3:AN3"/>
    <mergeCell ref="AP3:AS3"/>
    <mergeCell ref="AU3:AX3"/>
    <mergeCell ref="AZ3:BC3"/>
    <mergeCell ref="AF3:AI3"/>
    <mergeCell ref="EC4:ED4"/>
    <mergeCell ref="C5:D5"/>
    <mergeCell ref="C6:D6"/>
    <mergeCell ref="DI4:DJ4"/>
    <mergeCell ref="DN4:DO4"/>
    <mergeCell ref="DS4:DT4"/>
    <mergeCell ref="C4:D4"/>
    <mergeCell ref="M4:N4"/>
    <mergeCell ref="R4:S4"/>
    <mergeCell ref="W4:X4"/>
    <mergeCell ref="DX4:DY4"/>
    <mergeCell ref="AG4:AH4"/>
    <mergeCell ref="AL4:AM4"/>
    <mergeCell ref="AQ4:AR4"/>
    <mergeCell ref="AV4:AW4"/>
    <mergeCell ref="BP4:BQ4"/>
    <mergeCell ref="C8:D8"/>
    <mergeCell ref="C9:D9"/>
    <mergeCell ref="CY4:CZ4"/>
    <mergeCell ref="DD4:DE4"/>
    <mergeCell ref="BU4:BV4"/>
    <mergeCell ref="BZ4:CA4"/>
    <mergeCell ref="CE4:CF4"/>
    <mergeCell ref="CJ4:CK4"/>
    <mergeCell ref="CO4:CP4"/>
    <mergeCell ref="CT4:CU4"/>
    <mergeCell ref="AB4:AC4"/>
    <mergeCell ref="C7:D7"/>
    <mergeCell ref="BA4:BB4"/>
    <mergeCell ref="BF4:BG4"/>
    <mergeCell ref="BK4:BL4"/>
    <mergeCell ref="E84:F84"/>
    <mergeCell ref="B71:C71"/>
    <mergeCell ref="E71:F71"/>
    <mergeCell ref="B20:B21"/>
    <mergeCell ref="C20:D20"/>
    <mergeCell ref="C10:D10"/>
    <mergeCell ref="C11:D11"/>
    <mergeCell ref="C12:D12"/>
    <mergeCell ref="C13:D13"/>
    <mergeCell ref="C84:D84"/>
    <mergeCell ref="C21:D21"/>
    <mergeCell ref="B14:B18"/>
    <mergeCell ref="C14:D14"/>
    <mergeCell ref="C15:D15"/>
    <mergeCell ref="C16:D16"/>
    <mergeCell ref="C17:D17"/>
  </mergeCells>
  <phoneticPr fontId="30" type="noConversion"/>
  <conditionalFormatting sqref="F17:F18 F5:K12">
    <cfRule type="containsText" dxfId="8" priority="16" stopIfTrue="1" operator="containsText" text="Low">
      <formula>NOT(ISERROR(SEARCH("Low",F5)))</formula>
    </cfRule>
    <cfRule type="cellIs" dxfId="7" priority="17" stopIfTrue="1" operator="equal">
      <formula>"High"</formula>
    </cfRule>
    <cfRule type="cellIs" dxfId="6" priority="18" stopIfTrue="1" operator="equal">
      <formula>"Medium"</formula>
    </cfRule>
  </conditionalFormatting>
  <conditionalFormatting sqref="G18:K18 F5:K12">
    <cfRule type="containsText" dxfId="5" priority="7" stopIfTrue="1" operator="containsText" text="Low">
      <formula>NOT(ISERROR(SEARCH("Low",F5)))</formula>
    </cfRule>
    <cfRule type="cellIs" dxfId="4" priority="8" stopIfTrue="1" operator="equal">
      <formula>"High"</formula>
    </cfRule>
    <cfRule type="cellIs" dxfId="3" priority="9" stopIfTrue="1" operator="equal">
      <formula>"Medium"</formula>
    </cfRule>
  </conditionalFormatting>
  <conditionalFormatting sqref="G17:K17">
    <cfRule type="containsText" dxfId="2" priority="1" stopIfTrue="1" operator="containsText" text="Low">
      <formula>NOT(ISERROR(SEARCH("Low",G17)))</formula>
    </cfRule>
    <cfRule type="cellIs" dxfId="1" priority="2" stopIfTrue="1" operator="equal">
      <formula>"High"</formula>
    </cfRule>
    <cfRule type="cellIs" dxfId="0" priority="3" stopIfTrue="1" operator="equal">
      <formula>"Medium"</formula>
    </cfRule>
  </conditionalFormatting>
  <dataValidations count="4">
    <dataValidation type="list" allowBlank="1" showInputMessage="1" showErrorMessage="1" sqref="F14:K14">
      <formula1>$E$85:$E$92</formula1>
    </dataValidation>
    <dataValidation type="list" allowBlank="1" showInputMessage="1" showErrorMessage="1" sqref="F15:K15">
      <formula1>$F$85:$F$92</formula1>
    </dataValidation>
    <dataValidation type="list" allowBlank="1" showInputMessage="1" showErrorMessage="1" sqref="F13:K13">
      <formula1>$C$86:$C$91</formula1>
    </dataValidation>
    <dataValidation type="list" allowBlank="1" showInputMessage="1" showErrorMessage="1" sqref="F16:K16">
      <formula1>$C$80:$C$83</formula1>
    </dataValidation>
  </dataValidations>
  <pageMargins left="0.7" right="0.7" top="0.75" bottom="0.75" header="0.3" footer="0.3"/>
  <pageSetup paperSize="8"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4"/>
  <sheetViews>
    <sheetView topLeftCell="C1" workbookViewId="0">
      <selection activeCell="I5" sqref="I5"/>
    </sheetView>
  </sheetViews>
  <sheetFormatPr defaultRowHeight="12.75" x14ac:dyDescent="0.2"/>
  <cols>
    <col min="1" max="1" width="9.140625" style="127" customWidth="1"/>
    <col min="2" max="2" width="22.140625" style="127" customWidth="1"/>
    <col min="3" max="3" width="5.85546875" style="127" customWidth="1"/>
    <col min="4" max="4" width="9.140625" style="127" customWidth="1"/>
    <col min="5" max="5" width="18" style="127" customWidth="1"/>
    <col min="6" max="6" width="25.42578125" style="127" customWidth="1"/>
    <col min="7" max="10" width="9.140625" style="127" customWidth="1"/>
    <col min="11" max="11" width="10.5703125" style="127" customWidth="1"/>
    <col min="12" max="12" width="17.28515625" style="127" customWidth="1"/>
    <col min="13" max="13" width="9.140625" style="127" customWidth="1"/>
    <col min="14" max="14" width="12.85546875" style="127" customWidth="1"/>
    <col min="15" max="16" width="9.140625" style="127" customWidth="1"/>
    <col min="17" max="17" width="9.42578125" style="127" customWidth="1"/>
    <col min="18" max="19" width="9.140625" style="127" customWidth="1"/>
    <col min="20" max="20" width="11.140625" style="127" customWidth="1"/>
    <col min="21" max="21" width="9.140625" style="127" customWidth="1"/>
    <col min="22" max="22" width="42.85546875" style="127" customWidth="1"/>
    <col min="23" max="23" width="9.140625" style="127" customWidth="1"/>
    <col min="24" max="16384" width="9.140625" style="127"/>
  </cols>
  <sheetData>
    <row r="1" spans="2:28" customFormat="1" ht="13.5" thickBot="1" x14ac:dyDescent="0.25">
      <c r="N1" s="127"/>
      <c r="O1" s="127"/>
      <c r="P1" s="127"/>
      <c r="Q1" s="127"/>
      <c r="R1" s="127"/>
      <c r="S1" s="127"/>
      <c r="V1" s="197" t="s">
        <v>153</v>
      </c>
    </row>
    <row r="2" spans="2:28" customFormat="1" ht="13.5" thickBot="1" x14ac:dyDescent="0.25">
      <c r="G2" s="327" t="s">
        <v>26</v>
      </c>
      <c r="H2" s="328"/>
      <c r="I2" s="328"/>
      <c r="J2" s="328"/>
      <c r="K2" s="328"/>
      <c r="L2" s="329"/>
      <c r="M2" s="141" t="s">
        <v>116</v>
      </c>
      <c r="N2" s="330" t="s">
        <v>117</v>
      </c>
      <c r="O2" s="330"/>
      <c r="P2" s="330"/>
      <c r="Q2" s="330"/>
      <c r="R2" s="330"/>
      <c r="S2" s="331"/>
    </row>
    <row r="3" spans="2:28" customFormat="1" ht="23.25" thickBot="1" x14ac:dyDescent="0.25">
      <c r="B3" s="72" t="s">
        <v>118</v>
      </c>
      <c r="C3" s="73" t="s">
        <v>26</v>
      </c>
      <c r="F3" s="156"/>
      <c r="G3" s="161" t="str">
        <f>CONCATENATE('National only PAF'!$E$3," - ",'National only PAF'!$E$5)</f>
        <v>Option 1 - &lt;insert&gt;</v>
      </c>
      <c r="H3" s="161" t="str">
        <f>CONCATENATE('National only PAF'!$F$3," - ",'National only PAF'!$F$5)</f>
        <v>Option 2 - 0</v>
      </c>
      <c r="I3" s="161" t="str">
        <f>CONCATENATE('National only PAF'!$G$3," - ",'National only PAF'!$G$5)</f>
        <v>Option 3 - 0</v>
      </c>
      <c r="J3" s="161" t="str">
        <f>CONCATENATE('National only PAF'!$H$3," - ",'National only PAF'!$H$5)</f>
        <v>Option 4 - 0</v>
      </c>
      <c r="K3" s="161" t="str">
        <f>CONCATENATE('National only PAF'!$I$3," - ",'National only PAF'!$I$5)</f>
        <v>Option 5 - 0</v>
      </c>
      <c r="L3" s="161" t="str">
        <f>CONCATENATE('National only PAF'!$J$3," - ",'National only PAF'!$J$5)</f>
        <v>Option 6 - 0</v>
      </c>
      <c r="M3" s="162">
        <f>SUM(M4,M10,M14,M21,M24)</f>
        <v>10</v>
      </c>
      <c r="N3" s="276" t="str">
        <f>CONCATENATE('National only PAF'!$E$3," - ",'National only PAF'!$E$5)</f>
        <v>Option 1 - &lt;insert&gt;</v>
      </c>
      <c r="O3" s="276" t="str">
        <f>CONCATENATE('National only PAF'!$F$3," - ",'National only PAF'!$F$5)</f>
        <v>Option 2 - 0</v>
      </c>
      <c r="P3" s="276" t="str">
        <f>CONCATENATE('National only PAF'!$G$3," - ",'National only PAF'!$G$5)</f>
        <v>Option 3 - 0</v>
      </c>
      <c r="Q3" s="276" t="str">
        <f>CONCATENATE('National only PAF'!$H$3," - ",'National only PAF'!$H$5)</f>
        <v>Option 4 - 0</v>
      </c>
      <c r="R3" s="276" t="str">
        <f>CONCATENATE('National only PAF'!$I$3," - ",'National only PAF'!$I$5)</f>
        <v>Option 5 - 0</v>
      </c>
      <c r="S3" s="276" t="str">
        <f>CONCATENATE('National only PAF'!$J$3," - ",'National only PAF'!$J$5)</f>
        <v>Option 6 - 0</v>
      </c>
      <c r="V3" s="183" t="s">
        <v>132</v>
      </c>
      <c r="W3" s="179" t="s">
        <v>119</v>
      </c>
      <c r="X3" s="180" t="s">
        <v>18</v>
      </c>
      <c r="Y3" s="180" t="s">
        <v>19</v>
      </c>
      <c r="Z3" s="180" t="s">
        <v>20</v>
      </c>
      <c r="AA3" s="180" t="s">
        <v>21</v>
      </c>
      <c r="AB3" s="181" t="s">
        <v>22</v>
      </c>
    </row>
    <row r="4" spans="2:28" customFormat="1" ht="30.75" thickBot="1" x14ac:dyDescent="0.25">
      <c r="B4" s="76" t="s">
        <v>107</v>
      </c>
      <c r="C4" s="71">
        <v>-3</v>
      </c>
      <c r="F4" s="157" t="str">
        <f>'National only PAF'!B5</f>
        <v>Promote Economic Growth</v>
      </c>
      <c r="G4" s="171"/>
      <c r="H4" s="172"/>
      <c r="I4" s="172"/>
      <c r="J4" s="172"/>
      <c r="K4" s="172"/>
      <c r="L4" s="173"/>
      <c r="M4" s="174">
        <v>1</v>
      </c>
      <c r="N4" s="238" t="e">
        <f t="shared" ref="N4:S4" si="0">SUM(N5:N9)</f>
        <v>#N/A</v>
      </c>
      <c r="O4" s="238" t="e">
        <f t="shared" si="0"/>
        <v>#N/A</v>
      </c>
      <c r="P4" s="238" t="e">
        <f t="shared" si="0"/>
        <v>#N/A</v>
      </c>
      <c r="Q4" s="238" t="e">
        <f t="shared" si="0"/>
        <v>#N/A</v>
      </c>
      <c r="R4" s="238" t="e">
        <f t="shared" si="0"/>
        <v>#N/A</v>
      </c>
      <c r="S4" s="238" t="e">
        <f t="shared" si="0"/>
        <v>#N/A</v>
      </c>
      <c r="V4" s="196" t="s">
        <v>0</v>
      </c>
      <c r="W4" s="182" t="e">
        <f>G5</f>
        <v>#N/A</v>
      </c>
      <c r="X4" s="154" t="e">
        <f t="shared" ref="X4:AA4" si="1">H5</f>
        <v>#N/A</v>
      </c>
      <c r="Y4" s="154" t="e">
        <f t="shared" si="1"/>
        <v>#N/A</v>
      </c>
      <c r="Z4" s="154" t="e">
        <f t="shared" si="1"/>
        <v>#N/A</v>
      </c>
      <c r="AA4" s="154" t="e">
        <f t="shared" si="1"/>
        <v>#N/A</v>
      </c>
      <c r="AB4" s="155" t="e">
        <f>L5</f>
        <v>#N/A</v>
      </c>
    </row>
    <row r="5" spans="2:28" customFormat="1" ht="30.75" thickBot="1" x14ac:dyDescent="0.25">
      <c r="B5" s="74" t="s">
        <v>102</v>
      </c>
      <c r="C5" s="69">
        <v>-2</v>
      </c>
      <c r="F5" s="158">
        <f>'National only PAF'!B6</f>
        <v>1</v>
      </c>
      <c r="G5" s="166" t="e">
        <f>VLOOKUP('National only PAF'!E6,Protected!$B$4:$C$10,2,0)</f>
        <v>#N/A</v>
      </c>
      <c r="H5" s="167" t="e">
        <f>VLOOKUP('National only PAF'!F6,Protected!$B$4:$C$10,2,0)</f>
        <v>#N/A</v>
      </c>
      <c r="I5" s="167" t="e">
        <f>VLOOKUP('National only PAF'!G6,Protected!$B$4:$C$10,2,0)</f>
        <v>#N/A</v>
      </c>
      <c r="J5" s="167" t="e">
        <f>VLOOKUP('National only PAF'!H6,Protected!$B$4:$C$10,2,0)</f>
        <v>#N/A</v>
      </c>
      <c r="K5" s="167" t="e">
        <f>VLOOKUP('National only PAF'!I6,Protected!$B$4:$C$10,2,0)</f>
        <v>#N/A</v>
      </c>
      <c r="L5" s="168" t="e">
        <f>VLOOKUP('National only PAF'!J6,Protected!$B$4:$C$10,2,0)</f>
        <v>#N/A</v>
      </c>
      <c r="M5" s="169">
        <f>$M$4/($F$9-$F$5+1)</f>
        <v>0.2</v>
      </c>
      <c r="N5" s="219" t="e">
        <f>$M5*G5</f>
        <v>#N/A</v>
      </c>
      <c r="O5" s="217" t="e">
        <f t="shared" ref="O5:O29" si="2">$M5*H5</f>
        <v>#N/A</v>
      </c>
      <c r="P5" s="217" t="e">
        <f t="shared" ref="P5:P29" si="3">$M5*I5</f>
        <v>#N/A</v>
      </c>
      <c r="Q5" s="217" t="e">
        <f t="shared" ref="Q5:Q29" si="4">$M5*J5</f>
        <v>#N/A</v>
      </c>
      <c r="R5" s="217" t="e">
        <f t="shared" ref="R5:R29" si="5">$M5*K5</f>
        <v>#N/A</v>
      </c>
      <c r="S5" s="218" t="e">
        <f t="shared" ref="S5:S29" si="6">$M5*L5</f>
        <v>#N/A</v>
      </c>
      <c r="V5" s="194" t="s">
        <v>1</v>
      </c>
      <c r="W5" s="182" t="e">
        <f t="shared" ref="W5:W8" si="7">G6</f>
        <v>#N/A</v>
      </c>
      <c r="X5" s="154" t="e">
        <f t="shared" ref="X5:X8" si="8">H6</f>
        <v>#N/A</v>
      </c>
      <c r="Y5" s="154" t="e">
        <f t="shared" ref="Y5:Y8" si="9">I6</f>
        <v>#N/A</v>
      </c>
      <c r="Z5" s="154" t="e">
        <f t="shared" ref="Z5:Z8" si="10">J6</f>
        <v>#N/A</v>
      </c>
      <c r="AA5" s="154" t="e">
        <f t="shared" ref="AA5:AA8" si="11">K6</f>
        <v>#N/A</v>
      </c>
      <c r="AB5" s="155" t="e">
        <f t="shared" ref="AB5:AB8" si="12">L6</f>
        <v>#N/A</v>
      </c>
    </row>
    <row r="6" spans="2:28" customFormat="1" ht="30.75" thickBot="1" x14ac:dyDescent="0.25">
      <c r="B6" s="74" t="s">
        <v>103</v>
      </c>
      <c r="C6" s="69">
        <v>-1</v>
      </c>
      <c r="F6" s="159">
        <f>'National only PAF'!B7</f>
        <v>2</v>
      </c>
      <c r="G6" s="97" t="e">
        <f>VLOOKUP('National only PAF'!E7,Protected!$B$4:$C$10,2,0)</f>
        <v>#N/A</v>
      </c>
      <c r="H6" s="131" t="e">
        <f>VLOOKUP('National only PAF'!F7,Protected!$B$4:$C$10,2,0)</f>
        <v>#N/A</v>
      </c>
      <c r="I6" s="131" t="e">
        <f>VLOOKUP('National only PAF'!G7,Protected!$B$4:$C$10,2,0)</f>
        <v>#N/A</v>
      </c>
      <c r="J6" s="131" t="e">
        <f>VLOOKUP('National only PAF'!H7,Protected!$B$4:$C$10,2,0)</f>
        <v>#N/A</v>
      </c>
      <c r="K6" s="131" t="e">
        <f>VLOOKUP('National only PAF'!I7,Protected!$B$4:$C$10,2,0)</f>
        <v>#N/A</v>
      </c>
      <c r="L6" s="98" t="e">
        <f>VLOOKUP('National only PAF'!J7,Protected!$B$4:$C$10,2,0)</f>
        <v>#N/A</v>
      </c>
      <c r="M6" s="163">
        <f>$M$4/($F$9-$F$5+1)</f>
        <v>0.2</v>
      </c>
      <c r="N6" s="227" t="e">
        <f t="shared" ref="N6:N29" si="13">$M6*G6</f>
        <v>#N/A</v>
      </c>
      <c r="O6" s="225" t="e">
        <f t="shared" si="2"/>
        <v>#N/A</v>
      </c>
      <c r="P6" s="225" t="e">
        <f t="shared" si="3"/>
        <v>#N/A</v>
      </c>
      <c r="Q6" s="225" t="e">
        <f t="shared" si="4"/>
        <v>#N/A</v>
      </c>
      <c r="R6" s="225" t="e">
        <f t="shared" si="5"/>
        <v>#N/A</v>
      </c>
      <c r="S6" s="226" t="e">
        <f t="shared" si="6"/>
        <v>#N/A</v>
      </c>
      <c r="V6" s="195" t="s">
        <v>2</v>
      </c>
      <c r="W6" s="182" t="e">
        <f t="shared" si="7"/>
        <v>#N/A</v>
      </c>
      <c r="X6" s="154" t="e">
        <f t="shared" si="8"/>
        <v>#N/A</v>
      </c>
      <c r="Y6" s="154" t="e">
        <f t="shared" si="9"/>
        <v>#N/A</v>
      </c>
      <c r="Z6" s="154" t="e">
        <f t="shared" si="10"/>
        <v>#N/A</v>
      </c>
      <c r="AA6" s="154" t="e">
        <f t="shared" si="11"/>
        <v>#N/A</v>
      </c>
      <c r="AB6" s="155" t="e">
        <f t="shared" si="12"/>
        <v>#N/A</v>
      </c>
    </row>
    <row r="7" spans="2:28" customFormat="1" ht="30.75" thickBot="1" x14ac:dyDescent="0.25">
      <c r="B7" s="74" t="s">
        <v>104</v>
      </c>
      <c r="C7" s="69">
        <v>0</v>
      </c>
      <c r="F7" s="159">
        <f>'National only PAF'!B8</f>
        <v>3</v>
      </c>
      <c r="G7" s="97" t="e">
        <f>VLOOKUP('National only PAF'!E8,Protected!$B$4:$C$10,2,0)</f>
        <v>#N/A</v>
      </c>
      <c r="H7" s="131" t="e">
        <f>VLOOKUP('National only PAF'!F8,Protected!$B$4:$C$10,2,0)</f>
        <v>#N/A</v>
      </c>
      <c r="I7" s="131" t="e">
        <f>VLOOKUP('National only PAF'!G8,Protected!$B$4:$C$10,2,0)</f>
        <v>#N/A</v>
      </c>
      <c r="J7" s="131" t="e">
        <f>VLOOKUP('National only PAF'!H8,Protected!$B$4:$C$10,2,0)</f>
        <v>#N/A</v>
      </c>
      <c r="K7" s="131" t="e">
        <f>VLOOKUP('National only PAF'!I8,Protected!$B$4:$C$10,2,0)</f>
        <v>#N/A</v>
      </c>
      <c r="L7" s="98" t="e">
        <f>VLOOKUP('National only PAF'!J8,Protected!$B$4:$C$10,2,0)</f>
        <v>#N/A</v>
      </c>
      <c r="M7" s="163">
        <f>$M$4/($F$9-$F$5+1)</f>
        <v>0.2</v>
      </c>
      <c r="N7" s="227" t="e">
        <f t="shared" si="13"/>
        <v>#N/A</v>
      </c>
      <c r="O7" s="225" t="e">
        <f t="shared" si="2"/>
        <v>#N/A</v>
      </c>
      <c r="P7" s="225" t="e">
        <f t="shared" si="3"/>
        <v>#N/A</v>
      </c>
      <c r="Q7" s="225" t="e">
        <f t="shared" si="4"/>
        <v>#N/A</v>
      </c>
      <c r="R7" s="225" t="e">
        <f t="shared" si="5"/>
        <v>#N/A</v>
      </c>
      <c r="S7" s="226" t="e">
        <f t="shared" si="6"/>
        <v>#N/A</v>
      </c>
      <c r="V7" s="193" t="s">
        <v>4</v>
      </c>
      <c r="W7" s="182" t="e">
        <f t="shared" si="7"/>
        <v>#N/A</v>
      </c>
      <c r="X7" s="154" t="e">
        <f t="shared" si="8"/>
        <v>#N/A</v>
      </c>
      <c r="Y7" s="154" t="e">
        <f t="shared" si="9"/>
        <v>#N/A</v>
      </c>
      <c r="Z7" s="154" t="e">
        <f t="shared" si="10"/>
        <v>#N/A</v>
      </c>
      <c r="AA7" s="154" t="e">
        <f t="shared" si="11"/>
        <v>#N/A</v>
      </c>
      <c r="AB7" s="155" t="e">
        <f t="shared" si="12"/>
        <v>#N/A</v>
      </c>
    </row>
    <row r="8" spans="2:28" customFormat="1" ht="45.75" thickBot="1" x14ac:dyDescent="0.25">
      <c r="B8" s="74" t="s">
        <v>128</v>
      </c>
      <c r="C8" s="69">
        <v>1</v>
      </c>
      <c r="F8" s="159">
        <f>'National only PAF'!B9</f>
        <v>4</v>
      </c>
      <c r="G8" s="97" t="e">
        <f>VLOOKUP('National only PAF'!E9,Protected!$B$4:$C$10,2,0)</f>
        <v>#N/A</v>
      </c>
      <c r="H8" s="131" t="e">
        <f>VLOOKUP('National only PAF'!F9,Protected!$B$4:$C$10,2,0)</f>
        <v>#N/A</v>
      </c>
      <c r="I8" s="131" t="e">
        <f>VLOOKUP('National only PAF'!G9,Protected!$B$4:$C$10,2,0)</f>
        <v>#N/A</v>
      </c>
      <c r="J8" s="131" t="e">
        <f>VLOOKUP('National only PAF'!H9,Protected!$B$4:$C$10,2,0)</f>
        <v>#N/A</v>
      </c>
      <c r="K8" s="131" t="e">
        <f>VLOOKUP('National only PAF'!I9,Protected!$B$4:$C$10,2,0)</f>
        <v>#N/A</v>
      </c>
      <c r="L8" s="98" t="e">
        <f>VLOOKUP('National only PAF'!J9,Protected!$B$4:$C$10,2,0)</f>
        <v>#N/A</v>
      </c>
      <c r="M8" s="163">
        <f>$M$4/($F$9-$F$5+1)</f>
        <v>0.2</v>
      </c>
      <c r="N8" s="227" t="e">
        <f t="shared" si="13"/>
        <v>#N/A</v>
      </c>
      <c r="O8" s="225" t="e">
        <f t="shared" si="2"/>
        <v>#N/A</v>
      </c>
      <c r="P8" s="225" t="e">
        <f t="shared" si="3"/>
        <v>#N/A</v>
      </c>
      <c r="Q8" s="225" t="e">
        <f t="shared" si="4"/>
        <v>#N/A</v>
      </c>
      <c r="R8" s="225" t="e">
        <f t="shared" si="5"/>
        <v>#N/A</v>
      </c>
      <c r="S8" s="226" t="e">
        <f t="shared" si="6"/>
        <v>#N/A</v>
      </c>
      <c r="V8" s="194" t="s">
        <v>144</v>
      </c>
      <c r="W8" s="182" t="e">
        <f t="shared" si="7"/>
        <v>#N/A</v>
      </c>
      <c r="X8" s="154" t="e">
        <f t="shared" si="8"/>
        <v>#N/A</v>
      </c>
      <c r="Y8" s="154" t="e">
        <f t="shared" si="9"/>
        <v>#N/A</v>
      </c>
      <c r="Z8" s="154" t="e">
        <f t="shared" si="10"/>
        <v>#N/A</v>
      </c>
      <c r="AA8" s="154" t="e">
        <f t="shared" si="11"/>
        <v>#N/A</v>
      </c>
      <c r="AB8" s="155" t="e">
        <f t="shared" si="12"/>
        <v>#N/A</v>
      </c>
    </row>
    <row r="9" spans="2:28" customFormat="1" ht="15.75" thickBot="1" x14ac:dyDescent="0.25">
      <c r="B9" s="74" t="s">
        <v>129</v>
      </c>
      <c r="C9" s="69">
        <v>2</v>
      </c>
      <c r="F9" s="160">
        <f>'National only PAF'!B10</f>
        <v>5</v>
      </c>
      <c r="G9" s="151" t="e">
        <f>VLOOKUP('National only PAF'!E10,Protected!$B$4:$C$10,2,0)</f>
        <v>#N/A</v>
      </c>
      <c r="H9" s="152" t="e">
        <f>VLOOKUP('National only PAF'!F10,Protected!$B$4:$C$10,2,0)</f>
        <v>#N/A</v>
      </c>
      <c r="I9" s="152" t="e">
        <f>VLOOKUP('National only PAF'!G10,Protected!$B$4:$C$10,2,0)</f>
        <v>#N/A</v>
      </c>
      <c r="J9" s="152" t="e">
        <f>VLOOKUP('National only PAF'!H10,Protected!$B$4:$C$10,2,0)</f>
        <v>#N/A</v>
      </c>
      <c r="K9" s="152" t="e">
        <f>VLOOKUP('National only PAF'!I10,Protected!$B$4:$C$10,2,0)</f>
        <v>#N/A</v>
      </c>
      <c r="L9" s="153" t="e">
        <f>VLOOKUP('National only PAF'!J10,Protected!$B$4:$C$10,2,0)</f>
        <v>#N/A</v>
      </c>
      <c r="M9" s="165">
        <f>$M$4/($F$9-$F$5+1)</f>
        <v>0.2</v>
      </c>
      <c r="N9" s="233" t="e">
        <f t="shared" si="13"/>
        <v>#N/A</v>
      </c>
      <c r="O9" s="231" t="e">
        <f t="shared" si="2"/>
        <v>#N/A</v>
      </c>
      <c r="P9" s="231" t="e">
        <f t="shared" si="3"/>
        <v>#N/A</v>
      </c>
      <c r="Q9" s="231" t="e">
        <f t="shared" si="4"/>
        <v>#N/A</v>
      </c>
      <c r="R9" s="231" t="e">
        <f t="shared" si="5"/>
        <v>#N/A</v>
      </c>
      <c r="S9" s="232" t="e">
        <f t="shared" si="6"/>
        <v>#N/A</v>
      </c>
      <c r="V9" s="194" t="s">
        <v>5</v>
      </c>
      <c r="W9" s="182" t="e">
        <f t="shared" ref="W9:AB11" si="14">G11</f>
        <v>#N/A</v>
      </c>
      <c r="X9" s="154" t="e">
        <f t="shared" si="14"/>
        <v>#N/A</v>
      </c>
      <c r="Y9" s="154" t="e">
        <f t="shared" si="14"/>
        <v>#N/A</v>
      </c>
      <c r="Z9" s="154" t="e">
        <f t="shared" si="14"/>
        <v>#N/A</v>
      </c>
      <c r="AA9" s="154" t="e">
        <f t="shared" si="14"/>
        <v>#N/A</v>
      </c>
      <c r="AB9" s="155" t="e">
        <f t="shared" si="14"/>
        <v>#N/A</v>
      </c>
    </row>
    <row r="10" spans="2:28" customFormat="1" ht="15.75" thickBot="1" x14ac:dyDescent="0.25">
      <c r="B10" s="75" t="s">
        <v>130</v>
      </c>
      <c r="C10" s="70">
        <v>3</v>
      </c>
      <c r="F10" s="157" t="str">
        <f>'National only PAF'!B11</f>
        <v>Improve Integration</v>
      </c>
      <c r="G10" s="175"/>
      <c r="H10" s="176"/>
      <c r="I10" s="176"/>
      <c r="J10" s="176"/>
      <c r="K10" s="176"/>
      <c r="L10" s="173"/>
      <c r="M10" s="177">
        <v>2</v>
      </c>
      <c r="N10" s="238" t="e">
        <f t="shared" ref="N10:S10" si="15">SUM(N11:N13)</f>
        <v>#N/A</v>
      </c>
      <c r="O10" s="238" t="e">
        <f t="shared" si="15"/>
        <v>#N/A</v>
      </c>
      <c r="P10" s="238" t="e">
        <f t="shared" si="15"/>
        <v>#N/A</v>
      </c>
      <c r="Q10" s="238" t="e">
        <f t="shared" si="15"/>
        <v>#N/A</v>
      </c>
      <c r="R10" s="238" t="e">
        <f t="shared" si="15"/>
        <v>#N/A</v>
      </c>
      <c r="S10" s="238" t="e">
        <f t="shared" si="15"/>
        <v>#N/A</v>
      </c>
      <c r="V10" s="178" t="s">
        <v>151</v>
      </c>
      <c r="W10" s="182" t="e">
        <f t="shared" si="14"/>
        <v>#N/A</v>
      </c>
      <c r="X10" s="154" t="e">
        <f t="shared" si="14"/>
        <v>#N/A</v>
      </c>
      <c r="Y10" s="154" t="e">
        <f t="shared" si="14"/>
        <v>#N/A</v>
      </c>
      <c r="Z10" s="154" t="e">
        <f t="shared" si="14"/>
        <v>#N/A</v>
      </c>
      <c r="AA10" s="154" t="e">
        <f t="shared" si="14"/>
        <v>#N/A</v>
      </c>
      <c r="AB10" s="155" t="e">
        <f t="shared" si="14"/>
        <v>#N/A</v>
      </c>
    </row>
    <row r="11" spans="2:28" ht="15.75" thickBot="1" x14ac:dyDescent="0.25">
      <c r="F11" s="216">
        <f>'National only PAF'!B12</f>
        <v>6</v>
      </c>
      <c r="G11" s="136" t="e">
        <f>VLOOKUP('National only PAF'!E12,Protected!$B$4:$C$10,2,0)</f>
        <v>#N/A</v>
      </c>
      <c r="H11" s="217" t="e">
        <f>VLOOKUP('National only PAF'!F12,Protected!$B$4:$C$10,2,0)</f>
        <v>#N/A</v>
      </c>
      <c r="I11" s="217" t="e">
        <f>VLOOKUP('National only PAF'!G12,Protected!$B$4:$C$10,2,0)</f>
        <v>#N/A</v>
      </c>
      <c r="J11" s="217" t="e">
        <f>VLOOKUP('National only PAF'!H12,Protected!$B$4:$C$10,2,0)</f>
        <v>#N/A</v>
      </c>
      <c r="K11" s="217" t="e">
        <f>VLOOKUP('National only PAF'!I12,Protected!$B$4:$C$10,2,0)</f>
        <v>#N/A</v>
      </c>
      <c r="L11" s="218" t="e">
        <f>VLOOKUP('National only PAF'!J12,Protected!$B$4:$C$10,2,0)</f>
        <v>#N/A</v>
      </c>
      <c r="M11" s="170">
        <f>$M$10/($F$13-$F$11+1)</f>
        <v>0.66666666666666663</v>
      </c>
      <c r="N11" s="219" t="e">
        <f t="shared" si="13"/>
        <v>#N/A</v>
      </c>
      <c r="O11" s="217" t="e">
        <f t="shared" si="2"/>
        <v>#N/A</v>
      </c>
      <c r="P11" s="217" t="e">
        <f t="shared" si="3"/>
        <v>#N/A</v>
      </c>
      <c r="Q11" s="217" t="e">
        <f t="shared" si="4"/>
        <v>#N/A</v>
      </c>
      <c r="R11" s="217" t="e">
        <f t="shared" si="5"/>
        <v>#N/A</v>
      </c>
      <c r="S11" s="218" t="e">
        <f t="shared" si="6"/>
        <v>#N/A</v>
      </c>
      <c r="V11" s="220" t="s">
        <v>148</v>
      </c>
      <c r="W11" s="221" t="e">
        <f t="shared" si="14"/>
        <v>#N/A</v>
      </c>
      <c r="X11" s="222" t="e">
        <f t="shared" si="14"/>
        <v>#N/A</v>
      </c>
      <c r="Y11" s="222" t="e">
        <f t="shared" si="14"/>
        <v>#N/A</v>
      </c>
      <c r="Z11" s="222" t="e">
        <f t="shared" si="14"/>
        <v>#N/A</v>
      </c>
      <c r="AA11" s="222" t="e">
        <f t="shared" si="14"/>
        <v>#N/A</v>
      </c>
      <c r="AB11" s="223" t="e">
        <f t="shared" si="14"/>
        <v>#N/A</v>
      </c>
    </row>
    <row r="12" spans="2:28" ht="15.75" thickBot="1" x14ac:dyDescent="0.25">
      <c r="F12" s="224">
        <f>'National only PAF'!B13</f>
        <v>7</v>
      </c>
      <c r="G12" s="134" t="e">
        <f>VLOOKUP('National only PAF'!E13,Protected!$B$4:$C$10,2,0)</f>
        <v>#N/A</v>
      </c>
      <c r="H12" s="225" t="e">
        <f>VLOOKUP('National only PAF'!F13,Protected!$B$4:$C$10,2,0)</f>
        <v>#N/A</v>
      </c>
      <c r="I12" s="225" t="e">
        <f>VLOOKUP('National only PAF'!G13,Protected!$B$4:$C$10,2,0)</f>
        <v>#N/A</v>
      </c>
      <c r="J12" s="225" t="e">
        <f>VLOOKUP('National only PAF'!H13,Protected!$B$4:$C$10,2,0)</f>
        <v>#N/A</v>
      </c>
      <c r="K12" s="225" t="e">
        <f>VLOOKUP('National only PAF'!I13,Protected!$B$4:$C$10,2,0)</f>
        <v>#N/A</v>
      </c>
      <c r="L12" s="226" t="e">
        <f>VLOOKUP('National only PAF'!J13,Protected!$B$4:$C$10,2,0)</f>
        <v>#N/A</v>
      </c>
      <c r="M12" s="163">
        <f>$M$10/($F$13-$F$11+1)</f>
        <v>0.66666666666666663</v>
      </c>
      <c r="N12" s="227" t="e">
        <f t="shared" si="13"/>
        <v>#N/A</v>
      </c>
      <c r="O12" s="225" t="e">
        <f t="shared" si="2"/>
        <v>#N/A</v>
      </c>
      <c r="P12" s="225" t="e">
        <f t="shared" si="3"/>
        <v>#N/A</v>
      </c>
      <c r="Q12" s="225" t="e">
        <f t="shared" si="4"/>
        <v>#N/A</v>
      </c>
      <c r="R12" s="225" t="e">
        <f t="shared" si="5"/>
        <v>#N/A</v>
      </c>
      <c r="S12" s="226" t="e">
        <f t="shared" si="6"/>
        <v>#N/A</v>
      </c>
      <c r="V12" s="228" t="s">
        <v>6</v>
      </c>
      <c r="W12" s="221" t="e">
        <f t="shared" ref="W12:AB16" si="16">G15</f>
        <v>#N/A</v>
      </c>
      <c r="X12" s="222" t="e">
        <f t="shared" si="16"/>
        <v>#N/A</v>
      </c>
      <c r="Y12" s="222" t="e">
        <f t="shared" si="16"/>
        <v>#N/A</v>
      </c>
      <c r="Z12" s="222" t="e">
        <f t="shared" si="16"/>
        <v>#N/A</v>
      </c>
      <c r="AA12" s="222" t="e">
        <f t="shared" si="16"/>
        <v>#N/A</v>
      </c>
      <c r="AB12" s="223" t="e">
        <f t="shared" si="16"/>
        <v>#N/A</v>
      </c>
    </row>
    <row r="13" spans="2:28" ht="30.75" thickBot="1" x14ac:dyDescent="0.25">
      <c r="F13" s="229">
        <f>'National only PAF'!B14</f>
        <v>8</v>
      </c>
      <c r="G13" s="230" t="e">
        <f>VLOOKUP('National only PAF'!E14,Protected!$B$4:$C$10,2,0)</f>
        <v>#N/A</v>
      </c>
      <c r="H13" s="231" t="e">
        <f>VLOOKUP('National only PAF'!F14,Protected!$B$4:$C$10,2,0)</f>
        <v>#N/A</v>
      </c>
      <c r="I13" s="231" t="e">
        <f>VLOOKUP('National only PAF'!G14,Protected!$B$4:$C$10,2,0)</f>
        <v>#N/A</v>
      </c>
      <c r="J13" s="231" t="e">
        <f>VLOOKUP('National only PAF'!H14,Protected!$B$4:$C$10,2,0)</f>
        <v>#N/A</v>
      </c>
      <c r="K13" s="231" t="e">
        <f>VLOOKUP('National only PAF'!I14,Protected!$B$4:$C$10,2,0)</f>
        <v>#N/A</v>
      </c>
      <c r="L13" s="232" t="e">
        <f>VLOOKUP('National only PAF'!J14,Protected!$B$4:$C$10,2,0)</f>
        <v>#N/A</v>
      </c>
      <c r="M13" s="165">
        <f>$M$10/($F$13-$F$11+1)</f>
        <v>0.66666666666666663</v>
      </c>
      <c r="N13" s="233" t="e">
        <f t="shared" si="13"/>
        <v>#N/A</v>
      </c>
      <c r="O13" s="231" t="e">
        <f t="shared" si="2"/>
        <v>#N/A</v>
      </c>
      <c r="P13" s="231" t="e">
        <f t="shared" si="3"/>
        <v>#N/A</v>
      </c>
      <c r="Q13" s="231" t="e">
        <f t="shared" si="4"/>
        <v>#N/A</v>
      </c>
      <c r="R13" s="231" t="e">
        <f t="shared" si="5"/>
        <v>#N/A</v>
      </c>
      <c r="S13" s="232" t="e">
        <f t="shared" si="6"/>
        <v>#N/A</v>
      </c>
      <c r="V13" s="228" t="s">
        <v>7</v>
      </c>
      <c r="W13" s="221" t="e">
        <f t="shared" si="16"/>
        <v>#N/A</v>
      </c>
      <c r="X13" s="222" t="e">
        <f t="shared" si="16"/>
        <v>#N/A</v>
      </c>
      <c r="Y13" s="222" t="e">
        <f t="shared" si="16"/>
        <v>#N/A</v>
      </c>
      <c r="Z13" s="222" t="e">
        <f t="shared" si="16"/>
        <v>#N/A</v>
      </c>
      <c r="AA13" s="222" t="e">
        <f t="shared" si="16"/>
        <v>#N/A</v>
      </c>
      <c r="AB13" s="223" t="e">
        <f t="shared" si="16"/>
        <v>#N/A</v>
      </c>
    </row>
    <row r="14" spans="2:28" ht="15.75" thickBot="1" x14ac:dyDescent="0.25">
      <c r="F14" s="234" t="str">
        <f>'National only PAF'!B15</f>
        <v>Protect the environment and improve Health</v>
      </c>
      <c r="G14" s="235"/>
      <c r="H14" s="236"/>
      <c r="I14" s="236"/>
      <c r="J14" s="236"/>
      <c r="K14" s="236"/>
      <c r="L14" s="237"/>
      <c r="M14" s="277">
        <v>5</v>
      </c>
      <c r="N14" s="238" t="e">
        <f t="shared" ref="N14:S14" si="17">SUM(N15:N20)</f>
        <v>#N/A</v>
      </c>
      <c r="O14" s="238" t="e">
        <f t="shared" si="17"/>
        <v>#N/A</v>
      </c>
      <c r="P14" s="238" t="e">
        <f t="shared" si="17"/>
        <v>#N/A</v>
      </c>
      <c r="Q14" s="238" t="e">
        <f t="shared" si="17"/>
        <v>#N/A</v>
      </c>
      <c r="R14" s="238" t="e">
        <f t="shared" si="17"/>
        <v>#N/A</v>
      </c>
      <c r="S14" s="238" t="e">
        <f t="shared" si="17"/>
        <v>#N/A</v>
      </c>
      <c r="V14" s="228" t="s">
        <v>8</v>
      </c>
      <c r="W14" s="221" t="e">
        <f t="shared" si="16"/>
        <v>#N/A</v>
      </c>
      <c r="X14" s="222" t="e">
        <f t="shared" si="16"/>
        <v>#N/A</v>
      </c>
      <c r="Y14" s="222" t="e">
        <f t="shared" si="16"/>
        <v>#N/A</v>
      </c>
      <c r="Z14" s="222" t="e">
        <f t="shared" si="16"/>
        <v>#N/A</v>
      </c>
      <c r="AA14" s="222" t="e">
        <f t="shared" si="16"/>
        <v>#N/A</v>
      </c>
      <c r="AB14" s="223" t="e">
        <f t="shared" si="16"/>
        <v>#N/A</v>
      </c>
    </row>
    <row r="15" spans="2:28" ht="15.75" thickBot="1" x14ac:dyDescent="0.25">
      <c r="F15" s="216">
        <f>'National only PAF'!B16</f>
        <v>9</v>
      </c>
      <c r="G15" s="136" t="e">
        <f>VLOOKUP('National only PAF'!E16,Protected!$B$4:$C$10,2,0)</f>
        <v>#N/A</v>
      </c>
      <c r="H15" s="217" t="e">
        <f>VLOOKUP('National only PAF'!F16,Protected!$B$4:$C$10,2,0)</f>
        <v>#N/A</v>
      </c>
      <c r="I15" s="217" t="e">
        <f>VLOOKUP('National only PAF'!G16,Protected!$B$4:$C$10,2,0)</f>
        <v>#N/A</v>
      </c>
      <c r="J15" s="217" t="e">
        <f>VLOOKUP('National only PAF'!H16,Protected!$B$4:$C$10,2,0)</f>
        <v>#N/A</v>
      </c>
      <c r="K15" s="217" t="e">
        <f>VLOOKUP('National only PAF'!I16,Protected!$B$4:$C$10,2,0)</f>
        <v>#N/A</v>
      </c>
      <c r="L15" s="218" t="e">
        <f>VLOOKUP('National only PAF'!J16,Protected!$B$4:$C$10,2,0)</f>
        <v>#N/A</v>
      </c>
      <c r="M15" s="278">
        <f>$M$14/($F$20-$F$15+1)</f>
        <v>0.83333333333333337</v>
      </c>
      <c r="N15" s="219" t="e">
        <f t="shared" si="13"/>
        <v>#N/A</v>
      </c>
      <c r="O15" s="217" t="e">
        <f t="shared" si="2"/>
        <v>#N/A</v>
      </c>
      <c r="P15" s="217" t="e">
        <f t="shared" si="3"/>
        <v>#N/A</v>
      </c>
      <c r="Q15" s="217" t="e">
        <f t="shared" si="4"/>
        <v>#N/A</v>
      </c>
      <c r="R15" s="217" t="e">
        <f t="shared" si="5"/>
        <v>#N/A</v>
      </c>
      <c r="S15" s="218" t="e">
        <f t="shared" si="6"/>
        <v>#N/A</v>
      </c>
      <c r="V15" s="228" t="s">
        <v>9</v>
      </c>
      <c r="W15" s="221" t="e">
        <f t="shared" si="16"/>
        <v>#N/A</v>
      </c>
      <c r="X15" s="222" t="e">
        <f t="shared" si="16"/>
        <v>#N/A</v>
      </c>
      <c r="Y15" s="222" t="e">
        <f t="shared" si="16"/>
        <v>#N/A</v>
      </c>
      <c r="Z15" s="222" t="e">
        <f t="shared" si="16"/>
        <v>#N/A</v>
      </c>
      <c r="AA15" s="222" t="e">
        <f t="shared" si="16"/>
        <v>#N/A</v>
      </c>
      <c r="AB15" s="223" t="e">
        <f t="shared" si="16"/>
        <v>#N/A</v>
      </c>
    </row>
    <row r="16" spans="2:28" ht="15.75" thickBot="1" x14ac:dyDescent="0.25">
      <c r="F16" s="224">
        <f>'National only PAF'!B17</f>
        <v>10</v>
      </c>
      <c r="G16" s="134" t="e">
        <f>VLOOKUP('National only PAF'!E17,Protected!$B$4:$C$10,2,0)</f>
        <v>#N/A</v>
      </c>
      <c r="H16" s="225" t="e">
        <f>VLOOKUP('National only PAF'!F17,Protected!$B$4:$C$10,2,0)</f>
        <v>#N/A</v>
      </c>
      <c r="I16" s="225" t="e">
        <f>VLOOKUP('National only PAF'!G17,Protected!$B$4:$C$10,2,0)</f>
        <v>#N/A</v>
      </c>
      <c r="J16" s="225" t="e">
        <f>VLOOKUP('National only PAF'!H17,Protected!$B$4:$C$10,2,0)</f>
        <v>#N/A</v>
      </c>
      <c r="K16" s="225" t="e">
        <f>VLOOKUP('National only PAF'!I17,Protected!$B$4:$C$10,2,0)</f>
        <v>#N/A</v>
      </c>
      <c r="L16" s="226" t="e">
        <f>VLOOKUP('National only PAF'!J17,Protected!$B$4:$C$10,2,0)</f>
        <v>#N/A</v>
      </c>
      <c r="M16" s="279">
        <f t="shared" ref="M16:M20" si="18">$M$14/($F$20-$F$15+1)</f>
        <v>0.83333333333333337</v>
      </c>
      <c r="N16" s="227" t="e">
        <f t="shared" si="13"/>
        <v>#N/A</v>
      </c>
      <c r="O16" s="225" t="e">
        <f t="shared" si="2"/>
        <v>#N/A</v>
      </c>
      <c r="P16" s="225" t="e">
        <f t="shared" si="3"/>
        <v>#N/A</v>
      </c>
      <c r="Q16" s="225" t="e">
        <f t="shared" si="4"/>
        <v>#N/A</v>
      </c>
      <c r="R16" s="225" t="e">
        <f t="shared" si="5"/>
        <v>#N/A</v>
      </c>
      <c r="S16" s="226" t="e">
        <f t="shared" si="6"/>
        <v>#N/A</v>
      </c>
      <c r="V16" s="228" t="s">
        <v>149</v>
      </c>
      <c r="W16" s="221" t="e">
        <f t="shared" si="16"/>
        <v>#N/A</v>
      </c>
      <c r="X16" s="222" t="e">
        <f t="shared" si="16"/>
        <v>#N/A</v>
      </c>
      <c r="Y16" s="222" t="e">
        <f t="shared" si="16"/>
        <v>#N/A</v>
      </c>
      <c r="Z16" s="222" t="e">
        <f t="shared" si="16"/>
        <v>#N/A</v>
      </c>
      <c r="AA16" s="222" t="e">
        <f t="shared" si="16"/>
        <v>#N/A</v>
      </c>
      <c r="AB16" s="223" t="e">
        <f t="shared" si="16"/>
        <v>#N/A</v>
      </c>
    </row>
    <row r="17" spans="5:28" ht="15.75" thickBot="1" x14ac:dyDescent="0.25">
      <c r="F17" s="224">
        <f>'National only PAF'!B18</f>
        <v>11</v>
      </c>
      <c r="G17" s="134" t="e">
        <f>VLOOKUP('National only PAF'!E18,Protected!$B$4:$C$10,2,0)</f>
        <v>#N/A</v>
      </c>
      <c r="H17" s="225" t="e">
        <f>VLOOKUP('National only PAF'!F18,Protected!$B$4:$C$10,2,0)</f>
        <v>#N/A</v>
      </c>
      <c r="I17" s="225" t="e">
        <f>VLOOKUP('National only PAF'!G18,Protected!$B$4:$C$10,2,0)</f>
        <v>#N/A</v>
      </c>
      <c r="J17" s="225" t="e">
        <f>VLOOKUP('National only PAF'!H18,Protected!$B$4:$C$10,2,0)</f>
        <v>#N/A</v>
      </c>
      <c r="K17" s="225" t="e">
        <f>VLOOKUP('National only PAF'!I18,Protected!$B$4:$C$10,2,0)</f>
        <v>#N/A</v>
      </c>
      <c r="L17" s="226" t="e">
        <f>VLOOKUP('National only PAF'!J18,Protected!$B$4:$C$10,2,0)</f>
        <v>#N/A</v>
      </c>
      <c r="M17" s="279">
        <f t="shared" si="18"/>
        <v>0.83333333333333337</v>
      </c>
      <c r="N17" s="227" t="e">
        <f t="shared" si="13"/>
        <v>#N/A</v>
      </c>
      <c r="O17" s="225" t="e">
        <f t="shared" si="2"/>
        <v>#N/A</v>
      </c>
      <c r="P17" s="225" t="e">
        <f t="shared" si="3"/>
        <v>#N/A</v>
      </c>
      <c r="Q17" s="225" t="e">
        <f t="shared" si="4"/>
        <v>#N/A</v>
      </c>
      <c r="R17" s="225" t="e">
        <f t="shared" si="5"/>
        <v>#N/A</v>
      </c>
      <c r="S17" s="226" t="e">
        <f t="shared" si="6"/>
        <v>#N/A</v>
      </c>
      <c r="V17" s="228" t="s">
        <v>10</v>
      </c>
      <c r="W17" s="221" t="e">
        <f>G20</f>
        <v>#N/A</v>
      </c>
      <c r="X17" s="222" t="e">
        <f t="shared" ref="X17:AB17" si="19">H20</f>
        <v>#N/A</v>
      </c>
      <c r="Y17" s="222" t="e">
        <f t="shared" si="19"/>
        <v>#N/A</v>
      </c>
      <c r="Z17" s="222" t="e">
        <f t="shared" si="19"/>
        <v>#N/A</v>
      </c>
      <c r="AA17" s="222" t="e">
        <f t="shared" si="19"/>
        <v>#N/A</v>
      </c>
      <c r="AB17" s="223" t="e">
        <f t="shared" si="19"/>
        <v>#N/A</v>
      </c>
    </row>
    <row r="18" spans="5:28" ht="75.75" thickBot="1" x14ac:dyDescent="0.25">
      <c r="F18" s="224">
        <f>'National only PAF'!B19</f>
        <v>12</v>
      </c>
      <c r="G18" s="134" t="e">
        <f>VLOOKUP('National only PAF'!E19,Protected!$B$4:$C$10,2,0)</f>
        <v>#N/A</v>
      </c>
      <c r="H18" s="225" t="e">
        <f>VLOOKUP('National only PAF'!F19,Protected!$B$4:$C$10,2,0)</f>
        <v>#N/A</v>
      </c>
      <c r="I18" s="225" t="e">
        <f>VLOOKUP('National only PAF'!G19,Protected!$B$4:$C$10,2,0)</f>
        <v>#N/A</v>
      </c>
      <c r="J18" s="225" t="e">
        <f>VLOOKUP('National only PAF'!H19,Protected!$B$4:$C$10,2,0)</f>
        <v>#N/A</v>
      </c>
      <c r="K18" s="225" t="e">
        <f>VLOOKUP('National only PAF'!I19,Protected!$B$4:$C$10,2,0)</f>
        <v>#N/A</v>
      </c>
      <c r="L18" s="226" t="e">
        <f>VLOOKUP('National only PAF'!J19,Protected!$B$4:$C$10,2,0)</f>
        <v>#N/A</v>
      </c>
      <c r="M18" s="279">
        <f t="shared" si="18"/>
        <v>0.83333333333333337</v>
      </c>
      <c r="N18" s="227" t="e">
        <f t="shared" si="13"/>
        <v>#N/A</v>
      </c>
      <c r="O18" s="225" t="e">
        <f t="shared" si="2"/>
        <v>#N/A</v>
      </c>
      <c r="P18" s="225" t="e">
        <f t="shared" si="3"/>
        <v>#N/A</v>
      </c>
      <c r="Q18" s="225" t="e">
        <f t="shared" si="4"/>
        <v>#N/A</v>
      </c>
      <c r="R18" s="225" t="e">
        <f t="shared" si="5"/>
        <v>#N/A</v>
      </c>
      <c r="S18" s="226" t="e">
        <f t="shared" si="6"/>
        <v>#N/A</v>
      </c>
      <c r="V18" s="228" t="s">
        <v>12</v>
      </c>
      <c r="W18" s="221" t="e">
        <f t="shared" ref="W18:AB19" si="20">G22</f>
        <v>#N/A</v>
      </c>
      <c r="X18" s="222" t="e">
        <f t="shared" si="20"/>
        <v>#N/A</v>
      </c>
      <c r="Y18" s="222" t="e">
        <f t="shared" si="20"/>
        <v>#N/A</v>
      </c>
      <c r="Z18" s="222" t="e">
        <f t="shared" si="20"/>
        <v>#N/A</v>
      </c>
      <c r="AA18" s="222" t="e">
        <f t="shared" si="20"/>
        <v>#N/A</v>
      </c>
      <c r="AB18" s="223" t="e">
        <f t="shared" si="20"/>
        <v>#N/A</v>
      </c>
    </row>
    <row r="19" spans="5:28" ht="30.75" thickBot="1" x14ac:dyDescent="0.25">
      <c r="F19" s="224">
        <f>'National only PAF'!B20</f>
        <v>13</v>
      </c>
      <c r="G19" s="134" t="e">
        <f>VLOOKUP('National only PAF'!E20,Protected!$B$4:$C$10,2,0)</f>
        <v>#N/A</v>
      </c>
      <c r="H19" s="225" t="e">
        <f>VLOOKUP('National only PAF'!F20,Protected!$B$4:$C$10,2,0)</f>
        <v>#N/A</v>
      </c>
      <c r="I19" s="225" t="e">
        <f>VLOOKUP('National only PAF'!G20,Protected!$B$4:$C$10,2,0)</f>
        <v>#N/A</v>
      </c>
      <c r="J19" s="225" t="e">
        <f>VLOOKUP('National only PAF'!H20,Protected!$B$4:$C$10,2,0)</f>
        <v>#N/A</v>
      </c>
      <c r="K19" s="225" t="e">
        <f>VLOOKUP('National only PAF'!I20,Protected!$B$4:$C$10,2,0)</f>
        <v>#N/A</v>
      </c>
      <c r="L19" s="226" t="e">
        <f>VLOOKUP('National only PAF'!J20,Protected!$B$4:$C$10,2,0)</f>
        <v>#N/A</v>
      </c>
      <c r="M19" s="279">
        <f t="shared" si="18"/>
        <v>0.83333333333333337</v>
      </c>
      <c r="N19" s="227" t="e">
        <f>$M19*G19</f>
        <v>#N/A</v>
      </c>
      <c r="O19" s="225" t="e">
        <f>$M19*H19</f>
        <v>#N/A</v>
      </c>
      <c r="P19" s="225" t="e">
        <f t="shared" si="3"/>
        <v>#N/A</v>
      </c>
      <c r="Q19" s="225" t="e">
        <f t="shared" si="4"/>
        <v>#N/A</v>
      </c>
      <c r="R19" s="225" t="e">
        <f t="shared" si="5"/>
        <v>#N/A</v>
      </c>
      <c r="S19" s="226" t="e">
        <f t="shared" si="6"/>
        <v>#N/A</v>
      </c>
      <c r="V19" s="228" t="s">
        <v>13</v>
      </c>
      <c r="W19" s="221" t="e">
        <f t="shared" si="20"/>
        <v>#N/A</v>
      </c>
      <c r="X19" s="222" t="e">
        <f t="shared" si="20"/>
        <v>#N/A</v>
      </c>
      <c r="Y19" s="222" t="e">
        <f t="shared" si="20"/>
        <v>#N/A</v>
      </c>
      <c r="Z19" s="222" t="e">
        <f t="shared" si="20"/>
        <v>#N/A</v>
      </c>
      <c r="AA19" s="222" t="e">
        <f t="shared" si="20"/>
        <v>#N/A</v>
      </c>
      <c r="AB19" s="223" t="e">
        <f t="shared" si="20"/>
        <v>#N/A</v>
      </c>
    </row>
    <row r="20" spans="5:28" ht="30.75" thickBot="1" x14ac:dyDescent="0.25">
      <c r="F20" s="229">
        <f>'National only PAF'!B21</f>
        <v>14</v>
      </c>
      <c r="G20" s="230" t="e">
        <f>VLOOKUP('National only PAF'!E21,Protected!$B$4:$C$10,2,0)</f>
        <v>#N/A</v>
      </c>
      <c r="H20" s="231" t="e">
        <f>VLOOKUP('National only PAF'!F21,Protected!$B$4:$C$10,2,0)</f>
        <v>#N/A</v>
      </c>
      <c r="I20" s="231" t="e">
        <f>VLOOKUP('National only PAF'!G21,Protected!$B$4:$C$10,2,0)</f>
        <v>#N/A</v>
      </c>
      <c r="J20" s="231" t="e">
        <f>VLOOKUP('National only PAF'!H21,Protected!$B$4:$C$10,2,0)</f>
        <v>#N/A</v>
      </c>
      <c r="K20" s="231" t="e">
        <f>VLOOKUP('National only PAF'!I21,Protected!$B$4:$C$10,2,0)</f>
        <v>#N/A</v>
      </c>
      <c r="L20" s="232" t="e">
        <f>VLOOKUP('National only PAF'!J21,Protected!$B$4:$C$10,2,0)</f>
        <v>#N/A</v>
      </c>
      <c r="M20" s="280">
        <f t="shared" si="18"/>
        <v>0.83333333333333337</v>
      </c>
      <c r="N20" s="233" t="e">
        <f t="shared" si="13"/>
        <v>#N/A</v>
      </c>
      <c r="O20" s="231" t="e">
        <f t="shared" si="2"/>
        <v>#N/A</v>
      </c>
      <c r="P20" s="231" t="e">
        <f t="shared" si="3"/>
        <v>#N/A</v>
      </c>
      <c r="Q20" s="231" t="e">
        <f t="shared" si="4"/>
        <v>#N/A</v>
      </c>
      <c r="R20" s="231" t="e">
        <f t="shared" si="5"/>
        <v>#N/A</v>
      </c>
      <c r="S20" s="232" t="e">
        <f t="shared" si="6"/>
        <v>#N/A</v>
      </c>
      <c r="V20" s="228" t="s">
        <v>15</v>
      </c>
      <c r="W20" s="221" t="e">
        <f>AVERAGE(G25:G27)</f>
        <v>#N/A</v>
      </c>
      <c r="X20" s="221" t="e">
        <f t="shared" ref="X20:AB20" si="21">AVERAGE(H25:H27)</f>
        <v>#N/A</v>
      </c>
      <c r="Y20" s="221" t="e">
        <f t="shared" si="21"/>
        <v>#N/A</v>
      </c>
      <c r="Z20" s="221" t="e">
        <f t="shared" si="21"/>
        <v>#N/A</v>
      </c>
      <c r="AA20" s="221" t="e">
        <f t="shared" si="21"/>
        <v>#N/A</v>
      </c>
      <c r="AB20" s="221" t="e">
        <f t="shared" si="21"/>
        <v>#N/A</v>
      </c>
    </row>
    <row r="21" spans="5:28" ht="15.75" thickBot="1" x14ac:dyDescent="0.25">
      <c r="F21" s="234" t="str">
        <f>'National only PAF'!B22</f>
        <v>Improve safety of journeys</v>
      </c>
      <c r="G21" s="235"/>
      <c r="H21" s="236"/>
      <c r="I21" s="236"/>
      <c r="J21" s="236"/>
      <c r="K21" s="236"/>
      <c r="L21" s="237"/>
      <c r="M21" s="277">
        <v>1</v>
      </c>
      <c r="N21" s="238" t="e">
        <f t="shared" ref="N21:S21" si="22">SUM(N22:N23)</f>
        <v>#N/A</v>
      </c>
      <c r="O21" s="238" t="e">
        <f t="shared" si="22"/>
        <v>#N/A</v>
      </c>
      <c r="P21" s="238" t="e">
        <f t="shared" si="22"/>
        <v>#N/A</v>
      </c>
      <c r="Q21" s="238" t="e">
        <f t="shared" si="22"/>
        <v>#N/A</v>
      </c>
      <c r="R21" s="238" t="e">
        <f t="shared" si="22"/>
        <v>#N/A</v>
      </c>
      <c r="S21" s="238" t="e">
        <f t="shared" si="22"/>
        <v>#N/A</v>
      </c>
      <c r="V21" s="228" t="s">
        <v>146</v>
      </c>
      <c r="W21" s="221" t="e">
        <f t="shared" ref="W21:AB22" si="23">G28</f>
        <v>#N/A</v>
      </c>
      <c r="X21" s="222" t="e">
        <f t="shared" si="23"/>
        <v>#N/A</v>
      </c>
      <c r="Y21" s="222" t="e">
        <f t="shared" si="23"/>
        <v>#N/A</v>
      </c>
      <c r="Z21" s="222" t="e">
        <f t="shared" si="23"/>
        <v>#N/A</v>
      </c>
      <c r="AA21" s="222" t="e">
        <f t="shared" si="23"/>
        <v>#N/A</v>
      </c>
      <c r="AB21" s="223" t="e">
        <f t="shared" si="23"/>
        <v>#N/A</v>
      </c>
    </row>
    <row r="22" spans="5:28" ht="15.75" thickBot="1" x14ac:dyDescent="0.25">
      <c r="F22" s="216">
        <f>'National only PAF'!B23</f>
        <v>15</v>
      </c>
      <c r="G22" s="136" t="e">
        <f>VLOOKUP('National only PAF'!E23,Protected!$B$4:$C$10,2,0)</f>
        <v>#N/A</v>
      </c>
      <c r="H22" s="217" t="e">
        <f>VLOOKUP('National only PAF'!F23,Protected!$B$4:$C$10,2,0)</f>
        <v>#N/A</v>
      </c>
      <c r="I22" s="217" t="e">
        <f>VLOOKUP('National only PAF'!G23,Protected!$B$4:$C$10,2,0)</f>
        <v>#N/A</v>
      </c>
      <c r="J22" s="217" t="e">
        <f>VLOOKUP('National only PAF'!H23,Protected!$B$4:$C$10,2,0)</f>
        <v>#N/A</v>
      </c>
      <c r="K22" s="217" t="e">
        <f>VLOOKUP('National only PAF'!I23,Protected!$B$4:$C$10,2,0)</f>
        <v>#N/A</v>
      </c>
      <c r="L22" s="218" t="e">
        <f>VLOOKUP('National only PAF'!J23,Protected!$B$4:$C$10,2,0)</f>
        <v>#N/A</v>
      </c>
      <c r="M22" s="170">
        <f>$M$21/($F$23-$F$22+1)</f>
        <v>0.5</v>
      </c>
      <c r="N22" s="219" t="e">
        <f t="shared" si="13"/>
        <v>#N/A</v>
      </c>
      <c r="O22" s="217" t="e">
        <f t="shared" si="2"/>
        <v>#N/A</v>
      </c>
      <c r="P22" s="217" t="e">
        <f t="shared" si="3"/>
        <v>#N/A</v>
      </c>
      <c r="Q22" s="217" t="e">
        <f t="shared" si="4"/>
        <v>#N/A</v>
      </c>
      <c r="R22" s="217" t="e">
        <f t="shared" si="5"/>
        <v>#N/A</v>
      </c>
      <c r="S22" s="218" t="e">
        <f t="shared" si="6"/>
        <v>#N/A</v>
      </c>
      <c r="V22" s="239" t="s">
        <v>16</v>
      </c>
      <c r="W22" s="221" t="e">
        <f t="shared" si="23"/>
        <v>#N/A</v>
      </c>
      <c r="X22" s="222" t="e">
        <f t="shared" si="23"/>
        <v>#N/A</v>
      </c>
      <c r="Y22" s="222" t="e">
        <f t="shared" si="23"/>
        <v>#N/A</v>
      </c>
      <c r="Z22" s="222" t="e">
        <f t="shared" si="23"/>
        <v>#N/A</v>
      </c>
      <c r="AA22" s="222" t="e">
        <f t="shared" si="23"/>
        <v>#N/A</v>
      </c>
      <c r="AB22" s="223" t="e">
        <f t="shared" si="23"/>
        <v>#N/A</v>
      </c>
    </row>
    <row r="23" spans="5:28" ht="13.5" thickBot="1" x14ac:dyDescent="0.25">
      <c r="F23" s="229">
        <f>'National only PAF'!B24</f>
        <v>16</v>
      </c>
      <c r="G23" s="230" t="e">
        <f>VLOOKUP('National only PAF'!E24,Protected!$B$4:$C$10,2,0)</f>
        <v>#N/A</v>
      </c>
      <c r="H23" s="231" t="e">
        <f>VLOOKUP('National only PAF'!F24,Protected!$B$4:$C$10,2,0)</f>
        <v>#N/A</v>
      </c>
      <c r="I23" s="231" t="e">
        <f>VLOOKUP('National only PAF'!G24,Protected!$B$4:$C$10,2,0)</f>
        <v>#N/A</v>
      </c>
      <c r="J23" s="231" t="e">
        <f>VLOOKUP('National only PAF'!H24,Protected!$B$4:$C$10,2,0)</f>
        <v>#N/A</v>
      </c>
      <c r="K23" s="231" t="e">
        <f>VLOOKUP('National only PAF'!I24,Protected!$B$4:$C$10,2,0)</f>
        <v>#N/A</v>
      </c>
      <c r="L23" s="232" t="e">
        <f>VLOOKUP('National only PAF'!J24,Protected!$B$4:$C$10,2,0)</f>
        <v>#N/A</v>
      </c>
      <c r="M23" s="170">
        <f>$M$21/($F$23-$F$22+1)</f>
        <v>0.5</v>
      </c>
      <c r="N23" s="233" t="e">
        <f t="shared" si="13"/>
        <v>#N/A</v>
      </c>
      <c r="O23" s="231" t="e">
        <f t="shared" si="2"/>
        <v>#N/A</v>
      </c>
      <c r="P23" s="231" t="e">
        <f t="shared" si="3"/>
        <v>#N/A</v>
      </c>
      <c r="Q23" s="231" t="e">
        <f t="shared" si="4"/>
        <v>#N/A</v>
      </c>
      <c r="R23" s="231" t="e">
        <f t="shared" si="5"/>
        <v>#N/A</v>
      </c>
      <c r="S23" s="232" t="e">
        <f t="shared" si="6"/>
        <v>#N/A</v>
      </c>
    </row>
    <row r="24" spans="5:28" ht="13.5" thickBot="1" x14ac:dyDescent="0.25">
      <c r="F24" s="240" t="str">
        <f>'National only PAF'!B25</f>
        <v>Promote social inclusion</v>
      </c>
      <c r="G24" s="235"/>
      <c r="H24" s="236"/>
      <c r="I24" s="236"/>
      <c r="J24" s="236"/>
      <c r="K24" s="236"/>
      <c r="L24" s="237"/>
      <c r="M24" s="277">
        <v>1</v>
      </c>
      <c r="N24" s="238" t="e">
        <f t="shared" ref="N24:S24" si="24">SUM(N25:N29)</f>
        <v>#N/A</v>
      </c>
      <c r="O24" s="238" t="e">
        <f t="shared" si="24"/>
        <v>#N/A</v>
      </c>
      <c r="P24" s="238" t="e">
        <f t="shared" si="24"/>
        <v>#N/A</v>
      </c>
      <c r="Q24" s="238" t="e">
        <f t="shared" si="24"/>
        <v>#N/A</v>
      </c>
      <c r="R24" s="238" t="e">
        <f t="shared" si="24"/>
        <v>#N/A</v>
      </c>
      <c r="S24" s="238" t="e">
        <f t="shared" si="24"/>
        <v>#N/A</v>
      </c>
    </row>
    <row r="25" spans="5:28" x14ac:dyDescent="0.2">
      <c r="F25" s="241">
        <f>'National only PAF'!B26</f>
        <v>17</v>
      </c>
      <c r="G25" s="219" t="e">
        <f>VLOOKUP('National only PAF'!E26,Protected!$B$4:$C$10,2,0)</f>
        <v>#N/A</v>
      </c>
      <c r="H25" s="217" t="e">
        <f>VLOOKUP('National only PAF'!F26,Protected!$B$4:$C$10,2,0)</f>
        <v>#N/A</v>
      </c>
      <c r="I25" s="217" t="e">
        <f>VLOOKUP('National only PAF'!G26,Protected!$B$4:$C$10,2,0)</f>
        <v>#N/A</v>
      </c>
      <c r="J25" s="217" t="e">
        <f>VLOOKUP('National only PAF'!H26,Protected!$B$4:$C$10,2,0)</f>
        <v>#N/A</v>
      </c>
      <c r="K25" s="217" t="e">
        <f>VLOOKUP('National only PAF'!I26,Protected!$B$4:$C$10,2,0)</f>
        <v>#N/A</v>
      </c>
      <c r="L25" s="218" t="e">
        <f>VLOOKUP('National only PAF'!J26,Protected!$B$4:$C$10,2,0)</f>
        <v>#N/A</v>
      </c>
      <c r="M25" s="170">
        <f>$M$24/($F$29-$F$25+1)</f>
        <v>0.2</v>
      </c>
      <c r="N25" s="219" t="e">
        <f t="shared" si="13"/>
        <v>#N/A</v>
      </c>
      <c r="O25" s="217" t="e">
        <f t="shared" si="2"/>
        <v>#N/A</v>
      </c>
      <c r="P25" s="217" t="e">
        <f t="shared" si="3"/>
        <v>#N/A</v>
      </c>
      <c r="Q25" s="217" t="e">
        <f t="shared" si="4"/>
        <v>#N/A</v>
      </c>
      <c r="R25" s="217" t="e">
        <f t="shared" si="5"/>
        <v>#N/A</v>
      </c>
      <c r="S25" s="218" t="e">
        <f t="shared" si="6"/>
        <v>#N/A</v>
      </c>
    </row>
    <row r="26" spans="5:28" x14ac:dyDescent="0.2">
      <c r="F26" s="242">
        <f>'National only PAF'!B27</f>
        <v>18</v>
      </c>
      <c r="G26" s="227" t="e">
        <f>VLOOKUP('National only PAF'!E27,Protected!$B$4:$C$10,2,0)</f>
        <v>#N/A</v>
      </c>
      <c r="H26" s="225" t="e">
        <f>VLOOKUP('National only PAF'!F27,Protected!$B$4:$C$10,2,0)</f>
        <v>#N/A</v>
      </c>
      <c r="I26" s="225" t="e">
        <f>VLOOKUP('National only PAF'!G27,Protected!$B$4:$C$10,2,0)</f>
        <v>#N/A</v>
      </c>
      <c r="J26" s="225" t="e">
        <f>VLOOKUP('National only PAF'!H27,Protected!$B$4:$C$10,2,0)</f>
        <v>#N/A</v>
      </c>
      <c r="K26" s="225" t="e">
        <f>VLOOKUP('National only PAF'!I27,Protected!$B$4:$C$10,2,0)</f>
        <v>#N/A</v>
      </c>
      <c r="L26" s="226" t="e">
        <f>VLOOKUP('National only PAF'!J27,Protected!$B$4:$C$10,2,0)</f>
        <v>#N/A</v>
      </c>
      <c r="M26" s="163">
        <f>$M$24/($F$29-$F$25+1)</f>
        <v>0.2</v>
      </c>
      <c r="N26" s="227" t="e">
        <f t="shared" si="13"/>
        <v>#N/A</v>
      </c>
      <c r="O26" s="225" t="e">
        <f t="shared" si="2"/>
        <v>#N/A</v>
      </c>
      <c r="P26" s="225" t="e">
        <f t="shared" si="3"/>
        <v>#N/A</v>
      </c>
      <c r="Q26" s="225" t="e">
        <f t="shared" si="4"/>
        <v>#N/A</v>
      </c>
      <c r="R26" s="225" t="e">
        <f t="shared" si="5"/>
        <v>#N/A</v>
      </c>
      <c r="S26" s="226" t="e">
        <f t="shared" si="6"/>
        <v>#N/A</v>
      </c>
    </row>
    <row r="27" spans="5:28" x14ac:dyDescent="0.2">
      <c r="F27" s="242">
        <f>'National only PAF'!B28</f>
        <v>19</v>
      </c>
      <c r="G27" s="227" t="e">
        <f>VLOOKUP('National only PAF'!E28,Protected!$B$4:$C$10,2,0)</f>
        <v>#N/A</v>
      </c>
      <c r="H27" s="225" t="e">
        <f>VLOOKUP('National only PAF'!F28,Protected!$B$4:$C$10,2,0)</f>
        <v>#N/A</v>
      </c>
      <c r="I27" s="225" t="e">
        <f>VLOOKUP('National only PAF'!G28,Protected!$B$4:$C$10,2,0)</f>
        <v>#N/A</v>
      </c>
      <c r="J27" s="225" t="e">
        <f>VLOOKUP('National only PAF'!H28,Protected!$B$4:$C$10,2,0)</f>
        <v>#N/A</v>
      </c>
      <c r="K27" s="225" t="e">
        <f>VLOOKUP('National only PAF'!I28,Protected!$B$4:$C$10,2,0)</f>
        <v>#N/A</v>
      </c>
      <c r="L27" s="226" t="e">
        <f>VLOOKUP('National only PAF'!J28,Protected!$B$4:$C$10,2,0)</f>
        <v>#N/A</v>
      </c>
      <c r="M27" s="163">
        <f>$M$24/($F$29-$F$25+1)</f>
        <v>0.2</v>
      </c>
      <c r="N27" s="227" t="e">
        <f t="shared" si="13"/>
        <v>#N/A</v>
      </c>
      <c r="O27" s="225" t="e">
        <f t="shared" si="2"/>
        <v>#N/A</v>
      </c>
      <c r="P27" s="225" t="e">
        <f t="shared" si="3"/>
        <v>#N/A</v>
      </c>
      <c r="Q27" s="225" t="e">
        <f t="shared" si="4"/>
        <v>#N/A</v>
      </c>
      <c r="R27" s="225" t="e">
        <f t="shared" si="5"/>
        <v>#N/A</v>
      </c>
      <c r="S27" s="226" t="e">
        <f t="shared" si="6"/>
        <v>#N/A</v>
      </c>
      <c r="W27" s="243"/>
      <c r="X27" s="243"/>
      <c r="Y27" s="243"/>
      <c r="Z27" s="243"/>
      <c r="AA27" s="243"/>
      <c r="AB27" s="243"/>
    </row>
    <row r="28" spans="5:28" x14ac:dyDescent="0.2">
      <c r="F28" s="242">
        <f>'National only PAF'!B29</f>
        <v>20</v>
      </c>
      <c r="G28" s="227" t="e">
        <f>VLOOKUP('National only PAF'!E29,Protected!$B$4:$C$10,2,0)</f>
        <v>#N/A</v>
      </c>
      <c r="H28" s="225" t="e">
        <f>VLOOKUP('National only PAF'!F29,Protected!$B$4:$C$10,2,0)</f>
        <v>#N/A</v>
      </c>
      <c r="I28" s="225" t="e">
        <f>VLOOKUP('National only PAF'!G29,Protected!$B$4:$C$10,2,0)</f>
        <v>#N/A</v>
      </c>
      <c r="J28" s="225" t="e">
        <f>VLOOKUP('National only PAF'!H29,Protected!$B$4:$C$10,2,0)</f>
        <v>#N/A</v>
      </c>
      <c r="K28" s="225" t="e">
        <f>VLOOKUP('National only PAF'!I29,Protected!$B$4:$C$10,2,0)</f>
        <v>#N/A</v>
      </c>
      <c r="L28" s="226" t="e">
        <f>VLOOKUP('National only PAF'!J29,Protected!$B$4:$C$10,2,0)</f>
        <v>#N/A</v>
      </c>
      <c r="M28" s="163">
        <f>$M$24/($F$29-$F$25+1)</f>
        <v>0.2</v>
      </c>
      <c r="N28" s="227" t="e">
        <f t="shared" si="13"/>
        <v>#N/A</v>
      </c>
      <c r="O28" s="225" t="e">
        <f t="shared" si="2"/>
        <v>#N/A</v>
      </c>
      <c r="P28" s="225" t="e">
        <f t="shared" si="3"/>
        <v>#N/A</v>
      </c>
      <c r="Q28" s="225" t="e">
        <f t="shared" si="4"/>
        <v>#N/A</v>
      </c>
      <c r="R28" s="225" t="e">
        <f t="shared" si="5"/>
        <v>#N/A</v>
      </c>
      <c r="S28" s="226" t="e">
        <f t="shared" si="6"/>
        <v>#N/A</v>
      </c>
      <c r="W28" s="243"/>
      <c r="X28" s="243"/>
      <c r="Y28" s="243"/>
      <c r="Z28" s="243"/>
      <c r="AA28" s="243"/>
      <c r="AB28" s="243"/>
    </row>
    <row r="29" spans="5:28" ht="13.5" thickBot="1" x14ac:dyDescent="0.25">
      <c r="F29" s="244">
        <f>'National only PAF'!B30</f>
        <v>21</v>
      </c>
      <c r="G29" s="245" t="e">
        <f>VLOOKUP('National only PAF'!E30,Protected!$B$4:$C$10,2,0)</f>
        <v>#N/A</v>
      </c>
      <c r="H29" s="246" t="e">
        <f>VLOOKUP('National only PAF'!F30,Protected!$B$4:$C$10,2,0)</f>
        <v>#N/A</v>
      </c>
      <c r="I29" s="246" t="e">
        <f>VLOOKUP('National only PAF'!G30,Protected!$B$4:$C$10,2,0)</f>
        <v>#N/A</v>
      </c>
      <c r="J29" s="246" t="e">
        <f>VLOOKUP('National only PAF'!H30,Protected!$B$4:$C$10,2,0)</f>
        <v>#N/A</v>
      </c>
      <c r="K29" s="246" t="e">
        <f>VLOOKUP('National only PAF'!I30,Protected!$B$4:$C$10,2,0)</f>
        <v>#N/A</v>
      </c>
      <c r="L29" s="247" t="e">
        <f>VLOOKUP('National only PAF'!J30,Protected!$B$4:$C$10,2,0)</f>
        <v>#N/A</v>
      </c>
      <c r="M29" s="164">
        <f>$M$24/($F$29-$F$25+1)</f>
        <v>0.2</v>
      </c>
      <c r="N29" s="245" t="e">
        <f t="shared" si="13"/>
        <v>#N/A</v>
      </c>
      <c r="O29" s="246" t="e">
        <f t="shared" si="2"/>
        <v>#N/A</v>
      </c>
      <c r="P29" s="246" t="e">
        <f t="shared" si="3"/>
        <v>#N/A</v>
      </c>
      <c r="Q29" s="246" t="e">
        <f t="shared" si="4"/>
        <v>#N/A</v>
      </c>
      <c r="R29" s="246" t="e">
        <f t="shared" si="5"/>
        <v>#N/A</v>
      </c>
      <c r="S29" s="247" t="e">
        <f t="shared" si="6"/>
        <v>#N/A</v>
      </c>
      <c r="W29" s="243"/>
      <c r="X29" s="243"/>
      <c r="Y29" s="243"/>
      <c r="Z29" s="243"/>
      <c r="AA29" s="243"/>
      <c r="AB29" s="243"/>
    </row>
    <row r="30" spans="5:28" x14ac:dyDescent="0.2">
      <c r="E30" s="248"/>
      <c r="F30" s="249"/>
      <c r="G30" s="243"/>
      <c r="H30" s="243"/>
      <c r="I30" s="243"/>
      <c r="J30" s="243"/>
      <c r="K30" s="243"/>
      <c r="L30" s="243"/>
      <c r="M30" s="243"/>
      <c r="N30" s="243"/>
      <c r="Q30" s="68"/>
      <c r="W30" s="243"/>
      <c r="X30" s="243"/>
      <c r="Y30" s="243"/>
      <c r="Z30" s="243"/>
      <c r="AA30" s="243"/>
      <c r="AB30" s="243"/>
    </row>
    <row r="31" spans="5:28" x14ac:dyDescent="0.2">
      <c r="E31" s="248"/>
      <c r="F31" s="199"/>
      <c r="G31" s="243"/>
      <c r="H31" s="243"/>
      <c r="I31" s="243"/>
      <c r="J31" s="243"/>
      <c r="K31" s="243"/>
      <c r="L31" s="243"/>
      <c r="M31" s="243"/>
      <c r="N31" s="243"/>
      <c r="Q31" s="68"/>
      <c r="W31" s="243"/>
      <c r="X31" s="243"/>
      <c r="Y31" s="243"/>
      <c r="Z31" s="243"/>
      <c r="AA31" s="243"/>
      <c r="AB31" s="243"/>
    </row>
    <row r="32" spans="5:28" x14ac:dyDescent="0.2">
      <c r="F32" s="198" t="s">
        <v>154</v>
      </c>
      <c r="G32" s="243"/>
      <c r="H32" s="243"/>
      <c r="I32" s="243"/>
      <c r="J32" s="243"/>
      <c r="K32" s="243"/>
      <c r="L32" s="243"/>
      <c r="M32" s="243"/>
      <c r="N32" s="243"/>
      <c r="Q32" s="68"/>
      <c r="W32" s="243"/>
      <c r="X32" s="243"/>
      <c r="Y32" s="243"/>
      <c r="Z32" s="243"/>
      <c r="AA32" s="243"/>
      <c r="AB32" s="243"/>
    </row>
    <row r="33" spans="5:28" ht="13.5" thickBot="1" x14ac:dyDescent="0.25">
      <c r="W33" s="243"/>
      <c r="X33" s="243"/>
      <c r="Y33" s="243"/>
      <c r="Z33" s="243"/>
      <c r="AA33" s="243"/>
      <c r="AB33" s="243"/>
    </row>
    <row r="34" spans="5:28" ht="13.5" thickBot="1" x14ac:dyDescent="0.25">
      <c r="E34" s="254"/>
      <c r="F34" s="258"/>
      <c r="G34" s="330" t="s">
        <v>26</v>
      </c>
      <c r="H34" s="330"/>
      <c r="I34" s="330"/>
      <c r="J34" s="330"/>
      <c r="K34" s="330"/>
      <c r="L34" s="331"/>
      <c r="M34" s="183" t="s">
        <v>116</v>
      </c>
      <c r="N34" s="332" t="s">
        <v>117</v>
      </c>
      <c r="O34" s="330"/>
      <c r="P34" s="330"/>
      <c r="Q34" s="330"/>
      <c r="R34" s="330"/>
      <c r="S34" s="330"/>
      <c r="T34" s="331"/>
      <c r="W34" s="243"/>
      <c r="X34" s="243"/>
      <c r="Y34" s="243"/>
      <c r="Z34" s="243"/>
      <c r="AA34" s="243"/>
      <c r="AB34" s="243"/>
    </row>
    <row r="35" spans="5:28" ht="23.25" thickBot="1" x14ac:dyDescent="0.25">
      <c r="E35" s="140" t="s">
        <v>168</v>
      </c>
      <c r="F35" s="258" t="s">
        <v>131</v>
      </c>
      <c r="G35" s="285" t="str">
        <f>CONCATENATE('National only PAF'!$E$3," - ",'National only PAF'!$E$5)</f>
        <v>Option 1 - &lt;insert&gt;</v>
      </c>
      <c r="H35" s="250" t="str">
        <f>CONCATENATE('National only PAF'!$F$3," - ",'National only PAF'!$F$5)</f>
        <v>Option 2 - 0</v>
      </c>
      <c r="I35" s="250" t="str">
        <f>CONCATENATE('National only PAF'!$G$3," - ",'National only PAF'!$G$5)</f>
        <v>Option 3 - 0</v>
      </c>
      <c r="J35" s="250" t="str">
        <f>CONCATENATE('National only PAF'!$H$3," - ",'National only PAF'!$H$5)</f>
        <v>Option 4 - 0</v>
      </c>
      <c r="K35" s="250" t="str">
        <f>CONCATENATE('National only PAF'!$I$3," - ",'National only PAF'!$I$5)</f>
        <v>Option 5 - 0</v>
      </c>
      <c r="L35" s="250" t="str">
        <f>CONCATENATE('National only PAF'!$J$3," - ",'National only PAF'!$J$5)</f>
        <v>Option 6 - 0</v>
      </c>
      <c r="M35" s="183">
        <f>SUM(M36:M40)</f>
        <v>1</v>
      </c>
      <c r="N35" s="289" t="s">
        <v>131</v>
      </c>
      <c r="O35" s="290" t="str">
        <f>CONCATENATE('National only PAF'!$E$3," - ",'National only PAF'!$E$5)</f>
        <v>Option 1 - &lt;insert&gt;</v>
      </c>
      <c r="P35" s="290" t="str">
        <f>CONCATENATE('National only PAF'!$F$3," - ",'National only PAF'!$F$5)</f>
        <v>Option 2 - 0</v>
      </c>
      <c r="Q35" s="290" t="str">
        <f>CONCATENATE('National only PAF'!$G$3," - ",'National only PAF'!$G$5)</f>
        <v>Option 3 - 0</v>
      </c>
      <c r="R35" s="290" t="str">
        <f>CONCATENATE('National only PAF'!$H$3," - ",'National only PAF'!$H$5)</f>
        <v>Option 4 - 0</v>
      </c>
      <c r="S35" s="290" t="str">
        <f>CONCATENATE('National only PAF'!$I$3," - ",'National only PAF'!$I$5)</f>
        <v>Option 5 - 0</v>
      </c>
      <c r="T35" s="290" t="str">
        <f>CONCATENATE('National only PAF'!$J$3," - ",'National only PAF'!$J$5)</f>
        <v>Option 6 - 0</v>
      </c>
    </row>
    <row r="36" spans="5:28" x14ac:dyDescent="0.2">
      <c r="E36" s="288">
        <f>M4</f>
        <v>1</v>
      </c>
      <c r="F36" s="282" t="s">
        <v>108</v>
      </c>
      <c r="G36" s="219" t="e">
        <f t="shared" ref="G36:L36" si="25">N4/$E36</f>
        <v>#N/A</v>
      </c>
      <c r="H36" s="219" t="e">
        <f t="shared" si="25"/>
        <v>#N/A</v>
      </c>
      <c r="I36" s="219" t="e">
        <f t="shared" si="25"/>
        <v>#N/A</v>
      </c>
      <c r="J36" s="219" t="e">
        <f t="shared" si="25"/>
        <v>#N/A</v>
      </c>
      <c r="K36" s="219" t="e">
        <f t="shared" si="25"/>
        <v>#N/A</v>
      </c>
      <c r="L36" s="219" t="e">
        <f t="shared" si="25"/>
        <v>#N/A</v>
      </c>
      <c r="M36" s="281">
        <f>E36/$M$3</f>
        <v>0.1</v>
      </c>
      <c r="N36" s="137" t="s">
        <v>108</v>
      </c>
      <c r="O36" s="221" t="e">
        <f t="shared" ref="O36:T40" si="26">$M36*G36</f>
        <v>#N/A</v>
      </c>
      <c r="P36" s="222" t="e">
        <f t="shared" si="26"/>
        <v>#N/A</v>
      </c>
      <c r="Q36" s="222" t="e">
        <f t="shared" si="26"/>
        <v>#N/A</v>
      </c>
      <c r="R36" s="222" t="e">
        <f t="shared" si="26"/>
        <v>#N/A</v>
      </c>
      <c r="S36" s="222" t="e">
        <f t="shared" si="26"/>
        <v>#N/A</v>
      </c>
      <c r="T36" s="223" t="e">
        <f t="shared" si="26"/>
        <v>#N/A</v>
      </c>
    </row>
    <row r="37" spans="5:28" x14ac:dyDescent="0.2">
      <c r="E37" s="286">
        <f>M10</f>
        <v>2</v>
      </c>
      <c r="F37" s="283" t="s">
        <v>109</v>
      </c>
      <c r="G37" s="227" t="e">
        <f t="shared" ref="G37:L37" si="27">N10/$E37</f>
        <v>#N/A</v>
      </c>
      <c r="H37" s="227" t="e">
        <f t="shared" si="27"/>
        <v>#N/A</v>
      </c>
      <c r="I37" s="227" t="e">
        <f t="shared" si="27"/>
        <v>#N/A</v>
      </c>
      <c r="J37" s="227" t="e">
        <f t="shared" si="27"/>
        <v>#N/A</v>
      </c>
      <c r="K37" s="227" t="e">
        <f t="shared" si="27"/>
        <v>#N/A</v>
      </c>
      <c r="L37" s="227" t="e">
        <f t="shared" si="27"/>
        <v>#N/A</v>
      </c>
      <c r="M37" s="281">
        <f>E37/$M$3</f>
        <v>0.2</v>
      </c>
      <c r="N37" s="138" t="s">
        <v>109</v>
      </c>
      <c r="O37" s="134" t="e">
        <f t="shared" si="26"/>
        <v>#N/A</v>
      </c>
      <c r="P37" s="225" t="e">
        <f t="shared" si="26"/>
        <v>#N/A</v>
      </c>
      <c r="Q37" s="225" t="e">
        <f t="shared" si="26"/>
        <v>#N/A</v>
      </c>
      <c r="R37" s="225" t="e">
        <f t="shared" si="26"/>
        <v>#N/A</v>
      </c>
      <c r="S37" s="225" t="e">
        <f t="shared" si="26"/>
        <v>#N/A</v>
      </c>
      <c r="T37" s="226" t="e">
        <f t="shared" si="26"/>
        <v>#N/A</v>
      </c>
    </row>
    <row r="38" spans="5:28" x14ac:dyDescent="0.2">
      <c r="E38" s="286">
        <f>M14</f>
        <v>5</v>
      </c>
      <c r="F38" s="283" t="s">
        <v>110</v>
      </c>
      <c r="G38" s="227" t="e">
        <f t="shared" ref="G38:L38" si="28">N14/$E38</f>
        <v>#N/A</v>
      </c>
      <c r="H38" s="227" t="e">
        <f t="shared" si="28"/>
        <v>#N/A</v>
      </c>
      <c r="I38" s="227" t="e">
        <f t="shared" si="28"/>
        <v>#N/A</v>
      </c>
      <c r="J38" s="227" t="e">
        <f t="shared" si="28"/>
        <v>#N/A</v>
      </c>
      <c r="K38" s="227" t="e">
        <f t="shared" si="28"/>
        <v>#N/A</v>
      </c>
      <c r="L38" s="227" t="e">
        <f t="shared" si="28"/>
        <v>#N/A</v>
      </c>
      <c r="M38" s="281">
        <f>E38/$M$3</f>
        <v>0.5</v>
      </c>
      <c r="N38" s="138" t="s">
        <v>110</v>
      </c>
      <c r="O38" s="134" t="e">
        <f t="shared" si="26"/>
        <v>#N/A</v>
      </c>
      <c r="P38" s="225" t="e">
        <f t="shared" si="26"/>
        <v>#N/A</v>
      </c>
      <c r="Q38" s="225" t="e">
        <f t="shared" si="26"/>
        <v>#N/A</v>
      </c>
      <c r="R38" s="225" t="e">
        <f t="shared" si="26"/>
        <v>#N/A</v>
      </c>
      <c r="S38" s="225" t="e">
        <f t="shared" si="26"/>
        <v>#N/A</v>
      </c>
      <c r="T38" s="226" t="e">
        <f t="shared" si="26"/>
        <v>#N/A</v>
      </c>
    </row>
    <row r="39" spans="5:28" x14ac:dyDescent="0.2">
      <c r="E39" s="286">
        <f>M21</f>
        <v>1</v>
      </c>
      <c r="F39" s="283" t="s">
        <v>114</v>
      </c>
      <c r="G39" s="227" t="e">
        <f t="shared" ref="G39:L39" si="29">N21/$E39</f>
        <v>#N/A</v>
      </c>
      <c r="H39" s="227" t="e">
        <f t="shared" si="29"/>
        <v>#N/A</v>
      </c>
      <c r="I39" s="227" t="e">
        <f t="shared" si="29"/>
        <v>#N/A</v>
      </c>
      <c r="J39" s="227" t="e">
        <f t="shared" si="29"/>
        <v>#N/A</v>
      </c>
      <c r="K39" s="227" t="e">
        <f t="shared" si="29"/>
        <v>#N/A</v>
      </c>
      <c r="L39" s="227" t="e">
        <f t="shared" si="29"/>
        <v>#N/A</v>
      </c>
      <c r="M39" s="281">
        <f>E39/$M$3</f>
        <v>0.1</v>
      </c>
      <c r="N39" s="138" t="s">
        <v>114</v>
      </c>
      <c r="O39" s="134" t="e">
        <f t="shared" si="26"/>
        <v>#N/A</v>
      </c>
      <c r="P39" s="225" t="e">
        <f t="shared" si="26"/>
        <v>#N/A</v>
      </c>
      <c r="Q39" s="225" t="e">
        <f t="shared" si="26"/>
        <v>#N/A</v>
      </c>
      <c r="R39" s="225" t="e">
        <f t="shared" si="26"/>
        <v>#N/A</v>
      </c>
      <c r="S39" s="225" t="e">
        <f t="shared" si="26"/>
        <v>#N/A</v>
      </c>
      <c r="T39" s="226" t="e">
        <f t="shared" si="26"/>
        <v>#N/A</v>
      </c>
    </row>
    <row r="40" spans="5:28" ht="13.5" thickBot="1" x14ac:dyDescent="0.25">
      <c r="E40" s="287">
        <f>M24</f>
        <v>1</v>
      </c>
      <c r="F40" s="284" t="s">
        <v>115</v>
      </c>
      <c r="G40" s="245" t="e">
        <f t="shared" ref="G40:L40" si="30">N24/$E40</f>
        <v>#N/A</v>
      </c>
      <c r="H40" s="245" t="e">
        <f t="shared" si="30"/>
        <v>#N/A</v>
      </c>
      <c r="I40" s="245" t="e">
        <f t="shared" si="30"/>
        <v>#N/A</v>
      </c>
      <c r="J40" s="245" t="e">
        <f t="shared" si="30"/>
        <v>#N/A</v>
      </c>
      <c r="K40" s="245" t="e">
        <f t="shared" si="30"/>
        <v>#N/A</v>
      </c>
      <c r="L40" s="245" t="e">
        <f t="shared" si="30"/>
        <v>#N/A</v>
      </c>
      <c r="M40" s="281">
        <f>E40/$M$3</f>
        <v>0.1</v>
      </c>
      <c r="N40" s="139" t="s">
        <v>115</v>
      </c>
      <c r="O40" s="135" t="e">
        <f t="shared" si="26"/>
        <v>#N/A</v>
      </c>
      <c r="P40" s="246" t="e">
        <f t="shared" si="26"/>
        <v>#N/A</v>
      </c>
      <c r="Q40" s="246" t="e">
        <f t="shared" si="26"/>
        <v>#N/A</v>
      </c>
      <c r="R40" s="246" t="e">
        <f t="shared" si="26"/>
        <v>#N/A</v>
      </c>
      <c r="S40" s="246" t="e">
        <f t="shared" si="26"/>
        <v>#N/A</v>
      </c>
      <c r="T40" s="247" t="e">
        <f t="shared" si="26"/>
        <v>#N/A</v>
      </c>
    </row>
    <row r="44" spans="5:28" ht="13.5" thickBot="1" x14ac:dyDescent="0.25"/>
    <row r="45" spans="5:28" ht="13.5" thickBot="1" x14ac:dyDescent="0.25">
      <c r="E45" s="253"/>
      <c r="F45" s="254" t="s">
        <v>139</v>
      </c>
      <c r="G45" s="255" t="s">
        <v>133</v>
      </c>
      <c r="H45" s="256" t="s">
        <v>135</v>
      </c>
      <c r="I45" s="256" t="s">
        <v>136</v>
      </c>
      <c r="J45" s="256" t="s">
        <v>137</v>
      </c>
      <c r="K45" s="256" t="s">
        <v>138</v>
      </c>
      <c r="L45" s="257" t="s">
        <v>134</v>
      </c>
    </row>
    <row r="46" spans="5:28" ht="23.25" thickBot="1" x14ac:dyDescent="0.25">
      <c r="E46" s="258"/>
      <c r="F46" s="140" t="s">
        <v>139</v>
      </c>
      <c r="G46" s="259" t="str">
        <f>CONCATENATE('National only PAF'!$E$3," - ",'National only PAF'!$E$5)</f>
        <v>Option 1 - &lt;insert&gt;</v>
      </c>
      <c r="H46" s="260" t="str">
        <f>CONCATENATE('National only PAF'!$F$3," - ",'National only PAF'!$F$5)</f>
        <v>Option 2 - 0</v>
      </c>
      <c r="I46" s="260" t="str">
        <f>CONCATENATE('National only PAF'!$G$3," - ",'National only PAF'!$G$5)</f>
        <v>Option 3 - 0</v>
      </c>
      <c r="J46" s="260" t="str">
        <f>CONCATENATE('National only PAF'!$H$3," - ",'National only PAF'!$H$5)</f>
        <v>Option 4 - 0</v>
      </c>
      <c r="K46" s="260" t="str">
        <f>CONCATENATE('National only PAF'!$I$3," - ",'National only PAF'!$I$5)</f>
        <v>Option 5 - 0</v>
      </c>
      <c r="L46" s="261" t="str">
        <f>CONCATENATE('National only PAF'!$J$3," - ",'National only PAF'!$J$5)</f>
        <v>Option 6 - 0</v>
      </c>
    </row>
    <row r="47" spans="5:28" ht="42.75" x14ac:dyDescent="0.2">
      <c r="E47" s="262" t="s">
        <v>27</v>
      </c>
      <c r="F47" s="200" t="s">
        <v>28</v>
      </c>
      <c r="G47" s="263">
        <f>IF('Deliverability and Risks'!F5="Low",1,IF('Deliverability and Risks'!F5="Medium",2,IF('Deliverability and Risks'!F5="High",3,0)))</f>
        <v>0</v>
      </c>
      <c r="H47" s="264">
        <f>IF('Deliverability and Risks'!G5="Low",1,IF('Deliverability and Risks'!G5="Medium",2,IF('Deliverability and Risks'!G5="High",3,0)))</f>
        <v>0</v>
      </c>
      <c r="I47" s="264">
        <f>IF('Deliverability and Risks'!H5="Low",1,IF('Deliverability and Risks'!H5="Medium",2,IF('Deliverability and Risks'!H5="High",3,0)))</f>
        <v>0</v>
      </c>
      <c r="J47" s="264">
        <f>IF('Deliverability and Risks'!I5="Low",1,IF('Deliverability and Risks'!I5="Medium",2,IF('Deliverability and Risks'!I5="High",3,0)))</f>
        <v>0</v>
      </c>
      <c r="K47" s="264">
        <f>IF('Deliverability and Risks'!J5="Low",1,IF('Deliverability and Risks'!J5="Medium",2,IF('Deliverability and Risks'!J5="High",3,0)))</f>
        <v>0</v>
      </c>
      <c r="L47" s="265">
        <f>IF('Deliverability and Risks'!K5="Low",1,IF('Deliverability and Risks'!K5="Medium",2,IF('Deliverability and Risks'!K5="High",3,0)))</f>
        <v>0</v>
      </c>
    </row>
    <row r="48" spans="5:28" ht="14.25" x14ac:dyDescent="0.2">
      <c r="E48" s="266"/>
      <c r="F48" s="201" t="s">
        <v>32</v>
      </c>
      <c r="G48" s="267">
        <f>IF('Deliverability and Risks'!F6="Low",1,IF('Deliverability and Risks'!F6="Medium",2,IF('Deliverability and Risks'!F6="High",3,0)))</f>
        <v>0</v>
      </c>
      <c r="H48" s="268">
        <f>IF('Deliverability and Risks'!G6="Low",1,IF('Deliverability and Risks'!G6="Medium",2,IF('Deliverability and Risks'!G6="High",3,0)))</f>
        <v>0</v>
      </c>
      <c r="I48" s="268">
        <f>IF('Deliverability and Risks'!H6="Low",1,IF('Deliverability and Risks'!H6="Medium",2,IF('Deliverability and Risks'!H6="High",3,0)))</f>
        <v>0</v>
      </c>
      <c r="J48" s="268">
        <f>IF('Deliverability and Risks'!I6="Low",1,IF('Deliverability and Risks'!I6="Medium",2,IF('Deliverability and Risks'!I6="High",3,0)))</f>
        <v>0</v>
      </c>
      <c r="K48" s="268">
        <f>IF('Deliverability and Risks'!J6="Low",1,IF('Deliverability and Risks'!J6="Medium",2,IF('Deliverability and Risks'!J6="High",3,0)))</f>
        <v>0</v>
      </c>
      <c r="L48" s="269">
        <f>IF('Deliverability and Risks'!K6="Low",1,IF('Deliverability and Risks'!K6="Medium",2,IF('Deliverability and Risks'!K6="High",3,0)))</f>
        <v>0</v>
      </c>
    </row>
    <row r="49" spans="5:12" ht="14.25" x14ac:dyDescent="0.2">
      <c r="E49" s="266"/>
      <c r="F49" s="201" t="s">
        <v>34</v>
      </c>
      <c r="G49" s="267">
        <f>IF('Deliverability and Risks'!F7="Low",1,IF('Deliverability and Risks'!F7="Medium",2,IF('Deliverability and Risks'!F7="High",3,0)))</f>
        <v>0</v>
      </c>
      <c r="H49" s="268">
        <f>IF('Deliverability and Risks'!G7="Low",1,IF('Deliverability and Risks'!G7="Medium",2,IF('Deliverability and Risks'!G7="High",3,0)))</f>
        <v>0</v>
      </c>
      <c r="I49" s="268">
        <f>IF('Deliverability and Risks'!H7="Low",1,IF('Deliverability and Risks'!H7="Medium",2,IF('Deliverability and Risks'!H7="High",3,0)))</f>
        <v>0</v>
      </c>
      <c r="J49" s="268">
        <f>IF('Deliverability and Risks'!I7="Low",1,IF('Deliverability and Risks'!I7="Medium",2,IF('Deliverability and Risks'!I7="High",3,0)))</f>
        <v>0</v>
      </c>
      <c r="K49" s="268">
        <f>IF('Deliverability and Risks'!J7="Low",1,IF('Deliverability and Risks'!J7="Medium",2,IF('Deliverability and Risks'!J7="High",3,0)))</f>
        <v>0</v>
      </c>
      <c r="L49" s="269">
        <f>IF('Deliverability and Risks'!K7="Low",1,IF('Deliverability and Risks'!K7="Medium",2,IF('Deliverability and Risks'!K7="High",3,0)))</f>
        <v>0</v>
      </c>
    </row>
    <row r="50" spans="5:12" ht="14.25" x14ac:dyDescent="0.2">
      <c r="E50" s="266"/>
      <c r="F50" s="201" t="s">
        <v>36</v>
      </c>
      <c r="G50" s="267">
        <f>IF('Deliverability and Risks'!F8="Low",1,IF('Deliverability and Risks'!F8="Medium",2,IF('Deliverability and Risks'!F8="High",3,0)))</f>
        <v>0</v>
      </c>
      <c r="H50" s="268">
        <f>IF('Deliverability and Risks'!G8="Low",1,IF('Deliverability and Risks'!G8="Medium",2,IF('Deliverability and Risks'!G8="High",3,0)))</f>
        <v>0</v>
      </c>
      <c r="I50" s="268">
        <f>IF('Deliverability and Risks'!H8="Low",1,IF('Deliverability and Risks'!H8="Medium",2,IF('Deliverability and Risks'!H8="High",3,0)))</f>
        <v>0</v>
      </c>
      <c r="J50" s="268">
        <f>IF('Deliverability and Risks'!I8="Low",1,IF('Deliverability and Risks'!I8="Medium",2,IF('Deliverability and Risks'!I8="High",3,0)))</f>
        <v>0</v>
      </c>
      <c r="K50" s="268">
        <f>IF('Deliverability and Risks'!J8="Low",1,IF('Deliverability and Risks'!J8="Medium",2,IF('Deliverability and Risks'!J8="High",3,0)))</f>
        <v>0</v>
      </c>
      <c r="L50" s="269">
        <f>IF('Deliverability and Risks'!K8="Low",1,IF('Deliverability and Risks'!K8="Medium",2,IF('Deliverability and Risks'!K8="High",3,0)))</f>
        <v>0</v>
      </c>
    </row>
    <row r="51" spans="5:12" ht="25.5" x14ac:dyDescent="0.2">
      <c r="E51" s="266"/>
      <c r="F51" s="201" t="s">
        <v>39</v>
      </c>
      <c r="G51" s="267">
        <f>IF('Deliverability and Risks'!F9="Low",1,IF('Deliverability and Risks'!F9="Medium",2,IF('Deliverability and Risks'!F9="High",3,0)))</f>
        <v>0</v>
      </c>
      <c r="H51" s="268">
        <f>IF('Deliverability and Risks'!G9="Low",1,IF('Deliverability and Risks'!G9="Medium",2,IF('Deliverability and Risks'!G9="High",3,0)))</f>
        <v>0</v>
      </c>
      <c r="I51" s="268">
        <f>IF('Deliverability and Risks'!H9="Low",1,IF('Deliverability and Risks'!H9="Medium",2,IF('Deliverability and Risks'!H9="High",3,0)))</f>
        <v>0</v>
      </c>
      <c r="J51" s="268">
        <f>IF('Deliverability and Risks'!I9="Low",1,IF('Deliverability and Risks'!I9="Medium",2,IF('Deliverability and Risks'!I9="High",3,0)))</f>
        <v>0</v>
      </c>
      <c r="K51" s="268">
        <f>IF('Deliverability and Risks'!J9="Low",1,IF('Deliverability and Risks'!J9="Medium",2,IF('Deliverability and Risks'!J9="High",3,0)))</f>
        <v>0</v>
      </c>
      <c r="L51" s="269">
        <f>IF('Deliverability and Risks'!K9="Low",1,IF('Deliverability and Risks'!K9="Medium",2,IF('Deliverability and Risks'!K9="High",3,0)))</f>
        <v>0</v>
      </c>
    </row>
    <row r="52" spans="5:12" ht="14.25" x14ac:dyDescent="0.2">
      <c r="E52" s="266"/>
      <c r="F52" s="201" t="s">
        <v>41</v>
      </c>
      <c r="G52" s="267">
        <f>IF('Deliverability and Risks'!F10="Low",1,IF('Deliverability and Risks'!F10="Medium",2,IF('Deliverability and Risks'!F10="High",3,0)))</f>
        <v>0</v>
      </c>
      <c r="H52" s="268">
        <f>IF('Deliverability and Risks'!G10="Low",1,IF('Deliverability and Risks'!G10="Medium",2,IF('Deliverability and Risks'!G10="High",3,0)))</f>
        <v>0</v>
      </c>
      <c r="I52" s="268">
        <f>IF('Deliverability and Risks'!H10="Low",1,IF('Deliverability and Risks'!H10="Medium",2,IF('Deliverability and Risks'!H10="High",3,0)))</f>
        <v>0</v>
      </c>
      <c r="J52" s="268">
        <f>IF('Deliverability and Risks'!I10="Low",1,IF('Deliverability and Risks'!I10="Medium",2,IF('Deliverability and Risks'!I10="High",3,0)))</f>
        <v>0</v>
      </c>
      <c r="K52" s="268">
        <f>IF('Deliverability and Risks'!J10="Low",1,IF('Deliverability and Risks'!J10="Medium",2,IF('Deliverability and Risks'!J10="High",3,0)))</f>
        <v>0</v>
      </c>
      <c r="L52" s="269">
        <f>IF('Deliverability and Risks'!K10="Low",1,IF('Deliverability and Risks'!K10="Medium",2,IF('Deliverability and Risks'!K10="High",3,0)))</f>
        <v>0</v>
      </c>
    </row>
    <row r="53" spans="5:12" ht="29.25" thickBot="1" x14ac:dyDescent="0.25">
      <c r="E53" s="270" t="s">
        <v>45</v>
      </c>
      <c r="F53" s="202" t="s">
        <v>46</v>
      </c>
      <c r="G53" s="271">
        <f>IF('Deliverability and Risks'!F12="Low",1,IF('Deliverability and Risks'!F12="Medium",2,IF('Deliverability and Risks'!F12="High",3,0)))</f>
        <v>0</v>
      </c>
      <c r="H53" s="272">
        <f>IF('Deliverability and Risks'!G12="Low",1,IF('Deliverability and Risks'!G12="Medium",2,IF('Deliverability and Risks'!G12="High",3,0)))</f>
        <v>0</v>
      </c>
      <c r="I53" s="272">
        <f>IF('Deliverability and Risks'!H12="Low",1,IF('Deliverability and Risks'!H12="Medium",2,IF('Deliverability and Risks'!H12="High",3,0)))</f>
        <v>0</v>
      </c>
      <c r="J53" s="272">
        <f>IF('Deliverability and Risks'!I12="Low",1,IF('Deliverability and Risks'!I12="Medium",2,IF('Deliverability and Risks'!I12="High",3,0)))</f>
        <v>0</v>
      </c>
      <c r="K53" s="272">
        <f>IF('Deliverability and Risks'!J12="Low",1,IF('Deliverability and Risks'!J12="Medium",2,IF('Deliverability and Risks'!J12="High",3,0)))</f>
        <v>0</v>
      </c>
      <c r="L53" s="273">
        <f>IF('Deliverability and Risks'!K12="Low",1,IF('Deliverability and Risks'!K12="Medium",2,IF('Deliverability and Risks'!K12="High",3,0)))</f>
        <v>0</v>
      </c>
    </row>
    <row r="56" spans="5:12" ht="13.5" thickBot="1" x14ac:dyDescent="0.25"/>
    <row r="57" spans="5:12" ht="13.5" thickBot="1" x14ac:dyDescent="0.25">
      <c r="F57" s="258" t="s">
        <v>140</v>
      </c>
      <c r="G57" s="235" t="s">
        <v>133</v>
      </c>
      <c r="H57" s="236" t="s">
        <v>135</v>
      </c>
      <c r="I57" s="236" t="s">
        <v>136</v>
      </c>
      <c r="J57" s="236" t="s">
        <v>137</v>
      </c>
      <c r="K57" s="236" t="s">
        <v>138</v>
      </c>
      <c r="L57" s="237" t="s">
        <v>134</v>
      </c>
    </row>
    <row r="58" spans="5:12" ht="23.25" thickBot="1" x14ac:dyDescent="0.25">
      <c r="F58" s="258" t="s">
        <v>140</v>
      </c>
      <c r="G58" s="274" t="str">
        <f>CONCATENATE('National only PAF'!$E$3," - ",'National only PAF'!$E$5)</f>
        <v>Option 1 - &lt;insert&gt;</v>
      </c>
      <c r="H58" s="260" t="str">
        <f>CONCATENATE('National only PAF'!$F$3," - ",'National only PAF'!$F$5)</f>
        <v>Option 2 - 0</v>
      </c>
      <c r="I58" s="260" t="str">
        <f>CONCATENATE('National only PAF'!$G$3," - ",'National only PAF'!$G$5)</f>
        <v>Option 3 - 0</v>
      </c>
      <c r="J58" s="260" t="str">
        <f>CONCATENATE('National only PAF'!$H$3," - ",'National only PAF'!$H$5)</f>
        <v>Option 4 - 0</v>
      </c>
      <c r="K58" s="260" t="str">
        <f>CONCATENATE('National only PAF'!$I$3," - ",'National only PAF'!$I$5)</f>
        <v>Option 5 - 0</v>
      </c>
      <c r="L58" s="261" t="str">
        <f>CONCATENATE('National only PAF'!$J$3," - ",'National only PAF'!$J$5)</f>
        <v>Option 6 - 0</v>
      </c>
    </row>
    <row r="59" spans="5:12" x14ac:dyDescent="0.2">
      <c r="F59" s="275" t="str">
        <f>'Deliverability and Risks'!C86</f>
        <v xml:space="preserve">&gt; 4 </v>
      </c>
      <c r="G59" s="136">
        <f>IF('Deliverability and Risks'!F$13=Protected!$F59,1,0)</f>
        <v>0</v>
      </c>
      <c r="H59" s="217">
        <f>IF('Deliverability and Risks'!G$13=Protected!$F59,1,0)</f>
        <v>0</v>
      </c>
      <c r="I59" s="217">
        <f>IF('Deliverability and Risks'!H$13=Protected!$F59,1,0)</f>
        <v>0</v>
      </c>
      <c r="J59" s="217">
        <f>IF('Deliverability and Risks'!I$13=Protected!$F59,1,0)</f>
        <v>0</v>
      </c>
      <c r="K59" s="217">
        <f>IF('Deliverability and Risks'!J$13=Protected!$F59,1,0)</f>
        <v>0</v>
      </c>
      <c r="L59" s="218">
        <f>IF('Deliverability and Risks'!K$13=Protected!$F59,1,0)</f>
        <v>0</v>
      </c>
    </row>
    <row r="60" spans="5:12" x14ac:dyDescent="0.2">
      <c r="F60" s="251" t="str">
        <f>'Deliverability and Risks'!C87</f>
        <v>2.1&lt; 4</v>
      </c>
      <c r="G60" s="134">
        <f>IF('Deliverability and Risks'!F$13=Protected!$F60,1,0)</f>
        <v>0</v>
      </c>
      <c r="H60" s="225">
        <f>IF('Deliverability and Risks'!G$13=Protected!$F60,1,0)</f>
        <v>0</v>
      </c>
      <c r="I60" s="225">
        <f>IF('Deliverability and Risks'!H$13=Protected!$F60,1,0)</f>
        <v>0</v>
      </c>
      <c r="J60" s="225">
        <f>IF('Deliverability and Risks'!I$13=Protected!$F60,1,0)</f>
        <v>0</v>
      </c>
      <c r="K60" s="225">
        <f>IF('Deliverability and Risks'!J$13=Protected!$F60,1,0)</f>
        <v>0</v>
      </c>
      <c r="L60" s="226">
        <f>IF('Deliverability and Risks'!K$13=Protected!$F60,1,0)</f>
        <v>0</v>
      </c>
    </row>
    <row r="61" spans="5:12" x14ac:dyDescent="0.2">
      <c r="F61" s="251" t="str">
        <f>'Deliverability and Risks'!C88</f>
        <v>1.6 &lt; 2</v>
      </c>
      <c r="G61" s="134">
        <f>IF('Deliverability and Risks'!F$13=Protected!$F61,1,0)</f>
        <v>0</v>
      </c>
      <c r="H61" s="225">
        <f>IF('Deliverability and Risks'!G$13=Protected!$F61,1,0)</f>
        <v>0</v>
      </c>
      <c r="I61" s="225">
        <f>IF('Deliverability and Risks'!H$13=Protected!$F61,1,0)</f>
        <v>0</v>
      </c>
      <c r="J61" s="225">
        <f>IF('Deliverability and Risks'!I$13=Protected!$F61,1,0)</f>
        <v>0</v>
      </c>
      <c r="K61" s="225">
        <f>IF('Deliverability and Risks'!J$13=Protected!$F61,1,0)</f>
        <v>0</v>
      </c>
      <c r="L61" s="226">
        <f>IF('Deliverability and Risks'!K$13=Protected!$F61,1,0)</f>
        <v>0</v>
      </c>
    </row>
    <row r="62" spans="5:12" x14ac:dyDescent="0.2">
      <c r="F62" s="251" t="str">
        <f>'Deliverability and Risks'!C89</f>
        <v>1 &lt; 1.5</v>
      </c>
      <c r="G62" s="134">
        <f>IF('Deliverability and Risks'!F$13=Protected!$F62,1,0)</f>
        <v>0</v>
      </c>
      <c r="H62" s="225">
        <f>IF('Deliverability and Risks'!G$13=Protected!$F62,1,0)</f>
        <v>0</v>
      </c>
      <c r="I62" s="225">
        <f>IF('Deliverability and Risks'!H$13=Protected!$F62,1,0)</f>
        <v>0</v>
      </c>
      <c r="J62" s="225">
        <f>IF('Deliverability and Risks'!I$13=Protected!$F62,1,0)</f>
        <v>0</v>
      </c>
      <c r="K62" s="225">
        <f>IF('Deliverability and Risks'!J$13=Protected!$F62,1,0)</f>
        <v>0</v>
      </c>
      <c r="L62" s="226">
        <f>IF('Deliverability and Risks'!K$13=Protected!$F62,1,0)</f>
        <v>0</v>
      </c>
    </row>
    <row r="63" spans="5:12" x14ac:dyDescent="0.2">
      <c r="F63" s="251" t="str">
        <f>'Deliverability and Risks'!C90</f>
        <v>&lt; 1</v>
      </c>
      <c r="G63" s="134">
        <f>IF('Deliverability and Risks'!F$13=Protected!$F63,1,0)</f>
        <v>0</v>
      </c>
      <c r="H63" s="225">
        <f>IF('Deliverability and Risks'!G$13=Protected!$F63,1,0)</f>
        <v>0</v>
      </c>
      <c r="I63" s="225">
        <f>IF('Deliverability and Risks'!H$13=Protected!$F63,1,0)</f>
        <v>0</v>
      </c>
      <c r="J63" s="225">
        <f>IF('Deliverability and Risks'!I$13=Protected!$F63,1,0)</f>
        <v>0</v>
      </c>
      <c r="K63" s="225">
        <f>IF('Deliverability and Risks'!J$13=Protected!$F63,1,0)</f>
        <v>0</v>
      </c>
      <c r="L63" s="226">
        <f>IF('Deliverability and Risks'!K$13=Protected!$F63,1,0)</f>
        <v>0</v>
      </c>
    </row>
    <row r="64" spans="5:12" ht="13.5" thickBot="1" x14ac:dyDescent="0.25">
      <c r="F64" s="252" t="str">
        <f>'Deliverability and Risks'!C91</f>
        <v>Unknown</v>
      </c>
      <c r="G64" s="135"/>
      <c r="H64" s="246"/>
      <c r="I64" s="246"/>
      <c r="J64" s="246"/>
      <c r="K64" s="246"/>
      <c r="L64" s="247"/>
    </row>
  </sheetData>
  <mergeCells count="4">
    <mergeCell ref="G2:L2"/>
    <mergeCell ref="N2:S2"/>
    <mergeCell ref="G34:L34"/>
    <mergeCell ref="N34:T34"/>
  </mergeCells>
  <phoneticPr fontId="3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view="pageBreakPreview" topLeftCell="A13" zoomScale="70" zoomScaleNormal="100" zoomScaleSheetLayoutView="70" workbookViewId="0">
      <selection activeCell="F8" sqref="F8"/>
    </sheetView>
  </sheetViews>
  <sheetFormatPr defaultRowHeight="12.75" x14ac:dyDescent="0.2"/>
  <sheetData>
    <row r="1" spans="1:1" x14ac:dyDescent="0.2">
      <c r="A1" s="100"/>
    </row>
  </sheetData>
  <phoneticPr fontId="30" type="noConversion"/>
  <pageMargins left="0.7" right="0.7" top="0.75" bottom="0.75" header="0.3" footer="0.3"/>
  <pageSetup paperSize="9" scale="6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view="pageBreakPreview" topLeftCell="D16" zoomScale="115" zoomScaleNormal="100" zoomScaleSheetLayoutView="115" workbookViewId="0">
      <selection activeCell="J53" sqref="J53"/>
    </sheetView>
  </sheetViews>
  <sheetFormatPr defaultRowHeight="12.75" x14ac:dyDescent="0.2"/>
  <sheetData/>
  <phoneticPr fontId="30" type="noConversion"/>
  <pageMargins left="0.7" right="0.7" top="0.75" bottom="0.75" header="0.3" footer="0.3"/>
  <pageSetup paperSize="9" scale="7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view="pageBreakPreview" topLeftCell="A28" zoomScaleNormal="100" zoomScaleSheetLayoutView="100" workbookViewId="0">
      <selection activeCell="R27" sqref="R27"/>
    </sheetView>
  </sheetViews>
  <sheetFormatPr defaultRowHeight="12.75" x14ac:dyDescent="0.2"/>
  <sheetData/>
  <phoneticPr fontId="30" type="noConversion"/>
  <pageMargins left="0.7" right="0.7" top="0.75" bottom="0.75" header="0.3" footer="0.3"/>
  <pageSetup paperSize="9" scale="8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Interventions</vt:lpstr>
      <vt:lpstr>National only PAF</vt:lpstr>
      <vt:lpstr>Deliverability and Risks</vt:lpstr>
      <vt:lpstr>Protected</vt:lpstr>
      <vt:lpstr>Chart 1</vt:lpstr>
      <vt:lpstr>Chart 2</vt:lpstr>
      <vt:lpstr>Chart 3</vt:lpstr>
      <vt:lpstr>Sheet1</vt:lpstr>
      <vt:lpstr>Category</vt:lpstr>
      <vt:lpstr>'Chart 3'!Print_Area</vt:lpstr>
      <vt:lpstr>'Deliverability and Risks'!Print_Area</vt:lpstr>
      <vt:lpstr>Interventions!Print_Area</vt:lpstr>
      <vt:lpstr>'National only PAF'!Print_Area</vt:lpstr>
      <vt:lpstr>Range</vt:lpstr>
      <vt:lpstr>Score</vt:lpstr>
      <vt:lpstr>ScoreDropDown</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z602284</dc:creator>
  <cp:lastModifiedBy>Z418943</cp:lastModifiedBy>
  <cp:lastPrinted>2013-08-02T09:28:46Z</cp:lastPrinted>
  <dcterms:created xsi:type="dcterms:W3CDTF">2013-04-19T14:16:26Z</dcterms:created>
  <dcterms:modified xsi:type="dcterms:W3CDTF">2014-07-16T11:14:14Z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A6197409</vt:lpwstr>
  </property>
  <property fmtid="{D5CDD505-2E9C-101B-9397-08002B2CF9AE}" pid="4" name="Objective-Title">
    <vt:lpwstr>Policy Assessment Framework (PAF) - Final Version - October 2013</vt:lpwstr>
  </property>
  <property fmtid="{D5CDD505-2E9C-101B-9397-08002B2CF9AE}" pid="5" name="Objective-Comment">
    <vt:lpwstr>
    </vt:lpwstr>
  </property>
  <property fmtid="{D5CDD505-2E9C-101B-9397-08002B2CF9AE}" pid="6" name="Objective-CreationStamp">
    <vt:filetime>2013-06-20T10:16:48Z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vt:lpwstr>
  </property>
  <property fmtid="{D5CDD505-2E9C-101B-9397-08002B2CF9AE}" pid="10" name="Objective-ModificationStamp">
    <vt:filetime>2014-06-11T15:39:48Z</vt:filetime>
  </property>
  <property fmtid="{D5CDD505-2E9C-101B-9397-08002B2CF9AE}" pid="11" name="Objective-Owner">
    <vt:lpwstr>Gilmour, Douglas D (Z602284)</vt:lpwstr>
  </property>
  <property fmtid="{D5CDD505-2E9C-101B-9397-08002B2CF9AE}" pid="12" name="Objective-Path">
    <vt:lpwstr>Objective Global Folder:SG File Plan:Business and industry:Transport:General:Research and analysis: Transport - general:Land-use and Transport Integration in Scotland (LATIS): Transport Appraisals: 2013-2018:</vt:lpwstr>
  </property>
  <property fmtid="{D5CDD505-2E9C-101B-9397-08002B2CF9AE}" pid="13" name="Objective-Parent">
    <vt:lpwstr>Land-use and Transport Integration in Scotland (LATIS): Transport Appraisals: 2013-2018</vt:lpwstr>
  </property>
  <property fmtid="{D5CDD505-2E9C-101B-9397-08002B2CF9AE}" pid="14" name="Objective-State">
    <vt:lpwstr>Being Edited</vt:lpwstr>
  </property>
  <property fmtid="{D5CDD505-2E9C-101B-9397-08002B2CF9AE}" pid="15" name="Objective-Version">
    <vt:lpwstr>5.2</vt:lpwstr>
  </property>
  <property fmtid="{D5CDD505-2E9C-101B-9397-08002B2CF9AE}" pid="16" name="Objective-VersionNumber">
    <vt:i4>10</vt:i4>
  </property>
  <property fmtid="{D5CDD505-2E9C-101B-9397-08002B2CF9AE}" pid="17" name="Objective-VersionComment">
    <vt:lpwstr>
    </vt:lpwstr>
  </property>
  <property fmtid="{D5CDD505-2E9C-101B-9397-08002B2CF9AE}" pid="18" name="Objective-FileNumber">
    <vt:lpwstr>PROJ/8700</vt:lpwstr>
  </property>
  <property fmtid="{D5CDD505-2E9C-101B-9397-08002B2CF9AE}" pid="19" name="Objective-Classification">
    <vt:lpwstr>[Inherited - Not Protectively Marked]</vt:lpwstr>
  </property>
  <property fmtid="{D5CDD505-2E9C-101B-9397-08002B2CF9AE}" pid="20" name="Objective-Caveats">
    <vt:lpwstr>
    </vt:lpwstr>
  </property>
  <property fmtid="{D5CDD505-2E9C-101B-9397-08002B2CF9AE}" pid="21" name="Objective-Date of Original [system]">
    <vt:lpwstr>
    </vt:lpwstr>
  </property>
  <property fmtid="{D5CDD505-2E9C-101B-9397-08002B2CF9AE}" pid="22" name="Objective-Date Received [system]">
    <vt:lpwstr>
    </vt:lpwstr>
  </property>
  <property fmtid="{D5CDD505-2E9C-101B-9397-08002B2CF9AE}" pid="23" name="Objective-SG Web Publication - Category [system]">
    <vt:lpwstr>
    </vt:lpwstr>
  </property>
  <property fmtid="{D5CDD505-2E9C-101B-9397-08002B2CF9AE}" pid="24" name="Objective-SG Web Publication - Category 2 Classification [system]">
    <vt:lpwstr>
    </vt:lpwstr>
  </property>
</Properties>
</file>