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20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<sst xmlns="http://schemas.openxmlformats.org/spreadsheetml/2006/main" count="941" uniqueCount="95">
  <si>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</si>
  <si>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</si>
  <si>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</si>
  <si>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</si>
  <si>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</si>
  <si>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</si>
  <si>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</si>
  <si>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</si>
  <si>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</si>
  <si>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</si>
  <si>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</si>
  <si>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</si>
  <si>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</si>
  <si>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</si>
  <si>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</si>
  <si>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</si>
  <si>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</si>
  <si>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</si>
  <si>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</si>
  <si>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</si>
  <si>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</si>
  <si>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</si>
  <si>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</si>
  <si>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</si>
  <si>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</si>
  <si>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</si>
  <si>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</si>
  <si>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</si>
  <si>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</si>
  <si>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</si>
  <si>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</si>
  <si>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</si>
  <si>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r>
      <t>Slight casualties, estimated total volume of traffic, and slight casualty rate</t>
    </r>
    <r>
      <rPr>
        <b/>
        <sz val="14"/>
        <rFont val="Times New Roman"/>
        <family val="1"/>
      </rPr>
      <t>, by council and road type</t>
    </r>
    <r>
      <rPr>
        <b/>
        <vertAlign val="superscript"/>
        <sz val="14"/>
        <rFont val="Times New Roman"/>
        <family val="1"/>
      </rPr>
      <t>(1)</t>
    </r>
  </si>
  <si>
    <t>Slight casualties</t>
  </si>
  <si>
    <t>Slight casualty rate (per 100 million vehicle-kilometres)</t>
  </si>
  <si>
    <t>Estimated total volume of traffic (million vehicle-kilometres)</t>
  </si>
  <si>
    <t>Years: 1994-98 and 1998-2002 averages and 1994 to 2002</t>
  </si>
  <si>
    <t>1998-2002 average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</si>
  <si>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</si>
  <si>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</si>
  <si>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</si>
  <si>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</si>
  <si>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</si>
  <si>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</si>
  <si>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</si>
  <si>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</si>
  <si>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</si>
  <si>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</si>
  <si>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</si>
  <si>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</si>
  <si>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</si>
  <si>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</si>
  <si>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</si>
  <si>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</si>
  <si>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</si>
  <si>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</si>
  <si>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</si>
  <si>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</si>
  <si>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</si>
  <si>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</si>
  <si>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</si>
  <si>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</si>
  <si>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</si>
  <si>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</si>
  <si>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</si>
  <si>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</si>
  <si>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</si>
  <si>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</si>
  <si>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</si>
  <si>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</si>
  <si>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</si>
  <si>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</si>
  <si>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</si>
  <si>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</si>
  <si>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</si>
  <si>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</si>
  <si>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</si>
  <si>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</si>
  <si>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</si>
  <si>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</si>
  <si>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</si>
  <si>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</si>
  <si>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</si>
  <si>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</si>
  <si>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</si>
  <si>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</si>
  <si>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</si>
  <si>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</si>
  <si>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</si>
  <si>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r>
      <t>roads</t>
    </r>
    <r>
      <rPr>
        <b/>
        <vertAlign val="superscript"/>
        <sz val="12"/>
        <rFont val="Times New Roman"/>
        <family val="1"/>
      </rPr>
      <t>(2)</t>
    </r>
  </si>
  <si>
    <t>Table 41 (continued)</t>
  </si>
  <si>
    <t>Scottish Borders</t>
  </si>
  <si>
    <t>(2) These estimates are not National Statistics.  They provide only a rough indication of the likely total volume of traffic on</t>
  </si>
  <si>
    <t xml:space="preserve">      local authority roads in each area.  For further information, please see the note on the Traffic Estimates,</t>
  </si>
  <si>
    <t xml:space="preserve">     which is in the Introduction.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</si>
</sst>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6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8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0" fillId="0" borderId="0" xfId="0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Border="1" applyAlignment="1">
      <alignment horizontal="center"/>
    </xf>
    <xf numFmtId="167" fontId="14" fillId="0" borderId="0" xfId="0" applyFont="1" applyBorder="1" applyAlignment="1">
      <alignment/>
    </xf>
    <xf numFmtId="41" fontId="12" fillId="0" borderId="0" xfId="0" applyNumberFormat="1" applyFont="1" applyAlignment="1">
      <alignment horizontal="left"/>
    </xf>
    <xf numFmtId="41" fontId="21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189" fontId="14" fillId="0" borderId="0" xfId="0" applyNumberFormat="1" applyFont="1" applyAlignment="1">
      <alignment horizontal="right"/>
    </xf>
    <xf numFmtId="192" fontId="21" fillId="0" borderId="0" xfId="0" applyNumberFormat="1" applyFont="1" applyAlignment="1">
      <alignment horizontal="right"/>
    </xf>
    <xf numFmtId="192" fontId="14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5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3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8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1"/>
  <sheetViews>
    <sheetView tabSelected="1" workbookViewId="0" topLeftCell="A43">
      <selection activeCell="D66" sqref="D66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5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47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26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27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352</v>
      </c>
      <c r="F12" s="37"/>
      <c r="G12" s="37">
        <v>431</v>
      </c>
      <c r="H12" s="37"/>
      <c r="I12" s="37">
        <v>783</v>
      </c>
      <c r="J12" s="37"/>
      <c r="K12" s="37">
        <v>1301.2015999999999</v>
      </c>
      <c r="L12" s="37"/>
      <c r="M12" s="37">
        <v>907.6234000000001</v>
      </c>
      <c r="N12" s="37"/>
      <c r="O12" s="37">
        <v>2208.825</v>
      </c>
      <c r="P12" s="38"/>
      <c r="Q12" s="49">
        <f>IF(ISERR(E12/K12*100),"..",IF((E12/K12*100)=0,"-",(E12/K12)*100))</f>
        <v>27.051918780302763</v>
      </c>
      <c r="R12" s="49"/>
      <c r="S12" s="49">
        <f>IF(ISERR(G12/M12*100),"..",IF((G12/M12*100)=0,"-",(G12/M12)*100))</f>
        <v>47.486655809006244</v>
      </c>
      <c r="T12" s="49"/>
      <c r="U12" s="49">
        <f>IF(ISERR(I12/O12*100),"..",IF((I12/O12*100)=0,"-",(I12/O12)*100))</f>
        <v>35.4487114189671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287</v>
      </c>
      <c r="F13" s="12"/>
      <c r="G13" s="12">
        <v>362</v>
      </c>
      <c r="H13" s="12"/>
      <c r="I13" s="12">
        <v>649</v>
      </c>
      <c r="J13" s="12"/>
      <c r="K13" s="12">
        <v>1240.692</v>
      </c>
      <c r="L13" s="12"/>
      <c r="M13" s="12">
        <v>877.556</v>
      </c>
      <c r="N13" s="12"/>
      <c r="O13" s="12">
        <v>2118.248</v>
      </c>
      <c r="P13" s="12"/>
      <c r="Q13" s="50">
        <f aca="true" t="shared" si="0" ref="Q13:Q22">IF(ISERR(E13/K13*100),"..",IF((E13/K13*100)=0,"-",(E13/K13)*100))</f>
        <v>23.1322520013025</v>
      </c>
      <c r="R13" s="50"/>
      <c r="S13" s="50">
        <f aca="true" t="shared" si="1" ref="S13:S22">IF(ISERR(G13/M13*100),"..",IF((G13/M13*100)=0,"-",(G13/M13)*100))</f>
        <v>41.25092871566031</v>
      </c>
      <c r="T13" s="50"/>
      <c r="U13" s="50">
        <f aca="true" t="shared" si="2" ref="U13:U22">IF(ISERR(I13/O13*100),"..",IF((I13/O13*100)=0,"-",(I13/O13)*100))</f>
        <v>30.638527688920274</v>
      </c>
    </row>
    <row r="14" spans="3:21" ht="15.75">
      <c r="C14" s="17" t="s">
        <v>39</v>
      </c>
      <c r="E14" s="12">
        <v>373</v>
      </c>
      <c r="F14" s="12"/>
      <c r="G14" s="12">
        <v>385</v>
      </c>
      <c r="H14" s="12"/>
      <c r="I14" s="12">
        <v>758</v>
      </c>
      <c r="J14" s="12"/>
      <c r="K14" s="12">
        <v>1274.799</v>
      </c>
      <c r="L14" s="12"/>
      <c r="M14" s="12">
        <v>890.692</v>
      </c>
      <c r="N14" s="12"/>
      <c r="O14" s="12">
        <v>2165.491</v>
      </c>
      <c r="P14" s="12"/>
      <c r="Q14" s="50">
        <f t="shared" si="0"/>
        <v>29.25951463720947</v>
      </c>
      <c r="R14" s="50"/>
      <c r="S14" s="50">
        <f t="shared" si="1"/>
        <v>43.22481845576249</v>
      </c>
      <c r="T14" s="50"/>
      <c r="U14" s="50">
        <f t="shared" si="2"/>
        <v>35.00360888131144</v>
      </c>
    </row>
    <row r="15" spans="3:21" ht="15.75">
      <c r="C15" s="17" t="s">
        <v>40</v>
      </c>
      <c r="E15" s="12">
        <v>368</v>
      </c>
      <c r="F15" s="12"/>
      <c r="G15" s="12">
        <v>417</v>
      </c>
      <c r="H15" s="12"/>
      <c r="I15" s="12">
        <v>785</v>
      </c>
      <c r="J15" s="12"/>
      <c r="K15" s="12">
        <v>1312.3339999999998</v>
      </c>
      <c r="L15" s="12"/>
      <c r="M15" s="12">
        <v>913.0260000000001</v>
      </c>
      <c r="N15" s="12"/>
      <c r="O15" s="12">
        <v>2225.36</v>
      </c>
      <c r="P15" s="12"/>
      <c r="Q15" s="50">
        <f t="shared" si="0"/>
        <v>28.041641838129628</v>
      </c>
      <c r="R15" s="50"/>
      <c r="S15" s="50">
        <f t="shared" si="1"/>
        <v>45.67230286979779</v>
      </c>
      <c r="T15" s="50"/>
      <c r="U15" s="50">
        <f t="shared" si="2"/>
        <v>35.27519142970126</v>
      </c>
    </row>
    <row r="16" spans="3:21" ht="15.75">
      <c r="C16" s="17" t="s">
        <v>41</v>
      </c>
      <c r="E16" s="12">
        <v>371</v>
      </c>
      <c r="F16" s="12"/>
      <c r="G16" s="12">
        <v>485</v>
      </c>
      <c r="H16" s="12"/>
      <c r="I16" s="12">
        <v>856</v>
      </c>
      <c r="J16" s="12"/>
      <c r="K16" s="12">
        <v>1331.622</v>
      </c>
      <c r="L16" s="12"/>
      <c r="M16" s="12">
        <v>926.836</v>
      </c>
      <c r="N16" s="12"/>
      <c r="O16" s="12">
        <v>2258.458</v>
      </c>
      <c r="P16" s="12"/>
      <c r="Q16" s="50">
        <f t="shared" si="0"/>
        <v>27.860759284541707</v>
      </c>
      <c r="R16" s="50"/>
      <c r="S16" s="50">
        <f t="shared" si="1"/>
        <v>52.32856729777436</v>
      </c>
      <c r="T16" s="50"/>
      <c r="U16" s="50">
        <f t="shared" si="2"/>
        <v>37.901966740138626</v>
      </c>
    </row>
    <row r="17" spans="3:21" ht="15.75">
      <c r="C17" s="17" t="s">
        <v>42</v>
      </c>
      <c r="E17" s="12">
        <v>362</v>
      </c>
      <c r="F17" s="12"/>
      <c r="G17" s="12">
        <v>505</v>
      </c>
      <c r="H17" s="12"/>
      <c r="I17" s="12">
        <v>867</v>
      </c>
      <c r="J17" s="12"/>
      <c r="K17" s="12">
        <v>1346.561</v>
      </c>
      <c r="L17" s="12"/>
      <c r="M17" s="12">
        <v>930.0070000000001</v>
      </c>
      <c r="N17" s="12"/>
      <c r="O17" s="12">
        <v>2276.568</v>
      </c>
      <c r="P17" s="12"/>
      <c r="Q17" s="50">
        <f t="shared" si="0"/>
        <v>26.88329752606826</v>
      </c>
      <c r="R17" s="50"/>
      <c r="S17" s="50">
        <f t="shared" si="1"/>
        <v>54.300666554122714</v>
      </c>
      <c r="T17" s="50"/>
      <c r="U17" s="50">
        <f t="shared" si="2"/>
        <v>38.08364169223146</v>
      </c>
    </row>
    <row r="18" spans="3:21" ht="15.75">
      <c r="C18" s="17" t="s">
        <v>43</v>
      </c>
      <c r="E18" s="12">
        <v>392</v>
      </c>
      <c r="F18" s="12"/>
      <c r="G18" s="12">
        <v>469</v>
      </c>
      <c r="H18" s="12"/>
      <c r="I18" s="12">
        <v>861</v>
      </c>
      <c r="J18" s="12"/>
      <c r="K18" s="12">
        <v>1369.383</v>
      </c>
      <c r="L18" s="12"/>
      <c r="M18" s="12">
        <v>943.8479930687998</v>
      </c>
      <c r="N18" s="12"/>
      <c r="O18" s="12">
        <v>2313.2309930687998</v>
      </c>
      <c r="P18" s="12"/>
      <c r="Q18" s="50">
        <f t="shared" si="0"/>
        <v>28.62603084746926</v>
      </c>
      <c r="R18" s="50"/>
      <c r="S18" s="50">
        <f t="shared" si="1"/>
        <v>49.69020471984128</v>
      </c>
      <c r="T18" s="50"/>
      <c r="U18" s="50">
        <f t="shared" si="2"/>
        <v>37.220666789431704</v>
      </c>
    </row>
    <row r="19" spans="3:21" ht="15.75">
      <c r="C19" s="17" t="s">
        <v>44</v>
      </c>
      <c r="E19" s="12">
        <v>335</v>
      </c>
      <c r="F19" s="12"/>
      <c r="G19" s="12">
        <v>413</v>
      </c>
      <c r="H19" s="12"/>
      <c r="I19" s="12">
        <v>748</v>
      </c>
      <c r="J19" s="12"/>
      <c r="K19" s="12">
        <v>1340.286</v>
      </c>
      <c r="L19" s="12"/>
      <c r="M19" s="12">
        <v>938.3919999999999</v>
      </c>
      <c r="N19" s="12"/>
      <c r="O19" s="12">
        <v>2278.678</v>
      </c>
      <c r="P19" s="12"/>
      <c r="Q19" s="50">
        <f t="shared" si="0"/>
        <v>24.99466531770085</v>
      </c>
      <c r="R19" s="50"/>
      <c r="S19" s="50">
        <f t="shared" si="1"/>
        <v>44.0114578981918</v>
      </c>
      <c r="T19" s="50"/>
      <c r="U19" s="50">
        <f t="shared" si="2"/>
        <v>32.826050894422124</v>
      </c>
    </row>
    <row r="20" spans="3:21" ht="15.75">
      <c r="C20" s="17" t="s">
        <v>45</v>
      </c>
      <c r="E20" s="12">
        <v>375</v>
      </c>
      <c r="F20" s="12"/>
      <c r="G20" s="12">
        <v>353</v>
      </c>
      <c r="H20" s="12"/>
      <c r="I20" s="12">
        <v>728</v>
      </c>
      <c r="J20" s="12"/>
      <c r="K20" s="12">
        <v>1385.72</v>
      </c>
      <c r="L20" s="12"/>
      <c r="M20" s="12">
        <v>947.192</v>
      </c>
      <c r="N20" s="12"/>
      <c r="O20" s="12">
        <v>2332.9120000000003</v>
      </c>
      <c r="P20" s="12"/>
      <c r="Q20" s="50">
        <f t="shared" si="0"/>
        <v>27.061744075282164</v>
      </c>
      <c r="R20" s="50"/>
      <c r="S20" s="50">
        <f t="shared" si="1"/>
        <v>37.26805125043286</v>
      </c>
      <c r="T20" s="50"/>
      <c r="U20" s="50">
        <f t="shared" si="2"/>
        <v>31.205634846063628</v>
      </c>
    </row>
    <row r="21" spans="3:21" ht="15.75">
      <c r="C21" s="17" t="s">
        <v>46</v>
      </c>
      <c r="E21" s="12">
        <v>330</v>
      </c>
      <c r="F21" s="12"/>
      <c r="G21" s="12">
        <v>384</v>
      </c>
      <c r="H21" s="12"/>
      <c r="I21" s="12">
        <v>714</v>
      </c>
      <c r="J21" s="12"/>
      <c r="K21" s="12">
        <v>1460.184</v>
      </c>
      <c r="L21" s="12"/>
      <c r="M21" s="12">
        <v>982.377</v>
      </c>
      <c r="N21" s="12"/>
      <c r="O21" s="12">
        <v>2442.5609999999997</v>
      </c>
      <c r="P21" s="12"/>
      <c r="Q21" s="50">
        <f t="shared" si="0"/>
        <v>22.5998915205207</v>
      </c>
      <c r="R21" s="50"/>
      <c r="S21" s="50">
        <f t="shared" si="1"/>
        <v>39.088863033234695</v>
      </c>
      <c r="T21" s="50"/>
      <c r="U21" s="50">
        <f t="shared" si="2"/>
        <v>29.231613867575877</v>
      </c>
    </row>
    <row r="22" spans="3:27" s="5" customFormat="1" ht="15.75">
      <c r="C22" s="4" t="s">
        <v>37</v>
      </c>
      <c r="E22" s="37">
        <v>359</v>
      </c>
      <c r="F22" s="37"/>
      <c r="G22" s="37">
        <v>425</v>
      </c>
      <c r="H22" s="37"/>
      <c r="I22" s="37">
        <v>784</v>
      </c>
      <c r="J22" s="37"/>
      <c r="K22" s="37">
        <v>1380.4268</v>
      </c>
      <c r="L22" s="37"/>
      <c r="M22" s="37">
        <v>948.36319861376</v>
      </c>
      <c r="N22" s="37"/>
      <c r="O22" s="37">
        <v>2328.78999861376</v>
      </c>
      <c r="P22" s="37"/>
      <c r="Q22" s="49">
        <f t="shared" si="0"/>
        <v>26.006449599500677</v>
      </c>
      <c r="R22" s="49"/>
      <c r="S22" s="49">
        <f t="shared" si="1"/>
        <v>44.81405442780048</v>
      </c>
      <c r="T22" s="49"/>
      <c r="U22" s="49">
        <f t="shared" si="2"/>
        <v>33.665551658444315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-6.25</v>
      </c>
      <c r="F25" s="51"/>
      <c r="G25" s="51">
        <f aca="true" t="shared" si="3" ref="G25:U25">IF(ISERR((G21-G12)/G12*100),"-",IF(((G21-G12)/G12*100)=0,"-",((G21-G12)/G12*100)))</f>
        <v>-10.904872389791183</v>
      </c>
      <c r="H25" s="51"/>
      <c r="I25" s="51">
        <f t="shared" si="3"/>
        <v>-8.812260536398467</v>
      </c>
      <c r="J25" s="51"/>
      <c r="K25" s="51">
        <f t="shared" si="3"/>
        <v>12.218122080390934</v>
      </c>
      <c r="L25" s="51"/>
      <c r="M25" s="51">
        <f t="shared" si="3"/>
        <v>8.236191354255508</v>
      </c>
      <c r="N25" s="51"/>
      <c r="O25" s="51">
        <f t="shared" si="3"/>
        <v>10.581915724423615</v>
      </c>
      <c r="P25" s="51"/>
      <c r="Q25" s="51">
        <f t="shared" si="3"/>
        <v>-16.45734373202283</v>
      </c>
      <c r="R25" s="51"/>
      <c r="S25" s="51">
        <f t="shared" si="3"/>
        <v>-17.684531859956408</v>
      </c>
      <c r="T25" s="51"/>
      <c r="U25" s="51">
        <f t="shared" si="3"/>
        <v>-17.53828927069185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1.9886363636363635</v>
      </c>
      <c r="F26" s="51"/>
      <c r="G26" s="51">
        <f aca="true" t="shared" si="4" ref="G26:U26">IF(ISERR((G22-G12)/G12*100),"-",IF(((G22-G12)/G12*100)=0,"-",((G22-G12)/G12*100)))</f>
        <v>-1.3921113689095126</v>
      </c>
      <c r="H26" s="51"/>
      <c r="I26" s="51">
        <f t="shared" si="4"/>
        <v>0.1277139208173691</v>
      </c>
      <c r="J26" s="51"/>
      <c r="K26" s="51">
        <f t="shared" si="4"/>
        <v>6.088618397026264</v>
      </c>
      <c r="L26" s="51"/>
      <c r="M26" s="51">
        <f t="shared" si="4"/>
        <v>4.488623653131898</v>
      </c>
      <c r="N26" s="51"/>
      <c r="O26" s="51">
        <f t="shared" si="4"/>
        <v>5.431168092255391</v>
      </c>
      <c r="P26" s="51"/>
      <c r="Q26" s="51">
        <f t="shared" si="4"/>
        <v>-3.864676621620354</v>
      </c>
      <c r="R26" s="51"/>
      <c r="S26" s="51">
        <f t="shared" si="4"/>
        <v>-5.628110330521284</v>
      </c>
      <c r="T26" s="51"/>
      <c r="U26" s="51">
        <f t="shared" si="4"/>
        <v>-5.030252692256375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2:21" ht="15.75">
      <c r="B28" s="7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 t="s">
        <v>48</v>
      </c>
      <c r="F29" s="37"/>
      <c r="G29" s="37">
        <v>35</v>
      </c>
      <c r="H29" s="37"/>
      <c r="I29" s="37">
        <v>35</v>
      </c>
      <c r="J29" s="37"/>
      <c r="K29" s="37" t="s">
        <v>48</v>
      </c>
      <c r="L29" s="37"/>
      <c r="M29" s="37">
        <v>119.29780000000001</v>
      </c>
      <c r="N29" s="37"/>
      <c r="O29" s="37">
        <v>119.29780000000001</v>
      </c>
      <c r="P29" s="37"/>
      <c r="Q29" s="49" t="str">
        <f>IF(ISERR(E29/K29*100),"-",IF((E29/K29*100)=0,"-",(E29/K29)*100))</f>
        <v>-</v>
      </c>
      <c r="R29" s="49"/>
      <c r="S29" s="49">
        <f aca="true" t="shared" si="5" ref="S29:S39">IF(ISERR(G29/M29*100),"..",IF((G29/M29*100)=0,"-",(G29/M29)*100))</f>
        <v>29.3383448814647</v>
      </c>
      <c r="T29" s="49"/>
      <c r="U29" s="49">
        <f aca="true" t="shared" si="6" ref="U29:U39">IF(ISERR(I29/O29*100),"..",IF((I29/O29*100)=0,"-",(I29/O29)*100))</f>
        <v>29.3383448814647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 t="s">
        <v>48</v>
      </c>
      <c r="F30" s="12"/>
      <c r="G30" s="12">
        <v>26</v>
      </c>
      <c r="H30" s="12"/>
      <c r="I30" s="12">
        <v>26</v>
      </c>
      <c r="J30" s="12"/>
      <c r="K30" s="12" t="s">
        <v>48</v>
      </c>
      <c r="L30" s="12"/>
      <c r="M30" s="12">
        <v>114.96799999999999</v>
      </c>
      <c r="N30" s="12"/>
      <c r="O30" s="12">
        <v>114.96799999999999</v>
      </c>
      <c r="P30" s="12"/>
      <c r="Q30" s="49" t="str">
        <f aca="true" t="shared" si="7" ref="Q30:Q39">IF(ISERR(E30/K30*100),"-",IF((E30/K30*100)=0,"-",(E30/K30)*100))</f>
        <v>-</v>
      </c>
      <c r="R30" s="50"/>
      <c r="S30" s="50">
        <f t="shared" si="5"/>
        <v>22.614988518544294</v>
      </c>
      <c r="T30" s="50"/>
      <c r="U30" s="50">
        <f t="shared" si="6"/>
        <v>22.614988518544294</v>
      </c>
    </row>
    <row r="31" spans="3:21" ht="15.75">
      <c r="C31" s="17" t="s">
        <v>39</v>
      </c>
      <c r="E31" s="12" t="s">
        <v>48</v>
      </c>
      <c r="F31" s="12"/>
      <c r="G31" s="12">
        <v>37</v>
      </c>
      <c r="H31" s="12"/>
      <c r="I31" s="12">
        <v>37</v>
      </c>
      <c r="J31" s="12"/>
      <c r="K31" s="12" t="s">
        <v>48</v>
      </c>
      <c r="L31" s="12"/>
      <c r="M31" s="12">
        <v>117.045</v>
      </c>
      <c r="N31" s="12"/>
      <c r="O31" s="12">
        <v>117.045</v>
      </c>
      <c r="P31" s="12"/>
      <c r="Q31" s="49" t="str">
        <f t="shared" si="7"/>
        <v>-</v>
      </c>
      <c r="R31" s="50"/>
      <c r="S31" s="50">
        <f t="shared" si="5"/>
        <v>31.611773249604852</v>
      </c>
      <c r="T31" s="50"/>
      <c r="U31" s="50">
        <f t="shared" si="6"/>
        <v>31.611773249604852</v>
      </c>
    </row>
    <row r="32" spans="3:21" ht="15.75">
      <c r="C32" s="17" t="s">
        <v>40</v>
      </c>
      <c r="E32" s="12" t="s">
        <v>48</v>
      </c>
      <c r="F32" s="12"/>
      <c r="G32" s="12">
        <v>36</v>
      </c>
      <c r="H32" s="12"/>
      <c r="I32" s="12">
        <v>36</v>
      </c>
      <c r="J32" s="12"/>
      <c r="K32" s="12" t="s">
        <v>48</v>
      </c>
      <c r="L32" s="12"/>
      <c r="M32" s="12">
        <v>120.218</v>
      </c>
      <c r="N32" s="12"/>
      <c r="O32" s="12">
        <v>120.218</v>
      </c>
      <c r="P32" s="12"/>
      <c r="Q32" s="49" t="str">
        <f t="shared" si="7"/>
        <v>-</v>
      </c>
      <c r="R32" s="50"/>
      <c r="S32" s="50">
        <f t="shared" si="5"/>
        <v>29.945598828794356</v>
      </c>
      <c r="T32" s="50"/>
      <c r="U32" s="50">
        <f t="shared" si="6"/>
        <v>29.945598828794356</v>
      </c>
    </row>
    <row r="33" spans="3:21" ht="15.75">
      <c r="C33" s="17" t="s">
        <v>41</v>
      </c>
      <c r="E33" s="12" t="s">
        <v>48</v>
      </c>
      <c r="F33" s="12"/>
      <c r="G33" s="12">
        <v>39</v>
      </c>
      <c r="H33" s="12"/>
      <c r="I33" s="12">
        <v>39</v>
      </c>
      <c r="J33" s="12"/>
      <c r="K33" s="12" t="s">
        <v>48</v>
      </c>
      <c r="L33" s="12"/>
      <c r="M33" s="12">
        <v>122.037</v>
      </c>
      <c r="N33" s="12"/>
      <c r="O33" s="12">
        <v>122.037</v>
      </c>
      <c r="P33" s="12"/>
      <c r="Q33" s="49" t="str">
        <f t="shared" si="7"/>
        <v>-</v>
      </c>
      <c r="R33" s="50"/>
      <c r="S33" s="50">
        <f t="shared" si="5"/>
        <v>31.957521079672556</v>
      </c>
      <c r="T33" s="50"/>
      <c r="U33" s="50">
        <f t="shared" si="6"/>
        <v>31.957521079672556</v>
      </c>
    </row>
    <row r="34" spans="3:21" ht="15.75">
      <c r="C34" s="17" t="s">
        <v>42</v>
      </c>
      <c r="E34" s="12" t="s">
        <v>48</v>
      </c>
      <c r="F34" s="12"/>
      <c r="G34" s="12">
        <v>39</v>
      </c>
      <c r="H34" s="12"/>
      <c r="I34" s="12">
        <v>39</v>
      </c>
      <c r="J34" s="12"/>
      <c r="K34" s="12" t="s">
        <v>48</v>
      </c>
      <c r="L34" s="12"/>
      <c r="M34" s="12">
        <v>122.221</v>
      </c>
      <c r="N34" s="12"/>
      <c r="O34" s="12">
        <v>122.221</v>
      </c>
      <c r="P34" s="12"/>
      <c r="Q34" s="49" t="str">
        <f t="shared" si="7"/>
        <v>-</v>
      </c>
      <c r="R34" s="50"/>
      <c r="S34" s="50">
        <f t="shared" si="5"/>
        <v>31.909410003190942</v>
      </c>
      <c r="T34" s="50"/>
      <c r="U34" s="50">
        <f t="shared" si="6"/>
        <v>31.909410003190942</v>
      </c>
    </row>
    <row r="35" spans="3:21" ht="15.75">
      <c r="C35" s="17" t="s">
        <v>43</v>
      </c>
      <c r="E35" s="12" t="s">
        <v>48</v>
      </c>
      <c r="F35" s="12"/>
      <c r="G35" s="12">
        <v>44</v>
      </c>
      <c r="H35" s="12"/>
      <c r="I35" s="12">
        <v>44</v>
      </c>
      <c r="J35" s="12"/>
      <c r="K35" s="12" t="s">
        <v>48</v>
      </c>
      <c r="L35" s="12"/>
      <c r="M35" s="12">
        <v>124.01899924458561</v>
      </c>
      <c r="N35" s="12"/>
      <c r="O35" s="12">
        <v>124.01899924458561</v>
      </c>
      <c r="P35" s="12"/>
      <c r="Q35" s="49" t="str">
        <f t="shared" si="7"/>
        <v>-</v>
      </c>
      <c r="R35" s="50"/>
      <c r="S35" s="50">
        <f t="shared" si="5"/>
        <v>35.47843497206815</v>
      </c>
      <c r="T35" s="50"/>
      <c r="U35" s="50">
        <f t="shared" si="6"/>
        <v>35.47843497206815</v>
      </c>
    </row>
    <row r="36" spans="3:21" ht="15.75">
      <c r="C36" s="17" t="s">
        <v>44</v>
      </c>
      <c r="E36" s="12" t="s">
        <v>48</v>
      </c>
      <c r="F36" s="12"/>
      <c r="G36" s="12">
        <v>26</v>
      </c>
      <c r="H36" s="12"/>
      <c r="I36" s="12">
        <v>26</v>
      </c>
      <c r="J36" s="12"/>
      <c r="K36" s="12" t="s">
        <v>48</v>
      </c>
      <c r="L36" s="12"/>
      <c r="M36" s="12">
        <v>122.86099999999999</v>
      </c>
      <c r="N36" s="12"/>
      <c r="O36" s="12">
        <v>122.86099999999999</v>
      </c>
      <c r="P36" s="12"/>
      <c r="Q36" s="49" t="str">
        <f t="shared" si="7"/>
        <v>-</v>
      </c>
      <c r="R36" s="50"/>
      <c r="S36" s="50">
        <f t="shared" si="5"/>
        <v>21.16212630533693</v>
      </c>
      <c r="T36" s="50"/>
      <c r="U36" s="50">
        <f t="shared" si="6"/>
        <v>21.16212630533693</v>
      </c>
    </row>
    <row r="37" spans="3:21" ht="15.75">
      <c r="C37" s="17" t="s">
        <v>45</v>
      </c>
      <c r="E37" s="12" t="s">
        <v>48</v>
      </c>
      <c r="F37" s="12"/>
      <c r="G37" s="12">
        <v>35</v>
      </c>
      <c r="H37" s="12"/>
      <c r="I37" s="12">
        <v>35</v>
      </c>
      <c r="J37" s="12"/>
      <c r="K37" s="12" t="s">
        <v>48</v>
      </c>
      <c r="L37" s="12"/>
      <c r="M37" s="12">
        <v>124.36699999999999</v>
      </c>
      <c r="N37" s="12"/>
      <c r="O37" s="12">
        <v>124.36699999999999</v>
      </c>
      <c r="P37" s="12"/>
      <c r="Q37" s="49" t="str">
        <f t="shared" si="7"/>
        <v>-</v>
      </c>
      <c r="R37" s="50"/>
      <c r="S37" s="50">
        <f t="shared" si="5"/>
        <v>28.142513689322733</v>
      </c>
      <c r="T37" s="50"/>
      <c r="U37" s="50">
        <f t="shared" si="6"/>
        <v>28.142513689322733</v>
      </c>
    </row>
    <row r="38" spans="3:21" ht="15.75">
      <c r="C38" s="17" t="s">
        <v>46</v>
      </c>
      <c r="E38" s="12" t="s">
        <v>48</v>
      </c>
      <c r="F38" s="12"/>
      <c r="G38" s="12">
        <v>54</v>
      </c>
      <c r="H38" s="12"/>
      <c r="I38" s="12">
        <v>54</v>
      </c>
      <c r="J38" s="12"/>
      <c r="K38" s="12" t="s">
        <v>48</v>
      </c>
      <c r="L38" s="12"/>
      <c r="M38" s="12">
        <v>128.83100000000002</v>
      </c>
      <c r="N38" s="12"/>
      <c r="O38" s="12">
        <v>128.83100000000002</v>
      </c>
      <c r="P38" s="12"/>
      <c r="Q38" s="49" t="str">
        <f t="shared" si="7"/>
        <v>-</v>
      </c>
      <c r="R38" s="50"/>
      <c r="S38" s="50">
        <f t="shared" si="5"/>
        <v>41.91537751007133</v>
      </c>
      <c r="T38" s="50"/>
      <c r="U38" s="50">
        <f t="shared" si="6"/>
        <v>41.91537751007133</v>
      </c>
    </row>
    <row r="39" spans="3:27" s="5" customFormat="1" ht="15.75">
      <c r="C39" s="4" t="s">
        <v>37</v>
      </c>
      <c r="E39" s="37" t="s">
        <v>48</v>
      </c>
      <c r="F39" s="37"/>
      <c r="G39" s="37">
        <v>40</v>
      </c>
      <c r="H39" s="37"/>
      <c r="I39" s="37">
        <v>40</v>
      </c>
      <c r="J39" s="37"/>
      <c r="K39" s="37" t="s">
        <v>48</v>
      </c>
      <c r="L39" s="37"/>
      <c r="M39" s="37">
        <v>124.45979984891713</v>
      </c>
      <c r="N39" s="37"/>
      <c r="O39" s="37">
        <v>124.45979984891713</v>
      </c>
      <c r="P39" s="37"/>
      <c r="Q39" s="49" t="str">
        <f t="shared" si="7"/>
        <v>-</v>
      </c>
      <c r="R39" s="49"/>
      <c r="S39" s="49">
        <f t="shared" si="5"/>
        <v>32.138891472231485</v>
      </c>
      <c r="T39" s="49"/>
      <c r="U39" s="49">
        <f t="shared" si="6"/>
        <v>32.138891472231485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 t="str">
        <f>IF(ISERR((E38-E29)/E29*100),"-",IF(((E38-E29)/E29*100)=0,"-",((E38-E29)/E29*100)))</f>
        <v>-</v>
      </c>
      <c r="F42" s="51"/>
      <c r="G42" s="51">
        <f>IF(ISERR((G38-G29)/G29*100),"-",IF(((G38-G29)/G29*100)=0,"-",((G38-G29)/G29*100)))</f>
        <v>54.285714285714285</v>
      </c>
      <c r="H42" s="51"/>
      <c r="I42" s="51">
        <f>IF(ISERR((I38-I29)/I29*100),"-",IF(((I38-I29)/I29*100)=0,"-",((I38-I29)/I29*100)))</f>
        <v>54.285714285714285</v>
      </c>
      <c r="J42" s="51"/>
      <c r="K42" s="51" t="str">
        <f>IF(ISERR((K38-K29)/K29*100),"-",IF(((K38-K29)/K29*100)=0,"-",((K38-K29)/K29*100)))</f>
        <v>-</v>
      </c>
      <c r="L42" s="51"/>
      <c r="M42" s="51">
        <f>IF(ISERR((M38-M29)/M29*100),"-",IF(((M38-M29)/M29*100)=0,"-",((M38-M29)/M29*100)))</f>
        <v>7.991094554970844</v>
      </c>
      <c r="N42" s="51"/>
      <c r="O42" s="51">
        <f>IF(ISERR((O38-O29)/O29*100),"-",IF(((O38-O29)/O29*100)=0,"-",((O38-O29)/O29*100)))</f>
        <v>7.991094554970844</v>
      </c>
      <c r="P42" s="51"/>
      <c r="Q42" s="51" t="str">
        <f>IF(ISERR((Q38-Q29)/Q29*100),"-",IF(((Q38-Q29)/Q29*100)=0,"-",((Q38-Q29)/Q29*100)))</f>
        <v>-</v>
      </c>
      <c r="R42" s="51"/>
      <c r="S42" s="51">
        <f>IF(ISERR((S38-S29)/S29*100),"-",IF(((S38-S29)/S29*100)=0,"-",((S38-S29)/S29*100)))</f>
        <v>42.86892351774252</v>
      </c>
      <c r="T42" s="51"/>
      <c r="U42" s="51">
        <f>IF(ISERR((U38-U29)/U29*100),"-",IF(((U38-U29)/U29*100)=0,"-",((U38-U29)/U29*100)))</f>
        <v>42.86892351774252</v>
      </c>
    </row>
    <row r="43" spans="4:21" ht="15.75">
      <c r="D43" s="9" t="s">
        <v>37</v>
      </c>
      <c r="E43" s="51" t="str">
        <f>IF(ISERR((E39-E29)/E29*100),"-",IF(((E39-E29)/E29*100)=0,"-",((E39-E29)/E29*100)))</f>
        <v>-</v>
      </c>
      <c r="F43" s="51"/>
      <c r="G43" s="51">
        <f>IF(ISERR((G39-G29)/G29*100),"-",IF(((G39-G29)/G29*100)=0,"-",((G39-G29)/G29*100)))</f>
        <v>14.285714285714285</v>
      </c>
      <c r="H43" s="51"/>
      <c r="I43" s="51">
        <f>IF(ISERR((I39-I29)/I29*100),"-",IF(((I39-I29)/I29*100)=0,"-",((I39-I29)/I29*100)))</f>
        <v>14.285714285714285</v>
      </c>
      <c r="J43" s="51"/>
      <c r="K43" s="51" t="str">
        <f>IF(ISERR((K39-K29)/K29*100),"-",IF(((K39-K29)/K29*100)=0,"-",((K39-K29)/K29*100)))</f>
        <v>-</v>
      </c>
      <c r="L43" s="51"/>
      <c r="M43" s="51">
        <f>IF(ISERR((M39-M29)/M29*100),"-",IF(((M39-M29)/M29*100)=0,"-",((M39-M29)/M29*100)))</f>
        <v>4.326986624159975</v>
      </c>
      <c r="N43" s="51"/>
      <c r="O43" s="51">
        <f>IF(ISERR((O39-O29)/O29*100),"-",IF(((O39-O29)/O29*100)=0,"-",((O39-O29)/O29*100)))</f>
        <v>4.326986624159975</v>
      </c>
      <c r="P43" s="51"/>
      <c r="Q43" s="51" t="str">
        <f>IF(ISERR((Q39-Q29)/Q29*100),"-",IF(((Q39-Q29)/Q29*100)=0,"-",((Q39-Q29)/Q29*100)))</f>
        <v>-</v>
      </c>
      <c r="R43" s="51"/>
      <c r="S43" s="51">
        <f>IF(ISERR((S39-S29)/S29*100),"-",IF(((S39-S29)/S29*100)=0,"-",((S39-S29)/S29*100)))</f>
        <v>9.545687059313654</v>
      </c>
      <c r="T43" s="51"/>
      <c r="U43" s="51">
        <f>IF(ISERR((U39-U29)/U29*100),"-",IF(((U39-U29)/U29*100)=0,"-",((U39-U29)/U29*100)))</f>
        <v>9.545687059313654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2:21" ht="15.75">
      <c r="B45" s="7" t="s">
        <v>30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 t="s">
        <v>48</v>
      </c>
      <c r="F46" s="37"/>
      <c r="G46" s="37">
        <v>58</v>
      </c>
      <c r="H46" s="37"/>
      <c r="I46" s="37">
        <v>58</v>
      </c>
      <c r="J46" s="37"/>
      <c r="K46" s="37" t="s">
        <v>48</v>
      </c>
      <c r="L46" s="37"/>
      <c r="M46" s="37">
        <v>165.7688</v>
      </c>
      <c r="N46" s="37"/>
      <c r="O46" s="37">
        <v>165.7688</v>
      </c>
      <c r="P46" s="37"/>
      <c r="Q46" s="49" t="str">
        <f>IF(ISERR(E46/K46*100),"-",IF((E46/K46*100)=0,"-",(E46/K46)*100))</f>
        <v>-</v>
      </c>
      <c r="R46" s="49"/>
      <c r="S46" s="49">
        <f aca="true" t="shared" si="8" ref="S46:S56">IF(ISERR(G46/M46*100),"..",IF((G46/M46*100)=0,"-",(G46/M46)*100))</f>
        <v>34.98848999329186</v>
      </c>
      <c r="T46" s="49"/>
      <c r="U46" s="49">
        <f aca="true" t="shared" si="9" ref="U46:U56">IF(ISERR(I46/O46*100),"..",IF((I46/O46*100)=0,"-",(I46/O46)*100))</f>
        <v>34.98848999329186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 t="s">
        <v>48</v>
      </c>
      <c r="F47" s="12"/>
      <c r="G47" s="12">
        <v>45</v>
      </c>
      <c r="H47" s="12"/>
      <c r="I47" s="12">
        <v>45</v>
      </c>
      <c r="J47" s="12"/>
      <c r="K47" s="12" t="s">
        <v>48</v>
      </c>
      <c r="L47" s="12"/>
      <c r="M47" s="12">
        <v>159.09199999999998</v>
      </c>
      <c r="N47" s="12"/>
      <c r="O47" s="12">
        <v>159.09199999999998</v>
      </c>
      <c r="P47" s="12"/>
      <c r="Q47" s="49" t="str">
        <f aca="true" t="shared" si="10" ref="Q47:Q56">IF(ISERR(E47/K47*100),"-",IF((E47/K47*100)=0,"-",(E47/K47)*100))</f>
        <v>-</v>
      </c>
      <c r="R47" s="50"/>
      <c r="S47" s="50">
        <f t="shared" si="8"/>
        <v>28.285520327860613</v>
      </c>
      <c r="T47" s="50"/>
      <c r="U47" s="50">
        <f t="shared" si="9"/>
        <v>28.285520327860613</v>
      </c>
    </row>
    <row r="48" spans="3:21" ht="15.75">
      <c r="C48" s="17" t="s">
        <v>39</v>
      </c>
      <c r="E48" s="12" t="s">
        <v>48</v>
      </c>
      <c r="F48" s="12"/>
      <c r="G48" s="12">
        <v>80</v>
      </c>
      <c r="H48" s="12"/>
      <c r="I48" s="12">
        <v>80</v>
      </c>
      <c r="J48" s="12"/>
      <c r="K48" s="12" t="s">
        <v>48</v>
      </c>
      <c r="L48" s="12"/>
      <c r="M48" s="12">
        <v>162.225</v>
      </c>
      <c r="N48" s="12"/>
      <c r="O48" s="12">
        <v>162.225</v>
      </c>
      <c r="P48" s="12"/>
      <c r="Q48" s="49" t="str">
        <f t="shared" si="10"/>
        <v>-</v>
      </c>
      <c r="R48" s="50"/>
      <c r="S48" s="50">
        <f t="shared" si="8"/>
        <v>49.31422407150563</v>
      </c>
      <c r="T48" s="50"/>
      <c r="U48" s="50">
        <f t="shared" si="9"/>
        <v>49.31422407150563</v>
      </c>
    </row>
    <row r="49" spans="3:21" ht="15.75">
      <c r="C49" s="17" t="s">
        <v>40</v>
      </c>
      <c r="E49" s="12" t="s">
        <v>48</v>
      </c>
      <c r="F49" s="12"/>
      <c r="G49" s="12">
        <v>49</v>
      </c>
      <c r="H49" s="12"/>
      <c r="I49" s="12">
        <v>49</v>
      </c>
      <c r="J49" s="12"/>
      <c r="K49" s="12" t="s">
        <v>48</v>
      </c>
      <c r="L49" s="12"/>
      <c r="M49" s="12">
        <v>166.917</v>
      </c>
      <c r="N49" s="12"/>
      <c r="O49" s="12">
        <v>166.917</v>
      </c>
      <c r="P49" s="12"/>
      <c r="Q49" s="49" t="str">
        <f t="shared" si="10"/>
        <v>-</v>
      </c>
      <c r="R49" s="50"/>
      <c r="S49" s="50">
        <f t="shared" si="8"/>
        <v>29.35590742704458</v>
      </c>
      <c r="T49" s="50"/>
      <c r="U49" s="50">
        <f t="shared" si="9"/>
        <v>29.35590742704458</v>
      </c>
    </row>
    <row r="50" spans="3:21" ht="15.75">
      <c r="C50" s="17" t="s">
        <v>41</v>
      </c>
      <c r="E50" s="12" t="s">
        <v>48</v>
      </c>
      <c r="F50" s="12"/>
      <c r="G50" s="12">
        <v>53</v>
      </c>
      <c r="H50" s="12"/>
      <c r="I50" s="12">
        <v>53</v>
      </c>
      <c r="J50" s="12"/>
      <c r="K50" s="12" t="s">
        <v>48</v>
      </c>
      <c r="L50" s="12"/>
      <c r="M50" s="12">
        <v>169.751</v>
      </c>
      <c r="N50" s="12"/>
      <c r="O50" s="12">
        <v>169.751</v>
      </c>
      <c r="P50" s="12"/>
      <c r="Q50" s="49" t="str">
        <f t="shared" si="10"/>
        <v>-</v>
      </c>
      <c r="R50" s="50"/>
      <c r="S50" s="50">
        <f t="shared" si="8"/>
        <v>31.22220193106373</v>
      </c>
      <c r="T50" s="50"/>
      <c r="U50" s="50">
        <f t="shared" si="9"/>
        <v>31.22220193106373</v>
      </c>
    </row>
    <row r="51" spans="3:21" ht="15.75">
      <c r="C51" s="17" t="s">
        <v>42</v>
      </c>
      <c r="E51" s="12" t="s">
        <v>48</v>
      </c>
      <c r="F51" s="12"/>
      <c r="G51" s="12">
        <v>65</v>
      </c>
      <c r="H51" s="12"/>
      <c r="I51" s="12">
        <v>65</v>
      </c>
      <c r="J51" s="12"/>
      <c r="K51" s="12" t="s">
        <v>48</v>
      </c>
      <c r="L51" s="12"/>
      <c r="M51" s="12">
        <v>170.859</v>
      </c>
      <c r="N51" s="12"/>
      <c r="O51" s="12">
        <v>170.859</v>
      </c>
      <c r="P51" s="12"/>
      <c r="Q51" s="49" t="str">
        <f t="shared" si="10"/>
        <v>-</v>
      </c>
      <c r="R51" s="50"/>
      <c r="S51" s="50">
        <f t="shared" si="8"/>
        <v>38.0430647492962</v>
      </c>
      <c r="T51" s="50"/>
      <c r="U51" s="50">
        <f t="shared" si="9"/>
        <v>38.0430647492962</v>
      </c>
    </row>
    <row r="52" spans="3:21" ht="15.75">
      <c r="C52" s="17" t="s">
        <v>43</v>
      </c>
      <c r="E52" s="12" t="s">
        <v>48</v>
      </c>
      <c r="F52" s="12"/>
      <c r="G52" s="48">
        <v>49</v>
      </c>
      <c r="H52" s="12"/>
      <c r="I52" s="12">
        <v>49</v>
      </c>
      <c r="J52" s="12"/>
      <c r="K52" s="12" t="s">
        <v>48</v>
      </c>
      <c r="L52" s="12"/>
      <c r="M52" s="12">
        <v>174.6199999350309</v>
      </c>
      <c r="N52" s="12"/>
      <c r="O52" s="12">
        <v>174.6199999350309</v>
      </c>
      <c r="P52" s="12"/>
      <c r="Q52" s="49" t="str">
        <f t="shared" si="10"/>
        <v>-</v>
      </c>
      <c r="R52" s="50"/>
      <c r="S52" s="50">
        <f t="shared" si="8"/>
        <v>28.06093232059955</v>
      </c>
      <c r="T52" s="50"/>
      <c r="U52" s="50">
        <f t="shared" si="9"/>
        <v>28.06093232059955</v>
      </c>
    </row>
    <row r="53" spans="3:21" ht="15.75">
      <c r="C53" s="17" t="s">
        <v>44</v>
      </c>
      <c r="E53" s="12" t="s">
        <v>48</v>
      </c>
      <c r="F53" s="12"/>
      <c r="G53" s="12">
        <v>38</v>
      </c>
      <c r="H53" s="12"/>
      <c r="I53" s="12">
        <v>38</v>
      </c>
      <c r="J53" s="12"/>
      <c r="K53" s="12" t="s">
        <v>48</v>
      </c>
      <c r="L53" s="12"/>
      <c r="M53" s="12">
        <v>174.142</v>
      </c>
      <c r="N53" s="12"/>
      <c r="O53" s="12">
        <v>174.142</v>
      </c>
      <c r="P53" s="12"/>
      <c r="Q53" s="49" t="str">
        <f t="shared" si="10"/>
        <v>-</v>
      </c>
      <c r="R53" s="50"/>
      <c r="S53" s="50">
        <f t="shared" si="8"/>
        <v>21.821272295023604</v>
      </c>
      <c r="T53" s="50"/>
      <c r="U53" s="50">
        <f t="shared" si="9"/>
        <v>21.821272295023604</v>
      </c>
    </row>
    <row r="54" spans="3:21" ht="15.75">
      <c r="C54" s="17" t="s">
        <v>45</v>
      </c>
      <c r="E54" s="12" t="s">
        <v>48</v>
      </c>
      <c r="F54" s="12"/>
      <c r="G54" s="12">
        <v>34</v>
      </c>
      <c r="H54" s="12"/>
      <c r="I54" s="12">
        <v>34</v>
      </c>
      <c r="J54" s="12"/>
      <c r="K54" s="12" t="s">
        <v>48</v>
      </c>
      <c r="L54" s="12"/>
      <c r="M54" s="12">
        <v>176.941</v>
      </c>
      <c r="N54" s="12"/>
      <c r="O54" s="12">
        <v>176.941</v>
      </c>
      <c r="P54" s="12"/>
      <c r="Q54" s="49" t="str">
        <f t="shared" si="10"/>
        <v>-</v>
      </c>
      <c r="R54" s="50"/>
      <c r="S54" s="50">
        <f t="shared" si="8"/>
        <v>19.215444696254682</v>
      </c>
      <c r="T54" s="50"/>
      <c r="U54" s="50">
        <f t="shared" si="9"/>
        <v>19.215444696254682</v>
      </c>
    </row>
    <row r="55" spans="3:21" ht="15.75">
      <c r="C55" s="17" t="s">
        <v>46</v>
      </c>
      <c r="E55" s="12" t="s">
        <v>48</v>
      </c>
      <c r="F55" s="12"/>
      <c r="G55" s="12">
        <v>25</v>
      </c>
      <c r="H55" s="12"/>
      <c r="I55" s="12">
        <v>25</v>
      </c>
      <c r="J55" s="12"/>
      <c r="K55" s="12" t="s">
        <v>48</v>
      </c>
      <c r="L55" s="12"/>
      <c r="M55" s="12">
        <v>186.39</v>
      </c>
      <c r="N55" s="12"/>
      <c r="O55" s="12">
        <v>186.39</v>
      </c>
      <c r="P55" s="12"/>
      <c r="Q55" s="49" t="str">
        <f t="shared" si="10"/>
        <v>-</v>
      </c>
      <c r="R55" s="50"/>
      <c r="S55" s="50">
        <f t="shared" si="8"/>
        <v>13.41273673480337</v>
      </c>
      <c r="T55" s="50"/>
      <c r="U55" s="50">
        <f t="shared" si="9"/>
        <v>13.41273673480337</v>
      </c>
    </row>
    <row r="56" spans="3:27" s="5" customFormat="1" ht="15.75">
      <c r="C56" s="4" t="s">
        <v>37</v>
      </c>
      <c r="E56" s="37" t="s">
        <v>48</v>
      </c>
      <c r="F56" s="37"/>
      <c r="G56" s="37">
        <v>42</v>
      </c>
      <c r="H56" s="37"/>
      <c r="I56" s="37">
        <v>42</v>
      </c>
      <c r="J56" s="37"/>
      <c r="K56" s="37" t="s">
        <v>48</v>
      </c>
      <c r="L56" s="37"/>
      <c r="M56" s="37">
        <v>176.59039998700618</v>
      </c>
      <c r="N56" s="37"/>
      <c r="O56" s="37">
        <v>176.59039998700618</v>
      </c>
      <c r="P56" s="37"/>
      <c r="Q56" s="49" t="str">
        <f t="shared" si="10"/>
        <v>-</v>
      </c>
      <c r="R56" s="49"/>
      <c r="S56" s="49">
        <f t="shared" si="8"/>
        <v>23.783852351594668</v>
      </c>
      <c r="T56" s="49"/>
      <c r="U56" s="49">
        <f t="shared" si="9"/>
        <v>23.783852351594668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 t="str">
        <f>IF(ISERR((E55-E46)/E46*100),"-",IF(((E55-E46)/E46*100)=0,"-",((E55-E46)/E46*100)))</f>
        <v>-</v>
      </c>
      <c r="F59" s="51"/>
      <c r="G59" s="51">
        <f>IF(ISERR((G55-G46)/G46*100),"-",IF(((G55-G46)/G46*100)=0,"-",((G55-G46)/G46*100)))</f>
        <v>-56.896551724137936</v>
      </c>
      <c r="H59" s="51"/>
      <c r="I59" s="51">
        <f>IF(ISERR((I55-I46)/I46*100),"-",IF(((I55-I46)/I46*100)=0,"-",((I55-I46)/I46*100)))</f>
        <v>-56.896551724137936</v>
      </c>
      <c r="J59" s="51"/>
      <c r="K59" s="51" t="str">
        <f>IF(ISERR((K55-K46)/K46*100),"-",IF(((K55-K46)/K46*100)=0,"-",((K55-K46)/K46*100)))</f>
        <v>-</v>
      </c>
      <c r="L59" s="51"/>
      <c r="M59" s="51">
        <f>IF(ISERR((M55-M46)/M46*100),"-",IF(((M55-M46)/M46*100)=0,"-",((M55-M46)/M46*100)))</f>
        <v>12.439735342235684</v>
      </c>
      <c r="N59" s="51"/>
      <c r="O59" s="51">
        <f>IF(ISERR((O55-O46)/O46*100),"-",IF(((O55-O46)/O46*100)=0,"-",((O55-O46)/O46*100)))</f>
        <v>12.439735342235684</v>
      </c>
      <c r="P59" s="51"/>
      <c r="Q59" s="51" t="str">
        <f>IF(ISERR((Q55-Q46)/Q46*100),"-",IF(((Q55-Q46)/Q46*100)=0,"-",((Q55-Q46)/Q46*100)))</f>
        <v>-</v>
      </c>
      <c r="R59" s="51"/>
      <c r="S59" s="51">
        <f>IF(ISERR((S55-S46)/S46*100),"-",IF(((S55-S46)/S46*100)=0,"-",((S55-S46)/S46*100)))</f>
        <v>-61.66528839234011</v>
      </c>
      <c r="T59" s="51"/>
      <c r="U59" s="51">
        <f>IF(ISERR((U55-U46)/U46*100),"-",IF(((U55-U46)/U46*100)=0,"-",((U55-U46)/U46*100)))</f>
        <v>-61.66528839234011</v>
      </c>
    </row>
    <row r="60" spans="4:21" ht="15.75">
      <c r="D60" s="9" t="s">
        <v>37</v>
      </c>
      <c r="E60" s="51" t="str">
        <f>IF(ISERR((E56-E46)/E46*100),"-",IF(((E56-E46)/E46*100)=0,"-",((E56-E46)/E46*100)))</f>
        <v>-</v>
      </c>
      <c r="F60" s="51"/>
      <c r="G60" s="51">
        <f>IF(ISERR((G56-G46)/G46*100),"-",IF(((G56-G46)/G46*100)=0,"-",((G56-G46)/G46*100)))</f>
        <v>-27.586206896551722</v>
      </c>
      <c r="H60" s="51"/>
      <c r="I60" s="51">
        <f>IF(ISERR((I56-I46)/I46*100),"-",IF(((I56-I46)/I46*100)=0,"-",((I56-I46)/I46*100)))</f>
        <v>-27.586206896551722</v>
      </c>
      <c r="J60" s="51"/>
      <c r="K60" s="51" t="str">
        <f>IF(ISERR((K56-K46)/K46*100),"-",IF(((K56-K46)/K46*100)=0,"-",((K56-K46)/K46*100)))</f>
        <v>-</v>
      </c>
      <c r="L60" s="51"/>
      <c r="M60" s="51">
        <f>IF(ISERR((M56-M46)/M46*100),"-",IF(((M56-M46)/M46*100)=0,"-",((M56-M46)/M46*100)))</f>
        <v>6.528128325116778</v>
      </c>
      <c r="N60" s="51"/>
      <c r="O60" s="51">
        <f>IF(ISERR((O56-O46)/O46*100),"-",IF(((O56-O46)/O46*100)=0,"-",((O56-O46)/O46*100)))</f>
        <v>6.528128325116778</v>
      </c>
      <c r="P60" s="51"/>
      <c r="Q60" s="51" t="str">
        <f>IF(ISERR((Q56-Q46)/Q46*100),"-",IF(((Q56-Q46)/Q46*100)=0,"-",((Q56-Q46)/Q46*100)))</f>
        <v>-</v>
      </c>
      <c r="R60" s="51"/>
      <c r="S60" s="51">
        <f>IF(ISERR((S56-S46)/S46*100),"-",IF(((S56-S46)/S46*100)=0,"-",((S56-S46)/S46*100)))</f>
        <v>-32.023781660327124</v>
      </c>
      <c r="T60" s="51"/>
      <c r="U60" s="51">
        <f>IF(ISERR((U56-U46)/U46*100),"-",IF(((U56-U46)/U46*100)=0,"-",((U56-U46)/U46*100)))</f>
        <v>-32.023781660327124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7.5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5:21" ht="15.7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7.5" customHeight="1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5:21" ht="15.7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7.5" customHeight="1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2" ht="15.75">
      <c r="A111" s="5"/>
      <c r="B111" s="5"/>
      <c r="C111" s="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5:21" ht="15.7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7.5" customHeight="1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5:21" ht="15.75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7.5" customHeight="1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5:21" ht="15.7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7.5" customHeight="1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5.75">
      <c r="A160" s="5"/>
      <c r="B160" s="5"/>
      <c r="C160" s="5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6"/>
      <c r="B168" s="6"/>
      <c r="C168" s="6"/>
      <c r="D168" s="42"/>
      <c r="E168" s="41"/>
      <c r="F168" s="41"/>
      <c r="G168" s="41"/>
      <c r="H168" s="41"/>
      <c r="I168" s="41"/>
      <c r="J168" s="41"/>
      <c r="K168" s="12"/>
      <c r="L168" s="12"/>
      <c r="M168" s="12"/>
      <c r="N168" s="12"/>
      <c r="O168" s="12"/>
      <c r="P168" s="12"/>
      <c r="Q168" s="41"/>
      <c r="R168" s="41"/>
      <c r="S168" s="41"/>
      <c r="T168" s="41"/>
      <c r="U168" s="41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9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4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2:21" ht="18.75">
      <c r="B175" s="43"/>
      <c r="C175" s="43"/>
      <c r="D175" s="9"/>
      <c r="E175" s="44"/>
      <c r="F175" s="44"/>
      <c r="G175" s="44"/>
      <c r="H175" s="44"/>
      <c r="I175" s="44"/>
      <c r="J175" s="44"/>
      <c r="K175" s="41"/>
      <c r="L175" s="41"/>
      <c r="M175" s="41"/>
      <c r="N175" s="41"/>
      <c r="O175" s="41"/>
      <c r="P175" s="41"/>
      <c r="Q175" s="44"/>
      <c r="R175" s="44"/>
      <c r="S175" s="44"/>
      <c r="T175" s="44"/>
      <c r="U175" s="45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5"/>
    </row>
    <row r="177" spans="11:16" ht="15.75">
      <c r="K177" s="44"/>
      <c r="L177" s="44"/>
      <c r="M177" s="44"/>
      <c r="N177" s="44"/>
      <c r="O177" s="44"/>
      <c r="P177" s="44"/>
    </row>
    <row r="180" ht="18" customHeight="1"/>
    <row r="183" ht="15.75">
      <c r="V183" s="46"/>
    </row>
    <row r="185" ht="15.75">
      <c r="V185" s="35"/>
    </row>
    <row r="195" ht="15.75">
      <c r="V195" s="35"/>
    </row>
    <row r="232" ht="6.75" customHeight="1"/>
    <row r="236" ht="9" customHeight="1"/>
    <row r="239" ht="15.75">
      <c r="V239" s="35"/>
    </row>
    <row r="240" spans="4:22" ht="15.75">
      <c r="D240" s="21"/>
      <c r="V240" s="47"/>
    </row>
    <row r="241" ht="15.75"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61" spans="1:4" ht="15.75">
      <c r="A261" s="21"/>
      <c r="B261" s="21"/>
      <c r="C261" s="21"/>
      <c r="D261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2"/>
  <sheetViews>
    <sheetView workbookViewId="0" topLeftCell="A38">
      <selection activeCell="P60" sqref="P60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88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189</v>
      </c>
      <c r="F12" s="37"/>
      <c r="G12" s="37">
        <v>874</v>
      </c>
      <c r="H12" s="37"/>
      <c r="I12" s="37">
        <v>1063</v>
      </c>
      <c r="J12" s="37"/>
      <c r="K12" s="37">
        <v>854.5935999999999</v>
      </c>
      <c r="L12" s="37"/>
      <c r="M12" s="37">
        <v>1132.9744</v>
      </c>
      <c r="N12" s="37"/>
      <c r="O12" s="37">
        <v>1987.568</v>
      </c>
      <c r="P12" s="38"/>
      <c r="Q12" s="49">
        <f>IF(ISERR(E12/K12*100),"..",IF((E12/K12*100)=0,"-",(E12/K12)*100))</f>
        <v>22.11577526440638</v>
      </c>
      <c r="R12" s="49"/>
      <c r="S12" s="49">
        <f aca="true" t="shared" si="0" ref="S12:U22">IF(ISERR(G12/M12*100),"..",IF((G12/M12*100)=0,"-",(G12/M12)*100))</f>
        <v>77.14207840883253</v>
      </c>
      <c r="T12" s="49"/>
      <c r="U12" s="49">
        <f t="shared" si="0"/>
        <v>53.48244688986742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199</v>
      </c>
      <c r="F13" s="12"/>
      <c r="G13" s="12">
        <v>842</v>
      </c>
      <c r="H13" s="12"/>
      <c r="I13" s="12">
        <v>1041</v>
      </c>
      <c r="J13" s="12"/>
      <c r="K13" s="12">
        <v>799.505</v>
      </c>
      <c r="L13" s="12"/>
      <c r="M13" s="12">
        <v>1100.512</v>
      </c>
      <c r="N13" s="12"/>
      <c r="O13" s="12">
        <v>1900.0169999999998</v>
      </c>
      <c r="P13" s="12"/>
      <c r="Q13" s="50">
        <f aca="true" t="shared" si="1" ref="Q13:Q22">IF(ISERR(E13/K13*100),"..",IF((E13/K13*100)=0,"-",(E13/K13)*100))</f>
        <v>24.890400935578892</v>
      </c>
      <c r="R13" s="50"/>
      <c r="S13" s="50">
        <f t="shared" si="0"/>
        <v>76.50984269140181</v>
      </c>
      <c r="T13" s="50"/>
      <c r="U13" s="50">
        <f t="shared" si="0"/>
        <v>54.78898346699004</v>
      </c>
    </row>
    <row r="14" spans="3:21" ht="15.75">
      <c r="C14" s="17" t="s">
        <v>39</v>
      </c>
      <c r="E14" s="12">
        <v>159</v>
      </c>
      <c r="F14" s="12"/>
      <c r="G14" s="12">
        <v>837</v>
      </c>
      <c r="H14" s="12"/>
      <c r="I14" s="12">
        <v>996</v>
      </c>
      <c r="J14" s="12"/>
      <c r="K14" s="12">
        <v>827.486</v>
      </c>
      <c r="L14" s="12"/>
      <c r="M14" s="12">
        <v>1113.1480000000001</v>
      </c>
      <c r="N14" s="12"/>
      <c r="O14" s="12">
        <v>1940.634</v>
      </c>
      <c r="P14" s="12"/>
      <c r="Q14" s="50">
        <f t="shared" si="1"/>
        <v>19.214826595253577</v>
      </c>
      <c r="R14" s="50"/>
      <c r="S14" s="50">
        <f t="shared" si="0"/>
        <v>75.19215773643755</v>
      </c>
      <c r="T14" s="50"/>
      <c r="U14" s="50">
        <f t="shared" si="0"/>
        <v>51.32343347586408</v>
      </c>
    </row>
    <row r="15" spans="3:21" ht="15.75">
      <c r="C15" s="17" t="s">
        <v>40</v>
      </c>
      <c r="E15" s="12">
        <v>195</v>
      </c>
      <c r="F15" s="12"/>
      <c r="G15" s="12">
        <v>858</v>
      </c>
      <c r="H15" s="12"/>
      <c r="I15" s="12">
        <v>1053</v>
      </c>
      <c r="J15" s="12"/>
      <c r="K15" s="12">
        <v>858.259</v>
      </c>
      <c r="L15" s="12"/>
      <c r="M15" s="12">
        <v>1136.7060000000001</v>
      </c>
      <c r="N15" s="12"/>
      <c r="O15" s="12">
        <v>1994.965</v>
      </c>
      <c r="P15" s="12"/>
      <c r="Q15" s="50">
        <f t="shared" si="1"/>
        <v>22.720414233931717</v>
      </c>
      <c r="R15" s="50"/>
      <c r="S15" s="50">
        <f t="shared" si="0"/>
        <v>75.48125900628658</v>
      </c>
      <c r="T15" s="50"/>
      <c r="U15" s="50">
        <f t="shared" si="0"/>
        <v>52.78288090267248</v>
      </c>
    </row>
    <row r="16" spans="3:21" ht="15.75">
      <c r="C16" s="17" t="s">
        <v>41</v>
      </c>
      <c r="E16" s="12">
        <v>147</v>
      </c>
      <c r="F16" s="12"/>
      <c r="G16" s="12">
        <v>924</v>
      </c>
      <c r="H16" s="12"/>
      <c r="I16" s="12">
        <v>1071</v>
      </c>
      <c r="J16" s="12"/>
      <c r="K16" s="12">
        <v>887.327</v>
      </c>
      <c r="L16" s="12"/>
      <c r="M16" s="12">
        <v>1149.192</v>
      </c>
      <c r="N16" s="12"/>
      <c r="O16" s="12">
        <v>2036.519</v>
      </c>
      <c r="P16" s="12"/>
      <c r="Q16" s="50">
        <f t="shared" si="1"/>
        <v>16.566609603900254</v>
      </c>
      <c r="R16" s="50"/>
      <c r="S16" s="50">
        <f t="shared" si="0"/>
        <v>80.40431886055593</v>
      </c>
      <c r="T16" s="50"/>
      <c r="U16" s="50">
        <f t="shared" si="0"/>
        <v>52.589737684745394</v>
      </c>
    </row>
    <row r="17" spans="3:21" ht="15.75">
      <c r="C17" s="17" t="s">
        <v>42</v>
      </c>
      <c r="E17" s="12">
        <v>243</v>
      </c>
      <c r="F17" s="12"/>
      <c r="G17" s="12">
        <v>911</v>
      </c>
      <c r="H17" s="12"/>
      <c r="I17" s="12">
        <v>1154</v>
      </c>
      <c r="J17" s="12"/>
      <c r="K17" s="12">
        <v>900.391</v>
      </c>
      <c r="L17" s="12"/>
      <c r="M17" s="12">
        <v>1165.314</v>
      </c>
      <c r="N17" s="12"/>
      <c r="O17" s="12">
        <v>2065.705</v>
      </c>
      <c r="P17" s="12"/>
      <c r="Q17" s="50">
        <f t="shared" si="1"/>
        <v>26.988275093820352</v>
      </c>
      <c r="R17" s="50"/>
      <c r="S17" s="50">
        <f t="shared" si="0"/>
        <v>78.17635418436575</v>
      </c>
      <c r="T17" s="50"/>
      <c r="U17" s="50">
        <f t="shared" si="0"/>
        <v>55.86470478601737</v>
      </c>
    </row>
    <row r="18" spans="3:21" ht="15.75">
      <c r="C18" s="17" t="s">
        <v>43</v>
      </c>
      <c r="E18" s="12">
        <v>235</v>
      </c>
      <c r="F18" s="12"/>
      <c r="G18" s="12">
        <v>857</v>
      </c>
      <c r="H18" s="12"/>
      <c r="I18" s="12">
        <v>1092</v>
      </c>
      <c r="J18" s="12"/>
      <c r="K18" s="12">
        <v>922.5070000000001</v>
      </c>
      <c r="L18" s="12"/>
      <c r="M18" s="12">
        <v>1201.5779968332051</v>
      </c>
      <c r="N18" s="12"/>
      <c r="O18" s="12">
        <v>2124.084996833205</v>
      </c>
      <c r="P18" s="12"/>
      <c r="Q18" s="50">
        <f t="shared" si="1"/>
        <v>25.474061443436202</v>
      </c>
      <c r="R18" s="50"/>
      <c r="S18" s="50">
        <f t="shared" si="0"/>
        <v>71.32287727127571</v>
      </c>
      <c r="T18" s="50"/>
      <c r="U18" s="50">
        <f t="shared" si="0"/>
        <v>51.41037207211864</v>
      </c>
    </row>
    <row r="19" spans="3:21" ht="15.75">
      <c r="C19" s="17" t="s">
        <v>44</v>
      </c>
      <c r="E19" s="12">
        <v>227</v>
      </c>
      <c r="F19" s="12"/>
      <c r="G19" s="12">
        <v>793</v>
      </c>
      <c r="H19" s="12"/>
      <c r="I19" s="12">
        <v>1020</v>
      </c>
      <c r="J19" s="12"/>
      <c r="K19" s="12">
        <v>900.125</v>
      </c>
      <c r="L19" s="12"/>
      <c r="M19" s="12">
        <v>1177.0790000000002</v>
      </c>
      <c r="N19" s="12"/>
      <c r="O19" s="12">
        <v>2077.204</v>
      </c>
      <c r="P19" s="12"/>
      <c r="Q19" s="50">
        <f t="shared" si="1"/>
        <v>25.218719622274683</v>
      </c>
      <c r="R19" s="50"/>
      <c r="S19" s="50">
        <f t="shared" si="0"/>
        <v>67.37015952200318</v>
      </c>
      <c r="T19" s="50"/>
      <c r="U19" s="50">
        <f t="shared" si="0"/>
        <v>49.104469276970384</v>
      </c>
    </row>
    <row r="20" spans="3:21" ht="15.75">
      <c r="C20" s="17" t="s">
        <v>45</v>
      </c>
      <c r="E20" s="12">
        <v>185</v>
      </c>
      <c r="F20" s="12"/>
      <c r="G20" s="12">
        <v>805</v>
      </c>
      <c r="H20" s="12"/>
      <c r="I20" s="12">
        <v>990</v>
      </c>
      <c r="J20" s="12"/>
      <c r="K20" s="12">
        <v>914.8310000000001</v>
      </c>
      <c r="L20" s="12"/>
      <c r="M20" s="12">
        <v>1177.874</v>
      </c>
      <c r="N20" s="12"/>
      <c r="O20" s="12">
        <v>2092.705</v>
      </c>
      <c r="P20" s="12"/>
      <c r="Q20" s="50">
        <f t="shared" si="1"/>
        <v>20.22231428537074</v>
      </c>
      <c r="R20" s="50"/>
      <c r="S20" s="50">
        <f t="shared" si="0"/>
        <v>68.34347307097363</v>
      </c>
      <c r="T20" s="50"/>
      <c r="U20" s="50">
        <f t="shared" si="0"/>
        <v>47.30719332156229</v>
      </c>
    </row>
    <row r="21" spans="3:21" ht="15.75">
      <c r="C21" s="17" t="s">
        <v>46</v>
      </c>
      <c r="E21" s="12">
        <v>185</v>
      </c>
      <c r="F21" s="12"/>
      <c r="G21" s="12">
        <v>811</v>
      </c>
      <c r="H21" s="12"/>
      <c r="I21" s="12">
        <v>996</v>
      </c>
      <c r="J21" s="12"/>
      <c r="K21" s="12">
        <v>964.394</v>
      </c>
      <c r="L21" s="12"/>
      <c r="M21" s="12">
        <v>1208.304</v>
      </c>
      <c r="N21" s="12"/>
      <c r="O21" s="12">
        <v>2172.6980000000003</v>
      </c>
      <c r="P21" s="12"/>
      <c r="Q21" s="50">
        <f t="shared" si="1"/>
        <v>19.18303100185194</v>
      </c>
      <c r="R21" s="50"/>
      <c r="S21" s="50">
        <f t="shared" si="0"/>
        <v>67.11887074775885</v>
      </c>
      <c r="T21" s="50"/>
      <c r="U21" s="50">
        <f t="shared" si="0"/>
        <v>45.84162179925603</v>
      </c>
    </row>
    <row r="22" spans="3:27" s="5" customFormat="1" ht="15.75">
      <c r="C22" s="4" t="s">
        <v>37</v>
      </c>
      <c r="E22" s="37">
        <v>215</v>
      </c>
      <c r="F22" s="37"/>
      <c r="G22" s="37">
        <v>835</v>
      </c>
      <c r="H22" s="37"/>
      <c r="I22" s="37">
        <v>1050</v>
      </c>
      <c r="J22" s="37"/>
      <c r="K22" s="37">
        <v>920.4496000000001</v>
      </c>
      <c r="L22" s="37"/>
      <c r="M22" s="37">
        <v>1186.029799366641</v>
      </c>
      <c r="N22" s="37"/>
      <c r="O22" s="37">
        <v>2106.4793993666412</v>
      </c>
      <c r="P22" s="37"/>
      <c r="Q22" s="49">
        <f t="shared" si="1"/>
        <v>23.35815019095016</v>
      </c>
      <c r="R22" s="49"/>
      <c r="S22" s="49">
        <f t="shared" si="0"/>
        <v>70.40295281331915</v>
      </c>
      <c r="T22" s="49"/>
      <c r="U22" s="49">
        <f t="shared" si="0"/>
        <v>49.846203115762975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-2.1164021164021163</v>
      </c>
      <c r="F25" s="51"/>
      <c r="G25" s="51">
        <f aca="true" t="shared" si="2" ref="G25:U25">IF(ISERR((G21-G12)/G12*100),"-",IF(((G21-G12)/G12*100)=0,"-",((G21-G12)/G12*100)))</f>
        <v>-7.208237986270023</v>
      </c>
      <c r="H25" s="51"/>
      <c r="I25" s="51">
        <f t="shared" si="2"/>
        <v>-6.302916274694262</v>
      </c>
      <c r="J25" s="51"/>
      <c r="K25" s="51">
        <f t="shared" si="2"/>
        <v>12.848259102338243</v>
      </c>
      <c r="L25" s="51"/>
      <c r="M25" s="51">
        <f t="shared" si="2"/>
        <v>6.648835136963379</v>
      </c>
      <c r="N25" s="51"/>
      <c r="O25" s="51">
        <f t="shared" si="2"/>
        <v>9.31439829983177</v>
      </c>
      <c r="P25" s="51"/>
      <c r="Q25" s="51">
        <f t="shared" si="2"/>
        <v>-13.260870249818751</v>
      </c>
      <c r="R25" s="51"/>
      <c r="S25" s="51">
        <f t="shared" si="2"/>
        <v>-12.993178130297897</v>
      </c>
      <c r="T25" s="51"/>
      <c r="U25" s="51">
        <f t="shared" si="2"/>
        <v>-14.286603427748156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13.756613756613756</v>
      </c>
      <c r="F26" s="51"/>
      <c r="G26" s="51">
        <f aca="true" t="shared" si="3" ref="G26:U26">IF(ISERR((G22-G12)/G12*100),"-",IF(((G22-G12)/G12*100)=0,"-",((G22-G12)/G12*100)))</f>
        <v>-4.462242562929062</v>
      </c>
      <c r="H26" s="51"/>
      <c r="I26" s="51">
        <f t="shared" si="3"/>
        <v>-1.2229539040451554</v>
      </c>
      <c r="J26" s="51"/>
      <c r="K26" s="51">
        <f t="shared" si="3"/>
        <v>7.706119025464295</v>
      </c>
      <c r="L26" s="51"/>
      <c r="M26" s="51">
        <f t="shared" si="3"/>
        <v>4.682841851205203</v>
      </c>
      <c r="N26" s="51"/>
      <c r="O26" s="51">
        <f t="shared" si="3"/>
        <v>5.982758797014305</v>
      </c>
      <c r="P26" s="51"/>
      <c r="Q26" s="51">
        <f t="shared" si="3"/>
        <v>5.617596090078218</v>
      </c>
      <c r="R26" s="51"/>
      <c r="S26" s="51">
        <f t="shared" si="3"/>
        <v>-8.735991736958148</v>
      </c>
      <c r="T26" s="51"/>
      <c r="U26" s="51">
        <f t="shared" si="3"/>
        <v>-6.798948039143197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2:21" ht="15.75">
      <c r="B28" s="7" t="s">
        <v>78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113</v>
      </c>
      <c r="F29" s="37"/>
      <c r="G29" s="37">
        <v>294</v>
      </c>
      <c r="H29" s="37"/>
      <c r="I29" s="37">
        <v>406</v>
      </c>
      <c r="J29" s="37"/>
      <c r="K29" s="37">
        <v>282.7812</v>
      </c>
      <c r="L29" s="37"/>
      <c r="M29" s="37">
        <v>387.7622</v>
      </c>
      <c r="N29" s="37"/>
      <c r="O29" s="37">
        <v>670.5434000000001</v>
      </c>
      <c r="P29" s="37"/>
      <c r="Q29" s="49">
        <f>IF(ISERR(E29/K29*100),"..",IF((E29/K29*100)=0,"-",(E29/K29)*100))</f>
        <v>39.96022366409082</v>
      </c>
      <c r="R29" s="49"/>
      <c r="S29" s="49">
        <f aca="true" t="shared" si="4" ref="S29:U39">IF(ISERR(G29/M29*100),"..",IF((G29/M29*100)=0,"-",(G29/M29)*100))</f>
        <v>75.81966473266347</v>
      </c>
      <c r="T29" s="49"/>
      <c r="U29" s="49">
        <f t="shared" si="4"/>
        <v>60.5479078609975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>
        <v>86</v>
      </c>
      <c r="F30" s="12"/>
      <c r="G30" s="12">
        <v>271</v>
      </c>
      <c r="H30" s="12"/>
      <c r="I30" s="12">
        <v>357</v>
      </c>
      <c r="J30" s="12"/>
      <c r="K30" s="12">
        <v>271.012</v>
      </c>
      <c r="L30" s="12"/>
      <c r="M30" s="12">
        <v>376.42400000000004</v>
      </c>
      <c r="N30" s="12"/>
      <c r="O30" s="12">
        <v>647.436</v>
      </c>
      <c r="P30" s="12"/>
      <c r="Q30" s="50">
        <f aca="true" t="shared" si="5" ref="Q30:Q39">IF(ISERR(E30/K30*100),"..",IF((E30/K30*100)=0,"-",(E30/K30)*100))</f>
        <v>31.73291219576993</v>
      </c>
      <c r="R30" s="50"/>
      <c r="S30" s="50">
        <f t="shared" si="4"/>
        <v>71.99328416891589</v>
      </c>
      <c r="T30" s="50"/>
      <c r="U30" s="50">
        <f t="shared" si="4"/>
        <v>55.14058532426371</v>
      </c>
    </row>
    <row r="31" spans="3:21" ht="15.75">
      <c r="C31" s="17" t="s">
        <v>39</v>
      </c>
      <c r="E31" s="12">
        <v>139</v>
      </c>
      <c r="F31" s="12"/>
      <c r="G31" s="12">
        <v>315</v>
      </c>
      <c r="H31" s="12"/>
      <c r="I31" s="12">
        <v>454</v>
      </c>
      <c r="J31" s="12"/>
      <c r="K31" s="12">
        <v>276.086</v>
      </c>
      <c r="L31" s="12"/>
      <c r="M31" s="12">
        <v>381.133</v>
      </c>
      <c r="N31" s="12"/>
      <c r="O31" s="12">
        <v>657.219</v>
      </c>
      <c r="P31" s="12"/>
      <c r="Q31" s="50">
        <f t="shared" si="5"/>
        <v>50.34663112218656</v>
      </c>
      <c r="R31" s="50"/>
      <c r="S31" s="50">
        <f t="shared" si="4"/>
        <v>82.6483143679503</v>
      </c>
      <c r="T31" s="50"/>
      <c r="U31" s="50">
        <f t="shared" si="4"/>
        <v>69.07895237356193</v>
      </c>
    </row>
    <row r="32" spans="3:21" ht="15.75">
      <c r="C32" s="17" t="s">
        <v>40</v>
      </c>
      <c r="E32" s="12">
        <v>113</v>
      </c>
      <c r="F32" s="12"/>
      <c r="G32" s="12">
        <v>273</v>
      </c>
      <c r="H32" s="12"/>
      <c r="I32" s="12">
        <v>386</v>
      </c>
      <c r="J32" s="12"/>
      <c r="K32" s="12">
        <v>284.757</v>
      </c>
      <c r="L32" s="12"/>
      <c r="M32" s="12">
        <v>389.336</v>
      </c>
      <c r="N32" s="12"/>
      <c r="O32" s="12">
        <v>674.0930000000001</v>
      </c>
      <c r="P32" s="12"/>
      <c r="Q32" s="50">
        <f t="shared" si="5"/>
        <v>39.68295774994118</v>
      </c>
      <c r="R32" s="50"/>
      <c r="S32" s="50">
        <f t="shared" si="4"/>
        <v>70.1193827439538</v>
      </c>
      <c r="T32" s="50"/>
      <c r="U32" s="50">
        <f t="shared" si="4"/>
        <v>57.262128519358605</v>
      </c>
    </row>
    <row r="33" spans="3:21" ht="15.75">
      <c r="C33" s="17" t="s">
        <v>41</v>
      </c>
      <c r="E33" s="12">
        <v>133</v>
      </c>
      <c r="F33" s="12"/>
      <c r="G33" s="12">
        <v>311</v>
      </c>
      <c r="H33" s="12"/>
      <c r="I33" s="12">
        <v>444</v>
      </c>
      <c r="J33" s="12"/>
      <c r="K33" s="12">
        <v>288.877</v>
      </c>
      <c r="L33" s="12"/>
      <c r="M33" s="12">
        <v>393.964</v>
      </c>
      <c r="N33" s="12"/>
      <c r="O33" s="12">
        <v>682.841</v>
      </c>
      <c r="P33" s="12"/>
      <c r="Q33" s="50">
        <f t="shared" si="5"/>
        <v>46.0403562762006</v>
      </c>
      <c r="R33" s="50"/>
      <c r="S33" s="50">
        <f t="shared" si="4"/>
        <v>78.94122305591374</v>
      </c>
      <c r="T33" s="50"/>
      <c r="U33" s="50">
        <f t="shared" si="4"/>
        <v>65.02245764387317</v>
      </c>
    </row>
    <row r="34" spans="3:21" ht="15.75">
      <c r="C34" s="17" t="s">
        <v>42</v>
      </c>
      <c r="E34" s="12">
        <v>93</v>
      </c>
      <c r="F34" s="12"/>
      <c r="G34" s="12">
        <v>298</v>
      </c>
      <c r="H34" s="12"/>
      <c r="I34" s="12">
        <v>391</v>
      </c>
      <c r="J34" s="12"/>
      <c r="K34" s="12">
        <v>293.17400000000004</v>
      </c>
      <c r="L34" s="12"/>
      <c r="M34" s="12">
        <v>397.95399999999995</v>
      </c>
      <c r="N34" s="12"/>
      <c r="O34" s="12">
        <v>691.1279999999999</v>
      </c>
      <c r="P34" s="12"/>
      <c r="Q34" s="50">
        <f t="shared" si="5"/>
        <v>31.72177614658871</v>
      </c>
      <c r="R34" s="50"/>
      <c r="S34" s="50">
        <f t="shared" si="4"/>
        <v>74.88302668147576</v>
      </c>
      <c r="T34" s="50"/>
      <c r="U34" s="50">
        <f t="shared" si="4"/>
        <v>56.574180180805875</v>
      </c>
    </row>
    <row r="35" spans="3:21" ht="15.75">
      <c r="C35" s="17" t="s">
        <v>43</v>
      </c>
      <c r="E35" s="12">
        <v>92</v>
      </c>
      <c r="F35" s="12"/>
      <c r="G35" s="12">
        <v>291</v>
      </c>
      <c r="H35" s="12"/>
      <c r="I35" s="12">
        <v>383</v>
      </c>
      <c r="J35" s="12"/>
      <c r="K35" s="12">
        <v>281.128</v>
      </c>
      <c r="L35" s="12"/>
      <c r="M35" s="12">
        <v>401.95700057026784</v>
      </c>
      <c r="N35" s="12"/>
      <c r="O35" s="12">
        <v>683.0850005702678</v>
      </c>
      <c r="P35" s="12"/>
      <c r="Q35" s="50">
        <f t="shared" si="5"/>
        <v>32.72530662189466</v>
      </c>
      <c r="R35" s="50"/>
      <c r="S35" s="50">
        <f t="shared" si="4"/>
        <v>72.3958034285135</v>
      </c>
      <c r="T35" s="50"/>
      <c r="U35" s="50">
        <f t="shared" si="4"/>
        <v>56.069156793115894</v>
      </c>
    </row>
    <row r="36" spans="3:21" ht="15.75">
      <c r="C36" s="17" t="s">
        <v>44</v>
      </c>
      <c r="E36" s="12">
        <v>89</v>
      </c>
      <c r="F36" s="12"/>
      <c r="G36" s="12">
        <v>280</v>
      </c>
      <c r="H36" s="12"/>
      <c r="I36" s="12">
        <v>369</v>
      </c>
      <c r="J36" s="12"/>
      <c r="K36" s="12">
        <v>281.447</v>
      </c>
      <c r="L36" s="12"/>
      <c r="M36" s="12">
        <v>401.40200000000004</v>
      </c>
      <c r="N36" s="12"/>
      <c r="O36" s="12">
        <v>682.849</v>
      </c>
      <c r="P36" s="12"/>
      <c r="Q36" s="50">
        <f t="shared" si="5"/>
        <v>31.62229478374259</v>
      </c>
      <c r="R36" s="50"/>
      <c r="S36" s="50">
        <f t="shared" si="4"/>
        <v>69.75550694814675</v>
      </c>
      <c r="T36" s="50"/>
      <c r="U36" s="50">
        <f t="shared" si="4"/>
        <v>54.03830129355099</v>
      </c>
    </row>
    <row r="37" spans="3:21" ht="15.75">
      <c r="C37" s="17" t="s">
        <v>45</v>
      </c>
      <c r="E37" s="12">
        <v>98</v>
      </c>
      <c r="F37" s="12"/>
      <c r="G37" s="12">
        <v>277</v>
      </c>
      <c r="H37" s="12"/>
      <c r="I37" s="12">
        <v>375</v>
      </c>
      <c r="J37" s="12"/>
      <c r="K37" s="12">
        <v>274.414</v>
      </c>
      <c r="L37" s="12"/>
      <c r="M37" s="12">
        <v>398.423</v>
      </c>
      <c r="N37" s="12"/>
      <c r="O37" s="12">
        <v>672.837</v>
      </c>
      <c r="P37" s="12"/>
      <c r="Q37" s="50">
        <f t="shared" si="5"/>
        <v>35.712463649813785</v>
      </c>
      <c r="R37" s="50"/>
      <c r="S37" s="50">
        <f t="shared" si="4"/>
        <v>69.52409875935878</v>
      </c>
      <c r="T37" s="50"/>
      <c r="U37" s="50">
        <f t="shared" si="4"/>
        <v>55.73415255106363</v>
      </c>
    </row>
    <row r="38" spans="3:21" ht="15.75">
      <c r="C38" s="17" t="s">
        <v>46</v>
      </c>
      <c r="E38" s="12">
        <v>104</v>
      </c>
      <c r="F38" s="12"/>
      <c r="G38" s="12">
        <v>241</v>
      </c>
      <c r="H38" s="12"/>
      <c r="I38" s="12">
        <v>345</v>
      </c>
      <c r="J38" s="12"/>
      <c r="K38" s="12">
        <v>289.211</v>
      </c>
      <c r="L38" s="12"/>
      <c r="M38" s="12">
        <v>408.281</v>
      </c>
      <c r="N38" s="12"/>
      <c r="O38" s="12">
        <v>697.492</v>
      </c>
      <c r="P38" s="12"/>
      <c r="Q38" s="50">
        <f t="shared" si="5"/>
        <v>35.95990470625253</v>
      </c>
      <c r="R38" s="50"/>
      <c r="S38" s="50">
        <f t="shared" si="4"/>
        <v>59.027973381078226</v>
      </c>
      <c r="T38" s="50"/>
      <c r="U38" s="50">
        <f t="shared" si="4"/>
        <v>49.462932908191064</v>
      </c>
    </row>
    <row r="39" spans="3:27" s="5" customFormat="1" ht="15.75">
      <c r="C39" s="4" t="s">
        <v>37</v>
      </c>
      <c r="E39" s="37">
        <v>95</v>
      </c>
      <c r="F39" s="37"/>
      <c r="G39" s="37">
        <v>277</v>
      </c>
      <c r="H39" s="37"/>
      <c r="I39" s="37">
        <v>373</v>
      </c>
      <c r="J39" s="37"/>
      <c r="K39" s="37">
        <v>283.8748</v>
      </c>
      <c r="L39" s="37"/>
      <c r="M39" s="37">
        <v>401.60340011405356</v>
      </c>
      <c r="N39" s="37"/>
      <c r="O39" s="37">
        <v>685.4782001140535</v>
      </c>
      <c r="P39" s="37"/>
      <c r="Q39" s="49">
        <f t="shared" si="5"/>
        <v>33.46545730723545</v>
      </c>
      <c r="R39" s="49"/>
      <c r="S39" s="49">
        <f t="shared" si="4"/>
        <v>68.97351962690885</v>
      </c>
      <c r="T39" s="49"/>
      <c r="U39" s="49">
        <f t="shared" si="4"/>
        <v>54.41456780652372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>
        <f>IF(ISERR((E38-E29)/E29*100),"-",IF(((E38-E29)/E29*100)=0,"-",((E38-E29)/E29*100)))</f>
        <v>-7.964601769911504</v>
      </c>
      <c r="F42" s="51"/>
      <c r="G42" s="51">
        <f aca="true" t="shared" si="6" ref="G42:U42">IF(ISERR((G38-G29)/G29*100),"-",IF(((G38-G29)/G29*100)=0,"-",((G38-G29)/G29*100)))</f>
        <v>-18.027210884353742</v>
      </c>
      <c r="H42" s="51"/>
      <c r="I42" s="51">
        <f t="shared" si="6"/>
        <v>-15.024630541871922</v>
      </c>
      <c r="J42" s="51"/>
      <c r="K42" s="51">
        <f t="shared" si="6"/>
        <v>2.273772089516559</v>
      </c>
      <c r="L42" s="51"/>
      <c r="M42" s="51">
        <f t="shared" si="6"/>
        <v>5.291593662301277</v>
      </c>
      <c r="N42" s="51"/>
      <c r="O42" s="51">
        <f t="shared" si="6"/>
        <v>4.018919580745978</v>
      </c>
      <c r="P42" s="51"/>
      <c r="Q42" s="51">
        <f t="shared" si="6"/>
        <v>-10.010752170621776</v>
      </c>
      <c r="R42" s="51"/>
      <c r="S42" s="51">
        <f t="shared" si="6"/>
        <v>-22.146881565345808</v>
      </c>
      <c r="T42" s="51"/>
      <c r="U42" s="51">
        <f t="shared" si="6"/>
        <v>-18.307775354112483</v>
      </c>
    </row>
    <row r="43" spans="4:21" ht="15.75">
      <c r="D43" s="9" t="s">
        <v>37</v>
      </c>
      <c r="E43" s="51">
        <f>IF(ISERR((E39-E29)/E29*100),"-",IF(((E39-E29)/E29*100)=0,"-",((E39-E29)/E29*100)))</f>
        <v>-15.929203539823009</v>
      </c>
      <c r="F43" s="51"/>
      <c r="G43" s="51">
        <f aca="true" t="shared" si="7" ref="G43:U43">IF(ISERR((G39-G29)/G29*100),"-",IF(((G39-G29)/G29*100)=0,"-",((G39-G29)/G29*100)))</f>
        <v>-5.782312925170068</v>
      </c>
      <c r="H43" s="51"/>
      <c r="I43" s="51">
        <f t="shared" si="7"/>
        <v>-8.12807881773399</v>
      </c>
      <c r="J43" s="51"/>
      <c r="K43" s="51">
        <f t="shared" si="7"/>
        <v>0.3867300937968934</v>
      </c>
      <c r="L43" s="51"/>
      <c r="M43" s="51">
        <f t="shared" si="7"/>
        <v>3.5695073202219167</v>
      </c>
      <c r="N43" s="51"/>
      <c r="O43" s="51">
        <f t="shared" si="7"/>
        <v>2.227268229625906</v>
      </c>
      <c r="P43" s="51"/>
      <c r="Q43" s="51">
        <f t="shared" si="7"/>
        <v>-16.253078089479565</v>
      </c>
      <c r="R43" s="51"/>
      <c r="S43" s="51">
        <f t="shared" si="7"/>
        <v>-9.029511182743683</v>
      </c>
      <c r="T43" s="51"/>
      <c r="U43" s="51">
        <f t="shared" si="7"/>
        <v>-10.129730772125695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2:21" ht="15.75">
      <c r="B45" s="7" t="s">
        <v>79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>
        <v>72</v>
      </c>
      <c r="F46" s="37"/>
      <c r="G46" s="37">
        <v>288</v>
      </c>
      <c r="H46" s="37"/>
      <c r="I46" s="37">
        <v>360</v>
      </c>
      <c r="J46" s="37"/>
      <c r="K46" s="37">
        <v>265.5544</v>
      </c>
      <c r="L46" s="37"/>
      <c r="M46" s="37">
        <v>569.9390000000001</v>
      </c>
      <c r="N46" s="37"/>
      <c r="O46" s="37">
        <v>835.4934</v>
      </c>
      <c r="P46" s="37"/>
      <c r="Q46" s="49">
        <f>IF(ISERR(E46/K46*100),"..",IF((E46/K46*100)=0,"-",(E46/K46)*100))</f>
        <v>27.11308869293825</v>
      </c>
      <c r="R46" s="49"/>
      <c r="S46" s="49">
        <f aca="true" t="shared" si="8" ref="S46:U56">IF(ISERR(G46/M46*100),"..",IF((G46/M46*100)=0,"-",(G46/M46)*100))</f>
        <v>50.53172357041718</v>
      </c>
      <c r="T46" s="49"/>
      <c r="U46" s="49">
        <f t="shared" si="8"/>
        <v>43.0883116491405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>
        <v>65</v>
      </c>
      <c r="F47" s="12"/>
      <c r="G47" s="12">
        <v>300</v>
      </c>
      <c r="H47" s="12"/>
      <c r="I47" s="12">
        <v>365</v>
      </c>
      <c r="J47" s="12"/>
      <c r="K47" s="12">
        <v>251.916</v>
      </c>
      <c r="L47" s="12"/>
      <c r="M47" s="12">
        <v>552.778</v>
      </c>
      <c r="N47" s="12"/>
      <c r="O47" s="12">
        <v>804.694</v>
      </c>
      <c r="P47" s="12"/>
      <c r="Q47" s="50">
        <f aca="true" t="shared" si="9" ref="Q47:Q56">IF(ISERR(E47/K47*100),"..",IF((E47/K47*100)=0,"-",(E47/K47)*100))</f>
        <v>25.802251544165518</v>
      </c>
      <c r="R47" s="50"/>
      <c r="S47" s="50">
        <f t="shared" si="8"/>
        <v>54.2713349662975</v>
      </c>
      <c r="T47" s="50"/>
      <c r="U47" s="50">
        <f t="shared" si="8"/>
        <v>45.3588569070976</v>
      </c>
    </row>
    <row r="48" spans="3:21" ht="15.75">
      <c r="C48" s="17" t="s">
        <v>39</v>
      </c>
      <c r="E48" s="12">
        <v>84</v>
      </c>
      <c r="F48" s="12"/>
      <c r="G48" s="12">
        <v>290</v>
      </c>
      <c r="H48" s="12"/>
      <c r="I48" s="12">
        <v>374</v>
      </c>
      <c r="J48" s="12"/>
      <c r="K48" s="12">
        <v>257.036</v>
      </c>
      <c r="L48" s="12"/>
      <c r="M48" s="12">
        <v>558.142</v>
      </c>
      <c r="N48" s="12"/>
      <c r="O48" s="12">
        <v>815.1780000000001</v>
      </c>
      <c r="P48" s="12"/>
      <c r="Q48" s="50">
        <f t="shared" si="9"/>
        <v>32.680247124916356</v>
      </c>
      <c r="R48" s="50"/>
      <c r="S48" s="50">
        <f t="shared" si="8"/>
        <v>51.95810385170798</v>
      </c>
      <c r="T48" s="50"/>
      <c r="U48" s="50">
        <f t="shared" si="8"/>
        <v>45.8795502332006</v>
      </c>
    </row>
    <row r="49" spans="3:21" ht="15.75">
      <c r="C49" s="17" t="s">
        <v>40</v>
      </c>
      <c r="E49" s="12">
        <v>74</v>
      </c>
      <c r="F49" s="12"/>
      <c r="G49" s="12">
        <v>283</v>
      </c>
      <c r="H49" s="12"/>
      <c r="I49" s="12">
        <v>357</v>
      </c>
      <c r="J49" s="12"/>
      <c r="K49" s="12">
        <v>266.606</v>
      </c>
      <c r="L49" s="12"/>
      <c r="M49" s="12">
        <v>571.251</v>
      </c>
      <c r="N49" s="12"/>
      <c r="O49" s="12">
        <v>837.857</v>
      </c>
      <c r="P49" s="12"/>
      <c r="Q49" s="50">
        <f t="shared" si="9"/>
        <v>27.756314561562757</v>
      </c>
      <c r="R49" s="50"/>
      <c r="S49" s="50">
        <f t="shared" si="8"/>
        <v>49.540394677646084</v>
      </c>
      <c r="T49" s="50"/>
      <c r="U49" s="50">
        <f t="shared" si="8"/>
        <v>42.6087029170849</v>
      </c>
    </row>
    <row r="50" spans="3:21" ht="15.75">
      <c r="C50" s="17" t="s">
        <v>41</v>
      </c>
      <c r="E50" s="12">
        <v>62</v>
      </c>
      <c r="F50" s="12"/>
      <c r="G50" s="12">
        <v>305</v>
      </c>
      <c r="H50" s="12"/>
      <c r="I50" s="12">
        <v>367</v>
      </c>
      <c r="J50" s="12"/>
      <c r="K50" s="12">
        <v>273.2</v>
      </c>
      <c r="L50" s="12"/>
      <c r="M50" s="12">
        <v>580.165</v>
      </c>
      <c r="N50" s="12"/>
      <c r="O50" s="12">
        <v>853.365</v>
      </c>
      <c r="P50" s="12"/>
      <c r="Q50" s="50">
        <f t="shared" si="9"/>
        <v>22.693997071742313</v>
      </c>
      <c r="R50" s="50"/>
      <c r="S50" s="50">
        <f t="shared" si="8"/>
        <v>52.571251281962894</v>
      </c>
      <c r="T50" s="50"/>
      <c r="U50" s="50">
        <f t="shared" si="8"/>
        <v>43.00621656618212</v>
      </c>
    </row>
    <row r="51" spans="3:21" ht="15.75">
      <c r="C51" s="17" t="s">
        <v>42</v>
      </c>
      <c r="E51" s="12">
        <v>73</v>
      </c>
      <c r="F51" s="12"/>
      <c r="G51" s="12">
        <v>262</v>
      </c>
      <c r="H51" s="12"/>
      <c r="I51" s="12">
        <v>335</v>
      </c>
      <c r="J51" s="12"/>
      <c r="K51" s="12">
        <v>279.014</v>
      </c>
      <c r="L51" s="12"/>
      <c r="M51" s="12">
        <v>587.3589999999999</v>
      </c>
      <c r="N51" s="12"/>
      <c r="O51" s="12">
        <v>866.3729999999999</v>
      </c>
      <c r="P51" s="12"/>
      <c r="Q51" s="50">
        <f t="shared" si="9"/>
        <v>26.163561685076736</v>
      </c>
      <c r="R51" s="50"/>
      <c r="S51" s="50">
        <f t="shared" si="8"/>
        <v>44.606450228906006</v>
      </c>
      <c r="T51" s="50"/>
      <c r="U51" s="50">
        <f t="shared" si="8"/>
        <v>38.666948300558765</v>
      </c>
    </row>
    <row r="52" spans="3:21" ht="15.75">
      <c r="C52" s="17" t="s">
        <v>43</v>
      </c>
      <c r="E52" s="12">
        <v>75</v>
      </c>
      <c r="F52" s="12"/>
      <c r="G52" s="48">
        <v>281</v>
      </c>
      <c r="H52" s="12"/>
      <c r="I52" s="12">
        <v>356</v>
      </c>
      <c r="J52" s="12"/>
      <c r="K52" s="12">
        <v>283.277</v>
      </c>
      <c r="L52" s="12"/>
      <c r="M52" s="12">
        <v>604.2630059471285</v>
      </c>
      <c r="N52" s="12"/>
      <c r="O52" s="12">
        <v>887.5400059471285</v>
      </c>
      <c r="P52" s="12"/>
      <c r="Q52" s="50">
        <f t="shared" si="9"/>
        <v>26.475852257684174</v>
      </c>
      <c r="R52" s="50"/>
      <c r="S52" s="50">
        <f t="shared" si="8"/>
        <v>46.502929557893005</v>
      </c>
      <c r="T52" s="50"/>
      <c r="U52" s="50">
        <f t="shared" si="8"/>
        <v>40.11086797378767</v>
      </c>
    </row>
    <row r="53" spans="3:21" ht="15.75">
      <c r="C53" s="17" t="s">
        <v>44</v>
      </c>
      <c r="E53" s="12">
        <v>52</v>
      </c>
      <c r="F53" s="12"/>
      <c r="G53" s="12">
        <v>279</v>
      </c>
      <c r="H53" s="12"/>
      <c r="I53" s="12">
        <v>331</v>
      </c>
      <c r="J53" s="12"/>
      <c r="K53" s="12">
        <v>303.066</v>
      </c>
      <c r="L53" s="12"/>
      <c r="M53" s="12">
        <v>605.799</v>
      </c>
      <c r="N53" s="12"/>
      <c r="O53" s="12">
        <v>908.865</v>
      </c>
      <c r="P53" s="12"/>
      <c r="Q53" s="50">
        <f t="shared" si="9"/>
        <v>17.157978790098525</v>
      </c>
      <c r="R53" s="50"/>
      <c r="S53" s="50">
        <f t="shared" si="8"/>
        <v>46.0548795887745</v>
      </c>
      <c r="T53" s="50"/>
      <c r="U53" s="50">
        <f t="shared" si="8"/>
        <v>36.41905013395829</v>
      </c>
    </row>
    <row r="54" spans="3:21" ht="15.75">
      <c r="C54" s="17" t="s">
        <v>45</v>
      </c>
      <c r="E54" s="12">
        <v>49</v>
      </c>
      <c r="F54" s="12"/>
      <c r="G54" s="12">
        <v>316</v>
      </c>
      <c r="H54" s="12"/>
      <c r="I54" s="12">
        <v>365</v>
      </c>
      <c r="J54" s="12"/>
      <c r="K54" s="12">
        <v>323.518</v>
      </c>
      <c r="L54" s="12"/>
      <c r="M54" s="12">
        <v>611.33</v>
      </c>
      <c r="N54" s="12"/>
      <c r="O54" s="12">
        <v>934.848</v>
      </c>
      <c r="P54" s="12"/>
      <c r="Q54" s="50">
        <f t="shared" si="9"/>
        <v>15.145988785786264</v>
      </c>
      <c r="R54" s="50"/>
      <c r="S54" s="50">
        <f t="shared" si="8"/>
        <v>51.69057628449446</v>
      </c>
      <c r="T54" s="50"/>
      <c r="U54" s="50">
        <f t="shared" si="8"/>
        <v>39.04378037927022</v>
      </c>
    </row>
    <row r="55" spans="3:21" ht="15.75">
      <c r="C55" s="17" t="s">
        <v>46</v>
      </c>
      <c r="E55" s="12">
        <v>52</v>
      </c>
      <c r="F55" s="12"/>
      <c r="G55" s="12">
        <v>291</v>
      </c>
      <c r="H55" s="12"/>
      <c r="I55" s="12">
        <v>343</v>
      </c>
      <c r="J55" s="12"/>
      <c r="K55" s="12">
        <v>338.799</v>
      </c>
      <c r="L55" s="12"/>
      <c r="M55" s="12">
        <v>622.851</v>
      </c>
      <c r="N55" s="12"/>
      <c r="O55" s="12">
        <v>961.65</v>
      </c>
      <c r="P55" s="12"/>
      <c r="Q55" s="50">
        <f t="shared" si="9"/>
        <v>15.348333377607373</v>
      </c>
      <c r="R55" s="50"/>
      <c r="S55" s="50">
        <f t="shared" si="8"/>
        <v>46.7206442632347</v>
      </c>
      <c r="T55" s="50"/>
      <c r="U55" s="50">
        <f t="shared" si="8"/>
        <v>35.66786252794676</v>
      </c>
    </row>
    <row r="56" spans="3:27" s="5" customFormat="1" ht="15.75">
      <c r="C56" s="4" t="s">
        <v>37</v>
      </c>
      <c r="E56" s="37">
        <v>60</v>
      </c>
      <c r="F56" s="37"/>
      <c r="G56" s="37">
        <v>286</v>
      </c>
      <c r="H56" s="37"/>
      <c r="I56" s="37">
        <v>346</v>
      </c>
      <c r="J56" s="37"/>
      <c r="K56" s="37">
        <v>305.5348</v>
      </c>
      <c r="L56" s="37"/>
      <c r="M56" s="37">
        <v>606.3204011894256</v>
      </c>
      <c r="N56" s="37"/>
      <c r="O56" s="37">
        <v>911.8552011894257</v>
      </c>
      <c r="P56" s="37"/>
      <c r="Q56" s="49">
        <f t="shared" si="9"/>
        <v>19.637697571602317</v>
      </c>
      <c r="R56" s="49"/>
      <c r="S56" s="49">
        <f t="shared" si="8"/>
        <v>47.16978010948511</v>
      </c>
      <c r="T56" s="49"/>
      <c r="U56" s="49">
        <f t="shared" si="8"/>
        <v>37.94462098244074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>
        <f>IF(ISERR((E55-E46)/E46*100),"-",IF(((E55-E46)/E46*100)=0,"-",((E55-E46)/E46*100)))</f>
        <v>-27.77777777777778</v>
      </c>
      <c r="F59" s="51"/>
      <c r="G59" s="51">
        <f aca="true" t="shared" si="10" ref="G59:U59">IF(ISERR((G55-G46)/G46*100),"-",IF(((G55-G46)/G46*100)=0,"-",((G55-G46)/G46*100)))</f>
        <v>1.0416666666666665</v>
      </c>
      <c r="H59" s="51"/>
      <c r="I59" s="51">
        <f t="shared" si="10"/>
        <v>-4.722222222222222</v>
      </c>
      <c r="J59" s="51"/>
      <c r="K59" s="51">
        <f t="shared" si="10"/>
        <v>27.581768556649784</v>
      </c>
      <c r="L59" s="51"/>
      <c r="M59" s="51">
        <f t="shared" si="10"/>
        <v>9.283800547076074</v>
      </c>
      <c r="N59" s="51"/>
      <c r="O59" s="51">
        <f t="shared" si="10"/>
        <v>15.099652492766555</v>
      </c>
      <c r="P59" s="51"/>
      <c r="Q59" s="51">
        <f t="shared" si="10"/>
        <v>-43.391424151520845</v>
      </c>
      <c r="R59" s="51"/>
      <c r="S59" s="51">
        <f t="shared" si="10"/>
        <v>-7.541953921028724</v>
      </c>
      <c r="T59" s="51"/>
      <c r="U59" s="51">
        <f t="shared" si="10"/>
        <v>-17.221489627203248</v>
      </c>
    </row>
    <row r="60" spans="4:21" ht="15.75">
      <c r="D60" s="9" t="s">
        <v>37</v>
      </c>
      <c r="E60" s="51">
        <f>IF(ISERR((E56-E46)/E46*100),"-",IF(((E56-E46)/E46*100)=0,"-",((E56-E46)/E46*100)))</f>
        <v>-16.666666666666664</v>
      </c>
      <c r="F60" s="51"/>
      <c r="G60" s="51">
        <f aca="true" t="shared" si="11" ref="G60:U60">IF(ISERR((G56-G46)/G46*100),"-",IF(((G56-G46)/G46*100)=0,"-",((G56-G46)/G46*100)))</f>
        <v>-0.6944444444444444</v>
      </c>
      <c r="H60" s="51"/>
      <c r="I60" s="51">
        <f t="shared" si="11"/>
        <v>-3.888888888888889</v>
      </c>
      <c r="J60" s="51"/>
      <c r="K60" s="51">
        <f t="shared" si="11"/>
        <v>15.055446266377071</v>
      </c>
      <c r="L60" s="51"/>
      <c r="M60" s="51">
        <f t="shared" si="11"/>
        <v>6.3833850972517325</v>
      </c>
      <c r="N60" s="51"/>
      <c r="O60" s="51">
        <f t="shared" si="11"/>
        <v>9.13972524372134</v>
      </c>
      <c r="P60" s="51"/>
      <c r="Q60" s="51">
        <f t="shared" si="11"/>
        <v>-27.571152833217923</v>
      </c>
      <c r="R60" s="51"/>
      <c r="S60" s="51">
        <f t="shared" si="11"/>
        <v>-6.65313435479223</v>
      </c>
      <c r="T60" s="51"/>
      <c r="U60" s="51">
        <f t="shared" si="11"/>
        <v>-11.937554454636807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7.5" customHeight="1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7.5" customHeight="1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5:21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7.5" customHeight="1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2" ht="15.75">
      <c r="A112" s="5"/>
      <c r="B112" s="5"/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5:21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7.5" customHeight="1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5:21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7.5" customHeight="1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5:21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7.5" customHeight="1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12"/>
      <c r="L169" s="12"/>
      <c r="M169" s="12"/>
      <c r="N169" s="12"/>
      <c r="O169" s="12"/>
      <c r="P169" s="12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4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1"/>
      <c r="L176" s="41"/>
      <c r="M176" s="41"/>
      <c r="N176" s="41"/>
      <c r="O176" s="41"/>
      <c r="P176" s="41"/>
      <c r="Q176" s="44"/>
      <c r="R176" s="44"/>
      <c r="S176" s="44"/>
      <c r="T176" s="44"/>
      <c r="U176" s="45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</row>
    <row r="178" spans="11:16" ht="15.75">
      <c r="K178" s="44"/>
      <c r="L178" s="44"/>
      <c r="M178" s="44"/>
      <c r="N178" s="44"/>
      <c r="O178" s="44"/>
      <c r="P178" s="44"/>
    </row>
    <row r="181" ht="18" customHeight="1"/>
    <row r="184" ht="15.75">
      <c r="V184" s="46"/>
    </row>
    <row r="186" ht="15.75">
      <c r="V186" s="35"/>
    </row>
    <row r="196" ht="15.75">
      <c r="V196" s="35"/>
    </row>
    <row r="233" ht="6.75" customHeight="1"/>
    <row r="237" ht="9" customHeight="1"/>
    <row r="240" ht="15.75">
      <c r="V240" s="35"/>
    </row>
    <row r="241" spans="4:22" ht="15.75">
      <c r="D241" s="21"/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62" spans="1:4" ht="15.75">
      <c r="A262" s="21"/>
      <c r="B262" s="21"/>
      <c r="C262" s="21"/>
      <c r="D262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2"/>
  <sheetViews>
    <sheetView workbookViewId="0" topLeftCell="A48">
      <selection activeCell="K57" sqref="K5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3359375" style="7" customWidth="1"/>
    <col min="6" max="6" width="0.78125" style="7" customWidth="1"/>
    <col min="7" max="7" width="8.10546875" style="7" customWidth="1"/>
    <col min="8" max="8" width="0.9921875" style="7" customWidth="1"/>
    <col min="9" max="9" width="7.10546875" style="7" customWidth="1"/>
    <col min="10" max="10" width="1.77734375" style="7" customWidth="1"/>
    <col min="11" max="11" width="7.3359375" style="7" customWidth="1"/>
    <col min="12" max="12" width="0.88671875" style="7" customWidth="1"/>
    <col min="13" max="13" width="7.3359375" style="7" customWidth="1"/>
    <col min="14" max="14" width="0.88671875" style="7" customWidth="1"/>
    <col min="15" max="15" width="7.1054687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88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80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98</v>
      </c>
      <c r="F12" s="37"/>
      <c r="G12" s="37">
        <v>251</v>
      </c>
      <c r="H12" s="37"/>
      <c r="I12" s="37">
        <v>349</v>
      </c>
      <c r="J12" s="37"/>
      <c r="K12" s="37">
        <v>322.6062</v>
      </c>
      <c r="L12" s="37"/>
      <c r="M12" s="37">
        <v>495.80219999999997</v>
      </c>
      <c r="N12" s="37"/>
      <c r="O12" s="37">
        <v>818.4084</v>
      </c>
      <c r="P12" s="38"/>
      <c r="Q12" s="49">
        <f>IF(ISERR(E12/K12*100),"..",IF((E12/K12*100)=0,"-",(E12/K12)*100))</f>
        <v>30.377593487043956</v>
      </c>
      <c r="R12" s="49"/>
      <c r="S12" s="49">
        <f aca="true" t="shared" si="0" ref="S12:U22">IF(ISERR(G12/M12*100),"..",IF((G12/M12*100)=0,"-",(G12/M12)*100))</f>
        <v>50.62502748071711</v>
      </c>
      <c r="T12" s="49"/>
      <c r="U12" s="49">
        <f t="shared" si="0"/>
        <v>42.643746080807574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118</v>
      </c>
      <c r="F13" s="12"/>
      <c r="G13" s="12">
        <v>238</v>
      </c>
      <c r="H13" s="12"/>
      <c r="I13" s="12">
        <v>356</v>
      </c>
      <c r="J13" s="12"/>
      <c r="K13" s="12">
        <v>307.907</v>
      </c>
      <c r="L13" s="12"/>
      <c r="M13" s="12">
        <v>481.445</v>
      </c>
      <c r="N13" s="12"/>
      <c r="O13" s="12">
        <v>789.352</v>
      </c>
      <c r="P13" s="12"/>
      <c r="Q13" s="50">
        <f aca="true" t="shared" si="1" ref="Q13:Q22">IF(ISERR(E13/K13*100),"..",IF((E13/K13*100)=0,"-",(E13/K13)*100))</f>
        <v>38.32325994537312</v>
      </c>
      <c r="R13" s="50"/>
      <c r="S13" s="50">
        <f t="shared" si="0"/>
        <v>49.43451484593256</v>
      </c>
      <c r="T13" s="50"/>
      <c r="U13" s="50">
        <f t="shared" si="0"/>
        <v>45.10028479056239</v>
      </c>
    </row>
    <row r="14" spans="3:21" ht="15.75">
      <c r="C14" s="17" t="s">
        <v>39</v>
      </c>
      <c r="E14" s="12">
        <v>104</v>
      </c>
      <c r="F14" s="12"/>
      <c r="G14" s="12">
        <v>245</v>
      </c>
      <c r="H14" s="12"/>
      <c r="I14" s="12">
        <v>349</v>
      </c>
      <c r="J14" s="12"/>
      <c r="K14" s="12">
        <v>315.769</v>
      </c>
      <c r="L14" s="12"/>
      <c r="M14" s="12">
        <v>487.63100000000003</v>
      </c>
      <c r="N14" s="12"/>
      <c r="O14" s="12">
        <v>803.4</v>
      </c>
      <c r="P14" s="12"/>
      <c r="Q14" s="50">
        <f t="shared" si="1"/>
        <v>32.93546864955078</v>
      </c>
      <c r="R14" s="50"/>
      <c r="S14" s="50">
        <f t="shared" si="0"/>
        <v>50.24290908494332</v>
      </c>
      <c r="T14" s="50"/>
      <c r="U14" s="50">
        <f t="shared" si="0"/>
        <v>43.440378391834706</v>
      </c>
    </row>
    <row r="15" spans="3:21" ht="15.75">
      <c r="C15" s="17" t="s">
        <v>40</v>
      </c>
      <c r="E15" s="12">
        <v>89</v>
      </c>
      <c r="F15" s="12"/>
      <c r="G15" s="12">
        <v>257</v>
      </c>
      <c r="H15" s="12"/>
      <c r="I15" s="12">
        <v>346</v>
      </c>
      <c r="J15" s="12"/>
      <c r="K15" s="12">
        <v>324.196</v>
      </c>
      <c r="L15" s="12"/>
      <c r="M15" s="12">
        <v>497.26</v>
      </c>
      <c r="N15" s="12"/>
      <c r="O15" s="12">
        <v>821.456</v>
      </c>
      <c r="P15" s="12"/>
      <c r="Q15" s="50">
        <f t="shared" si="1"/>
        <v>27.45252871719577</v>
      </c>
      <c r="R15" s="50"/>
      <c r="S15" s="50">
        <f t="shared" si="0"/>
        <v>51.683224067892056</v>
      </c>
      <c r="T15" s="50"/>
      <c r="U15" s="50">
        <f t="shared" si="0"/>
        <v>42.120332677587115</v>
      </c>
    </row>
    <row r="16" spans="3:21" ht="15.75">
      <c r="C16" s="17" t="s">
        <v>41</v>
      </c>
      <c r="E16" s="12">
        <v>109</v>
      </c>
      <c r="F16" s="12"/>
      <c r="G16" s="12">
        <v>267</v>
      </c>
      <c r="H16" s="12"/>
      <c r="I16" s="12">
        <v>376</v>
      </c>
      <c r="J16" s="12"/>
      <c r="K16" s="12">
        <v>329.372</v>
      </c>
      <c r="L16" s="12"/>
      <c r="M16" s="12">
        <v>503.578</v>
      </c>
      <c r="N16" s="12"/>
      <c r="O16" s="12">
        <v>832.95</v>
      </c>
      <c r="P16" s="12"/>
      <c r="Q16" s="50">
        <f t="shared" si="1"/>
        <v>33.09328054600877</v>
      </c>
      <c r="R16" s="50"/>
      <c r="S16" s="50">
        <f t="shared" si="0"/>
        <v>53.02058469591603</v>
      </c>
      <c r="T16" s="50"/>
      <c r="U16" s="50">
        <f t="shared" si="0"/>
        <v>45.14076475178582</v>
      </c>
    </row>
    <row r="17" spans="3:21" ht="15.75">
      <c r="C17" s="17" t="s">
        <v>42</v>
      </c>
      <c r="E17" s="12">
        <v>72</v>
      </c>
      <c r="F17" s="12"/>
      <c r="G17" s="12">
        <v>247</v>
      </c>
      <c r="H17" s="12"/>
      <c r="I17" s="12">
        <v>319</v>
      </c>
      <c r="J17" s="12"/>
      <c r="K17" s="12">
        <v>335.787</v>
      </c>
      <c r="L17" s="12"/>
      <c r="M17" s="12">
        <v>509.097</v>
      </c>
      <c r="N17" s="12"/>
      <c r="O17" s="12">
        <v>844.884</v>
      </c>
      <c r="P17" s="12"/>
      <c r="Q17" s="50">
        <f t="shared" si="1"/>
        <v>21.442164229109526</v>
      </c>
      <c r="R17" s="50"/>
      <c r="S17" s="50">
        <f t="shared" si="0"/>
        <v>48.51727666829701</v>
      </c>
      <c r="T17" s="50"/>
      <c r="U17" s="50">
        <f t="shared" si="0"/>
        <v>37.756662453070476</v>
      </c>
    </row>
    <row r="18" spans="3:21" ht="15.75">
      <c r="C18" s="17" t="s">
        <v>43</v>
      </c>
      <c r="E18" s="12">
        <v>102</v>
      </c>
      <c r="F18" s="12"/>
      <c r="G18" s="12">
        <v>283</v>
      </c>
      <c r="H18" s="12"/>
      <c r="I18" s="12">
        <v>385</v>
      </c>
      <c r="J18" s="12"/>
      <c r="K18" s="12">
        <v>343.843</v>
      </c>
      <c r="L18" s="12"/>
      <c r="M18" s="12">
        <v>515.6280009287146</v>
      </c>
      <c r="N18" s="12"/>
      <c r="O18" s="12">
        <v>859.4710009287146</v>
      </c>
      <c r="P18" s="12"/>
      <c r="Q18" s="50">
        <f t="shared" si="1"/>
        <v>29.664701622542843</v>
      </c>
      <c r="R18" s="50"/>
      <c r="S18" s="50">
        <f t="shared" si="0"/>
        <v>54.88452905782451</v>
      </c>
      <c r="T18" s="50"/>
      <c r="U18" s="50">
        <f t="shared" si="0"/>
        <v>44.794995943316565</v>
      </c>
    </row>
    <row r="19" spans="3:21" ht="15.75">
      <c r="C19" s="17" t="s">
        <v>44</v>
      </c>
      <c r="E19" s="12">
        <v>83</v>
      </c>
      <c r="F19" s="12"/>
      <c r="G19" s="12">
        <v>294</v>
      </c>
      <c r="H19" s="12"/>
      <c r="I19" s="12">
        <v>377</v>
      </c>
      <c r="J19" s="12"/>
      <c r="K19" s="12">
        <v>338.409</v>
      </c>
      <c r="L19" s="12"/>
      <c r="M19" s="12">
        <v>515.205</v>
      </c>
      <c r="N19" s="12"/>
      <c r="O19" s="12">
        <v>853.614</v>
      </c>
      <c r="P19" s="12"/>
      <c r="Q19" s="50">
        <f t="shared" si="1"/>
        <v>24.526534459780915</v>
      </c>
      <c r="R19" s="50"/>
      <c r="S19" s="50">
        <f t="shared" si="0"/>
        <v>57.06466358051648</v>
      </c>
      <c r="T19" s="50"/>
      <c r="U19" s="50">
        <f t="shared" si="0"/>
        <v>44.16516130241537</v>
      </c>
    </row>
    <row r="20" spans="3:21" ht="15.75">
      <c r="C20" s="17" t="s">
        <v>45</v>
      </c>
      <c r="E20" s="12">
        <v>79</v>
      </c>
      <c r="F20" s="12"/>
      <c r="G20" s="12">
        <v>307</v>
      </c>
      <c r="H20" s="12"/>
      <c r="I20" s="12">
        <v>386</v>
      </c>
      <c r="J20" s="12"/>
      <c r="K20" s="12">
        <v>351.303</v>
      </c>
      <c r="L20" s="12"/>
      <c r="M20" s="12">
        <v>528.2570000000001</v>
      </c>
      <c r="N20" s="12"/>
      <c r="O20" s="12">
        <v>879.56</v>
      </c>
      <c r="P20" s="12"/>
      <c r="Q20" s="50">
        <f t="shared" si="1"/>
        <v>22.487710039481588</v>
      </c>
      <c r="R20" s="50"/>
      <c r="S20" s="50">
        <f t="shared" si="0"/>
        <v>58.11565204057872</v>
      </c>
      <c r="T20" s="50"/>
      <c r="U20" s="50">
        <f t="shared" si="0"/>
        <v>43.88557915321297</v>
      </c>
    </row>
    <row r="21" spans="3:21" ht="15.75">
      <c r="C21" s="17" t="s">
        <v>46</v>
      </c>
      <c r="E21" s="12">
        <v>91</v>
      </c>
      <c r="F21" s="12"/>
      <c r="G21" s="12">
        <v>256</v>
      </c>
      <c r="H21" s="12"/>
      <c r="I21" s="12">
        <v>347</v>
      </c>
      <c r="J21" s="12"/>
      <c r="K21" s="12">
        <v>376.485</v>
      </c>
      <c r="L21" s="12"/>
      <c r="M21" s="12">
        <v>549.259</v>
      </c>
      <c r="N21" s="12"/>
      <c r="O21" s="12">
        <v>925.744</v>
      </c>
      <c r="P21" s="12"/>
      <c r="Q21" s="50">
        <f t="shared" si="1"/>
        <v>24.170949705831575</v>
      </c>
      <c r="R21" s="50"/>
      <c r="S21" s="50">
        <f t="shared" si="0"/>
        <v>46.60824856761564</v>
      </c>
      <c r="T21" s="50"/>
      <c r="U21" s="50">
        <f t="shared" si="0"/>
        <v>37.48336473150245</v>
      </c>
    </row>
    <row r="22" spans="3:27" s="5" customFormat="1" ht="15.75">
      <c r="C22" s="4" t="s">
        <v>37</v>
      </c>
      <c r="E22" s="37">
        <v>85</v>
      </c>
      <c r="F22" s="37"/>
      <c r="G22" s="37">
        <v>277</v>
      </c>
      <c r="H22" s="37"/>
      <c r="I22" s="37">
        <v>363</v>
      </c>
      <c r="J22" s="37"/>
      <c r="K22" s="37">
        <v>349.16540000000003</v>
      </c>
      <c r="L22" s="37"/>
      <c r="M22" s="37">
        <v>523.4892001857429</v>
      </c>
      <c r="N22" s="37"/>
      <c r="O22" s="37">
        <v>872.6546001857429</v>
      </c>
      <c r="P22" s="37"/>
      <c r="Q22" s="49">
        <f t="shared" si="1"/>
        <v>24.34376372916675</v>
      </c>
      <c r="R22" s="49"/>
      <c r="S22" s="49">
        <f t="shared" si="0"/>
        <v>52.91417662517502</v>
      </c>
      <c r="T22" s="49"/>
      <c r="U22" s="49">
        <f t="shared" si="0"/>
        <v>41.59721382580647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-7.142857142857142</v>
      </c>
      <c r="F25" s="51"/>
      <c r="G25" s="51">
        <f aca="true" t="shared" si="2" ref="G25:U25">IF(ISERR((G21-G12)/G12*100),"-",IF(((G21-G12)/G12*100)=0,"-",((G21-G12)/G12*100)))</f>
        <v>1.9920318725099602</v>
      </c>
      <c r="H25" s="51"/>
      <c r="I25" s="51">
        <f t="shared" si="2"/>
        <v>-0.5730659025787965</v>
      </c>
      <c r="J25" s="51"/>
      <c r="K25" s="51">
        <f t="shared" si="2"/>
        <v>16.70110493846678</v>
      </c>
      <c r="L25" s="51"/>
      <c r="M25" s="51">
        <f t="shared" si="2"/>
        <v>10.78188035470598</v>
      </c>
      <c r="N25" s="51"/>
      <c r="O25" s="51">
        <f t="shared" si="2"/>
        <v>13.115163529602093</v>
      </c>
      <c r="P25" s="51"/>
      <c r="Q25" s="51">
        <f t="shared" si="2"/>
        <v>-20.431650663373038</v>
      </c>
      <c r="R25" s="51"/>
      <c r="S25" s="51">
        <f t="shared" si="2"/>
        <v>-7.934373792945486</v>
      </c>
      <c r="T25" s="51"/>
      <c r="U25" s="51">
        <f t="shared" si="2"/>
        <v>-12.101144537176648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-13.26530612244898</v>
      </c>
      <c r="F26" s="51"/>
      <c r="G26" s="51">
        <f aca="true" t="shared" si="3" ref="G26:U26">IF(ISERR((G22-G12)/G12*100),"-",IF(((G22-G12)/G12*100)=0,"-",((G22-G12)/G12*100)))</f>
        <v>10.358565737051793</v>
      </c>
      <c r="H26" s="51"/>
      <c r="I26" s="51">
        <f t="shared" si="3"/>
        <v>4.011461318051576</v>
      </c>
      <c r="J26" s="51"/>
      <c r="K26" s="51">
        <f t="shared" si="3"/>
        <v>8.232699805521417</v>
      </c>
      <c r="L26" s="51"/>
      <c r="M26" s="51">
        <f t="shared" si="3"/>
        <v>5.584283447258389</v>
      </c>
      <c r="N26" s="51"/>
      <c r="O26" s="51">
        <f t="shared" si="3"/>
        <v>6.62825554890967</v>
      </c>
      <c r="P26" s="51"/>
      <c r="Q26" s="51">
        <f t="shared" si="3"/>
        <v>-19.862764179955978</v>
      </c>
      <c r="R26" s="51"/>
      <c r="S26" s="51">
        <f t="shared" si="3"/>
        <v>4.521773633268323</v>
      </c>
      <c r="T26" s="51"/>
      <c r="U26" s="51">
        <f t="shared" si="3"/>
        <v>-2.4541283334207606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1:21" ht="15.75">
      <c r="A28" s="5" t="s">
        <v>81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145</v>
      </c>
      <c r="F29" s="37"/>
      <c r="G29" s="37">
        <v>264</v>
      </c>
      <c r="H29" s="37"/>
      <c r="I29" s="37">
        <v>409</v>
      </c>
      <c r="J29" s="37"/>
      <c r="K29" s="37">
        <v>1109.8080000000002</v>
      </c>
      <c r="L29" s="37"/>
      <c r="M29" s="37">
        <v>615.6088</v>
      </c>
      <c r="N29" s="37"/>
      <c r="O29" s="37">
        <v>1725.4168000000002</v>
      </c>
      <c r="P29" s="37"/>
      <c r="Q29" s="49">
        <f>IF(ISERR(E29/K29*100),"..",IF((E29/K29*100)=0,"-",(E29/K29)*100))</f>
        <v>13.065323010827095</v>
      </c>
      <c r="R29" s="49"/>
      <c r="S29" s="49">
        <f aca="true" t="shared" si="4" ref="S29:U39">IF(ISERR(G29/M29*100),"..",IF((G29/M29*100)=0,"-",(G29/M29)*100))</f>
        <v>42.88437722137826</v>
      </c>
      <c r="T29" s="49"/>
      <c r="U29" s="49">
        <f t="shared" si="4"/>
        <v>23.704417390627004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>
        <v>173</v>
      </c>
      <c r="F30" s="12"/>
      <c r="G30" s="12">
        <v>284</v>
      </c>
      <c r="H30" s="12"/>
      <c r="I30" s="12">
        <v>457</v>
      </c>
      <c r="J30" s="12"/>
      <c r="K30" s="12">
        <v>1052.604</v>
      </c>
      <c r="L30" s="12"/>
      <c r="M30" s="12">
        <v>591.769</v>
      </c>
      <c r="N30" s="12"/>
      <c r="O30" s="12">
        <v>1644.373</v>
      </c>
      <c r="P30" s="12"/>
      <c r="Q30" s="50">
        <f aca="true" t="shared" si="5" ref="Q30:Q39">IF(ISERR(E30/K30*100),"..",IF((E30/K30*100)=0,"-",(E30/K30)*100))</f>
        <v>16.435430608281937</v>
      </c>
      <c r="R30" s="50"/>
      <c r="S30" s="50">
        <f t="shared" si="4"/>
        <v>47.99169946381105</v>
      </c>
      <c r="T30" s="50"/>
      <c r="U30" s="50">
        <f t="shared" si="4"/>
        <v>27.79174797932099</v>
      </c>
    </row>
    <row r="31" spans="3:21" ht="15.75">
      <c r="C31" s="17" t="s">
        <v>39</v>
      </c>
      <c r="E31" s="12">
        <v>141</v>
      </c>
      <c r="F31" s="12"/>
      <c r="G31" s="12">
        <v>206</v>
      </c>
      <c r="H31" s="12"/>
      <c r="I31" s="12">
        <v>347</v>
      </c>
      <c r="J31" s="12"/>
      <c r="K31" s="12">
        <v>1083.3310000000001</v>
      </c>
      <c r="L31" s="12"/>
      <c r="M31" s="12">
        <v>601.986</v>
      </c>
      <c r="N31" s="12"/>
      <c r="O31" s="12">
        <v>1685.317</v>
      </c>
      <c r="P31" s="12"/>
      <c r="Q31" s="50">
        <f t="shared" si="5"/>
        <v>13.015412648581087</v>
      </c>
      <c r="R31" s="50"/>
      <c r="S31" s="50">
        <f t="shared" si="4"/>
        <v>34.220064918453254</v>
      </c>
      <c r="T31" s="50"/>
      <c r="U31" s="50">
        <f t="shared" si="4"/>
        <v>20.58959827735672</v>
      </c>
    </row>
    <row r="32" spans="3:21" ht="15.75">
      <c r="C32" s="17" t="s">
        <v>40</v>
      </c>
      <c r="E32" s="12">
        <v>105</v>
      </c>
      <c r="F32" s="12"/>
      <c r="G32" s="12">
        <v>245</v>
      </c>
      <c r="H32" s="12"/>
      <c r="I32" s="12">
        <v>350</v>
      </c>
      <c r="J32" s="12"/>
      <c r="K32" s="12">
        <v>1116.705</v>
      </c>
      <c r="L32" s="12"/>
      <c r="M32" s="12">
        <v>620.2139999999999</v>
      </c>
      <c r="N32" s="12"/>
      <c r="O32" s="12">
        <v>1736.9189999999999</v>
      </c>
      <c r="P32" s="12"/>
      <c r="Q32" s="50">
        <f t="shared" si="5"/>
        <v>9.402662296667428</v>
      </c>
      <c r="R32" s="50"/>
      <c r="S32" s="50">
        <f t="shared" si="4"/>
        <v>39.5024943003544</v>
      </c>
      <c r="T32" s="50"/>
      <c r="U32" s="50">
        <f t="shared" si="4"/>
        <v>20.150623028477437</v>
      </c>
    </row>
    <row r="33" spans="3:21" ht="15.75">
      <c r="C33" s="17" t="s">
        <v>41</v>
      </c>
      <c r="E33" s="12">
        <v>134</v>
      </c>
      <c r="F33" s="12"/>
      <c r="G33" s="12">
        <v>305</v>
      </c>
      <c r="H33" s="12"/>
      <c r="I33" s="12">
        <v>439</v>
      </c>
      <c r="J33" s="12"/>
      <c r="K33" s="12">
        <v>1134.473</v>
      </c>
      <c r="L33" s="12"/>
      <c r="M33" s="12">
        <v>630.433</v>
      </c>
      <c r="N33" s="12"/>
      <c r="O33" s="12">
        <v>1764.906</v>
      </c>
      <c r="P33" s="12"/>
      <c r="Q33" s="50">
        <f t="shared" si="5"/>
        <v>11.811651753721772</v>
      </c>
      <c r="R33" s="50"/>
      <c r="S33" s="50">
        <f t="shared" si="4"/>
        <v>48.379447141885024</v>
      </c>
      <c r="T33" s="50"/>
      <c r="U33" s="50">
        <f t="shared" si="4"/>
        <v>24.87384597253338</v>
      </c>
    </row>
    <row r="34" spans="3:21" ht="15.75">
      <c r="C34" s="17" t="s">
        <v>42</v>
      </c>
      <c r="E34" s="12">
        <v>173</v>
      </c>
      <c r="F34" s="12"/>
      <c r="G34" s="12">
        <v>279</v>
      </c>
      <c r="H34" s="12"/>
      <c r="I34" s="12">
        <v>452</v>
      </c>
      <c r="J34" s="12"/>
      <c r="K34" s="12">
        <v>1161.9270000000001</v>
      </c>
      <c r="L34" s="12"/>
      <c r="M34" s="12">
        <v>633.642</v>
      </c>
      <c r="N34" s="12"/>
      <c r="O34" s="12">
        <v>1795.5690000000002</v>
      </c>
      <c r="P34" s="12"/>
      <c r="Q34" s="50">
        <f t="shared" si="5"/>
        <v>14.889059295463483</v>
      </c>
      <c r="R34" s="50"/>
      <c r="S34" s="50">
        <f t="shared" si="4"/>
        <v>44.031172176086805</v>
      </c>
      <c r="T34" s="50"/>
      <c r="U34" s="50">
        <f t="shared" si="4"/>
        <v>25.173078840189373</v>
      </c>
    </row>
    <row r="35" spans="3:21" ht="15.75">
      <c r="C35" s="17" t="s">
        <v>43</v>
      </c>
      <c r="E35" s="12">
        <v>134</v>
      </c>
      <c r="F35" s="12"/>
      <c r="G35" s="12">
        <v>310</v>
      </c>
      <c r="H35" s="12"/>
      <c r="I35" s="12">
        <v>444</v>
      </c>
      <c r="J35" s="12"/>
      <c r="K35" s="12">
        <v>1159.475</v>
      </c>
      <c r="L35" s="12"/>
      <c r="M35" s="12">
        <v>644.1379999459837</v>
      </c>
      <c r="N35" s="12"/>
      <c r="O35" s="12">
        <v>1803.6129999459836</v>
      </c>
      <c r="P35" s="12"/>
      <c r="Q35" s="50">
        <f t="shared" si="5"/>
        <v>11.556954656202162</v>
      </c>
      <c r="R35" s="50"/>
      <c r="S35" s="50">
        <f t="shared" si="4"/>
        <v>48.126333181087915</v>
      </c>
      <c r="T35" s="50"/>
      <c r="U35" s="50">
        <f t="shared" si="4"/>
        <v>24.617254367389087</v>
      </c>
    </row>
    <row r="36" spans="3:21" ht="15.75">
      <c r="C36" s="17" t="s">
        <v>44</v>
      </c>
      <c r="E36" s="12">
        <v>142</v>
      </c>
      <c r="F36" s="12"/>
      <c r="G36" s="12">
        <v>315</v>
      </c>
      <c r="H36" s="12"/>
      <c r="I36" s="12">
        <v>457</v>
      </c>
      <c r="J36" s="12"/>
      <c r="K36" s="12">
        <v>1123.395</v>
      </c>
      <c r="L36" s="12"/>
      <c r="M36" s="12">
        <v>640.0609999999999</v>
      </c>
      <c r="N36" s="12"/>
      <c r="O36" s="12">
        <v>1763.456</v>
      </c>
      <c r="P36" s="12"/>
      <c r="Q36" s="50">
        <f t="shared" si="5"/>
        <v>12.640255653621388</v>
      </c>
      <c r="R36" s="50"/>
      <c r="S36" s="50">
        <f t="shared" si="4"/>
        <v>49.21405928497441</v>
      </c>
      <c r="T36" s="50"/>
      <c r="U36" s="50">
        <f t="shared" si="4"/>
        <v>25.915021412499094</v>
      </c>
    </row>
    <row r="37" spans="3:21" ht="15.75">
      <c r="C37" s="17" t="s">
        <v>45</v>
      </c>
      <c r="E37" s="12">
        <v>150</v>
      </c>
      <c r="F37" s="12"/>
      <c r="G37" s="12">
        <v>299</v>
      </c>
      <c r="H37" s="12"/>
      <c r="I37" s="12">
        <v>449</v>
      </c>
      <c r="J37" s="12"/>
      <c r="K37" s="12">
        <v>1136.393</v>
      </c>
      <c r="L37" s="12"/>
      <c r="M37" s="12">
        <v>638.7429999999999</v>
      </c>
      <c r="N37" s="12"/>
      <c r="O37" s="12">
        <v>1775.136</v>
      </c>
      <c r="P37" s="12"/>
      <c r="Q37" s="50">
        <f t="shared" si="5"/>
        <v>13.199658920813487</v>
      </c>
      <c r="R37" s="50"/>
      <c r="S37" s="50">
        <f t="shared" si="4"/>
        <v>46.81068911909798</v>
      </c>
      <c r="T37" s="50"/>
      <c r="U37" s="50">
        <f t="shared" si="4"/>
        <v>25.293836641248895</v>
      </c>
    </row>
    <row r="38" spans="3:21" ht="15.75">
      <c r="C38" s="17" t="s">
        <v>46</v>
      </c>
      <c r="E38" s="12">
        <v>159</v>
      </c>
      <c r="F38" s="12"/>
      <c r="G38" s="12">
        <v>301</v>
      </c>
      <c r="H38" s="12"/>
      <c r="I38" s="12">
        <v>460</v>
      </c>
      <c r="J38" s="12"/>
      <c r="K38" s="12">
        <v>1201.188</v>
      </c>
      <c r="L38" s="12"/>
      <c r="M38" s="12">
        <v>663.181</v>
      </c>
      <c r="N38" s="12"/>
      <c r="O38" s="12">
        <v>1864.3690000000001</v>
      </c>
      <c r="P38" s="12"/>
      <c r="Q38" s="50">
        <f t="shared" si="5"/>
        <v>13.236895473481253</v>
      </c>
      <c r="R38" s="50"/>
      <c r="S38" s="50">
        <f t="shared" si="4"/>
        <v>45.387307537459606</v>
      </c>
      <c r="T38" s="50"/>
      <c r="U38" s="50">
        <f t="shared" si="4"/>
        <v>24.67322724203202</v>
      </c>
    </row>
    <row r="39" spans="3:27" s="5" customFormat="1" ht="15.75">
      <c r="C39" s="4" t="s">
        <v>37</v>
      </c>
      <c r="E39" s="37">
        <v>152</v>
      </c>
      <c r="F39" s="37"/>
      <c r="G39" s="37">
        <v>301</v>
      </c>
      <c r="H39" s="37"/>
      <c r="I39" s="37">
        <v>452</v>
      </c>
      <c r="J39" s="37"/>
      <c r="K39" s="37">
        <v>1156.4756000000002</v>
      </c>
      <c r="L39" s="37"/>
      <c r="M39" s="37">
        <v>643.9529999891968</v>
      </c>
      <c r="N39" s="37"/>
      <c r="O39" s="37">
        <v>1800.428599989197</v>
      </c>
      <c r="P39" s="37"/>
      <c r="Q39" s="49">
        <f t="shared" si="5"/>
        <v>13.143381494603082</v>
      </c>
      <c r="R39" s="49"/>
      <c r="S39" s="49">
        <f t="shared" si="4"/>
        <v>46.7425417701369</v>
      </c>
      <c r="T39" s="49"/>
      <c r="U39" s="49">
        <f t="shared" si="4"/>
        <v>25.10513330007711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>
        <f>IF(ISERR((E38-E29)/E29*100),"-",IF(((E38-E29)/E29*100)=0,"-",((E38-E29)/E29*100)))</f>
        <v>9.655172413793103</v>
      </c>
      <c r="F42" s="51"/>
      <c r="G42" s="51">
        <f aca="true" t="shared" si="6" ref="G42:U42">IF(ISERR((G38-G29)/G29*100),"-",IF(((G38-G29)/G29*100)=0,"-",((G38-G29)/G29*100)))</f>
        <v>14.015151515151514</v>
      </c>
      <c r="H42" s="51"/>
      <c r="I42" s="51">
        <f t="shared" si="6"/>
        <v>12.469437652811736</v>
      </c>
      <c r="J42" s="51"/>
      <c r="K42" s="51">
        <f t="shared" si="6"/>
        <v>8.233856667099161</v>
      </c>
      <c r="L42" s="51"/>
      <c r="M42" s="51">
        <f t="shared" si="6"/>
        <v>7.7276673107986875</v>
      </c>
      <c r="N42" s="51"/>
      <c r="O42" s="51">
        <f t="shared" si="6"/>
        <v>8.053254147055942</v>
      </c>
      <c r="P42" s="51"/>
      <c r="Q42" s="51">
        <f t="shared" si="6"/>
        <v>1.3131895974709362</v>
      </c>
      <c r="R42" s="51"/>
      <c r="S42" s="51">
        <f t="shared" si="6"/>
        <v>5.836461849872949</v>
      </c>
      <c r="T42" s="51"/>
      <c r="U42" s="51">
        <f t="shared" si="6"/>
        <v>4.087043505182686</v>
      </c>
    </row>
    <row r="43" spans="4:21" ht="15.75">
      <c r="D43" s="9" t="s">
        <v>37</v>
      </c>
      <c r="E43" s="51">
        <f>IF(ISERR((E39-E29)/E29*100),"-",IF(((E39-E29)/E29*100)=0,"-",((E39-E29)/E29*100)))</f>
        <v>4.827586206896552</v>
      </c>
      <c r="F43" s="51"/>
      <c r="G43" s="51">
        <f aca="true" t="shared" si="7" ref="G43:U43">IF(ISERR((G39-G29)/G29*100),"-",IF(((G39-G29)/G29*100)=0,"-",((G39-G29)/G29*100)))</f>
        <v>14.015151515151514</v>
      </c>
      <c r="H43" s="51"/>
      <c r="I43" s="51">
        <f t="shared" si="7"/>
        <v>10.513447432762836</v>
      </c>
      <c r="J43" s="51"/>
      <c r="K43" s="51">
        <f t="shared" si="7"/>
        <v>4.205015642345341</v>
      </c>
      <c r="L43" s="51"/>
      <c r="M43" s="51">
        <f t="shared" si="7"/>
        <v>4.604255168086746</v>
      </c>
      <c r="N43" s="51"/>
      <c r="O43" s="51">
        <f t="shared" si="7"/>
        <v>4.347459697227753</v>
      </c>
      <c r="P43" s="51"/>
      <c r="Q43" s="51">
        <f t="shared" si="7"/>
        <v>0.5974477914652438</v>
      </c>
      <c r="R43" s="51"/>
      <c r="S43" s="51">
        <f t="shared" si="7"/>
        <v>8.996666848726704</v>
      </c>
      <c r="T43" s="51"/>
      <c r="U43" s="51">
        <f t="shared" si="7"/>
        <v>5.909092328099003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1:21" ht="15.75">
      <c r="A45" s="5" t="s">
        <v>82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>
        <v>2727</v>
      </c>
      <c r="F46" s="37"/>
      <c r="G46" s="37">
        <v>14751</v>
      </c>
      <c r="H46" s="37"/>
      <c r="I46" s="37">
        <v>17478</v>
      </c>
      <c r="J46" s="37"/>
      <c r="K46" s="37">
        <v>13519.105800000001</v>
      </c>
      <c r="L46" s="37"/>
      <c r="M46" s="37">
        <v>24234.4046</v>
      </c>
      <c r="N46" s="37"/>
      <c r="O46" s="37">
        <v>37753.51040000001</v>
      </c>
      <c r="P46" s="37"/>
      <c r="Q46" s="52">
        <f>IF(ISERR(E46/K46*100),"..",IF((E46/K46*100)=0,"-",(E46/K46)*100))</f>
        <v>20.171452463964</v>
      </c>
      <c r="R46" s="52"/>
      <c r="S46" s="52">
        <f aca="true" t="shared" si="8" ref="S46:S56">IF(ISERR(G46/M46*100),"..",IF((G46/M46*100)=0,"-",(G46/M46)*100))</f>
        <v>60.86801076185713</v>
      </c>
      <c r="T46" s="52"/>
      <c r="U46" s="52">
        <f aca="true" t="shared" si="9" ref="U46:U56">IF(ISERR(I46/O46*100),"..",IF((I46/O46*100)=0,"-",(I46/O46)*100))</f>
        <v>46.295032739525055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>
        <v>2523</v>
      </c>
      <c r="F47" s="12"/>
      <c r="G47" s="12">
        <v>14479</v>
      </c>
      <c r="H47" s="12"/>
      <c r="I47" s="12">
        <v>17002</v>
      </c>
      <c r="J47" s="12"/>
      <c r="K47" s="12">
        <v>12760.798</v>
      </c>
      <c r="L47" s="12"/>
      <c r="M47" s="12">
        <v>23510.345999999998</v>
      </c>
      <c r="N47" s="12"/>
      <c r="O47" s="12">
        <v>36271.144</v>
      </c>
      <c r="P47" s="12"/>
      <c r="Q47" s="53">
        <f aca="true" t="shared" si="10" ref="Q47:Q56">IF(ISERR(E47/K47*100),"..",IF((E47/K47*100)=0,"-",(E47/K47)*100))</f>
        <v>19.771490779808598</v>
      </c>
      <c r="R47" s="53"/>
      <c r="S47" s="53">
        <f t="shared" si="8"/>
        <v>61.58565254633004</v>
      </c>
      <c r="T47" s="53"/>
      <c r="U47" s="53">
        <f t="shared" si="9"/>
        <v>46.874727745008535</v>
      </c>
    </row>
    <row r="48" spans="3:21" ht="15.75">
      <c r="C48" s="17" t="s">
        <v>39</v>
      </c>
      <c r="E48" s="12">
        <v>2620</v>
      </c>
      <c r="F48" s="12"/>
      <c r="G48" s="12">
        <v>14235</v>
      </c>
      <c r="H48" s="12"/>
      <c r="I48" s="12">
        <v>16855</v>
      </c>
      <c r="J48" s="12"/>
      <c r="K48" s="12">
        <v>13114.926000000001</v>
      </c>
      <c r="L48" s="12"/>
      <c r="M48" s="12">
        <v>23820.087000000003</v>
      </c>
      <c r="N48" s="12"/>
      <c r="O48" s="12">
        <v>36935.013000000006</v>
      </c>
      <c r="P48" s="12"/>
      <c r="Q48" s="53">
        <f t="shared" si="10"/>
        <v>19.977238148350967</v>
      </c>
      <c r="R48" s="53"/>
      <c r="S48" s="53">
        <f t="shared" si="8"/>
        <v>59.760487020891226</v>
      </c>
      <c r="T48" s="53"/>
      <c r="U48" s="53">
        <f t="shared" si="9"/>
        <v>45.63420622053117</v>
      </c>
    </row>
    <row r="49" spans="3:21" ht="15.75">
      <c r="C49" s="17" t="s">
        <v>40</v>
      </c>
      <c r="E49" s="12">
        <v>2800</v>
      </c>
      <c r="F49" s="12"/>
      <c r="G49" s="12">
        <v>14518</v>
      </c>
      <c r="H49" s="12"/>
      <c r="I49" s="12">
        <v>17318</v>
      </c>
      <c r="J49" s="12"/>
      <c r="K49" s="12">
        <v>13578.65</v>
      </c>
      <c r="L49" s="12"/>
      <c r="M49" s="12">
        <v>24328.902000000002</v>
      </c>
      <c r="N49" s="12"/>
      <c r="O49" s="12">
        <v>37907.552</v>
      </c>
      <c r="P49" s="12"/>
      <c r="Q49" s="53">
        <f t="shared" si="10"/>
        <v>20.62060661405957</v>
      </c>
      <c r="R49" s="53"/>
      <c r="S49" s="53">
        <f t="shared" si="8"/>
        <v>59.67388088455451</v>
      </c>
      <c r="T49" s="53"/>
      <c r="U49" s="53">
        <f t="shared" si="9"/>
        <v>45.68482818410431</v>
      </c>
    </row>
    <row r="50" spans="3:21" ht="15.75">
      <c r="C50" s="17" t="s">
        <v>41</v>
      </c>
      <c r="E50" s="12">
        <v>2843</v>
      </c>
      <c r="F50" s="12"/>
      <c r="G50" s="12">
        <v>15362</v>
      </c>
      <c r="H50" s="12"/>
      <c r="I50" s="12">
        <v>18205</v>
      </c>
      <c r="J50" s="12"/>
      <c r="K50" s="12">
        <v>13886.557999999999</v>
      </c>
      <c r="L50" s="12"/>
      <c r="M50" s="12">
        <v>24622.14</v>
      </c>
      <c r="N50" s="12"/>
      <c r="O50" s="12">
        <v>38508.698</v>
      </c>
      <c r="P50" s="12"/>
      <c r="Q50" s="53">
        <f t="shared" si="10"/>
        <v>20.473035866771305</v>
      </c>
      <c r="R50" s="53"/>
      <c r="S50" s="53">
        <f t="shared" si="8"/>
        <v>62.39100256923241</v>
      </c>
      <c r="T50" s="53"/>
      <c r="U50" s="53">
        <f t="shared" si="9"/>
        <v>47.27503381184168</v>
      </c>
    </row>
    <row r="51" spans="3:21" ht="15.75">
      <c r="C51" s="17" t="s">
        <v>42</v>
      </c>
      <c r="E51" s="12">
        <v>2849</v>
      </c>
      <c r="F51" s="12"/>
      <c r="G51" s="12">
        <v>15161</v>
      </c>
      <c r="H51" s="12"/>
      <c r="I51" s="12">
        <v>18010</v>
      </c>
      <c r="J51" s="12"/>
      <c r="K51" s="12">
        <v>14254.597000000002</v>
      </c>
      <c r="L51" s="12"/>
      <c r="M51" s="12">
        <v>24890.548000000003</v>
      </c>
      <c r="N51" s="12"/>
      <c r="O51" s="12">
        <v>39145.145000000004</v>
      </c>
      <c r="P51" s="12"/>
      <c r="Q51" s="53">
        <f t="shared" si="10"/>
        <v>19.986534870119442</v>
      </c>
      <c r="R51" s="53"/>
      <c r="S51" s="53">
        <f t="shared" si="8"/>
        <v>60.91067179396773</v>
      </c>
      <c r="T51" s="53"/>
      <c r="U51" s="53">
        <f t="shared" si="9"/>
        <v>46.00825977269978</v>
      </c>
    </row>
    <row r="52" spans="3:21" ht="15.75">
      <c r="C52" s="17" t="s">
        <v>43</v>
      </c>
      <c r="E52" s="12">
        <v>2714</v>
      </c>
      <c r="F52" s="12"/>
      <c r="G52" s="48">
        <v>14214</v>
      </c>
      <c r="H52" s="12"/>
      <c r="I52" s="12">
        <v>16928</v>
      </c>
      <c r="J52" s="12"/>
      <c r="K52" s="12">
        <v>14360.094999999998</v>
      </c>
      <c r="L52" s="12"/>
      <c r="M52" s="12">
        <v>25230.814003497977</v>
      </c>
      <c r="N52" s="12"/>
      <c r="O52" s="12">
        <v>39590.909003497974</v>
      </c>
      <c r="P52" s="12"/>
      <c r="Q52" s="53">
        <f t="shared" si="10"/>
        <v>18.899596416318975</v>
      </c>
      <c r="R52" s="53"/>
      <c r="S52" s="53">
        <f t="shared" si="8"/>
        <v>56.335875640117614</v>
      </c>
      <c r="T52" s="53"/>
      <c r="U52" s="53">
        <f t="shared" si="9"/>
        <v>42.757290565125345</v>
      </c>
    </row>
    <row r="53" spans="3:23" ht="15.75">
      <c r="C53" s="17" t="s">
        <v>44</v>
      </c>
      <c r="E53" s="12">
        <v>2607</v>
      </c>
      <c r="F53" s="12"/>
      <c r="G53" s="12">
        <v>14008</v>
      </c>
      <c r="H53" s="12"/>
      <c r="I53" s="12">
        <v>16615</v>
      </c>
      <c r="J53" s="12"/>
      <c r="K53" s="12">
        <v>14197.14</v>
      </c>
      <c r="L53" s="12"/>
      <c r="M53" s="12">
        <v>25113.04</v>
      </c>
      <c r="N53" s="12"/>
      <c r="O53" s="12">
        <v>39310.18</v>
      </c>
      <c r="P53" s="12"/>
      <c r="Q53" s="53">
        <f t="shared" si="10"/>
        <v>18.362853363423902</v>
      </c>
      <c r="R53" s="53"/>
      <c r="S53" s="53">
        <f t="shared" si="8"/>
        <v>55.77978611908395</v>
      </c>
      <c r="T53" s="53"/>
      <c r="U53" s="53">
        <f t="shared" si="9"/>
        <v>42.26640529247131</v>
      </c>
      <c r="W53" s="52"/>
    </row>
    <row r="54" spans="3:21" ht="15.75">
      <c r="C54" s="17" t="s">
        <v>45</v>
      </c>
      <c r="E54" s="12">
        <v>2713</v>
      </c>
      <c r="F54" s="12"/>
      <c r="G54" s="12">
        <v>13438</v>
      </c>
      <c r="H54" s="12"/>
      <c r="I54" s="12">
        <v>16151</v>
      </c>
      <c r="J54" s="12"/>
      <c r="K54" s="12">
        <v>14562.577000000001</v>
      </c>
      <c r="L54" s="12"/>
      <c r="M54" s="12">
        <v>25243.274999999998</v>
      </c>
      <c r="N54" s="12"/>
      <c r="O54" s="12">
        <v>39805.852</v>
      </c>
      <c r="P54" s="12"/>
      <c r="Q54" s="53">
        <f t="shared" si="10"/>
        <v>18.629944411624397</v>
      </c>
      <c r="R54" s="53"/>
      <c r="S54" s="53">
        <f t="shared" si="8"/>
        <v>53.233980139264816</v>
      </c>
      <c r="T54" s="53"/>
      <c r="U54" s="53">
        <f t="shared" si="9"/>
        <v>40.57443614069609</v>
      </c>
    </row>
    <row r="55" spans="3:21" ht="15.75">
      <c r="C55" s="17" t="s">
        <v>46</v>
      </c>
      <c r="E55" s="12">
        <v>2534</v>
      </c>
      <c r="F55" s="12"/>
      <c r="G55" s="12">
        <v>13196</v>
      </c>
      <c r="H55" s="12"/>
      <c r="I55" s="12">
        <v>15730</v>
      </c>
      <c r="J55" s="12"/>
      <c r="K55" s="12">
        <v>15201.314000000002</v>
      </c>
      <c r="L55" s="12"/>
      <c r="M55" s="12">
        <v>26077.756</v>
      </c>
      <c r="N55" s="12"/>
      <c r="O55" s="12">
        <v>41279.07</v>
      </c>
      <c r="P55" s="12"/>
      <c r="Q55" s="53">
        <f t="shared" si="10"/>
        <v>16.669611587524603</v>
      </c>
      <c r="R55" s="53"/>
      <c r="S55" s="53">
        <f t="shared" si="8"/>
        <v>50.6025134984774</v>
      </c>
      <c r="T55" s="53"/>
      <c r="U55" s="53">
        <f t="shared" si="9"/>
        <v>38.10647865855505</v>
      </c>
    </row>
    <row r="56" spans="3:27" s="5" customFormat="1" ht="15.75">
      <c r="C56" s="4" t="s">
        <v>37</v>
      </c>
      <c r="E56" s="37">
        <v>2683</v>
      </c>
      <c r="F56" s="37"/>
      <c r="G56" s="37">
        <v>14003</v>
      </c>
      <c r="H56" s="37"/>
      <c r="I56" s="37">
        <v>16687</v>
      </c>
      <c r="J56" s="37"/>
      <c r="K56" s="37">
        <v>14515.1446</v>
      </c>
      <c r="L56" s="37"/>
      <c r="M56" s="37">
        <v>25311.086600699597</v>
      </c>
      <c r="N56" s="37"/>
      <c r="O56" s="37">
        <v>39826.2312006996</v>
      </c>
      <c r="P56" s="37"/>
      <c r="Q56" s="52">
        <f t="shared" si="10"/>
        <v>18.484142417706263</v>
      </c>
      <c r="R56" s="52"/>
      <c r="S56" s="52">
        <f t="shared" si="8"/>
        <v>55.323582985224185</v>
      </c>
      <c r="T56" s="52"/>
      <c r="U56" s="52">
        <f t="shared" si="9"/>
        <v>41.899520735235605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>
        <f>IF(ISERR((E55-E46)/E46*100),"-",IF(((E55-E46)/E46*100)=0,"-",((E55-E46)/E46*100)))</f>
        <v>-7.077374404107077</v>
      </c>
      <c r="F59" s="51"/>
      <c r="G59" s="51">
        <f aca="true" t="shared" si="11" ref="G59:U59">IF(ISERR((G55-G46)/G46*100),"-",IF(((G55-G46)/G46*100)=0,"-",((G55-G46)/G46*100)))</f>
        <v>-10.541658192664904</v>
      </c>
      <c r="H59" s="51"/>
      <c r="I59" s="51">
        <f t="shared" si="11"/>
        <v>-10.001144295686005</v>
      </c>
      <c r="J59" s="51"/>
      <c r="K59" s="51">
        <f t="shared" si="11"/>
        <v>12.443191324088911</v>
      </c>
      <c r="L59" s="51"/>
      <c r="M59" s="51">
        <f t="shared" si="11"/>
        <v>7.606340780495178</v>
      </c>
      <c r="N59" s="51"/>
      <c r="O59" s="51">
        <f t="shared" si="11"/>
        <v>9.33836234735934</v>
      </c>
      <c r="P59" s="51"/>
      <c r="Q59" s="51">
        <f t="shared" si="11"/>
        <v>-17.36038038259953</v>
      </c>
      <c r="R59" s="51"/>
      <c r="S59" s="51">
        <f t="shared" si="11"/>
        <v>-16.86517619828738</v>
      </c>
      <c r="T59" s="51"/>
      <c r="U59" s="51">
        <f t="shared" si="11"/>
        <v>-17.6877595638439</v>
      </c>
    </row>
    <row r="60" spans="4:21" ht="15.75">
      <c r="D60" s="9" t="s">
        <v>37</v>
      </c>
      <c r="E60" s="51">
        <f>IF(ISERR((E56-E46)/E46*100),"-",IF(((E56-E46)/E46*100)=0,"-",((E56-E46)/E46*100)))</f>
        <v>-1.6134946828016135</v>
      </c>
      <c r="F60" s="51"/>
      <c r="G60" s="51">
        <f aca="true" t="shared" si="12" ref="G60:U60">IF(ISERR((G56-G46)/G46*100),"-",IF(((G56-G46)/G46*100)=0,"-",((G56-G46)/G46*100)))</f>
        <v>-5.070842654735272</v>
      </c>
      <c r="H60" s="51"/>
      <c r="I60" s="51">
        <f t="shared" si="12"/>
        <v>-4.525689438150819</v>
      </c>
      <c r="J60" s="51"/>
      <c r="K60" s="51">
        <f t="shared" si="12"/>
        <v>7.367638176187646</v>
      </c>
      <c r="L60" s="51"/>
      <c r="M60" s="51">
        <f t="shared" si="12"/>
        <v>4.442782971031171</v>
      </c>
      <c r="N60" s="51"/>
      <c r="O60" s="51">
        <f t="shared" si="12"/>
        <v>5.490140595507625</v>
      </c>
      <c r="P60" s="51"/>
      <c r="Q60" s="51">
        <f t="shared" si="12"/>
        <v>-8.364841596172065</v>
      </c>
      <c r="R60" s="51"/>
      <c r="S60" s="51">
        <f t="shared" si="12"/>
        <v>-9.108935395186847</v>
      </c>
      <c r="T60" s="51"/>
      <c r="U60" s="51">
        <f t="shared" si="12"/>
        <v>-9.494565062779875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7.5" customHeight="1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7.5" customHeight="1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5:21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7.5" customHeight="1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2" ht="15.75">
      <c r="A112" s="5"/>
      <c r="B112" s="5"/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5:21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7.5" customHeight="1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5:21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7.5" customHeight="1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5:21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7.5" customHeight="1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12"/>
      <c r="L169" s="12"/>
      <c r="M169" s="12"/>
      <c r="N169" s="12"/>
      <c r="O169" s="12"/>
      <c r="P169" s="12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4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1"/>
      <c r="L176" s="41"/>
      <c r="M176" s="41"/>
      <c r="N176" s="41"/>
      <c r="O176" s="41"/>
      <c r="P176" s="41"/>
      <c r="Q176" s="44"/>
      <c r="R176" s="44"/>
      <c r="S176" s="44"/>
      <c r="T176" s="44"/>
      <c r="U176" s="45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</row>
    <row r="178" spans="11:16" ht="15.75">
      <c r="K178" s="44"/>
      <c r="L178" s="44"/>
      <c r="M178" s="44"/>
      <c r="N178" s="44"/>
      <c r="O178" s="44"/>
      <c r="P178" s="44"/>
    </row>
    <row r="181" ht="18" customHeight="1"/>
    <row r="184" ht="15.75">
      <c r="V184" s="46"/>
    </row>
    <row r="186" ht="15.75">
      <c r="V186" s="35"/>
    </row>
    <row r="196" ht="15.75">
      <c r="V196" s="35"/>
    </row>
    <row r="233" ht="6.75" customHeight="1"/>
    <row r="237" ht="9" customHeight="1"/>
    <row r="240" ht="15.75">
      <c r="V240" s="35"/>
    </row>
    <row r="241" spans="4:22" ht="15.75">
      <c r="D241" s="21"/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62" spans="1:4" ht="15.75">
      <c r="A262" s="21"/>
      <c r="B262" s="21"/>
      <c r="C262" s="21"/>
      <c r="D262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3"/>
  <sheetViews>
    <sheetView workbookViewId="0" topLeftCell="A53">
      <selection activeCell="A64" sqref="A64:IV6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49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 t="s">
        <v>48</v>
      </c>
      <c r="F12" s="37"/>
      <c r="G12" s="37">
        <v>65</v>
      </c>
      <c r="H12" s="37"/>
      <c r="I12" s="37">
        <v>65</v>
      </c>
      <c r="J12" s="37"/>
      <c r="K12" s="37" t="s">
        <v>48</v>
      </c>
      <c r="L12" s="37"/>
      <c r="M12" s="37">
        <v>171.792</v>
      </c>
      <c r="N12" s="37"/>
      <c r="O12" s="37">
        <v>171.792</v>
      </c>
      <c r="P12" s="38"/>
      <c r="Q12" s="49" t="str">
        <f>IF(ISERR(E12/K12*100),"-",IF((E12/K12*100)=0,"-",(E12/K12)*100))</f>
        <v>-</v>
      </c>
      <c r="R12" s="49"/>
      <c r="S12" s="49">
        <f aca="true" t="shared" si="0" ref="S12:U22">IF(ISERR(G12/M12*100),"..",IF((G12/M12*100)=0,"-",(G12/M12)*100))</f>
        <v>37.83645338548943</v>
      </c>
      <c r="T12" s="49"/>
      <c r="U12" s="49">
        <f t="shared" si="0"/>
        <v>37.83645338548943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 t="s">
        <v>48</v>
      </c>
      <c r="F13" s="12"/>
      <c r="G13" s="12">
        <v>46</v>
      </c>
      <c r="H13" s="12"/>
      <c r="I13" s="12">
        <v>46</v>
      </c>
      <c r="J13" s="12"/>
      <c r="K13" s="12" t="s">
        <v>48</v>
      </c>
      <c r="L13" s="12"/>
      <c r="M13" s="12">
        <v>164.626</v>
      </c>
      <c r="N13" s="12"/>
      <c r="O13" s="12">
        <v>164.626</v>
      </c>
      <c r="P13" s="12"/>
      <c r="Q13" s="49" t="str">
        <f aca="true" t="shared" si="1" ref="Q13:Q22">IF(ISERR(E13/K13*100),"-",IF((E13/K13*100)=0,"-",(E13/K13)*100))</f>
        <v>-</v>
      </c>
      <c r="R13" s="50"/>
      <c r="S13" s="50">
        <f t="shared" si="0"/>
        <v>27.942123358400252</v>
      </c>
      <c r="T13" s="50"/>
      <c r="U13" s="50">
        <f t="shared" si="0"/>
        <v>27.942123358400252</v>
      </c>
    </row>
    <row r="14" spans="3:21" ht="15.75">
      <c r="C14" s="17" t="s">
        <v>39</v>
      </c>
      <c r="E14" s="12" t="s">
        <v>48</v>
      </c>
      <c r="F14" s="12"/>
      <c r="G14" s="12">
        <v>73</v>
      </c>
      <c r="H14" s="12"/>
      <c r="I14" s="12">
        <v>73</v>
      </c>
      <c r="J14" s="12"/>
      <c r="K14" s="12" t="s">
        <v>48</v>
      </c>
      <c r="L14" s="12"/>
      <c r="M14" s="12">
        <v>168.144</v>
      </c>
      <c r="N14" s="12"/>
      <c r="O14" s="12">
        <v>168.144</v>
      </c>
      <c r="P14" s="12"/>
      <c r="Q14" s="49" t="str">
        <f t="shared" si="1"/>
        <v>-</v>
      </c>
      <c r="R14" s="50"/>
      <c r="S14" s="50">
        <f t="shared" si="0"/>
        <v>43.415167951279855</v>
      </c>
      <c r="T14" s="50"/>
      <c r="U14" s="50">
        <f t="shared" si="0"/>
        <v>43.415167951279855</v>
      </c>
    </row>
    <row r="15" spans="3:21" ht="15.75">
      <c r="C15" s="17" t="s">
        <v>40</v>
      </c>
      <c r="E15" s="12" t="s">
        <v>48</v>
      </c>
      <c r="F15" s="12"/>
      <c r="G15" s="12">
        <v>76</v>
      </c>
      <c r="H15" s="12"/>
      <c r="I15" s="12">
        <v>76</v>
      </c>
      <c r="J15" s="12"/>
      <c r="K15" s="12" t="s">
        <v>48</v>
      </c>
      <c r="L15" s="12"/>
      <c r="M15" s="12">
        <v>173.185</v>
      </c>
      <c r="N15" s="12"/>
      <c r="O15" s="12">
        <v>173.185</v>
      </c>
      <c r="P15" s="12"/>
      <c r="Q15" s="49" t="str">
        <f t="shared" si="1"/>
        <v>-</v>
      </c>
      <c r="R15" s="50"/>
      <c r="S15" s="50">
        <f t="shared" si="0"/>
        <v>43.883708173340644</v>
      </c>
      <c r="T15" s="50"/>
      <c r="U15" s="50">
        <f t="shared" si="0"/>
        <v>43.883708173340644</v>
      </c>
    </row>
    <row r="16" spans="3:21" ht="15.75">
      <c r="C16" s="17" t="s">
        <v>41</v>
      </c>
      <c r="E16" s="12" t="s">
        <v>48</v>
      </c>
      <c r="F16" s="12"/>
      <c r="G16" s="12">
        <v>62</v>
      </c>
      <c r="H16" s="12"/>
      <c r="I16" s="12">
        <v>62</v>
      </c>
      <c r="J16" s="12"/>
      <c r="K16" s="12" t="s">
        <v>48</v>
      </c>
      <c r="L16" s="12"/>
      <c r="M16" s="12">
        <v>176.109</v>
      </c>
      <c r="N16" s="12"/>
      <c r="O16" s="12">
        <v>176.109</v>
      </c>
      <c r="P16" s="12"/>
      <c r="Q16" s="49" t="str">
        <f t="shared" si="1"/>
        <v>-</v>
      </c>
      <c r="R16" s="50"/>
      <c r="S16" s="50">
        <f t="shared" si="0"/>
        <v>35.205469340011014</v>
      </c>
      <c r="T16" s="50"/>
      <c r="U16" s="50">
        <f t="shared" si="0"/>
        <v>35.205469340011014</v>
      </c>
    </row>
    <row r="17" spans="3:21" ht="15.75">
      <c r="C17" s="17" t="s">
        <v>42</v>
      </c>
      <c r="E17" s="12" t="s">
        <v>48</v>
      </c>
      <c r="F17" s="12"/>
      <c r="G17" s="12">
        <v>68</v>
      </c>
      <c r="H17" s="12"/>
      <c r="I17" s="12">
        <v>68</v>
      </c>
      <c r="J17" s="12"/>
      <c r="K17" s="12" t="s">
        <v>48</v>
      </c>
      <c r="L17" s="12"/>
      <c r="M17" s="12">
        <v>176.89600000000002</v>
      </c>
      <c r="N17" s="12"/>
      <c r="O17" s="12">
        <v>176.89600000000002</v>
      </c>
      <c r="P17" s="12"/>
      <c r="Q17" s="49" t="str">
        <f t="shared" si="1"/>
        <v>-</v>
      </c>
      <c r="R17" s="50"/>
      <c r="S17" s="50">
        <f t="shared" si="0"/>
        <v>38.44066570188133</v>
      </c>
      <c r="T17" s="50"/>
      <c r="U17" s="50">
        <f t="shared" si="0"/>
        <v>38.44066570188133</v>
      </c>
    </row>
    <row r="18" spans="3:21" ht="15.75">
      <c r="C18" s="17" t="s">
        <v>43</v>
      </c>
      <c r="E18" s="12" t="s">
        <v>48</v>
      </c>
      <c r="F18" s="12"/>
      <c r="G18" s="12">
        <v>66</v>
      </c>
      <c r="H18" s="12"/>
      <c r="I18" s="12">
        <v>66</v>
      </c>
      <c r="J18" s="12"/>
      <c r="K18" s="12" t="s">
        <v>48</v>
      </c>
      <c r="L18" s="12"/>
      <c r="M18" s="12">
        <v>175.23399912835657</v>
      </c>
      <c r="N18" s="12"/>
      <c r="O18" s="12">
        <v>175.23399912835657</v>
      </c>
      <c r="P18" s="12"/>
      <c r="Q18" s="49" t="str">
        <f t="shared" si="1"/>
        <v>-</v>
      </c>
      <c r="R18" s="50"/>
      <c r="S18" s="50">
        <f t="shared" si="0"/>
        <v>37.66392385512807</v>
      </c>
      <c r="T18" s="50"/>
      <c r="U18" s="50">
        <f t="shared" si="0"/>
        <v>37.66392385512807</v>
      </c>
    </row>
    <row r="19" spans="3:21" ht="15.75">
      <c r="C19" s="17" t="s">
        <v>44</v>
      </c>
      <c r="E19" s="12" t="s">
        <v>48</v>
      </c>
      <c r="F19" s="12"/>
      <c r="G19" s="12">
        <v>68</v>
      </c>
      <c r="H19" s="12"/>
      <c r="I19" s="12">
        <v>68</v>
      </c>
      <c r="J19" s="12"/>
      <c r="K19" s="12" t="s">
        <v>48</v>
      </c>
      <c r="L19" s="12"/>
      <c r="M19" s="12">
        <v>175.23</v>
      </c>
      <c r="N19" s="12"/>
      <c r="O19" s="12">
        <v>175.23</v>
      </c>
      <c r="P19" s="12"/>
      <c r="Q19" s="49" t="str">
        <f t="shared" si="1"/>
        <v>-</v>
      </c>
      <c r="R19" s="50"/>
      <c r="S19" s="50">
        <f t="shared" si="0"/>
        <v>38.80614050105576</v>
      </c>
      <c r="T19" s="50"/>
      <c r="U19" s="50">
        <f t="shared" si="0"/>
        <v>38.80614050105576</v>
      </c>
    </row>
    <row r="20" spans="3:21" ht="15.75">
      <c r="C20" s="17" t="s">
        <v>45</v>
      </c>
      <c r="E20" s="12" t="s">
        <v>48</v>
      </c>
      <c r="F20" s="12"/>
      <c r="G20" s="12">
        <v>55</v>
      </c>
      <c r="H20" s="12"/>
      <c r="I20" s="12">
        <v>55</v>
      </c>
      <c r="J20" s="12"/>
      <c r="K20" s="12" t="s">
        <v>48</v>
      </c>
      <c r="L20" s="12"/>
      <c r="M20" s="12">
        <v>177.151</v>
      </c>
      <c r="N20" s="12"/>
      <c r="O20" s="12">
        <v>177.151</v>
      </c>
      <c r="P20" s="12"/>
      <c r="Q20" s="49" t="str">
        <f t="shared" si="1"/>
        <v>-</v>
      </c>
      <c r="R20" s="50"/>
      <c r="S20" s="50">
        <f t="shared" si="0"/>
        <v>31.046959938131874</v>
      </c>
      <c r="T20" s="50"/>
      <c r="U20" s="50">
        <f t="shared" si="0"/>
        <v>31.046959938131874</v>
      </c>
    </row>
    <row r="21" spans="3:21" ht="15.75">
      <c r="C21" s="17" t="s">
        <v>46</v>
      </c>
      <c r="E21" s="12" t="s">
        <v>48</v>
      </c>
      <c r="F21" s="12"/>
      <c r="G21" s="12">
        <v>57</v>
      </c>
      <c r="H21" s="12"/>
      <c r="I21" s="12">
        <v>57</v>
      </c>
      <c r="J21" s="12"/>
      <c r="K21" s="12" t="s">
        <v>48</v>
      </c>
      <c r="L21" s="12"/>
      <c r="M21" s="12">
        <v>179.351</v>
      </c>
      <c r="N21" s="12"/>
      <c r="O21" s="12">
        <v>179.351</v>
      </c>
      <c r="P21" s="12"/>
      <c r="Q21" s="49" t="str">
        <f t="shared" si="1"/>
        <v>-</v>
      </c>
      <c r="R21" s="50"/>
      <c r="S21" s="50">
        <f t="shared" si="0"/>
        <v>31.781255749898246</v>
      </c>
      <c r="T21" s="50"/>
      <c r="U21" s="50">
        <f t="shared" si="0"/>
        <v>31.781255749898246</v>
      </c>
    </row>
    <row r="22" spans="3:27" s="5" customFormat="1" ht="15.75">
      <c r="C22" s="4" t="s">
        <v>37</v>
      </c>
      <c r="E22" s="37" t="s">
        <v>48</v>
      </c>
      <c r="F22" s="37"/>
      <c r="G22" s="37">
        <v>63</v>
      </c>
      <c r="H22" s="37"/>
      <c r="I22" s="37">
        <v>63</v>
      </c>
      <c r="J22" s="37"/>
      <c r="K22" s="37" t="s">
        <v>48</v>
      </c>
      <c r="L22" s="37"/>
      <c r="M22" s="37">
        <v>176.77239982567133</v>
      </c>
      <c r="N22" s="37"/>
      <c r="O22" s="37">
        <v>176.77239982567133</v>
      </c>
      <c r="P22" s="37"/>
      <c r="Q22" s="49" t="str">
        <f t="shared" si="1"/>
        <v>-</v>
      </c>
      <c r="R22" s="49"/>
      <c r="S22" s="49">
        <f t="shared" si="0"/>
        <v>35.63904775979117</v>
      </c>
      <c r="T22" s="49"/>
      <c r="U22" s="49">
        <f t="shared" si="0"/>
        <v>35.63904775979117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 t="str">
        <f>IF(ISERR((E21-E12)/E12*100),"-",IF(((E21-E12)/E12*100)=0,"-",((E21-E12)/E12*100)))</f>
        <v>-</v>
      </c>
      <c r="F25" s="51"/>
      <c r="G25" s="51">
        <f aca="true" t="shared" si="2" ref="G25:U25">IF(ISERR((G21-G12)/G12*100),"-",IF(((G21-G12)/G12*100)=0,"-",((G21-G12)/G12*100)))</f>
        <v>-12.307692307692308</v>
      </c>
      <c r="H25" s="51"/>
      <c r="I25" s="51">
        <f t="shared" si="2"/>
        <v>-12.307692307692308</v>
      </c>
      <c r="J25" s="51"/>
      <c r="K25" s="51" t="str">
        <f t="shared" si="2"/>
        <v>-</v>
      </c>
      <c r="L25" s="51"/>
      <c r="M25" s="51">
        <f t="shared" si="2"/>
        <v>4.400088479090993</v>
      </c>
      <c r="N25" s="51"/>
      <c r="O25" s="51">
        <f t="shared" si="2"/>
        <v>4.400088479090993</v>
      </c>
      <c r="P25" s="51"/>
      <c r="Q25" s="51" t="str">
        <f t="shared" si="2"/>
        <v>-</v>
      </c>
      <c r="R25" s="51"/>
      <c r="S25" s="51">
        <f t="shared" si="2"/>
        <v>-16.003607880207387</v>
      </c>
      <c r="T25" s="51"/>
      <c r="U25" s="51">
        <f t="shared" si="2"/>
        <v>-16.003607880207387</v>
      </c>
      <c r="V25" s="40"/>
    </row>
    <row r="26" spans="4:22" ht="15.75">
      <c r="D26" s="9" t="s">
        <v>37</v>
      </c>
      <c r="E26" s="51" t="str">
        <f>IF(ISERR((E22-E12)/E12*100),"-",IF(((E22-E12)/E12*100)=0,"-",((E22-E12)/E12*100)))</f>
        <v>-</v>
      </c>
      <c r="F26" s="51"/>
      <c r="G26" s="51">
        <f aca="true" t="shared" si="3" ref="G26:U26">IF(ISERR((G22-G12)/G12*100),"-",IF(((G22-G12)/G12*100)=0,"-",((G22-G12)/G12*100)))</f>
        <v>-3.076923076923077</v>
      </c>
      <c r="H26" s="51"/>
      <c r="I26" s="51">
        <f t="shared" si="3"/>
        <v>-3.076923076923077</v>
      </c>
      <c r="J26" s="51"/>
      <c r="K26" s="51" t="str">
        <f t="shared" si="3"/>
        <v>-</v>
      </c>
      <c r="L26" s="51"/>
      <c r="M26" s="51">
        <f t="shared" si="3"/>
        <v>2.89908716684789</v>
      </c>
      <c r="N26" s="51"/>
      <c r="O26" s="51">
        <f t="shared" si="3"/>
        <v>2.89908716684789</v>
      </c>
      <c r="P26" s="51"/>
      <c r="Q26" s="51" t="str">
        <f t="shared" si="3"/>
        <v>-</v>
      </c>
      <c r="R26" s="51"/>
      <c r="S26" s="51">
        <f t="shared" si="3"/>
        <v>-5.807641649999313</v>
      </c>
      <c r="T26" s="51"/>
      <c r="U26" s="51">
        <f t="shared" si="3"/>
        <v>-5.807641649999313</v>
      </c>
      <c r="V26" s="40"/>
    </row>
    <row r="27" spans="4:22" ht="6" customHeight="1">
      <c r="D27" s="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</row>
    <row r="28" spans="1:21" ht="13.5" customHeight="1">
      <c r="A28" s="5" t="s">
        <v>51</v>
      </c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2:21" ht="15.75">
      <c r="B29" s="7" t="s">
        <v>50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/>
      <c r="R29" s="50"/>
      <c r="S29" s="50"/>
      <c r="T29" s="50"/>
      <c r="U29" s="50"/>
    </row>
    <row r="30" spans="3:27" s="5" customFormat="1" ht="15.75">
      <c r="C30" s="4" t="s">
        <v>19</v>
      </c>
      <c r="E30" s="37">
        <v>50</v>
      </c>
      <c r="F30" s="37"/>
      <c r="G30" s="37">
        <v>555</v>
      </c>
      <c r="H30" s="37"/>
      <c r="I30" s="37">
        <v>605</v>
      </c>
      <c r="J30" s="37"/>
      <c r="K30" s="37">
        <v>235.7694</v>
      </c>
      <c r="L30" s="37"/>
      <c r="M30" s="37">
        <v>1006.19</v>
      </c>
      <c r="N30" s="37"/>
      <c r="O30" s="37">
        <v>1241.9594000000002</v>
      </c>
      <c r="P30" s="37"/>
      <c r="Q30" s="49">
        <f>IF(ISERR(E30/K30*100),"..",IF((E30/K30*100)=0,"-",(E30/K30)*100))</f>
        <v>21.207162591922447</v>
      </c>
      <c r="R30" s="49"/>
      <c r="S30" s="49">
        <f aca="true" t="shared" si="4" ref="S30:U40">IF(ISERR(G30/M30*100),"..",IF((G30/M30*100)=0,"-",(G30/M30)*100))</f>
        <v>55.15856846122501</v>
      </c>
      <c r="T30" s="49"/>
      <c r="U30" s="49">
        <f t="shared" si="4"/>
        <v>48.71334763439126</v>
      </c>
      <c r="V30" s="6"/>
      <c r="W30" s="6"/>
      <c r="X30" s="6"/>
      <c r="Y30" s="6"/>
      <c r="Z30" s="6"/>
      <c r="AA30" s="6"/>
    </row>
    <row r="31" spans="3:21" ht="15.75">
      <c r="C31" s="17" t="s">
        <v>38</v>
      </c>
      <c r="E31" s="12">
        <v>28</v>
      </c>
      <c r="F31" s="12"/>
      <c r="G31" s="12">
        <v>604</v>
      </c>
      <c r="H31" s="12"/>
      <c r="I31" s="12">
        <v>632</v>
      </c>
      <c r="J31" s="12"/>
      <c r="K31" s="12">
        <v>220.125</v>
      </c>
      <c r="L31" s="12"/>
      <c r="M31" s="12">
        <v>967.248</v>
      </c>
      <c r="N31" s="12"/>
      <c r="O31" s="12">
        <v>1187.373</v>
      </c>
      <c r="P31" s="12"/>
      <c r="Q31" s="50">
        <f aca="true" t="shared" si="5" ref="Q31:Q40">IF(ISERR(E31/K31*100),"..",IF((E31/K31*100)=0,"-",(E31/K31)*100))</f>
        <v>12.720045428733673</v>
      </c>
      <c r="R31" s="50"/>
      <c r="S31" s="50">
        <f t="shared" si="4"/>
        <v>62.44520536615221</v>
      </c>
      <c r="T31" s="50"/>
      <c r="U31" s="50">
        <f t="shared" si="4"/>
        <v>53.22674509189614</v>
      </c>
    </row>
    <row r="32" spans="3:21" ht="15.75">
      <c r="C32" s="17" t="s">
        <v>39</v>
      </c>
      <c r="E32" s="12">
        <v>46</v>
      </c>
      <c r="F32" s="12"/>
      <c r="G32" s="12">
        <v>603</v>
      </c>
      <c r="H32" s="12"/>
      <c r="I32" s="12">
        <v>649</v>
      </c>
      <c r="J32" s="12"/>
      <c r="K32" s="12">
        <v>227.878</v>
      </c>
      <c r="L32" s="12"/>
      <c r="M32" s="12">
        <v>982.753</v>
      </c>
      <c r="N32" s="12"/>
      <c r="O32" s="12">
        <v>1210.631</v>
      </c>
      <c r="P32" s="12"/>
      <c r="Q32" s="50">
        <f t="shared" si="5"/>
        <v>20.186240005617044</v>
      </c>
      <c r="R32" s="50"/>
      <c r="S32" s="50">
        <f t="shared" si="4"/>
        <v>61.358245662948875</v>
      </c>
      <c r="T32" s="50"/>
      <c r="U32" s="50">
        <f t="shared" si="4"/>
        <v>53.608407516410864</v>
      </c>
    </row>
    <row r="33" spans="3:21" ht="15.75">
      <c r="C33" s="17" t="s">
        <v>40</v>
      </c>
      <c r="E33" s="12">
        <v>73</v>
      </c>
      <c r="F33" s="12"/>
      <c r="G33" s="12">
        <v>506</v>
      </c>
      <c r="H33" s="12"/>
      <c r="I33" s="12">
        <v>579</v>
      </c>
      <c r="J33" s="12"/>
      <c r="K33" s="12">
        <v>240.35199999999998</v>
      </c>
      <c r="L33" s="12"/>
      <c r="M33" s="12">
        <v>1014.2629999999999</v>
      </c>
      <c r="N33" s="12"/>
      <c r="O33" s="12">
        <v>1254.615</v>
      </c>
      <c r="P33" s="12"/>
      <c r="Q33" s="50">
        <f t="shared" si="5"/>
        <v>30.372120889362268</v>
      </c>
      <c r="R33" s="50"/>
      <c r="S33" s="50">
        <f t="shared" si="4"/>
        <v>49.8884411636824</v>
      </c>
      <c r="T33" s="50"/>
      <c r="U33" s="50">
        <f t="shared" si="4"/>
        <v>46.14961561913415</v>
      </c>
    </row>
    <row r="34" spans="3:21" ht="15.75">
      <c r="C34" s="17" t="s">
        <v>41</v>
      </c>
      <c r="E34" s="12">
        <v>55</v>
      </c>
      <c r="F34" s="12"/>
      <c r="G34" s="12">
        <v>562</v>
      </c>
      <c r="H34" s="12"/>
      <c r="I34" s="12">
        <v>617</v>
      </c>
      <c r="J34" s="12"/>
      <c r="K34" s="12">
        <v>244.097</v>
      </c>
      <c r="L34" s="12"/>
      <c r="M34" s="12">
        <v>1027.69</v>
      </c>
      <c r="N34" s="12"/>
      <c r="O34" s="12">
        <v>1271.787</v>
      </c>
      <c r="P34" s="12"/>
      <c r="Q34" s="50">
        <f t="shared" si="5"/>
        <v>22.53202620269811</v>
      </c>
      <c r="R34" s="50"/>
      <c r="S34" s="50">
        <f t="shared" si="4"/>
        <v>54.685751539861236</v>
      </c>
      <c r="T34" s="50"/>
      <c r="U34" s="50">
        <f t="shared" si="4"/>
        <v>48.5144131839687</v>
      </c>
    </row>
    <row r="35" spans="3:21" ht="15.75">
      <c r="C35" s="17" t="s">
        <v>42</v>
      </c>
      <c r="E35" s="12">
        <v>46</v>
      </c>
      <c r="F35" s="12"/>
      <c r="G35" s="12">
        <v>500</v>
      </c>
      <c r="H35" s="12"/>
      <c r="I35" s="12">
        <v>546</v>
      </c>
      <c r="J35" s="12"/>
      <c r="K35" s="12">
        <v>246.395</v>
      </c>
      <c r="L35" s="12"/>
      <c r="M35" s="12">
        <v>1038.996</v>
      </c>
      <c r="N35" s="12"/>
      <c r="O35" s="12">
        <v>1285.391</v>
      </c>
      <c r="P35" s="12"/>
      <c r="Q35" s="50">
        <f t="shared" si="5"/>
        <v>18.669210008319972</v>
      </c>
      <c r="R35" s="50"/>
      <c r="S35" s="50">
        <f t="shared" si="4"/>
        <v>48.12338064824118</v>
      </c>
      <c r="T35" s="50"/>
      <c r="U35" s="50">
        <f t="shared" si="4"/>
        <v>42.477347359674994</v>
      </c>
    </row>
    <row r="36" spans="3:21" ht="15.75">
      <c r="C36" s="17" t="s">
        <v>43</v>
      </c>
      <c r="E36" s="12">
        <v>55</v>
      </c>
      <c r="F36" s="12"/>
      <c r="G36" s="12">
        <v>416</v>
      </c>
      <c r="H36" s="12"/>
      <c r="I36" s="12">
        <v>471</v>
      </c>
      <c r="J36" s="12"/>
      <c r="K36" s="12">
        <v>251.105</v>
      </c>
      <c r="L36" s="12"/>
      <c r="M36" s="12">
        <v>1056.1309859388919</v>
      </c>
      <c r="N36" s="12"/>
      <c r="O36" s="12">
        <v>1307.2359859388919</v>
      </c>
      <c r="P36" s="12"/>
      <c r="Q36" s="50">
        <f t="shared" si="5"/>
        <v>21.903187909440273</v>
      </c>
      <c r="R36" s="50"/>
      <c r="S36" s="50">
        <f t="shared" si="4"/>
        <v>39.389053586963875</v>
      </c>
      <c r="T36" s="50"/>
      <c r="U36" s="50">
        <f t="shared" si="4"/>
        <v>36.03021987355368</v>
      </c>
    </row>
    <row r="37" spans="3:21" ht="15.75">
      <c r="C37" s="17" t="s">
        <v>44</v>
      </c>
      <c r="E37" s="12">
        <v>48</v>
      </c>
      <c r="F37" s="12"/>
      <c r="G37" s="12">
        <v>434</v>
      </c>
      <c r="H37" s="12"/>
      <c r="I37" s="12">
        <v>482</v>
      </c>
      <c r="J37" s="12"/>
      <c r="K37" s="12">
        <v>260.18</v>
      </c>
      <c r="L37" s="12"/>
      <c r="M37" s="12">
        <v>1063.208</v>
      </c>
      <c r="N37" s="12"/>
      <c r="O37" s="12">
        <v>1323.3880000000001</v>
      </c>
      <c r="P37" s="12"/>
      <c r="Q37" s="50">
        <f t="shared" si="5"/>
        <v>18.448766238757784</v>
      </c>
      <c r="R37" s="50"/>
      <c r="S37" s="50">
        <f t="shared" si="4"/>
        <v>40.81985839083227</v>
      </c>
      <c r="T37" s="50"/>
      <c r="U37" s="50">
        <f t="shared" si="4"/>
        <v>36.421669230792475</v>
      </c>
    </row>
    <row r="38" spans="3:21" ht="15.75">
      <c r="C38" s="17" t="s">
        <v>45</v>
      </c>
      <c r="E38" s="12">
        <v>37</v>
      </c>
      <c r="F38" s="12"/>
      <c r="G38" s="12">
        <v>398</v>
      </c>
      <c r="H38" s="12"/>
      <c r="I38" s="12">
        <v>435</v>
      </c>
      <c r="J38" s="12"/>
      <c r="K38" s="12">
        <v>256.332</v>
      </c>
      <c r="L38" s="12"/>
      <c r="M38" s="12">
        <v>1055.275</v>
      </c>
      <c r="N38" s="12"/>
      <c r="O38" s="12">
        <v>1311.607</v>
      </c>
      <c r="P38" s="12"/>
      <c r="Q38" s="50">
        <f t="shared" si="5"/>
        <v>14.434405380522136</v>
      </c>
      <c r="R38" s="50"/>
      <c r="S38" s="50">
        <f t="shared" si="4"/>
        <v>37.71528748430504</v>
      </c>
      <c r="T38" s="50"/>
      <c r="U38" s="50">
        <f t="shared" si="4"/>
        <v>33.16542226444354</v>
      </c>
    </row>
    <row r="39" spans="3:21" ht="15.75">
      <c r="C39" s="17" t="s">
        <v>46</v>
      </c>
      <c r="E39" s="12">
        <v>34</v>
      </c>
      <c r="F39" s="12"/>
      <c r="G39" s="12">
        <v>375</v>
      </c>
      <c r="H39" s="12"/>
      <c r="I39" s="12">
        <v>409</v>
      </c>
      <c r="J39" s="12"/>
      <c r="K39" s="12">
        <v>268.65</v>
      </c>
      <c r="L39" s="12"/>
      <c r="M39" s="12">
        <v>1089.251</v>
      </c>
      <c r="N39" s="12"/>
      <c r="O39" s="12">
        <v>1357.9009999999998</v>
      </c>
      <c r="P39" s="12"/>
      <c r="Q39" s="50">
        <f t="shared" si="5"/>
        <v>12.655871952354367</v>
      </c>
      <c r="R39" s="50"/>
      <c r="S39" s="50">
        <f t="shared" si="4"/>
        <v>34.427326667590854</v>
      </c>
      <c r="T39" s="50"/>
      <c r="U39" s="50">
        <f t="shared" si="4"/>
        <v>30.120016113103976</v>
      </c>
    </row>
    <row r="40" spans="3:27" s="5" customFormat="1" ht="15.75">
      <c r="C40" s="4" t="s">
        <v>37</v>
      </c>
      <c r="E40" s="37">
        <v>44</v>
      </c>
      <c r="F40" s="37"/>
      <c r="G40" s="37">
        <v>425</v>
      </c>
      <c r="H40" s="37"/>
      <c r="I40" s="37">
        <v>469</v>
      </c>
      <c r="J40" s="37"/>
      <c r="K40" s="37">
        <v>256.5324</v>
      </c>
      <c r="L40" s="37"/>
      <c r="M40" s="37">
        <v>1060.5721971877786</v>
      </c>
      <c r="N40" s="37"/>
      <c r="O40" s="37">
        <v>1317.1045971877784</v>
      </c>
      <c r="P40" s="37"/>
      <c r="Q40" s="49">
        <f t="shared" si="5"/>
        <v>17.15182955447343</v>
      </c>
      <c r="R40" s="49"/>
      <c r="S40" s="49">
        <f t="shared" si="4"/>
        <v>40.07270802750942</v>
      </c>
      <c r="T40" s="49"/>
      <c r="U40" s="49">
        <f t="shared" si="4"/>
        <v>35.60840961313075</v>
      </c>
      <c r="V40" s="6"/>
      <c r="W40" s="6"/>
      <c r="X40" s="6"/>
      <c r="Y40" s="6"/>
      <c r="Z40" s="6"/>
      <c r="AA40" s="6"/>
    </row>
    <row r="41" spans="3:21" ht="9" customHeight="1">
      <c r="C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3:21" ht="15.75">
      <c r="C42" s="9" t="s">
        <v>28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/>
      <c r="R42" s="50"/>
      <c r="S42" s="50"/>
      <c r="T42" s="50"/>
      <c r="U42" s="50"/>
    </row>
    <row r="43" spans="4:21" ht="15.75">
      <c r="D43" s="9">
        <v>2002</v>
      </c>
      <c r="E43" s="51">
        <f>IF(ISERR((E39-E30)/E30*100),"-",IF(((E39-E30)/E30*100)=0,"-",((E39-E30)/E30*100)))</f>
        <v>-32</v>
      </c>
      <c r="F43" s="51"/>
      <c r="G43" s="51">
        <f aca="true" t="shared" si="6" ref="G43:U43">IF(ISERR((G39-G30)/G30*100),"-",IF(((G39-G30)/G30*100)=0,"-",((G39-G30)/G30*100)))</f>
        <v>-32.432432432432435</v>
      </c>
      <c r="H43" s="51"/>
      <c r="I43" s="51">
        <f t="shared" si="6"/>
        <v>-32.396694214876035</v>
      </c>
      <c r="J43" s="51"/>
      <c r="K43" s="51">
        <f t="shared" si="6"/>
        <v>13.946084606399298</v>
      </c>
      <c r="L43" s="51"/>
      <c r="M43" s="51">
        <f t="shared" si="6"/>
        <v>8.255001540464518</v>
      </c>
      <c r="N43" s="51"/>
      <c r="O43" s="51">
        <f t="shared" si="6"/>
        <v>9.33537762989673</v>
      </c>
      <c r="P43" s="51"/>
      <c r="Q43" s="51">
        <f t="shared" si="6"/>
        <v>-40.32265326633165</v>
      </c>
      <c r="R43" s="51"/>
      <c r="S43" s="51">
        <f t="shared" si="6"/>
        <v>-37.58480753213829</v>
      </c>
      <c r="T43" s="51"/>
      <c r="U43" s="51">
        <f t="shared" si="6"/>
        <v>-38.16886423170091</v>
      </c>
    </row>
    <row r="44" spans="4:21" ht="15.75">
      <c r="D44" s="9" t="s">
        <v>37</v>
      </c>
      <c r="E44" s="51">
        <f>IF(ISERR((E40-E30)/E30*100),"-",IF(((E40-E30)/E30*100)=0,"-",((E40-E30)/E30*100)))</f>
        <v>-12</v>
      </c>
      <c r="F44" s="51"/>
      <c r="G44" s="51">
        <f aca="true" t="shared" si="7" ref="G44:U44">IF(ISERR((G40-G30)/G30*100),"-",IF(((G40-G30)/G30*100)=0,"-",((G40-G30)/G30*100)))</f>
        <v>-23.423423423423422</v>
      </c>
      <c r="H44" s="51"/>
      <c r="I44" s="51">
        <f t="shared" si="7"/>
        <v>-22.479338842975206</v>
      </c>
      <c r="J44" s="51"/>
      <c r="K44" s="51">
        <f t="shared" si="7"/>
        <v>8.806486337921719</v>
      </c>
      <c r="L44" s="51"/>
      <c r="M44" s="51">
        <f t="shared" si="7"/>
        <v>5.404764228205259</v>
      </c>
      <c r="N44" s="51"/>
      <c r="O44" s="51">
        <f t="shared" si="7"/>
        <v>6.050535725063008</v>
      </c>
      <c r="P44" s="51"/>
      <c r="Q44" s="51">
        <f t="shared" si="7"/>
        <v>-19.122468740790648</v>
      </c>
      <c r="R44" s="51"/>
      <c r="S44" s="51">
        <f t="shared" si="7"/>
        <v>-27.349985423063583</v>
      </c>
      <c r="T44" s="51"/>
      <c r="U44" s="51">
        <f t="shared" si="7"/>
        <v>-26.902150350284117</v>
      </c>
    </row>
    <row r="45" spans="4:21" ht="8.25" customHeight="1"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2:21" ht="15.75">
      <c r="B46" s="7" t="s">
        <v>52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  <c r="R46" s="50"/>
      <c r="S46" s="50"/>
      <c r="T46" s="50"/>
      <c r="U46" s="50"/>
    </row>
    <row r="47" spans="3:27" s="5" customFormat="1" ht="15.75">
      <c r="C47" s="4" t="s">
        <v>19</v>
      </c>
      <c r="E47" s="37">
        <v>148</v>
      </c>
      <c r="F47" s="37"/>
      <c r="G47" s="37">
        <v>595</v>
      </c>
      <c r="H47" s="37"/>
      <c r="I47" s="37">
        <v>744</v>
      </c>
      <c r="J47" s="37"/>
      <c r="K47" s="37">
        <v>784.1466</v>
      </c>
      <c r="L47" s="37"/>
      <c r="M47" s="37">
        <v>1688.7611999999997</v>
      </c>
      <c r="N47" s="37"/>
      <c r="O47" s="37">
        <v>2472.9078</v>
      </c>
      <c r="P47" s="37"/>
      <c r="Q47" s="49">
        <f>IF(ISERR(E47/K47*100),"..",IF((E47/K47*100)=0,"-",(E47/K47)*100))</f>
        <v>18.87402177092906</v>
      </c>
      <c r="R47" s="49"/>
      <c r="S47" s="49">
        <f aca="true" t="shared" si="8" ref="S47:U57">IF(ISERR(G47/M47*100),"..",IF((G47/M47*100)=0,"-",(G47/M47)*100))</f>
        <v>35.232926952608814</v>
      </c>
      <c r="T47" s="49"/>
      <c r="U47" s="49">
        <f t="shared" si="8"/>
        <v>30.08603879206495</v>
      </c>
      <c r="V47" s="6"/>
      <c r="W47" s="6"/>
      <c r="X47" s="6"/>
      <c r="Y47" s="6"/>
      <c r="Z47" s="6"/>
      <c r="AA47" s="6"/>
    </row>
    <row r="48" spans="3:21" ht="15.75">
      <c r="C48" s="17" t="s">
        <v>38</v>
      </c>
      <c r="E48" s="12">
        <v>150</v>
      </c>
      <c r="F48" s="12"/>
      <c r="G48" s="12">
        <v>582</v>
      </c>
      <c r="H48" s="12"/>
      <c r="I48" s="12">
        <v>732</v>
      </c>
      <c r="J48" s="12"/>
      <c r="K48" s="12">
        <v>746.077</v>
      </c>
      <c r="L48" s="12"/>
      <c r="M48" s="12">
        <v>1635.616</v>
      </c>
      <c r="N48" s="12"/>
      <c r="O48" s="12">
        <v>2381.693</v>
      </c>
      <c r="P48" s="12"/>
      <c r="Q48" s="50">
        <f aca="true" t="shared" si="9" ref="Q48:Q57">IF(ISERR(E48/K48*100),"..",IF((E48/K48*100)=0,"-",(E48/K48)*100))</f>
        <v>20.10516340806646</v>
      </c>
      <c r="R48" s="50"/>
      <c r="S48" s="50">
        <f t="shared" si="8"/>
        <v>35.5829241093264</v>
      </c>
      <c r="T48" s="50"/>
      <c r="U48" s="50">
        <f t="shared" si="8"/>
        <v>30.734439745172864</v>
      </c>
    </row>
    <row r="49" spans="3:21" ht="15.75">
      <c r="C49" s="17" t="s">
        <v>39</v>
      </c>
      <c r="E49" s="12">
        <v>165</v>
      </c>
      <c r="F49" s="12"/>
      <c r="G49" s="12">
        <v>625</v>
      </c>
      <c r="H49" s="12"/>
      <c r="I49" s="12">
        <v>790</v>
      </c>
      <c r="J49" s="12"/>
      <c r="K49" s="12">
        <v>766.556</v>
      </c>
      <c r="L49" s="12"/>
      <c r="M49" s="12">
        <v>1655.955</v>
      </c>
      <c r="N49" s="12"/>
      <c r="O49" s="12">
        <v>2422.511</v>
      </c>
      <c r="P49" s="12"/>
      <c r="Q49" s="50">
        <f t="shared" si="9"/>
        <v>21.524846195189916</v>
      </c>
      <c r="R49" s="50"/>
      <c r="S49" s="50">
        <f t="shared" si="8"/>
        <v>37.74257150707598</v>
      </c>
      <c r="T49" s="50"/>
      <c r="U49" s="50">
        <f t="shared" si="8"/>
        <v>32.6107910345918</v>
      </c>
    </row>
    <row r="50" spans="3:21" ht="15.75">
      <c r="C50" s="17" t="s">
        <v>40</v>
      </c>
      <c r="E50" s="12">
        <v>151</v>
      </c>
      <c r="F50" s="12"/>
      <c r="G50" s="12">
        <v>563</v>
      </c>
      <c r="H50" s="12"/>
      <c r="I50" s="12">
        <v>714</v>
      </c>
      <c r="J50" s="12"/>
      <c r="K50" s="12">
        <v>787.846</v>
      </c>
      <c r="L50" s="12"/>
      <c r="M50" s="12">
        <v>1695.28</v>
      </c>
      <c r="N50" s="12"/>
      <c r="O50" s="12">
        <v>2483.126</v>
      </c>
      <c r="P50" s="12"/>
      <c r="Q50" s="50">
        <f t="shared" si="9"/>
        <v>19.166182223429452</v>
      </c>
      <c r="R50" s="50"/>
      <c r="S50" s="50">
        <f t="shared" si="8"/>
        <v>33.20985323958284</v>
      </c>
      <c r="T50" s="50"/>
      <c r="U50" s="50">
        <f t="shared" si="8"/>
        <v>28.754078528435528</v>
      </c>
    </row>
    <row r="51" spans="3:21" ht="15.75">
      <c r="C51" s="17" t="s">
        <v>41</v>
      </c>
      <c r="E51" s="12">
        <v>150</v>
      </c>
      <c r="F51" s="12"/>
      <c r="G51" s="12">
        <v>597</v>
      </c>
      <c r="H51" s="12"/>
      <c r="I51" s="12">
        <v>747</v>
      </c>
      <c r="J51" s="12"/>
      <c r="K51" s="12">
        <v>801.288</v>
      </c>
      <c r="L51" s="12"/>
      <c r="M51" s="12">
        <v>1723.3229999999999</v>
      </c>
      <c r="N51" s="12"/>
      <c r="O51" s="12">
        <v>2524.611</v>
      </c>
      <c r="P51" s="12"/>
      <c r="Q51" s="50">
        <f t="shared" si="9"/>
        <v>18.71986102375176</v>
      </c>
      <c r="R51" s="50"/>
      <c r="S51" s="50">
        <f t="shared" si="8"/>
        <v>34.64237406452534</v>
      </c>
      <c r="T51" s="50"/>
      <c r="U51" s="50">
        <f t="shared" si="8"/>
        <v>29.588716835979884</v>
      </c>
    </row>
    <row r="52" spans="3:21" ht="15.75">
      <c r="C52" s="17" t="s">
        <v>42</v>
      </c>
      <c r="E52" s="12">
        <v>126</v>
      </c>
      <c r="F52" s="12"/>
      <c r="G52" s="12">
        <v>610</v>
      </c>
      <c r="H52" s="12"/>
      <c r="I52" s="12">
        <v>736</v>
      </c>
      <c r="J52" s="12"/>
      <c r="K52" s="12">
        <v>818.966</v>
      </c>
      <c r="L52" s="12"/>
      <c r="M52" s="12">
        <v>1733.632</v>
      </c>
      <c r="N52" s="12"/>
      <c r="O52" s="12">
        <v>2552.598</v>
      </c>
      <c r="P52" s="12"/>
      <c r="Q52" s="50">
        <f t="shared" si="9"/>
        <v>15.385254088692326</v>
      </c>
      <c r="R52" s="50"/>
      <c r="S52" s="50">
        <f t="shared" si="8"/>
        <v>35.18624483165978</v>
      </c>
      <c r="T52" s="50"/>
      <c r="U52" s="50">
        <f t="shared" si="8"/>
        <v>28.83336898328683</v>
      </c>
    </row>
    <row r="53" spans="3:21" ht="15.75">
      <c r="C53" s="17" t="s">
        <v>43</v>
      </c>
      <c r="E53" s="12">
        <v>112</v>
      </c>
      <c r="F53" s="12"/>
      <c r="G53" s="12">
        <v>516</v>
      </c>
      <c r="H53" s="12"/>
      <c r="I53" s="12">
        <v>628</v>
      </c>
      <c r="J53" s="12"/>
      <c r="K53" s="12">
        <v>823.071</v>
      </c>
      <c r="L53" s="12"/>
      <c r="M53" s="12">
        <v>1750.69200852719</v>
      </c>
      <c r="N53" s="12"/>
      <c r="O53" s="12">
        <v>2573.76300852719</v>
      </c>
      <c r="P53" s="12"/>
      <c r="Q53" s="50">
        <f t="shared" si="9"/>
        <v>13.607574559181407</v>
      </c>
      <c r="R53" s="50"/>
      <c r="S53" s="50">
        <f t="shared" si="8"/>
        <v>29.47405925695045</v>
      </c>
      <c r="T53" s="50"/>
      <c r="U53" s="50">
        <f t="shared" si="8"/>
        <v>24.40007094357016</v>
      </c>
    </row>
    <row r="54" spans="3:21" ht="15.75">
      <c r="C54" s="17" t="s">
        <v>44</v>
      </c>
      <c r="E54" s="12">
        <v>72</v>
      </c>
      <c r="F54" s="12"/>
      <c r="G54" s="48">
        <v>513</v>
      </c>
      <c r="H54" s="12"/>
      <c r="I54" s="12">
        <v>585</v>
      </c>
      <c r="J54" s="12"/>
      <c r="K54" s="12">
        <v>747.394</v>
      </c>
      <c r="L54" s="12"/>
      <c r="M54" s="12">
        <v>1715.78</v>
      </c>
      <c r="N54" s="12"/>
      <c r="O54" s="12">
        <v>2463.174</v>
      </c>
      <c r="P54" s="12"/>
      <c r="Q54" s="50">
        <f t="shared" si="9"/>
        <v>9.633473107892222</v>
      </c>
      <c r="R54" s="50"/>
      <c r="S54" s="50">
        <f t="shared" si="8"/>
        <v>29.898938092296216</v>
      </c>
      <c r="T54" s="50"/>
      <c r="U54" s="50">
        <f t="shared" si="8"/>
        <v>23.749844712553802</v>
      </c>
    </row>
    <row r="55" spans="3:21" ht="15.75">
      <c r="C55" s="17" t="s">
        <v>45</v>
      </c>
      <c r="E55" s="12">
        <v>128</v>
      </c>
      <c r="F55" s="12"/>
      <c r="G55" s="12">
        <v>502</v>
      </c>
      <c r="H55" s="12"/>
      <c r="I55" s="12">
        <v>630</v>
      </c>
      <c r="J55" s="12"/>
      <c r="K55" s="12">
        <v>754.8860000000001</v>
      </c>
      <c r="L55" s="12"/>
      <c r="M55" s="12">
        <v>1730.145</v>
      </c>
      <c r="N55" s="12"/>
      <c r="O55" s="12">
        <v>2485.031</v>
      </c>
      <c r="P55" s="12"/>
      <c r="Q55" s="50">
        <f t="shared" si="9"/>
        <v>16.956202658414647</v>
      </c>
      <c r="R55" s="50"/>
      <c r="S55" s="50">
        <f t="shared" si="8"/>
        <v>29.01490915501302</v>
      </c>
      <c r="T55" s="50"/>
      <c r="U55" s="50">
        <f t="shared" si="8"/>
        <v>25.351796416221774</v>
      </c>
    </row>
    <row r="56" spans="3:21" ht="15.75">
      <c r="C56" s="17" t="s">
        <v>46</v>
      </c>
      <c r="E56" s="12">
        <v>112</v>
      </c>
      <c r="F56" s="12"/>
      <c r="G56" s="12">
        <v>525</v>
      </c>
      <c r="H56" s="12"/>
      <c r="I56" s="12">
        <v>637</v>
      </c>
      <c r="J56" s="12"/>
      <c r="K56" s="12">
        <v>826.02</v>
      </c>
      <c r="L56" s="12"/>
      <c r="M56" s="12">
        <v>1805.348</v>
      </c>
      <c r="N56" s="12"/>
      <c r="O56" s="12">
        <v>2631.368</v>
      </c>
      <c r="P56" s="12"/>
      <c r="Q56" s="50">
        <f t="shared" si="9"/>
        <v>13.558993728965401</v>
      </c>
      <c r="R56" s="50"/>
      <c r="S56" s="50">
        <f t="shared" si="8"/>
        <v>29.08026596534297</v>
      </c>
      <c r="T56" s="50"/>
      <c r="U56" s="50">
        <f t="shared" si="8"/>
        <v>24.207940508511165</v>
      </c>
    </row>
    <row r="57" spans="3:27" s="5" customFormat="1" ht="15.75">
      <c r="C57" s="4" t="s">
        <v>37</v>
      </c>
      <c r="E57" s="37">
        <v>110</v>
      </c>
      <c r="F57" s="37"/>
      <c r="G57" s="37">
        <v>533</v>
      </c>
      <c r="H57" s="37"/>
      <c r="I57" s="37">
        <v>643</v>
      </c>
      <c r="J57" s="37"/>
      <c r="K57" s="37">
        <v>794.0674</v>
      </c>
      <c r="L57" s="37"/>
      <c r="M57" s="37">
        <v>1747.119401705438</v>
      </c>
      <c r="N57" s="37"/>
      <c r="O57" s="37">
        <v>2541.186801705438</v>
      </c>
      <c r="P57" s="37"/>
      <c r="Q57" s="49">
        <f t="shared" si="9"/>
        <v>13.852728370412889</v>
      </c>
      <c r="R57" s="49"/>
      <c r="S57" s="49">
        <f t="shared" si="8"/>
        <v>30.5073596847311</v>
      </c>
      <c r="T57" s="49"/>
      <c r="U57" s="49">
        <f t="shared" si="8"/>
        <v>25.303137871189584</v>
      </c>
      <c r="V57" s="6"/>
      <c r="W57" s="6"/>
      <c r="X57" s="6"/>
      <c r="Y57" s="6"/>
      <c r="Z57" s="6"/>
      <c r="AA57" s="6"/>
    </row>
    <row r="58" spans="3:21" ht="9" customHeight="1">
      <c r="C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3:21" ht="15.75">
      <c r="C59" s="9" t="s">
        <v>28</v>
      </c>
      <c r="E59" s="12"/>
      <c r="F59" s="12"/>
      <c r="H59" s="12"/>
      <c r="I59" s="12"/>
      <c r="J59" s="12"/>
      <c r="K59" s="12"/>
      <c r="L59" s="12"/>
      <c r="M59" s="12"/>
      <c r="N59" s="12"/>
      <c r="O59" s="12"/>
      <c r="P59" s="12"/>
      <c r="Q59" s="50"/>
      <c r="R59" s="50"/>
      <c r="S59" s="50"/>
      <c r="T59" s="50"/>
      <c r="U59" s="50"/>
    </row>
    <row r="60" spans="4:21" ht="15.75">
      <c r="D60" s="9">
        <v>2002</v>
      </c>
      <c r="E60" s="51">
        <f>IF(ISERR((E56-E47)/E47*100),"-",IF(((E56-E47)/E47*100)=0,"-",((E56-E47)/E47*100)))</f>
        <v>-24.324324324324326</v>
      </c>
      <c r="F60" s="51"/>
      <c r="G60" s="51">
        <f aca="true" t="shared" si="10" ref="G60:U60">IF(ISERR((G56-G47)/G47*100),"-",IF(((G56-G47)/G47*100)=0,"-",((G56-G47)/G47*100)))</f>
        <v>-11.76470588235294</v>
      </c>
      <c r="H60" s="51"/>
      <c r="I60" s="51">
        <f t="shared" si="10"/>
        <v>-14.381720430107528</v>
      </c>
      <c r="J60" s="51"/>
      <c r="K60" s="51">
        <f t="shared" si="10"/>
        <v>5.3399963731271605</v>
      </c>
      <c r="L60" s="51"/>
      <c r="M60" s="51">
        <f t="shared" si="10"/>
        <v>6.903687744602392</v>
      </c>
      <c r="N60" s="51"/>
      <c r="O60" s="51">
        <f t="shared" si="10"/>
        <v>6.407849091664477</v>
      </c>
      <c r="P60" s="51"/>
      <c r="Q60" s="51">
        <f t="shared" si="10"/>
        <v>-28.160548432503102</v>
      </c>
      <c r="R60" s="51"/>
      <c r="S60" s="51">
        <f t="shared" si="10"/>
        <v>-17.462815381593696</v>
      </c>
      <c r="T60" s="51"/>
      <c r="U60" s="51">
        <f t="shared" si="10"/>
        <v>-19.537627815277915</v>
      </c>
    </row>
    <row r="61" spans="4:21" ht="15.75">
      <c r="D61" s="9" t="s">
        <v>37</v>
      </c>
      <c r="E61" s="51">
        <f>IF(ISERR((E57-E47)/E47*100),"-",IF(((E57-E47)/E47*100)=0,"-",((E57-E47)/E47*100)))</f>
        <v>-25.675675675675674</v>
      </c>
      <c r="F61" s="51"/>
      <c r="G61" s="51">
        <f aca="true" t="shared" si="11" ref="G61:U61">IF(ISERR((G57-G47)/G47*100),"-",IF(((G57-G47)/G47*100)=0,"-",((G57-G47)/G47*100)))</f>
        <v>-10.420168067226891</v>
      </c>
      <c r="H61" s="51"/>
      <c r="I61" s="51">
        <f t="shared" si="11"/>
        <v>-13.5752688172043</v>
      </c>
      <c r="J61" s="51"/>
      <c r="K61" s="51">
        <f t="shared" si="11"/>
        <v>1.2651715890880588</v>
      </c>
      <c r="L61" s="51"/>
      <c r="M61" s="51">
        <f t="shared" si="11"/>
        <v>3.455681105501371</v>
      </c>
      <c r="N61" s="51"/>
      <c r="O61" s="51">
        <f t="shared" si="11"/>
        <v>2.7610815779479556</v>
      </c>
      <c r="P61" s="51"/>
      <c r="Q61" s="51">
        <f t="shared" si="11"/>
        <v>-26.60425775417022</v>
      </c>
      <c r="R61" s="51"/>
      <c r="S61" s="51">
        <f t="shared" si="11"/>
        <v>-13.412360756272085</v>
      </c>
      <c r="T61" s="51"/>
      <c r="U61" s="51">
        <f t="shared" si="11"/>
        <v>-15.897409937983706</v>
      </c>
    </row>
    <row r="62" spans="1:22" ht="6.75" customHeight="1" thickBot="1">
      <c r="A62" s="13"/>
      <c r="B62" s="13"/>
      <c r="C62" s="13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4:21" ht="7.5" customHeight="1">
      <c r="D63" s="9"/>
      <c r="E63" s="12"/>
      <c r="F63" s="12"/>
      <c r="G63" s="12"/>
      <c r="H63" s="12"/>
      <c r="I63" s="12"/>
      <c r="J63" s="41"/>
      <c r="K63" s="41"/>
      <c r="L63" s="41"/>
      <c r="M63" s="41"/>
      <c r="N63" s="41"/>
      <c r="O63" s="41"/>
      <c r="P63" s="41"/>
      <c r="Q63" s="12"/>
      <c r="R63" s="12"/>
      <c r="S63" s="12"/>
      <c r="T63" s="12"/>
      <c r="U63" s="12"/>
    </row>
    <row r="64" spans="1:22" ht="15.75">
      <c r="A64" s="7" t="s">
        <v>31</v>
      </c>
      <c r="B64" s="5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1" ht="15.75">
      <c r="A65" s="7" t="s">
        <v>92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93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7" t="s">
        <v>94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7.5" customHeight="1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1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7.5" customHeight="1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5:21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7.5" customHeight="1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2" ht="15.75">
      <c r="A113" s="5"/>
      <c r="B113" s="5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5:21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7.5" customHeight="1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5:21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7.5" customHeight="1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5:21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7.5" customHeight="1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12"/>
      <c r="L170" s="12"/>
      <c r="M170" s="12"/>
      <c r="N170" s="12"/>
      <c r="O170" s="12"/>
      <c r="P170" s="12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.75">
      <c r="A176" s="6"/>
      <c r="B176" s="6"/>
      <c r="C176" s="6"/>
      <c r="D176" s="4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1"/>
      <c r="L177" s="41"/>
      <c r="M177" s="41"/>
      <c r="N177" s="41"/>
      <c r="O177" s="41"/>
      <c r="P177" s="41"/>
      <c r="Q177" s="44"/>
      <c r="R177" s="44"/>
      <c r="S177" s="44"/>
      <c r="T177" s="44"/>
      <c r="U177" s="45"/>
    </row>
    <row r="178" spans="2:21" ht="18.75">
      <c r="B178" s="43"/>
      <c r="C178" s="43"/>
      <c r="D178" s="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</row>
    <row r="179" spans="11:16" ht="15.75">
      <c r="K179" s="44"/>
      <c r="L179" s="44"/>
      <c r="M179" s="44"/>
      <c r="N179" s="44"/>
      <c r="O179" s="44"/>
      <c r="P179" s="44"/>
    </row>
    <row r="182" ht="18" customHeight="1"/>
    <row r="185" ht="15.75">
      <c r="V185" s="46"/>
    </row>
    <row r="187" ht="15.75">
      <c r="V187" s="35"/>
    </row>
    <row r="197" ht="15.75">
      <c r="V197" s="35"/>
    </row>
    <row r="234" ht="6.75" customHeight="1"/>
    <row r="238" ht="9" customHeight="1"/>
    <row r="241" ht="15.75">
      <c r="V241" s="35"/>
    </row>
    <row r="242" spans="4:22" ht="15.75">
      <c r="D242" s="21"/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51" ht="15.75">
      <c r="V251" s="47"/>
    </row>
    <row r="263" spans="1:4" ht="15.75">
      <c r="A263" s="21"/>
      <c r="B263" s="21"/>
      <c r="C263" s="21"/>
      <c r="D263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3"/>
  <sheetViews>
    <sheetView workbookViewId="0" topLeftCell="A48">
      <selection activeCell="A64" sqref="A64:IV6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84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53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59</v>
      </c>
      <c r="F12" s="37"/>
      <c r="G12" s="37">
        <v>168</v>
      </c>
      <c r="H12" s="37"/>
      <c r="I12" s="37">
        <v>227</v>
      </c>
      <c r="J12" s="37"/>
      <c r="K12" s="37">
        <v>233.2216</v>
      </c>
      <c r="L12" s="37"/>
      <c r="M12" s="37">
        <v>380.2052</v>
      </c>
      <c r="N12" s="37"/>
      <c r="O12" s="37">
        <v>613.4268</v>
      </c>
      <c r="P12" s="38"/>
      <c r="Q12" s="49">
        <f>IF(ISERR(E12/K12*100),"..",IF((E12/K12*100)=0,"-",(E12/K12)*100))</f>
        <v>25.297828331509603</v>
      </c>
      <c r="R12" s="49"/>
      <c r="S12" s="49">
        <f aca="true" t="shared" si="0" ref="S12:U22">IF(ISERR(G12/M12*100),"..",IF((G12/M12*100)=0,"-",(G12/M12)*100))</f>
        <v>44.18666551641061</v>
      </c>
      <c r="T12" s="49"/>
      <c r="U12" s="49">
        <f t="shared" si="0"/>
        <v>37.005230289905825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51</v>
      </c>
      <c r="F13" s="12"/>
      <c r="G13" s="12">
        <v>172</v>
      </c>
      <c r="H13" s="12"/>
      <c r="I13" s="12">
        <v>223</v>
      </c>
      <c r="J13" s="12"/>
      <c r="K13" s="12">
        <v>221.102</v>
      </c>
      <c r="L13" s="12"/>
      <c r="M13" s="12">
        <v>367.97400000000005</v>
      </c>
      <c r="N13" s="12"/>
      <c r="O13" s="12">
        <v>589.076</v>
      </c>
      <c r="P13" s="12"/>
      <c r="Q13" s="50">
        <f aca="true" t="shared" si="1" ref="Q13:Q22">IF(ISERR(E13/K13*100),"..",IF((E13/K13*100)=0,"-",(E13/K13)*100))</f>
        <v>23.066277102875596</v>
      </c>
      <c r="R13" s="50"/>
      <c r="S13" s="50">
        <f t="shared" si="0"/>
        <v>46.74243288928022</v>
      </c>
      <c r="T13" s="50"/>
      <c r="U13" s="50">
        <f t="shared" si="0"/>
        <v>37.85589635293239</v>
      </c>
    </row>
    <row r="14" spans="3:21" ht="15.75">
      <c r="C14" s="17" t="s">
        <v>39</v>
      </c>
      <c r="E14" s="12">
        <v>54</v>
      </c>
      <c r="F14" s="12"/>
      <c r="G14" s="12">
        <v>161</v>
      </c>
      <c r="H14" s="12"/>
      <c r="I14" s="12">
        <v>215</v>
      </c>
      <c r="J14" s="12"/>
      <c r="K14" s="12">
        <v>227.597</v>
      </c>
      <c r="L14" s="12"/>
      <c r="M14" s="12">
        <v>372.688</v>
      </c>
      <c r="N14" s="12"/>
      <c r="O14" s="12">
        <v>600.285</v>
      </c>
      <c r="P14" s="12"/>
      <c r="Q14" s="50">
        <f t="shared" si="1"/>
        <v>23.72614753270034</v>
      </c>
      <c r="R14" s="50"/>
      <c r="S14" s="50">
        <f t="shared" si="0"/>
        <v>43.19967372171897</v>
      </c>
      <c r="T14" s="50"/>
      <c r="U14" s="50">
        <f t="shared" si="0"/>
        <v>35.81632058105733</v>
      </c>
    </row>
    <row r="15" spans="3:21" ht="15.75">
      <c r="C15" s="17" t="s">
        <v>40</v>
      </c>
      <c r="E15" s="12">
        <v>57</v>
      </c>
      <c r="F15" s="12"/>
      <c r="G15" s="12">
        <v>147</v>
      </c>
      <c r="H15" s="12"/>
      <c r="I15" s="12">
        <v>204</v>
      </c>
      <c r="J15" s="12"/>
      <c r="K15" s="12">
        <v>234.697</v>
      </c>
      <c r="L15" s="12"/>
      <c r="M15" s="12">
        <v>381.548</v>
      </c>
      <c r="N15" s="12"/>
      <c r="O15" s="12">
        <v>616.245</v>
      </c>
      <c r="P15" s="12"/>
      <c r="Q15" s="50">
        <f t="shared" si="1"/>
        <v>24.2866334039208</v>
      </c>
      <c r="R15" s="50"/>
      <c r="S15" s="50">
        <f t="shared" si="0"/>
        <v>38.527262624885985</v>
      </c>
      <c r="T15" s="50"/>
      <c r="U15" s="50">
        <f t="shared" si="0"/>
        <v>33.103716865856924</v>
      </c>
    </row>
    <row r="16" spans="3:21" ht="15.75">
      <c r="C16" s="17" t="s">
        <v>41</v>
      </c>
      <c r="E16" s="12">
        <v>85</v>
      </c>
      <c r="F16" s="12"/>
      <c r="G16" s="12">
        <v>193</v>
      </c>
      <c r="H16" s="12"/>
      <c r="I16" s="12">
        <v>278</v>
      </c>
      <c r="J16" s="12"/>
      <c r="K16" s="12">
        <v>238.921</v>
      </c>
      <c r="L16" s="12"/>
      <c r="M16" s="12">
        <v>388.079</v>
      </c>
      <c r="N16" s="12"/>
      <c r="O16" s="12">
        <v>627</v>
      </c>
      <c r="P16" s="12"/>
      <c r="Q16" s="50">
        <f t="shared" si="1"/>
        <v>35.576613190133976</v>
      </c>
      <c r="R16" s="50"/>
      <c r="S16" s="50">
        <f t="shared" si="0"/>
        <v>49.732142166929926</v>
      </c>
      <c r="T16" s="50"/>
      <c r="U16" s="50">
        <f t="shared" si="0"/>
        <v>44.33811802232855</v>
      </c>
    </row>
    <row r="17" spans="3:21" ht="15.75">
      <c r="C17" s="17" t="s">
        <v>42</v>
      </c>
      <c r="E17" s="12">
        <v>49</v>
      </c>
      <c r="F17" s="12"/>
      <c r="G17" s="12">
        <v>167</v>
      </c>
      <c r="H17" s="12"/>
      <c r="I17" s="12">
        <v>216</v>
      </c>
      <c r="J17" s="12"/>
      <c r="K17" s="12">
        <v>243.791</v>
      </c>
      <c r="L17" s="12"/>
      <c r="M17" s="12">
        <v>390.73699999999997</v>
      </c>
      <c r="N17" s="12"/>
      <c r="O17" s="12">
        <v>634.528</v>
      </c>
      <c r="P17" s="12"/>
      <c r="Q17" s="50">
        <f t="shared" si="1"/>
        <v>20.09918331685747</v>
      </c>
      <c r="R17" s="50"/>
      <c r="S17" s="50">
        <f t="shared" si="0"/>
        <v>42.739745660124335</v>
      </c>
      <c r="T17" s="50"/>
      <c r="U17" s="50">
        <f t="shared" si="0"/>
        <v>34.0410509859297</v>
      </c>
    </row>
    <row r="18" spans="3:21" ht="15.75">
      <c r="C18" s="17" t="s">
        <v>43</v>
      </c>
      <c r="E18" s="12">
        <v>43</v>
      </c>
      <c r="F18" s="12"/>
      <c r="G18" s="12">
        <v>139</v>
      </c>
      <c r="H18" s="12"/>
      <c r="I18" s="12">
        <v>182</v>
      </c>
      <c r="J18" s="12"/>
      <c r="K18" s="12">
        <v>246.75599999999997</v>
      </c>
      <c r="L18" s="12"/>
      <c r="M18" s="12">
        <v>396.8409985798445</v>
      </c>
      <c r="N18" s="12"/>
      <c r="O18" s="12">
        <v>643.5969985798445</v>
      </c>
      <c r="P18" s="12"/>
      <c r="Q18" s="50">
        <f t="shared" si="1"/>
        <v>17.426121350645985</v>
      </c>
      <c r="R18" s="50"/>
      <c r="S18" s="50">
        <f t="shared" si="0"/>
        <v>35.02662287854141</v>
      </c>
      <c r="T18" s="50"/>
      <c r="U18" s="50">
        <f t="shared" si="0"/>
        <v>28.278565686539807</v>
      </c>
    </row>
    <row r="19" spans="3:21" ht="15.75">
      <c r="C19" s="17" t="s">
        <v>44</v>
      </c>
      <c r="E19" s="12">
        <v>65</v>
      </c>
      <c r="F19" s="12"/>
      <c r="G19" s="12">
        <v>149</v>
      </c>
      <c r="H19" s="12"/>
      <c r="I19" s="12">
        <v>214</v>
      </c>
      <c r="J19" s="12"/>
      <c r="K19" s="12">
        <v>239.93</v>
      </c>
      <c r="L19" s="12"/>
      <c r="M19" s="12">
        <v>395.63300000000004</v>
      </c>
      <c r="N19" s="12"/>
      <c r="O19" s="12">
        <v>635.5630000000001</v>
      </c>
      <c r="P19" s="12"/>
      <c r="Q19" s="50">
        <f t="shared" si="1"/>
        <v>27.091234943525194</v>
      </c>
      <c r="R19" s="50"/>
      <c r="S19" s="50">
        <f t="shared" si="0"/>
        <v>37.661165777374485</v>
      </c>
      <c r="T19" s="50"/>
      <c r="U19" s="50">
        <f t="shared" si="0"/>
        <v>33.670934274021604</v>
      </c>
    </row>
    <row r="20" spans="3:21" ht="15.75">
      <c r="C20" s="17" t="s">
        <v>45</v>
      </c>
      <c r="E20" s="12">
        <v>55</v>
      </c>
      <c r="F20" s="12"/>
      <c r="G20" s="12">
        <v>160</v>
      </c>
      <c r="H20" s="12"/>
      <c r="I20" s="12">
        <v>215</v>
      </c>
      <c r="J20" s="12"/>
      <c r="K20" s="12">
        <v>250.265</v>
      </c>
      <c r="L20" s="12"/>
      <c r="M20" s="12">
        <v>399.991</v>
      </c>
      <c r="N20" s="12"/>
      <c r="O20" s="12">
        <v>650.256</v>
      </c>
      <c r="P20" s="12"/>
      <c r="Q20" s="50">
        <f t="shared" si="1"/>
        <v>21.976704693025397</v>
      </c>
      <c r="R20" s="50"/>
      <c r="S20" s="50">
        <f t="shared" si="0"/>
        <v>40.000900020250455</v>
      </c>
      <c r="T20" s="50"/>
      <c r="U20" s="50">
        <f t="shared" si="0"/>
        <v>33.063900986688324</v>
      </c>
    </row>
    <row r="21" spans="3:21" ht="15.75">
      <c r="C21" s="17" t="s">
        <v>46</v>
      </c>
      <c r="E21" s="12">
        <v>43</v>
      </c>
      <c r="F21" s="12"/>
      <c r="G21" s="12">
        <v>130</v>
      </c>
      <c r="H21" s="12"/>
      <c r="I21" s="12">
        <v>173</v>
      </c>
      <c r="J21" s="12"/>
      <c r="K21" s="12">
        <v>258.907</v>
      </c>
      <c r="L21" s="12"/>
      <c r="M21" s="12">
        <v>414.683</v>
      </c>
      <c r="N21" s="12"/>
      <c r="O21" s="12">
        <v>673.59</v>
      </c>
      <c r="P21" s="12"/>
      <c r="Q21" s="50">
        <f t="shared" si="1"/>
        <v>16.608280193274034</v>
      </c>
      <c r="R21" s="50"/>
      <c r="S21" s="50">
        <f t="shared" si="0"/>
        <v>31.349247497486033</v>
      </c>
      <c r="T21" s="50"/>
      <c r="U21" s="50">
        <f t="shared" si="0"/>
        <v>25.683279146068084</v>
      </c>
    </row>
    <row r="22" spans="3:27" s="5" customFormat="1" ht="15.75">
      <c r="C22" s="4" t="s">
        <v>37</v>
      </c>
      <c r="E22" s="37">
        <v>51</v>
      </c>
      <c r="F22" s="37"/>
      <c r="G22" s="37">
        <v>149</v>
      </c>
      <c r="H22" s="37"/>
      <c r="I22" s="37">
        <v>200</v>
      </c>
      <c r="J22" s="37"/>
      <c r="K22" s="37">
        <v>247.92979999999997</v>
      </c>
      <c r="L22" s="37"/>
      <c r="M22" s="37">
        <v>399.5769997159689</v>
      </c>
      <c r="N22" s="37"/>
      <c r="O22" s="37">
        <v>647.5067997159689</v>
      </c>
      <c r="P22" s="37"/>
      <c r="Q22" s="49">
        <f t="shared" si="1"/>
        <v>20.570338862048857</v>
      </c>
      <c r="R22" s="49"/>
      <c r="S22" s="49">
        <f t="shared" si="0"/>
        <v>37.28943360251306</v>
      </c>
      <c r="T22" s="49"/>
      <c r="U22" s="49">
        <f t="shared" si="0"/>
        <v>30.887706521032783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-27.11864406779661</v>
      </c>
      <c r="F25" s="51"/>
      <c r="G25" s="51">
        <f aca="true" t="shared" si="2" ref="G25:U25">IF(ISERR((G21-G12)/G12*100),"-",IF(((G21-G12)/G12*100)=0,"-",((G21-G12)/G12*100)))</f>
        <v>-22.61904761904762</v>
      </c>
      <c r="H25" s="51"/>
      <c r="I25" s="51">
        <f t="shared" si="2"/>
        <v>-23.788546255506606</v>
      </c>
      <c r="J25" s="51"/>
      <c r="K25" s="51">
        <f t="shared" si="2"/>
        <v>11.013302369934856</v>
      </c>
      <c r="L25" s="51"/>
      <c r="M25" s="51">
        <f t="shared" si="2"/>
        <v>9.068208430605369</v>
      </c>
      <c r="N25" s="51"/>
      <c r="O25" s="51">
        <f t="shared" si="2"/>
        <v>9.80772277963729</v>
      </c>
      <c r="P25" s="51"/>
      <c r="Q25" s="51">
        <f t="shared" si="2"/>
        <v>-34.34898847586984</v>
      </c>
      <c r="R25" s="51"/>
      <c r="S25" s="51">
        <f t="shared" si="2"/>
        <v>-29.05269693671919</v>
      </c>
      <c r="T25" s="51"/>
      <c r="U25" s="51">
        <f t="shared" si="2"/>
        <v>-30.595542995245477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-13.559322033898304</v>
      </c>
      <c r="F26" s="51"/>
      <c r="G26" s="51">
        <f aca="true" t="shared" si="3" ref="G26:U26">IF(ISERR((G22-G12)/G12*100),"-",IF(((G22-G12)/G12*100)=0,"-",((G22-G12)/G12*100)))</f>
        <v>-11.30952380952381</v>
      </c>
      <c r="H26" s="51"/>
      <c r="I26" s="51">
        <f t="shared" si="3"/>
        <v>-11.894273127753303</v>
      </c>
      <c r="J26" s="51"/>
      <c r="K26" s="51">
        <f t="shared" si="3"/>
        <v>6.306534214669643</v>
      </c>
      <c r="L26" s="51"/>
      <c r="M26" s="51">
        <f t="shared" si="3"/>
        <v>5.095090681550096</v>
      </c>
      <c r="N26" s="51"/>
      <c r="O26" s="51">
        <f t="shared" si="3"/>
        <v>5.555675056252668</v>
      </c>
      <c r="P26" s="51"/>
      <c r="Q26" s="51">
        <f t="shared" si="3"/>
        <v>-18.687333187301462</v>
      </c>
      <c r="R26" s="51"/>
      <c r="S26" s="51">
        <f t="shared" si="3"/>
        <v>-15.609306186129782</v>
      </c>
      <c r="T26" s="51"/>
      <c r="U26" s="51">
        <f t="shared" si="3"/>
        <v>-16.531511143012022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1:21" ht="14.25" customHeight="1">
      <c r="A28" s="5" t="s">
        <v>56</v>
      </c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2:21" ht="15.75">
      <c r="B29" s="7" t="s">
        <v>54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/>
      <c r="R29" s="50"/>
      <c r="S29" s="50"/>
      <c r="T29" s="50"/>
      <c r="U29" s="50"/>
    </row>
    <row r="30" spans="3:27" s="5" customFormat="1" ht="15.75">
      <c r="C30" s="4" t="s">
        <v>19</v>
      </c>
      <c r="E30" s="37">
        <v>45</v>
      </c>
      <c r="F30" s="37"/>
      <c r="G30" s="37">
        <v>346</v>
      </c>
      <c r="H30" s="37"/>
      <c r="I30" s="37">
        <v>391</v>
      </c>
      <c r="J30" s="37"/>
      <c r="K30" s="37">
        <v>160.7032</v>
      </c>
      <c r="L30" s="37"/>
      <c r="M30" s="37">
        <v>616.9046</v>
      </c>
      <c r="N30" s="37"/>
      <c r="O30" s="37">
        <v>777.6078</v>
      </c>
      <c r="P30" s="37"/>
      <c r="Q30" s="49">
        <f>IF(ISERR(E30/K30*100),"..",IF((E30/K30*100)=0,"-",(E30/K30)*100))</f>
        <v>28.001931511009115</v>
      </c>
      <c r="R30" s="49"/>
      <c r="S30" s="49">
        <f aca="true" t="shared" si="4" ref="S30:U40">IF(ISERR(G30/M30*100),"..",IF((G30/M30*100)=0,"-",(G30/M30)*100))</f>
        <v>56.08646782662993</v>
      </c>
      <c r="T30" s="49"/>
      <c r="U30" s="49">
        <f t="shared" si="4"/>
        <v>50.282417434598784</v>
      </c>
      <c r="V30" s="6"/>
      <c r="W30" s="6"/>
      <c r="X30" s="6"/>
      <c r="Y30" s="6"/>
      <c r="Z30" s="6"/>
      <c r="AA30" s="6"/>
    </row>
    <row r="31" spans="3:21" ht="15.75">
      <c r="C31" s="17" t="s">
        <v>38</v>
      </c>
      <c r="E31" s="12">
        <v>33</v>
      </c>
      <c r="F31" s="12"/>
      <c r="G31" s="12">
        <v>366</v>
      </c>
      <c r="H31" s="12"/>
      <c r="I31" s="12">
        <v>399</v>
      </c>
      <c r="J31" s="12"/>
      <c r="K31" s="12">
        <v>156.77100000000002</v>
      </c>
      <c r="L31" s="12"/>
      <c r="M31" s="12">
        <v>601.852</v>
      </c>
      <c r="N31" s="12"/>
      <c r="O31" s="12">
        <v>758.623</v>
      </c>
      <c r="P31" s="12"/>
      <c r="Q31" s="50">
        <f aca="true" t="shared" si="5" ref="Q31:Q40">IF(ISERR(E31/K31*100),"..",IF((E31/K31*100)=0,"-",(E31/K31)*100))</f>
        <v>21.049811508506036</v>
      </c>
      <c r="R31" s="50"/>
      <c r="S31" s="50">
        <f t="shared" si="4"/>
        <v>60.812292723127946</v>
      </c>
      <c r="T31" s="50"/>
      <c r="U31" s="50">
        <f t="shared" si="4"/>
        <v>52.59529436887623</v>
      </c>
    </row>
    <row r="32" spans="3:21" ht="15.75">
      <c r="C32" s="17" t="s">
        <v>39</v>
      </c>
      <c r="E32" s="12">
        <v>59</v>
      </c>
      <c r="F32" s="12"/>
      <c r="G32" s="12">
        <v>369</v>
      </c>
      <c r="H32" s="12"/>
      <c r="I32" s="12">
        <v>428</v>
      </c>
      <c r="J32" s="12"/>
      <c r="K32" s="12">
        <v>160.405</v>
      </c>
      <c r="L32" s="12"/>
      <c r="M32" s="12">
        <v>608.902</v>
      </c>
      <c r="N32" s="12"/>
      <c r="O32" s="12">
        <v>769.307</v>
      </c>
      <c r="P32" s="12"/>
      <c r="Q32" s="50">
        <f t="shared" si="5"/>
        <v>36.78189582618996</v>
      </c>
      <c r="R32" s="50"/>
      <c r="S32" s="50">
        <f t="shared" si="4"/>
        <v>60.60088487145714</v>
      </c>
      <c r="T32" s="50"/>
      <c r="U32" s="50">
        <f t="shared" si="4"/>
        <v>55.634486622375725</v>
      </c>
    </row>
    <row r="33" spans="3:21" ht="15.75">
      <c r="C33" s="17" t="s">
        <v>40</v>
      </c>
      <c r="E33" s="12">
        <v>34</v>
      </c>
      <c r="F33" s="12"/>
      <c r="G33" s="12">
        <v>357</v>
      </c>
      <c r="H33" s="12"/>
      <c r="I33" s="12">
        <v>391</v>
      </c>
      <c r="J33" s="12"/>
      <c r="K33" s="12">
        <v>162.181</v>
      </c>
      <c r="L33" s="12"/>
      <c r="M33" s="12">
        <v>618.316</v>
      </c>
      <c r="N33" s="12"/>
      <c r="O33" s="12">
        <v>780.4970000000001</v>
      </c>
      <c r="P33" s="12"/>
      <c r="Q33" s="50">
        <f t="shared" si="5"/>
        <v>20.96423132179478</v>
      </c>
      <c r="R33" s="50"/>
      <c r="S33" s="50">
        <f t="shared" si="4"/>
        <v>57.737467573214985</v>
      </c>
      <c r="T33" s="50"/>
      <c r="U33" s="50">
        <f t="shared" si="4"/>
        <v>50.09628480314466</v>
      </c>
    </row>
    <row r="34" spans="3:21" ht="15.75">
      <c r="C34" s="17" t="s">
        <v>41</v>
      </c>
      <c r="E34" s="12">
        <v>37</v>
      </c>
      <c r="F34" s="12"/>
      <c r="G34" s="12">
        <v>329</v>
      </c>
      <c r="H34" s="12"/>
      <c r="I34" s="12">
        <v>366</v>
      </c>
      <c r="J34" s="12"/>
      <c r="K34" s="12">
        <v>161.518</v>
      </c>
      <c r="L34" s="12"/>
      <c r="M34" s="12">
        <v>623.344</v>
      </c>
      <c r="N34" s="12"/>
      <c r="O34" s="12">
        <v>784.8620000000001</v>
      </c>
      <c r="P34" s="12"/>
      <c r="Q34" s="50">
        <f t="shared" si="5"/>
        <v>22.90766354214391</v>
      </c>
      <c r="R34" s="50"/>
      <c r="S34" s="50">
        <f t="shared" si="4"/>
        <v>52.77984547858004</v>
      </c>
      <c r="T34" s="50"/>
      <c r="U34" s="50">
        <f t="shared" si="4"/>
        <v>46.63240161964778</v>
      </c>
    </row>
    <row r="35" spans="3:21" ht="15.75">
      <c r="C35" s="17" t="s">
        <v>42</v>
      </c>
      <c r="E35" s="12">
        <v>63</v>
      </c>
      <c r="F35" s="12"/>
      <c r="G35" s="12">
        <v>308</v>
      </c>
      <c r="H35" s="12"/>
      <c r="I35" s="12">
        <v>371</v>
      </c>
      <c r="J35" s="12"/>
      <c r="K35" s="12">
        <v>162.641</v>
      </c>
      <c r="L35" s="12"/>
      <c r="M35" s="12">
        <v>632.1089999999999</v>
      </c>
      <c r="N35" s="12"/>
      <c r="O35" s="12">
        <v>794.75</v>
      </c>
      <c r="P35" s="12"/>
      <c r="Q35" s="50">
        <f t="shared" si="5"/>
        <v>38.73562016957594</v>
      </c>
      <c r="R35" s="50"/>
      <c r="S35" s="50">
        <f t="shared" si="4"/>
        <v>48.72577356120543</v>
      </c>
      <c r="T35" s="50"/>
      <c r="U35" s="50">
        <f t="shared" si="4"/>
        <v>46.68134633532557</v>
      </c>
    </row>
    <row r="36" spans="3:21" ht="15.75">
      <c r="C36" s="17" t="s">
        <v>43</v>
      </c>
      <c r="E36" s="12">
        <v>50</v>
      </c>
      <c r="F36" s="12"/>
      <c r="G36" s="12">
        <v>346</v>
      </c>
      <c r="H36" s="12"/>
      <c r="I36" s="12">
        <v>396</v>
      </c>
      <c r="J36" s="12"/>
      <c r="K36" s="12">
        <v>160.977</v>
      </c>
      <c r="L36" s="12"/>
      <c r="M36" s="12">
        <v>644.824998783693</v>
      </c>
      <c r="N36" s="12"/>
      <c r="O36" s="12">
        <v>805.801998783693</v>
      </c>
      <c r="P36" s="12"/>
      <c r="Q36" s="50">
        <f t="shared" si="5"/>
        <v>31.060337812234046</v>
      </c>
      <c r="R36" s="50"/>
      <c r="S36" s="50">
        <f t="shared" si="4"/>
        <v>53.65796931766691</v>
      </c>
      <c r="T36" s="50"/>
      <c r="U36" s="50">
        <f t="shared" si="4"/>
        <v>49.14358621568783</v>
      </c>
    </row>
    <row r="37" spans="3:21" ht="15.75">
      <c r="C37" s="17" t="s">
        <v>44</v>
      </c>
      <c r="E37" s="12">
        <v>44</v>
      </c>
      <c r="F37" s="12"/>
      <c r="G37" s="12">
        <v>331</v>
      </c>
      <c r="H37" s="12"/>
      <c r="I37" s="12">
        <v>375</v>
      </c>
      <c r="J37" s="12"/>
      <c r="K37" s="12">
        <v>162.77200000000002</v>
      </c>
      <c r="L37" s="12"/>
      <c r="M37" s="12">
        <v>648.298</v>
      </c>
      <c r="N37" s="12"/>
      <c r="O37" s="12">
        <v>811.07</v>
      </c>
      <c r="P37" s="12"/>
      <c r="Q37" s="50">
        <f t="shared" si="5"/>
        <v>27.031676209667506</v>
      </c>
      <c r="R37" s="50"/>
      <c r="S37" s="50">
        <f t="shared" si="4"/>
        <v>51.05676710401698</v>
      </c>
      <c r="T37" s="50"/>
      <c r="U37" s="50">
        <f t="shared" si="4"/>
        <v>46.23522014129483</v>
      </c>
    </row>
    <row r="38" spans="3:21" ht="15.75">
      <c r="C38" s="17" t="s">
        <v>45</v>
      </c>
      <c r="E38" s="12">
        <v>49</v>
      </c>
      <c r="F38" s="12"/>
      <c r="G38" s="12">
        <v>339</v>
      </c>
      <c r="H38" s="12"/>
      <c r="I38" s="12">
        <v>388</v>
      </c>
      <c r="J38" s="12"/>
      <c r="K38" s="12">
        <v>169.366</v>
      </c>
      <c r="L38" s="12"/>
      <c r="M38" s="12">
        <v>642.222</v>
      </c>
      <c r="N38" s="12"/>
      <c r="O38" s="12">
        <v>811.588</v>
      </c>
      <c r="P38" s="12"/>
      <c r="Q38" s="50">
        <f t="shared" si="5"/>
        <v>28.93142661455073</v>
      </c>
      <c r="R38" s="50"/>
      <c r="S38" s="50">
        <f t="shared" si="4"/>
        <v>52.78548539290152</v>
      </c>
      <c r="T38" s="50"/>
      <c r="U38" s="50">
        <f t="shared" si="4"/>
        <v>47.80750824309872</v>
      </c>
    </row>
    <row r="39" spans="3:21" ht="15.75">
      <c r="C39" s="17" t="s">
        <v>46</v>
      </c>
      <c r="E39" s="12">
        <v>41</v>
      </c>
      <c r="F39" s="12"/>
      <c r="G39" s="12">
        <v>358</v>
      </c>
      <c r="H39" s="12"/>
      <c r="I39" s="12">
        <v>399</v>
      </c>
      <c r="J39" s="12"/>
      <c r="K39" s="12">
        <v>168.99699999999999</v>
      </c>
      <c r="L39" s="12"/>
      <c r="M39" s="12">
        <v>663.611</v>
      </c>
      <c r="N39" s="12"/>
      <c r="O39" s="12">
        <v>832.608</v>
      </c>
      <c r="P39" s="12"/>
      <c r="Q39" s="50">
        <f t="shared" si="5"/>
        <v>24.260785694420615</v>
      </c>
      <c r="R39" s="50"/>
      <c r="S39" s="50">
        <f t="shared" si="4"/>
        <v>53.947267299668034</v>
      </c>
      <c r="T39" s="50"/>
      <c r="U39" s="50">
        <f t="shared" si="4"/>
        <v>47.92171105730428</v>
      </c>
    </row>
    <row r="40" spans="3:27" s="5" customFormat="1" ht="15.75">
      <c r="C40" s="4" t="s">
        <v>37</v>
      </c>
      <c r="E40" s="37">
        <v>49</v>
      </c>
      <c r="F40" s="37"/>
      <c r="G40" s="37">
        <v>336</v>
      </c>
      <c r="H40" s="37"/>
      <c r="I40" s="37">
        <v>386</v>
      </c>
      <c r="J40" s="37"/>
      <c r="K40" s="37">
        <v>164.95059999999998</v>
      </c>
      <c r="L40" s="37"/>
      <c r="M40" s="37">
        <v>646.2129997567386</v>
      </c>
      <c r="N40" s="37"/>
      <c r="O40" s="37">
        <v>811.1635997567386</v>
      </c>
      <c r="P40" s="37"/>
      <c r="Q40" s="49">
        <f t="shared" si="5"/>
        <v>29.70586345245183</v>
      </c>
      <c r="R40" s="49"/>
      <c r="S40" s="49">
        <f t="shared" si="4"/>
        <v>51.99523997915306</v>
      </c>
      <c r="T40" s="49"/>
      <c r="U40" s="49">
        <f t="shared" si="4"/>
        <v>47.58596171176299</v>
      </c>
      <c r="V40" s="6"/>
      <c r="W40" s="6"/>
      <c r="X40" s="6"/>
      <c r="Y40" s="6"/>
      <c r="Z40" s="6"/>
      <c r="AA40" s="6"/>
    </row>
    <row r="41" spans="3:21" ht="9" customHeight="1">
      <c r="C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3:21" ht="15.75">
      <c r="C42" s="9" t="s">
        <v>28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/>
      <c r="R42" s="50"/>
      <c r="S42" s="50"/>
      <c r="T42" s="50"/>
      <c r="U42" s="50"/>
    </row>
    <row r="43" spans="4:21" ht="15.75">
      <c r="D43" s="9">
        <v>2002</v>
      </c>
      <c r="E43" s="51">
        <f>IF(ISERR((E39-E30)/E30*100),"-",IF(((E39-E30)/E30*100)=0,"-",((E39-E30)/E30*100)))</f>
        <v>-8.88888888888889</v>
      </c>
      <c r="F43" s="51"/>
      <c r="G43" s="51">
        <f aca="true" t="shared" si="6" ref="G43:U43">IF(ISERR((G39-G30)/G30*100),"-",IF(((G39-G30)/G30*100)=0,"-",((G39-G30)/G30*100)))</f>
        <v>3.4682080924855487</v>
      </c>
      <c r="H43" s="51"/>
      <c r="I43" s="51">
        <f t="shared" si="6"/>
        <v>2.0460358056265986</v>
      </c>
      <c r="J43" s="51"/>
      <c r="K43" s="51">
        <f t="shared" si="6"/>
        <v>5.160942657022371</v>
      </c>
      <c r="L43" s="51"/>
      <c r="M43" s="51">
        <f t="shared" si="6"/>
        <v>7.571089597970258</v>
      </c>
      <c r="N43" s="51"/>
      <c r="O43" s="51">
        <f t="shared" si="6"/>
        <v>7.07300003935145</v>
      </c>
      <c r="P43" s="51"/>
      <c r="Q43" s="51">
        <f t="shared" si="6"/>
        <v>-13.360313430941886</v>
      </c>
      <c r="R43" s="51"/>
      <c r="S43" s="51">
        <f t="shared" si="6"/>
        <v>-3.814111691922589</v>
      </c>
      <c r="T43" s="51"/>
      <c r="U43" s="51">
        <f t="shared" si="6"/>
        <v>-4.694894354204475</v>
      </c>
    </row>
    <row r="44" spans="4:21" ht="15.75">
      <c r="D44" s="9" t="s">
        <v>37</v>
      </c>
      <c r="E44" s="51">
        <f>IF(ISERR((E40-E30)/E30*100),"-",IF(((E40-E30)/E30*100)=0,"-",((E40-E30)/E30*100)))</f>
        <v>8.88888888888889</v>
      </c>
      <c r="F44" s="51"/>
      <c r="G44" s="51">
        <f aca="true" t="shared" si="7" ref="G44:U44">IF(ISERR((G40-G30)/G30*100),"-",IF(((G40-G30)/G30*100)=0,"-",((G40-G30)/G30*100)))</f>
        <v>-2.8901734104046244</v>
      </c>
      <c r="H44" s="51"/>
      <c r="I44" s="51">
        <f t="shared" si="7"/>
        <v>-1.278772378516624</v>
      </c>
      <c r="J44" s="51"/>
      <c r="K44" s="51">
        <f t="shared" si="7"/>
        <v>2.6430089755524286</v>
      </c>
      <c r="L44" s="51"/>
      <c r="M44" s="51">
        <f t="shared" si="7"/>
        <v>4.750880404642565</v>
      </c>
      <c r="N44" s="51"/>
      <c r="O44" s="51">
        <f t="shared" si="7"/>
        <v>4.315260180869915</v>
      </c>
      <c r="P44" s="51"/>
      <c r="Q44" s="51">
        <f t="shared" si="7"/>
        <v>6.08505145715682</v>
      </c>
      <c r="R44" s="51"/>
      <c r="S44" s="51">
        <f t="shared" si="7"/>
        <v>-7.294500805654845</v>
      </c>
      <c r="T44" s="51"/>
      <c r="U44" s="51">
        <f t="shared" si="7"/>
        <v>-5.362621489595271</v>
      </c>
    </row>
    <row r="45" spans="4:21" ht="8.25" customHeight="1"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2:21" ht="15.75">
      <c r="B46" s="7" t="s">
        <v>55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  <c r="R46" s="50"/>
      <c r="S46" s="50"/>
      <c r="T46" s="50"/>
      <c r="U46" s="50"/>
    </row>
    <row r="47" spans="3:27" s="5" customFormat="1" ht="15.75">
      <c r="C47" s="4" t="s">
        <v>19</v>
      </c>
      <c r="E47" s="37">
        <v>43</v>
      </c>
      <c r="F47" s="37"/>
      <c r="G47" s="37">
        <v>317</v>
      </c>
      <c r="H47" s="37"/>
      <c r="I47" s="37">
        <v>359</v>
      </c>
      <c r="J47" s="37"/>
      <c r="K47" s="37">
        <v>282.39099999999996</v>
      </c>
      <c r="L47" s="37"/>
      <c r="M47" s="37">
        <v>611.2474</v>
      </c>
      <c r="N47" s="37"/>
      <c r="O47" s="37">
        <v>893.6384</v>
      </c>
      <c r="P47" s="37"/>
      <c r="Q47" s="49">
        <f>IF(ISERR(E47/K47*100),"..",IF((E47/K47*100)=0,"-",(E47/K47)*100))</f>
        <v>15.227114178568016</v>
      </c>
      <c r="R47" s="49"/>
      <c r="S47" s="49">
        <f aca="true" t="shared" si="8" ref="S47:U57">IF(ISERR(G47/M47*100),"..",IF((G47/M47*100)=0,"-",(G47/M47)*100))</f>
        <v>51.861161290829216</v>
      </c>
      <c r="T47" s="49"/>
      <c r="U47" s="49">
        <f t="shared" si="8"/>
        <v>40.172848436235505</v>
      </c>
      <c r="V47" s="6"/>
      <c r="W47" s="6"/>
      <c r="X47" s="6"/>
      <c r="Y47" s="6"/>
      <c r="Z47" s="6"/>
      <c r="AA47" s="6"/>
    </row>
    <row r="48" spans="3:21" ht="15.75">
      <c r="C48" s="17" t="s">
        <v>38</v>
      </c>
      <c r="E48" s="12">
        <v>36</v>
      </c>
      <c r="F48" s="12"/>
      <c r="G48" s="12">
        <v>321</v>
      </c>
      <c r="H48" s="12"/>
      <c r="I48" s="12">
        <v>357</v>
      </c>
      <c r="J48" s="12"/>
      <c r="K48" s="12">
        <v>268.484</v>
      </c>
      <c r="L48" s="12"/>
      <c r="M48" s="12">
        <v>589.246</v>
      </c>
      <c r="N48" s="12"/>
      <c r="O48" s="12">
        <v>857.73</v>
      </c>
      <c r="P48" s="12"/>
      <c r="Q48" s="50">
        <f aca="true" t="shared" si="9" ref="Q48:Q57">IF(ISERR(E48/K48*100),"..",IF((E48/K48*100)=0,"-",(E48/K48)*100))</f>
        <v>13.40862025297597</v>
      </c>
      <c r="R48" s="50"/>
      <c r="S48" s="50">
        <f t="shared" si="8"/>
        <v>54.47639865183642</v>
      </c>
      <c r="T48" s="50"/>
      <c r="U48" s="50">
        <f t="shared" si="8"/>
        <v>41.6214892798433</v>
      </c>
    </row>
    <row r="49" spans="3:21" ht="15.75">
      <c r="C49" s="17" t="s">
        <v>39</v>
      </c>
      <c r="E49" s="12">
        <v>45</v>
      </c>
      <c r="F49" s="12"/>
      <c r="G49" s="12">
        <v>319</v>
      </c>
      <c r="H49" s="12"/>
      <c r="I49" s="12">
        <v>364</v>
      </c>
      <c r="J49" s="12"/>
      <c r="K49" s="12">
        <v>275.965</v>
      </c>
      <c r="L49" s="12"/>
      <c r="M49" s="12">
        <v>598.531</v>
      </c>
      <c r="N49" s="12"/>
      <c r="O49" s="12">
        <v>874.4959999999999</v>
      </c>
      <c r="P49" s="12"/>
      <c r="Q49" s="50">
        <f t="shared" si="9"/>
        <v>16.306415668653635</v>
      </c>
      <c r="R49" s="50"/>
      <c r="S49" s="50">
        <f t="shared" si="8"/>
        <v>53.29715586995495</v>
      </c>
      <c r="T49" s="50"/>
      <c r="U49" s="50">
        <f t="shared" si="8"/>
        <v>41.62397540983607</v>
      </c>
    </row>
    <row r="50" spans="3:21" ht="15.75">
      <c r="C50" s="17" t="s">
        <v>40</v>
      </c>
      <c r="E50" s="12">
        <v>46</v>
      </c>
      <c r="F50" s="12"/>
      <c r="G50" s="12">
        <v>291</v>
      </c>
      <c r="H50" s="12"/>
      <c r="I50" s="12">
        <v>337</v>
      </c>
      <c r="J50" s="12"/>
      <c r="K50" s="12">
        <v>283.758</v>
      </c>
      <c r="L50" s="12"/>
      <c r="M50" s="12">
        <v>614.913</v>
      </c>
      <c r="N50" s="12"/>
      <c r="O50" s="12">
        <v>898.671</v>
      </c>
      <c r="P50" s="12"/>
      <c r="Q50" s="50">
        <f t="shared" si="9"/>
        <v>16.21099669436633</v>
      </c>
      <c r="R50" s="50"/>
      <c r="S50" s="50">
        <f t="shared" si="8"/>
        <v>47.32376775251133</v>
      </c>
      <c r="T50" s="50"/>
      <c r="U50" s="50">
        <f t="shared" si="8"/>
        <v>37.499819177429785</v>
      </c>
    </row>
    <row r="51" spans="3:21" ht="15.75">
      <c r="C51" s="17" t="s">
        <v>41</v>
      </c>
      <c r="E51" s="12">
        <v>43</v>
      </c>
      <c r="F51" s="12"/>
      <c r="G51" s="12">
        <v>336</v>
      </c>
      <c r="H51" s="12"/>
      <c r="I51" s="12">
        <v>379</v>
      </c>
      <c r="J51" s="12"/>
      <c r="K51" s="12">
        <v>288.558</v>
      </c>
      <c r="L51" s="12"/>
      <c r="M51" s="12">
        <v>624.298</v>
      </c>
      <c r="N51" s="12"/>
      <c r="O51" s="12">
        <v>912.856</v>
      </c>
      <c r="P51" s="12"/>
      <c r="Q51" s="50">
        <f t="shared" si="9"/>
        <v>14.901683543689655</v>
      </c>
      <c r="R51" s="50"/>
      <c r="S51" s="50">
        <f t="shared" si="8"/>
        <v>53.82045113071001</v>
      </c>
      <c r="T51" s="50"/>
      <c r="U51" s="50">
        <f t="shared" si="8"/>
        <v>41.518048848887446</v>
      </c>
    </row>
    <row r="52" spans="3:21" ht="15.75">
      <c r="C52" s="17" t="s">
        <v>42</v>
      </c>
      <c r="E52" s="12">
        <v>43</v>
      </c>
      <c r="F52" s="12"/>
      <c r="G52" s="12">
        <v>317</v>
      </c>
      <c r="H52" s="12"/>
      <c r="I52" s="12">
        <v>360</v>
      </c>
      <c r="J52" s="12"/>
      <c r="K52" s="12">
        <v>295.19</v>
      </c>
      <c r="L52" s="12"/>
      <c r="M52" s="12">
        <v>629.249</v>
      </c>
      <c r="N52" s="12"/>
      <c r="O52" s="12">
        <v>924.4390000000001</v>
      </c>
      <c r="P52" s="12"/>
      <c r="Q52" s="50">
        <f t="shared" si="9"/>
        <v>14.56688912226024</v>
      </c>
      <c r="R52" s="50"/>
      <c r="S52" s="50">
        <f t="shared" si="8"/>
        <v>50.377513512139075</v>
      </c>
      <c r="T52" s="50"/>
      <c r="U52" s="50">
        <f t="shared" si="8"/>
        <v>38.942537041384014</v>
      </c>
    </row>
    <row r="53" spans="3:21" ht="15.75">
      <c r="C53" s="17" t="s">
        <v>43</v>
      </c>
      <c r="E53" s="12">
        <v>29</v>
      </c>
      <c r="F53" s="12"/>
      <c r="G53" s="48">
        <v>324</v>
      </c>
      <c r="H53" s="12"/>
      <c r="I53" s="12">
        <v>353</v>
      </c>
      <c r="J53" s="12"/>
      <c r="K53" s="12">
        <v>297.647</v>
      </c>
      <c r="L53" s="12"/>
      <c r="M53" s="12">
        <v>640.1349997954817</v>
      </c>
      <c r="N53" s="12"/>
      <c r="O53" s="12">
        <v>937.7819997954816</v>
      </c>
      <c r="P53" s="12"/>
      <c r="Q53" s="50">
        <f t="shared" si="9"/>
        <v>9.743084929463425</v>
      </c>
      <c r="R53" s="50"/>
      <c r="S53" s="50">
        <f t="shared" si="8"/>
        <v>50.61432355729893</v>
      </c>
      <c r="T53" s="50"/>
      <c r="U53" s="50">
        <f t="shared" si="8"/>
        <v>37.64201062474912</v>
      </c>
    </row>
    <row r="54" spans="3:21" ht="15.75">
      <c r="C54" s="17" t="s">
        <v>44</v>
      </c>
      <c r="E54" s="12">
        <v>28</v>
      </c>
      <c r="F54" s="12"/>
      <c r="G54" s="12">
        <v>315</v>
      </c>
      <c r="H54" s="12"/>
      <c r="I54" s="12">
        <v>343</v>
      </c>
      <c r="J54" s="12"/>
      <c r="K54" s="12">
        <v>297.197</v>
      </c>
      <c r="L54" s="12"/>
      <c r="M54" s="12">
        <v>650.4</v>
      </c>
      <c r="N54" s="12"/>
      <c r="O54" s="12">
        <v>947.597</v>
      </c>
      <c r="P54" s="12"/>
      <c r="Q54" s="50">
        <f t="shared" si="9"/>
        <v>9.421360242532732</v>
      </c>
      <c r="R54" s="50"/>
      <c r="S54" s="50">
        <f t="shared" si="8"/>
        <v>48.43173431734317</v>
      </c>
      <c r="T54" s="50"/>
      <c r="U54" s="50">
        <f t="shared" si="8"/>
        <v>36.196822066764675</v>
      </c>
    </row>
    <row r="55" spans="3:21" ht="15.75">
      <c r="C55" s="17" t="s">
        <v>45</v>
      </c>
      <c r="E55" s="12">
        <v>36</v>
      </c>
      <c r="F55" s="12"/>
      <c r="G55" s="12">
        <v>258</v>
      </c>
      <c r="H55" s="12"/>
      <c r="I55" s="12">
        <v>294</v>
      </c>
      <c r="J55" s="12"/>
      <c r="K55" s="12">
        <v>268.561</v>
      </c>
      <c r="L55" s="12"/>
      <c r="M55" s="12">
        <v>649.182</v>
      </c>
      <c r="N55" s="12"/>
      <c r="O55" s="12">
        <v>917.7429999999999</v>
      </c>
      <c r="P55" s="12"/>
      <c r="Q55" s="50">
        <f t="shared" si="9"/>
        <v>13.404775823742094</v>
      </c>
      <c r="R55" s="50"/>
      <c r="S55" s="50">
        <f t="shared" si="8"/>
        <v>39.7423218758376</v>
      </c>
      <c r="T55" s="50"/>
      <c r="U55" s="50">
        <f t="shared" si="8"/>
        <v>32.03511222640761</v>
      </c>
    </row>
    <row r="56" spans="3:21" ht="15.75">
      <c r="C56" s="17" t="s">
        <v>46</v>
      </c>
      <c r="E56" s="12">
        <v>41</v>
      </c>
      <c r="F56" s="12"/>
      <c r="G56" s="12">
        <v>365</v>
      </c>
      <c r="H56" s="12"/>
      <c r="I56" s="12">
        <v>406</v>
      </c>
      <c r="J56" s="12"/>
      <c r="K56" s="12">
        <v>274.897</v>
      </c>
      <c r="L56" s="12"/>
      <c r="M56" s="12">
        <v>677.14</v>
      </c>
      <c r="N56" s="12"/>
      <c r="O56" s="12">
        <v>952.037</v>
      </c>
      <c r="P56" s="12"/>
      <c r="Q56" s="50">
        <f t="shared" si="9"/>
        <v>14.91467713361732</v>
      </c>
      <c r="R56" s="50"/>
      <c r="S56" s="50">
        <f t="shared" si="8"/>
        <v>53.90318102608028</v>
      </c>
      <c r="T56" s="50"/>
      <c r="U56" s="50">
        <f t="shared" si="8"/>
        <v>42.64540138671081</v>
      </c>
    </row>
    <row r="57" spans="3:27" s="5" customFormat="1" ht="15.75">
      <c r="C57" s="4" t="s">
        <v>37</v>
      </c>
      <c r="E57" s="37">
        <v>35</v>
      </c>
      <c r="F57" s="37"/>
      <c r="G57" s="37">
        <v>316</v>
      </c>
      <c r="H57" s="37"/>
      <c r="I57" s="37">
        <v>351</v>
      </c>
      <c r="J57" s="37"/>
      <c r="K57" s="37">
        <v>286.6984</v>
      </c>
      <c r="L57" s="37"/>
      <c r="M57" s="37">
        <v>649.2211999590962</v>
      </c>
      <c r="N57" s="37"/>
      <c r="O57" s="37">
        <v>935.9195999590963</v>
      </c>
      <c r="P57" s="37"/>
      <c r="Q57" s="49">
        <f t="shared" si="9"/>
        <v>12.207950933803607</v>
      </c>
      <c r="R57" s="49"/>
      <c r="S57" s="49">
        <f t="shared" si="8"/>
        <v>48.673703203147</v>
      </c>
      <c r="T57" s="49"/>
      <c r="U57" s="49">
        <f t="shared" si="8"/>
        <v>37.50322143219783</v>
      </c>
      <c r="V57" s="6"/>
      <c r="W57" s="6"/>
      <c r="X57" s="6"/>
      <c r="Y57" s="6"/>
      <c r="Z57" s="6"/>
      <c r="AA57" s="6"/>
    </row>
    <row r="58" spans="3:21" ht="9" customHeight="1">
      <c r="C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3:21" ht="15.75">
      <c r="C59" s="9" t="s">
        <v>28</v>
      </c>
      <c r="E59" s="12"/>
      <c r="F59" s="12"/>
      <c r="H59" s="12"/>
      <c r="I59" s="12"/>
      <c r="J59" s="12"/>
      <c r="K59" s="12"/>
      <c r="L59" s="12"/>
      <c r="M59" s="12"/>
      <c r="N59" s="12"/>
      <c r="O59" s="12"/>
      <c r="P59" s="12"/>
      <c r="Q59" s="50"/>
      <c r="R59" s="50"/>
      <c r="S59" s="50"/>
      <c r="T59" s="50"/>
      <c r="U59" s="50"/>
    </row>
    <row r="60" spans="4:21" ht="15.75">
      <c r="D60" s="9">
        <v>2002</v>
      </c>
      <c r="E60" s="51">
        <f>IF(ISERR((E56-E47)/E47*100),"-",IF(((E56-E47)/E47*100)=0,"-",((E56-E47)/E47*100)))</f>
        <v>-4.651162790697675</v>
      </c>
      <c r="F60" s="51"/>
      <c r="G60" s="51">
        <f aca="true" t="shared" si="10" ref="G60:U60">IF(ISERR((G56-G47)/G47*100),"-",IF(((G56-G47)/G47*100)=0,"-",((G56-G47)/G47*100)))</f>
        <v>15.141955835962145</v>
      </c>
      <c r="H60" s="51"/>
      <c r="I60" s="51">
        <f t="shared" si="10"/>
        <v>13.09192200557103</v>
      </c>
      <c r="J60" s="51"/>
      <c r="K60" s="51">
        <f t="shared" si="10"/>
        <v>-2.653767294283448</v>
      </c>
      <c r="L60" s="51"/>
      <c r="M60" s="51">
        <f t="shared" si="10"/>
        <v>10.780021313792094</v>
      </c>
      <c r="N60" s="51"/>
      <c r="O60" s="51">
        <f t="shared" si="10"/>
        <v>6.534925088268364</v>
      </c>
      <c r="P60" s="51"/>
      <c r="Q60" s="51">
        <f t="shared" si="10"/>
        <v>-2.0518467339691195</v>
      </c>
      <c r="R60" s="51"/>
      <c r="S60" s="51">
        <f t="shared" si="10"/>
        <v>3.937473987132186</v>
      </c>
      <c r="T60" s="51"/>
      <c r="U60" s="51">
        <f t="shared" si="10"/>
        <v>6.15478624673546</v>
      </c>
    </row>
    <row r="61" spans="4:21" ht="15.75">
      <c r="D61" s="9" t="s">
        <v>37</v>
      </c>
      <c r="E61" s="51">
        <f>IF(ISERR((E57-E47)/E47*100),"-",IF(((E57-E47)/E47*100)=0,"-",((E57-E47)/E47*100)))</f>
        <v>-18.6046511627907</v>
      </c>
      <c r="F61" s="51"/>
      <c r="G61" s="51">
        <f aca="true" t="shared" si="11" ref="G61:U61">IF(ISERR((G57-G47)/G47*100),"-",IF(((G57-G47)/G47*100)=0,"-",((G57-G47)/G47*100)))</f>
        <v>-0.31545741324921134</v>
      </c>
      <c r="H61" s="51"/>
      <c r="I61" s="51">
        <f t="shared" si="11"/>
        <v>-2.2284122562674096</v>
      </c>
      <c r="J61" s="51"/>
      <c r="K61" s="51">
        <f t="shared" si="11"/>
        <v>1.5253318979712633</v>
      </c>
      <c r="L61" s="51"/>
      <c r="M61" s="51">
        <f t="shared" si="11"/>
        <v>6.212509036291403</v>
      </c>
      <c r="N61" s="51"/>
      <c r="O61" s="51">
        <f t="shared" si="11"/>
        <v>4.731354422448305</v>
      </c>
      <c r="P61" s="51"/>
      <c r="Q61" s="51">
        <f t="shared" si="11"/>
        <v>-19.82754715935502</v>
      </c>
      <c r="R61" s="51"/>
      <c r="S61" s="51">
        <f t="shared" si="11"/>
        <v>-6.146137125251504</v>
      </c>
      <c r="T61" s="51"/>
      <c r="U61" s="51">
        <f t="shared" si="11"/>
        <v>-6.645351544526515</v>
      </c>
    </row>
    <row r="62" spans="1:22" ht="6.75" customHeight="1" thickBot="1">
      <c r="A62" s="13"/>
      <c r="B62" s="13"/>
      <c r="C62" s="13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4:21" ht="7.5" customHeight="1">
      <c r="D63" s="9"/>
      <c r="E63" s="12"/>
      <c r="F63" s="12"/>
      <c r="G63" s="12"/>
      <c r="H63" s="12"/>
      <c r="I63" s="12"/>
      <c r="J63" s="41"/>
      <c r="K63" s="41"/>
      <c r="L63" s="41"/>
      <c r="M63" s="41"/>
      <c r="N63" s="41"/>
      <c r="O63" s="41"/>
      <c r="P63" s="41"/>
      <c r="Q63" s="12"/>
      <c r="R63" s="12"/>
      <c r="S63" s="12"/>
      <c r="T63" s="12"/>
      <c r="U63" s="12"/>
    </row>
    <row r="64" spans="1:22" ht="15.75">
      <c r="A64" s="7" t="s">
        <v>31</v>
      </c>
      <c r="B64" s="5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1" ht="15.75">
      <c r="A65" s="7" t="s">
        <v>92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93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7" t="s">
        <v>94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7.5" customHeight="1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1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7.5" customHeight="1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5:21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7.5" customHeight="1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2" ht="15.75">
      <c r="A113" s="5"/>
      <c r="B113" s="5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5:21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7.5" customHeight="1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5:21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7.5" customHeight="1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5:21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7.5" customHeight="1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12"/>
      <c r="L170" s="12"/>
      <c r="M170" s="12"/>
      <c r="N170" s="12"/>
      <c r="O170" s="12"/>
      <c r="P170" s="12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.75">
      <c r="A176" s="6"/>
      <c r="B176" s="6"/>
      <c r="C176" s="6"/>
      <c r="D176" s="4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1"/>
      <c r="L177" s="41"/>
      <c r="M177" s="41"/>
      <c r="N177" s="41"/>
      <c r="O177" s="41"/>
      <c r="P177" s="41"/>
      <c r="Q177" s="44"/>
      <c r="R177" s="44"/>
      <c r="S177" s="44"/>
      <c r="T177" s="44"/>
      <c r="U177" s="45"/>
    </row>
    <row r="178" spans="2:21" ht="18.75">
      <c r="B178" s="43"/>
      <c r="C178" s="43"/>
      <c r="D178" s="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</row>
    <row r="179" spans="11:16" ht="15.75">
      <c r="K179" s="44"/>
      <c r="L179" s="44"/>
      <c r="M179" s="44"/>
      <c r="N179" s="44"/>
      <c r="O179" s="44"/>
      <c r="P179" s="44"/>
    </row>
    <row r="182" ht="18" customHeight="1"/>
    <row r="185" ht="15.75">
      <c r="V185" s="46"/>
    </row>
    <row r="187" ht="15.75">
      <c r="V187" s="35"/>
    </row>
    <row r="197" ht="15.75">
      <c r="V197" s="35"/>
    </row>
    <row r="234" ht="6.75" customHeight="1"/>
    <row r="238" ht="9" customHeight="1"/>
    <row r="241" ht="15.75">
      <c r="V241" s="35"/>
    </row>
    <row r="242" spans="4:22" ht="15.75">
      <c r="D242" s="21"/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51" ht="15.75">
      <c r="V251" s="47"/>
    </row>
    <row r="263" spans="1:4" ht="15.75">
      <c r="A263" s="21"/>
      <c r="B263" s="21"/>
      <c r="C263" s="21"/>
      <c r="D263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3"/>
  <sheetViews>
    <sheetView workbookViewId="0" topLeftCell="A48">
      <selection activeCell="A64" sqref="A64:IV6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164</v>
      </c>
      <c r="F12" s="37"/>
      <c r="G12" s="37">
        <v>349</v>
      </c>
      <c r="H12" s="37"/>
      <c r="I12" s="37">
        <v>513</v>
      </c>
      <c r="J12" s="37"/>
      <c r="K12" s="37">
        <v>1216.5512</v>
      </c>
      <c r="L12" s="37"/>
      <c r="M12" s="37">
        <v>848.2436</v>
      </c>
      <c r="N12" s="37"/>
      <c r="O12" s="37">
        <v>2064.7948</v>
      </c>
      <c r="P12" s="38"/>
      <c r="Q12" s="49">
        <f>IF(ISERR(E12/K12*100),"..",IF((E12/K12*100)=0,"-",(E12/K12)*100))</f>
        <v>13.480731431607646</v>
      </c>
      <c r="R12" s="49"/>
      <c r="S12" s="49">
        <f aca="true" t="shared" si="0" ref="S12:U22">IF(ISERR(G12/M12*100),"..",IF((G12/M12*100)=0,"-",(G12/M12)*100))</f>
        <v>41.14384122674194</v>
      </c>
      <c r="T12" s="49"/>
      <c r="U12" s="49">
        <f t="shared" si="0"/>
        <v>24.845083879521585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215</v>
      </c>
      <c r="F13" s="12"/>
      <c r="G13" s="12">
        <v>335</v>
      </c>
      <c r="H13" s="12"/>
      <c r="I13" s="12">
        <v>550</v>
      </c>
      <c r="J13" s="12"/>
      <c r="K13" s="12">
        <v>1148.557</v>
      </c>
      <c r="L13" s="12"/>
      <c r="M13" s="12">
        <v>819.288</v>
      </c>
      <c r="N13" s="12"/>
      <c r="O13" s="12">
        <v>1967.845</v>
      </c>
      <c r="P13" s="12"/>
      <c r="Q13" s="50">
        <f aca="true" t="shared" si="1" ref="Q13:Q22">IF(ISERR(E13/K13*100),"..",IF((E13/K13*100)=0,"-",(E13/K13)*100))</f>
        <v>18.7191406260203</v>
      </c>
      <c r="R13" s="50"/>
      <c r="S13" s="50">
        <f t="shared" si="0"/>
        <v>40.88916229701887</v>
      </c>
      <c r="T13" s="50"/>
      <c r="U13" s="50">
        <f t="shared" si="0"/>
        <v>27.94935576734956</v>
      </c>
    </row>
    <row r="14" spans="3:21" ht="15.75">
      <c r="C14" s="17" t="s">
        <v>39</v>
      </c>
      <c r="E14" s="12">
        <v>143</v>
      </c>
      <c r="F14" s="12"/>
      <c r="G14" s="12">
        <v>365</v>
      </c>
      <c r="H14" s="12"/>
      <c r="I14" s="12">
        <v>508</v>
      </c>
      <c r="J14" s="12"/>
      <c r="K14" s="12">
        <v>1181.862</v>
      </c>
      <c r="L14" s="12"/>
      <c r="M14" s="12">
        <v>833.569</v>
      </c>
      <c r="N14" s="12"/>
      <c r="O14" s="12">
        <v>2015.431</v>
      </c>
      <c r="P14" s="12"/>
      <c r="Q14" s="50">
        <f t="shared" si="1"/>
        <v>12.099551385864</v>
      </c>
      <c r="R14" s="50"/>
      <c r="S14" s="50">
        <f t="shared" si="0"/>
        <v>43.78761686195144</v>
      </c>
      <c r="T14" s="50"/>
      <c r="U14" s="50">
        <f t="shared" si="0"/>
        <v>25.205526758296365</v>
      </c>
    </row>
    <row r="15" spans="3:21" ht="15.75">
      <c r="C15" s="17" t="s">
        <v>40</v>
      </c>
      <c r="E15" s="12">
        <v>162</v>
      </c>
      <c r="F15" s="12"/>
      <c r="G15" s="12">
        <v>364</v>
      </c>
      <c r="H15" s="12"/>
      <c r="I15" s="12">
        <v>526</v>
      </c>
      <c r="J15" s="12"/>
      <c r="K15" s="12">
        <v>1220.48</v>
      </c>
      <c r="L15" s="12"/>
      <c r="M15" s="12">
        <v>854.056</v>
      </c>
      <c r="N15" s="12"/>
      <c r="O15" s="12">
        <v>2074.536</v>
      </c>
      <c r="P15" s="12"/>
      <c r="Q15" s="50">
        <f t="shared" si="1"/>
        <v>13.27346617724174</v>
      </c>
      <c r="R15" s="50"/>
      <c r="S15" s="50">
        <f t="shared" si="0"/>
        <v>42.62015605534063</v>
      </c>
      <c r="T15" s="50"/>
      <c r="U15" s="50">
        <f t="shared" si="0"/>
        <v>25.355067350000194</v>
      </c>
    </row>
    <row r="16" spans="3:21" ht="15.75">
      <c r="C16" s="17" t="s">
        <v>41</v>
      </c>
      <c r="E16" s="12">
        <v>148</v>
      </c>
      <c r="F16" s="12"/>
      <c r="G16" s="12">
        <v>356</v>
      </c>
      <c r="H16" s="12"/>
      <c r="I16" s="12">
        <v>504</v>
      </c>
      <c r="J16" s="12"/>
      <c r="K16" s="12">
        <v>1253.567</v>
      </c>
      <c r="L16" s="12"/>
      <c r="M16" s="12">
        <v>865.292</v>
      </c>
      <c r="N16" s="12"/>
      <c r="O16" s="12">
        <v>2118.859</v>
      </c>
      <c r="P16" s="12"/>
      <c r="Q16" s="50">
        <f t="shared" si="1"/>
        <v>11.806309515167518</v>
      </c>
      <c r="R16" s="50"/>
      <c r="S16" s="50">
        <f t="shared" si="0"/>
        <v>41.14218090540534</v>
      </c>
      <c r="T16" s="50"/>
      <c r="U16" s="50">
        <f t="shared" si="0"/>
        <v>23.786386918619883</v>
      </c>
    </row>
    <row r="17" spans="3:21" ht="15.75">
      <c r="C17" s="17" t="s">
        <v>42</v>
      </c>
      <c r="E17" s="12">
        <v>153</v>
      </c>
      <c r="F17" s="12"/>
      <c r="G17" s="12">
        <v>325</v>
      </c>
      <c r="H17" s="12"/>
      <c r="I17" s="12">
        <v>478</v>
      </c>
      <c r="J17" s="12"/>
      <c r="K17" s="12">
        <v>1278.29</v>
      </c>
      <c r="L17" s="12"/>
      <c r="M17" s="12">
        <v>869.013</v>
      </c>
      <c r="N17" s="12"/>
      <c r="O17" s="12">
        <v>2147.303</v>
      </c>
      <c r="P17" s="12"/>
      <c r="Q17" s="50">
        <f t="shared" si="1"/>
        <v>11.96911498955636</v>
      </c>
      <c r="R17" s="50"/>
      <c r="S17" s="50">
        <f t="shared" si="0"/>
        <v>37.39875007623591</v>
      </c>
      <c r="T17" s="50"/>
      <c r="U17" s="50">
        <f t="shared" si="0"/>
        <v>22.26048210243268</v>
      </c>
    </row>
    <row r="18" spans="3:21" ht="15.75">
      <c r="C18" s="17" t="s">
        <v>43</v>
      </c>
      <c r="E18" s="12">
        <v>180</v>
      </c>
      <c r="F18" s="12"/>
      <c r="G18" s="12">
        <v>395</v>
      </c>
      <c r="H18" s="12"/>
      <c r="I18" s="12">
        <v>575</v>
      </c>
      <c r="J18" s="12"/>
      <c r="K18" s="12">
        <v>1243.823</v>
      </c>
      <c r="L18" s="12"/>
      <c r="M18" s="12">
        <v>884.3609964290113</v>
      </c>
      <c r="N18" s="12"/>
      <c r="O18" s="12">
        <v>2128.183996429011</v>
      </c>
      <c r="P18" s="12"/>
      <c r="Q18" s="50">
        <f t="shared" si="1"/>
        <v>14.471512425803349</v>
      </c>
      <c r="R18" s="50"/>
      <c r="S18" s="50">
        <f t="shared" si="0"/>
        <v>44.665018199014064</v>
      </c>
      <c r="T18" s="50"/>
      <c r="U18" s="50">
        <f t="shared" si="0"/>
        <v>27.018340564764227</v>
      </c>
    </row>
    <row r="19" spans="3:21" ht="15.75">
      <c r="C19" s="17" t="s">
        <v>44</v>
      </c>
      <c r="E19" s="12">
        <v>112</v>
      </c>
      <c r="F19" s="12"/>
      <c r="G19" s="12">
        <v>352</v>
      </c>
      <c r="H19" s="12"/>
      <c r="I19" s="12">
        <v>464</v>
      </c>
      <c r="J19" s="12"/>
      <c r="K19" s="12">
        <v>1232.376</v>
      </c>
      <c r="L19" s="12"/>
      <c r="M19" s="12">
        <v>847.9739999999999</v>
      </c>
      <c r="N19" s="12"/>
      <c r="O19" s="12">
        <v>2080.35</v>
      </c>
      <c r="P19" s="12"/>
      <c r="Q19" s="50">
        <f t="shared" si="1"/>
        <v>9.088135439184146</v>
      </c>
      <c r="R19" s="50"/>
      <c r="S19" s="50">
        <f t="shared" si="0"/>
        <v>41.510706696195875</v>
      </c>
      <c r="T19" s="50"/>
      <c r="U19" s="50">
        <f t="shared" si="0"/>
        <v>22.303939240993103</v>
      </c>
    </row>
    <row r="20" spans="3:21" ht="15.75">
      <c r="C20" s="17" t="s">
        <v>45</v>
      </c>
      <c r="E20" s="12">
        <v>206</v>
      </c>
      <c r="F20" s="12"/>
      <c r="G20" s="12">
        <v>362</v>
      </c>
      <c r="H20" s="12"/>
      <c r="I20" s="12">
        <v>568</v>
      </c>
      <c r="J20" s="12"/>
      <c r="K20" s="12">
        <v>1308.008</v>
      </c>
      <c r="L20" s="12"/>
      <c r="M20" s="12">
        <v>843.604</v>
      </c>
      <c r="N20" s="12"/>
      <c r="O20" s="12">
        <v>2151.612</v>
      </c>
      <c r="P20" s="12"/>
      <c r="Q20" s="50">
        <f t="shared" si="1"/>
        <v>15.749139148996031</v>
      </c>
      <c r="R20" s="50"/>
      <c r="S20" s="50">
        <f t="shared" si="0"/>
        <v>42.91112891830764</v>
      </c>
      <c r="T20" s="50"/>
      <c r="U20" s="50">
        <f t="shared" si="0"/>
        <v>26.39881168166007</v>
      </c>
    </row>
    <row r="21" spans="3:21" ht="15.75">
      <c r="C21" s="17" t="s">
        <v>46</v>
      </c>
      <c r="E21" s="12">
        <v>100</v>
      </c>
      <c r="F21" s="12"/>
      <c r="G21" s="12">
        <v>337</v>
      </c>
      <c r="H21" s="12"/>
      <c r="I21" s="12">
        <v>437</v>
      </c>
      <c r="J21" s="12"/>
      <c r="K21" s="12">
        <v>1388.682</v>
      </c>
      <c r="L21" s="12"/>
      <c r="M21" s="12">
        <v>895.145</v>
      </c>
      <c r="N21" s="12"/>
      <c r="O21" s="12">
        <v>2283.827</v>
      </c>
      <c r="P21" s="12"/>
      <c r="Q21" s="50">
        <f t="shared" si="1"/>
        <v>7.201072671785188</v>
      </c>
      <c r="R21" s="50"/>
      <c r="S21" s="50">
        <f t="shared" si="0"/>
        <v>37.64753196409521</v>
      </c>
      <c r="T21" s="50"/>
      <c r="U21" s="50">
        <f t="shared" si="0"/>
        <v>19.134549158057943</v>
      </c>
    </row>
    <row r="22" spans="3:27" s="5" customFormat="1" ht="15.75">
      <c r="C22" s="4" t="s">
        <v>37</v>
      </c>
      <c r="E22" s="37">
        <v>150</v>
      </c>
      <c r="F22" s="37"/>
      <c r="G22" s="37">
        <v>354</v>
      </c>
      <c r="H22" s="37"/>
      <c r="I22" s="37">
        <v>504</v>
      </c>
      <c r="J22" s="37"/>
      <c r="K22" s="37">
        <v>1290.2358</v>
      </c>
      <c r="L22" s="37"/>
      <c r="M22" s="37">
        <v>868.0193992858021</v>
      </c>
      <c r="N22" s="37"/>
      <c r="O22" s="37">
        <v>2158.2551992858025</v>
      </c>
      <c r="P22" s="37"/>
      <c r="Q22" s="49">
        <f t="shared" si="1"/>
        <v>11.625781891961145</v>
      </c>
      <c r="R22" s="49"/>
      <c r="S22" s="49">
        <f t="shared" si="0"/>
        <v>40.78249867356279</v>
      </c>
      <c r="T22" s="49"/>
      <c r="U22" s="49">
        <f t="shared" si="0"/>
        <v>23.352196726632734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-39.02439024390244</v>
      </c>
      <c r="F25" s="51"/>
      <c r="G25" s="51">
        <f aca="true" t="shared" si="2" ref="G25:U25">IF(ISERR((G21-G12)/G12*100),"-",IF(((G21-G12)/G12*100)=0,"-",((G21-G12)/G12*100)))</f>
        <v>-3.4383954154727796</v>
      </c>
      <c r="H25" s="51"/>
      <c r="I25" s="51">
        <f t="shared" si="2"/>
        <v>-14.814814814814813</v>
      </c>
      <c r="J25" s="51"/>
      <c r="K25" s="51">
        <f t="shared" si="2"/>
        <v>14.149079792120537</v>
      </c>
      <c r="L25" s="51"/>
      <c r="M25" s="51">
        <f t="shared" si="2"/>
        <v>5.529237120091442</v>
      </c>
      <c r="N25" s="51"/>
      <c r="O25" s="51">
        <f t="shared" si="2"/>
        <v>10.607940314456433</v>
      </c>
      <c r="P25" s="51"/>
      <c r="Q25" s="51">
        <f t="shared" si="2"/>
        <v>-46.58247804788124</v>
      </c>
      <c r="R25" s="51"/>
      <c r="S25" s="51">
        <f t="shared" si="2"/>
        <v>-8.49777064659258</v>
      </c>
      <c r="T25" s="51"/>
      <c r="U25" s="51">
        <f t="shared" si="2"/>
        <v>-22.984566078162917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-8.536585365853659</v>
      </c>
      <c r="F26" s="51"/>
      <c r="G26" s="51">
        <f aca="true" t="shared" si="3" ref="G26:U26">IF(ISERR((G22-G12)/G12*100),"-",IF(((G22-G12)/G12*100)=0,"-",((G22-G12)/G12*100)))</f>
        <v>1.4326647564469914</v>
      </c>
      <c r="H26" s="51"/>
      <c r="I26" s="51">
        <f t="shared" si="3"/>
        <v>-1.7543859649122806</v>
      </c>
      <c r="J26" s="51"/>
      <c r="K26" s="51">
        <f t="shared" si="3"/>
        <v>6.05684331247216</v>
      </c>
      <c r="L26" s="51"/>
      <c r="M26" s="51">
        <f t="shared" si="3"/>
        <v>2.3313820800772467</v>
      </c>
      <c r="N26" s="51"/>
      <c r="O26" s="51">
        <f t="shared" si="3"/>
        <v>4.526377114365185</v>
      </c>
      <c r="P26" s="51"/>
      <c r="Q26" s="51">
        <f t="shared" si="3"/>
        <v>-13.760006636563407</v>
      </c>
      <c r="R26" s="51"/>
      <c r="S26" s="51">
        <f t="shared" si="3"/>
        <v>-0.8782421436729885</v>
      </c>
      <c r="T26" s="51"/>
      <c r="U26" s="51">
        <f t="shared" si="3"/>
        <v>-6.008782905013072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1:21" ht="15.75">
      <c r="A28" s="5" t="s">
        <v>58</v>
      </c>
      <c r="B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101</v>
      </c>
      <c r="F29" s="37"/>
      <c r="G29" s="37">
        <v>697</v>
      </c>
      <c r="H29" s="37"/>
      <c r="I29" s="37">
        <v>798</v>
      </c>
      <c r="J29" s="37"/>
      <c r="K29" s="37">
        <v>691.4824000000001</v>
      </c>
      <c r="L29" s="37"/>
      <c r="M29" s="37">
        <v>1771.3126</v>
      </c>
      <c r="N29" s="37"/>
      <c r="O29" s="37">
        <v>2462.795</v>
      </c>
      <c r="P29" s="37"/>
      <c r="Q29" s="49">
        <f>IF(ISERR(E29/K29*100),"..",IF((E29/K29*100)=0,"-",(E29/K29)*100))</f>
        <v>14.606300897897038</v>
      </c>
      <c r="R29" s="49"/>
      <c r="S29" s="49">
        <f aca="true" t="shared" si="4" ref="S29:U39">IF(ISERR(G29/M29*100),"..",IF((G29/M29*100)=0,"-",(G29/M29)*100))</f>
        <v>39.349350306659595</v>
      </c>
      <c r="T29" s="49"/>
      <c r="U29" s="49">
        <f t="shared" si="4"/>
        <v>32.402209684525104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>
        <v>74</v>
      </c>
      <c r="F30" s="12"/>
      <c r="G30" s="12">
        <v>706</v>
      </c>
      <c r="H30" s="12"/>
      <c r="I30" s="12">
        <v>780</v>
      </c>
      <c r="J30" s="12"/>
      <c r="K30" s="12">
        <v>654.6240000000001</v>
      </c>
      <c r="L30" s="12"/>
      <c r="M30" s="12">
        <v>1722.036</v>
      </c>
      <c r="N30" s="12"/>
      <c r="O30" s="12">
        <v>2376.66</v>
      </c>
      <c r="P30" s="12"/>
      <c r="Q30" s="50">
        <f aca="true" t="shared" si="5" ref="Q30:Q39">IF(ISERR(E30/K30*100),"..",IF((E30/K30*100)=0,"-",(E30/K30)*100))</f>
        <v>11.304199051669354</v>
      </c>
      <c r="R30" s="50"/>
      <c r="S30" s="50">
        <f t="shared" si="4"/>
        <v>40.997981459156485</v>
      </c>
      <c r="T30" s="50"/>
      <c r="U30" s="50">
        <f t="shared" si="4"/>
        <v>32.81916639317362</v>
      </c>
    </row>
    <row r="31" spans="3:21" ht="15.75">
      <c r="C31" s="17" t="s">
        <v>39</v>
      </c>
      <c r="E31" s="12">
        <v>91</v>
      </c>
      <c r="F31" s="12"/>
      <c r="G31" s="12">
        <v>686</v>
      </c>
      <c r="H31" s="12"/>
      <c r="I31" s="12">
        <v>777</v>
      </c>
      <c r="J31" s="12"/>
      <c r="K31" s="12">
        <v>669.59</v>
      </c>
      <c r="L31" s="12"/>
      <c r="M31" s="12">
        <v>1739.723</v>
      </c>
      <c r="N31" s="12"/>
      <c r="O31" s="12">
        <v>2409.313</v>
      </c>
      <c r="P31" s="12"/>
      <c r="Q31" s="50">
        <f t="shared" si="5"/>
        <v>13.590406069385743</v>
      </c>
      <c r="R31" s="50"/>
      <c r="S31" s="50">
        <f t="shared" si="4"/>
        <v>39.43156468012437</v>
      </c>
      <c r="T31" s="50"/>
      <c r="U31" s="50">
        <f t="shared" si="4"/>
        <v>32.24985711694578</v>
      </c>
    </row>
    <row r="32" spans="3:21" ht="15.75">
      <c r="C32" s="17" t="s">
        <v>40</v>
      </c>
      <c r="E32" s="12">
        <v>105</v>
      </c>
      <c r="F32" s="12"/>
      <c r="G32" s="12">
        <v>679</v>
      </c>
      <c r="H32" s="12"/>
      <c r="I32" s="12">
        <v>784</v>
      </c>
      <c r="J32" s="12"/>
      <c r="K32" s="12">
        <v>693.903</v>
      </c>
      <c r="L32" s="12"/>
      <c r="M32" s="12">
        <v>1777.092</v>
      </c>
      <c r="N32" s="12"/>
      <c r="O32" s="12">
        <v>2470.995</v>
      </c>
      <c r="P32" s="12"/>
      <c r="Q32" s="50">
        <f t="shared" si="5"/>
        <v>15.131797960233634</v>
      </c>
      <c r="R32" s="50"/>
      <c r="S32" s="50">
        <f t="shared" si="4"/>
        <v>38.20848892460266</v>
      </c>
      <c r="T32" s="50"/>
      <c r="U32" s="50">
        <f t="shared" si="4"/>
        <v>31.728109526729114</v>
      </c>
    </row>
    <row r="33" spans="3:21" ht="15.75">
      <c r="C33" s="17" t="s">
        <v>41</v>
      </c>
      <c r="E33" s="12">
        <v>110</v>
      </c>
      <c r="F33" s="12"/>
      <c r="G33" s="12">
        <v>744</v>
      </c>
      <c r="H33" s="12"/>
      <c r="I33" s="12">
        <v>854</v>
      </c>
      <c r="J33" s="12"/>
      <c r="K33" s="12">
        <v>713.764</v>
      </c>
      <c r="L33" s="12"/>
      <c r="M33" s="12">
        <v>1798.9989999999998</v>
      </c>
      <c r="N33" s="12"/>
      <c r="O33" s="12">
        <v>2512.763</v>
      </c>
      <c r="P33" s="12"/>
      <c r="Q33" s="50">
        <f t="shared" si="5"/>
        <v>15.411256381661165</v>
      </c>
      <c r="R33" s="50"/>
      <c r="S33" s="50">
        <f t="shared" si="4"/>
        <v>41.356332049100644</v>
      </c>
      <c r="T33" s="50"/>
      <c r="U33" s="50">
        <f t="shared" si="4"/>
        <v>33.98649216022363</v>
      </c>
    </row>
    <row r="34" spans="3:21" ht="15.75">
      <c r="C34" s="17" t="s">
        <v>42</v>
      </c>
      <c r="E34" s="12">
        <v>124</v>
      </c>
      <c r="F34" s="12"/>
      <c r="G34" s="12">
        <v>670</v>
      </c>
      <c r="H34" s="12"/>
      <c r="I34" s="12">
        <v>794</v>
      </c>
      <c r="J34" s="12"/>
      <c r="K34" s="12">
        <v>725.531</v>
      </c>
      <c r="L34" s="12"/>
      <c r="M34" s="12">
        <v>1818.713</v>
      </c>
      <c r="N34" s="12"/>
      <c r="O34" s="12">
        <v>2544.2439999999997</v>
      </c>
      <c r="P34" s="12"/>
      <c r="Q34" s="50">
        <f t="shared" si="5"/>
        <v>17.090930642522512</v>
      </c>
      <c r="R34" s="50"/>
      <c r="S34" s="50">
        <f t="shared" si="4"/>
        <v>36.839237416788684</v>
      </c>
      <c r="T34" s="50"/>
      <c r="U34" s="50">
        <f t="shared" si="4"/>
        <v>31.207698632678316</v>
      </c>
    </row>
    <row r="35" spans="3:21" ht="15.75">
      <c r="C35" s="17" t="s">
        <v>43</v>
      </c>
      <c r="E35" s="12">
        <v>92</v>
      </c>
      <c r="F35" s="12"/>
      <c r="G35" s="12">
        <v>729</v>
      </c>
      <c r="H35" s="12"/>
      <c r="I35" s="12">
        <v>821</v>
      </c>
      <c r="J35" s="12"/>
      <c r="K35" s="12">
        <v>742.558</v>
      </c>
      <c r="L35" s="12"/>
      <c r="M35" s="12">
        <v>1806.365989513456</v>
      </c>
      <c r="N35" s="12"/>
      <c r="O35" s="12">
        <v>2548.923989513456</v>
      </c>
      <c r="P35" s="12"/>
      <c r="Q35" s="50">
        <f t="shared" si="5"/>
        <v>12.389604583076338</v>
      </c>
      <c r="R35" s="50"/>
      <c r="S35" s="50">
        <f t="shared" si="4"/>
        <v>40.35727002346606</v>
      </c>
      <c r="T35" s="50"/>
      <c r="U35" s="50">
        <f t="shared" si="4"/>
        <v>32.20966978135406</v>
      </c>
    </row>
    <row r="36" spans="3:21" ht="15.75">
      <c r="C36" s="17" t="s">
        <v>44</v>
      </c>
      <c r="E36" s="12">
        <v>143</v>
      </c>
      <c r="F36" s="12"/>
      <c r="G36" s="12">
        <v>684</v>
      </c>
      <c r="H36" s="12"/>
      <c r="I36" s="12">
        <v>827</v>
      </c>
      <c r="J36" s="12"/>
      <c r="K36" s="12">
        <v>726.455</v>
      </c>
      <c r="L36" s="12"/>
      <c r="M36" s="12">
        <v>1800.9609999999998</v>
      </c>
      <c r="N36" s="12"/>
      <c r="O36" s="12">
        <v>2527.4159999999997</v>
      </c>
      <c r="P36" s="12"/>
      <c r="Q36" s="50">
        <f t="shared" si="5"/>
        <v>19.6846329091272</v>
      </c>
      <c r="R36" s="50"/>
      <c r="S36" s="50">
        <f t="shared" si="4"/>
        <v>37.979723047861675</v>
      </c>
      <c r="T36" s="50"/>
      <c r="U36" s="50">
        <f t="shared" si="4"/>
        <v>32.721166598612974</v>
      </c>
    </row>
    <row r="37" spans="3:21" ht="15.75">
      <c r="C37" s="17" t="s">
        <v>45</v>
      </c>
      <c r="E37" s="12">
        <v>101</v>
      </c>
      <c r="F37" s="12"/>
      <c r="G37" s="12">
        <v>679</v>
      </c>
      <c r="H37" s="12"/>
      <c r="I37" s="12">
        <v>780</v>
      </c>
      <c r="J37" s="12"/>
      <c r="K37" s="12">
        <v>751.3480000000001</v>
      </c>
      <c r="L37" s="12"/>
      <c r="M37" s="12">
        <v>1827.737</v>
      </c>
      <c r="N37" s="12"/>
      <c r="O37" s="12">
        <v>2579.085</v>
      </c>
      <c r="P37" s="12"/>
      <c r="Q37" s="50">
        <f t="shared" si="5"/>
        <v>13.442506002544757</v>
      </c>
      <c r="R37" s="50"/>
      <c r="S37" s="50">
        <f t="shared" si="4"/>
        <v>37.1497649825987</v>
      </c>
      <c r="T37" s="50"/>
      <c r="U37" s="50">
        <f t="shared" si="4"/>
        <v>30.243283955356258</v>
      </c>
    </row>
    <row r="38" spans="3:21" ht="15.75">
      <c r="C38" s="17" t="s">
        <v>46</v>
      </c>
      <c r="E38" s="12">
        <v>128</v>
      </c>
      <c r="F38" s="12"/>
      <c r="G38" s="12">
        <v>674</v>
      </c>
      <c r="H38" s="12"/>
      <c r="I38" s="12">
        <v>802</v>
      </c>
      <c r="J38" s="12"/>
      <c r="K38" s="12">
        <v>837.354</v>
      </c>
      <c r="L38" s="12"/>
      <c r="M38" s="12">
        <v>1882.52</v>
      </c>
      <c r="N38" s="12"/>
      <c r="O38" s="12">
        <v>2719.874</v>
      </c>
      <c r="P38" s="12"/>
      <c r="Q38" s="50">
        <f t="shared" si="5"/>
        <v>15.28624691588026</v>
      </c>
      <c r="R38" s="50"/>
      <c r="S38" s="50">
        <f t="shared" si="4"/>
        <v>35.803072477317635</v>
      </c>
      <c r="T38" s="50"/>
      <c r="U38" s="50">
        <f t="shared" si="4"/>
        <v>29.486660043810854</v>
      </c>
    </row>
    <row r="39" spans="3:27" s="5" customFormat="1" ht="15.75">
      <c r="C39" s="4" t="s">
        <v>37</v>
      </c>
      <c r="E39" s="37">
        <v>118</v>
      </c>
      <c r="F39" s="37"/>
      <c r="G39" s="37">
        <v>687</v>
      </c>
      <c r="H39" s="37"/>
      <c r="I39" s="37">
        <v>805</v>
      </c>
      <c r="J39" s="37"/>
      <c r="K39" s="37">
        <v>756.6492000000001</v>
      </c>
      <c r="L39" s="37"/>
      <c r="M39" s="37">
        <v>1827.259397902691</v>
      </c>
      <c r="N39" s="37"/>
      <c r="O39" s="37">
        <v>2583.908597902691</v>
      </c>
      <c r="P39" s="37"/>
      <c r="Q39" s="49">
        <f t="shared" si="5"/>
        <v>15.595073648396113</v>
      </c>
      <c r="R39" s="49"/>
      <c r="S39" s="49">
        <f t="shared" si="4"/>
        <v>37.5972891855711</v>
      </c>
      <c r="T39" s="49"/>
      <c r="U39" s="49">
        <f t="shared" si="4"/>
        <v>31.154352776000017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>
        <f>IF(ISERR((E38-E29)/E29*100),"-",IF(((E38-E29)/E29*100)=0,"-",((E38-E29)/E29*100)))</f>
        <v>26.732673267326735</v>
      </c>
      <c r="F42" s="51"/>
      <c r="G42" s="51">
        <f aca="true" t="shared" si="6" ref="G42:U42">IF(ISERR((G38-G29)/G29*100),"-",IF(((G38-G29)/G29*100)=0,"-",((G38-G29)/G29*100)))</f>
        <v>-3.2998565279770444</v>
      </c>
      <c r="H42" s="51"/>
      <c r="I42" s="51">
        <f t="shared" si="6"/>
        <v>0.5012531328320802</v>
      </c>
      <c r="J42" s="51"/>
      <c r="K42" s="51">
        <f t="shared" si="6"/>
        <v>21.095489921363136</v>
      </c>
      <c r="L42" s="51"/>
      <c r="M42" s="51">
        <f t="shared" si="6"/>
        <v>6.278248119501889</v>
      </c>
      <c r="N42" s="51"/>
      <c r="O42" s="51">
        <f t="shared" si="6"/>
        <v>10.43850584396995</v>
      </c>
      <c r="P42" s="51"/>
      <c r="Q42" s="51">
        <f t="shared" si="6"/>
        <v>4.655155488965171</v>
      </c>
      <c r="R42" s="51"/>
      <c r="S42" s="51">
        <f t="shared" si="6"/>
        <v>-9.01229067749507</v>
      </c>
      <c r="T42" s="51"/>
      <c r="U42" s="51">
        <f t="shared" si="6"/>
        <v>-8.997996337597558</v>
      </c>
    </row>
    <row r="43" spans="4:21" ht="15.75">
      <c r="D43" s="9" t="s">
        <v>37</v>
      </c>
      <c r="E43" s="51">
        <f>IF(ISERR((E39-E29)/E29*100),"-",IF(((E39-E29)/E29*100)=0,"-",((E39-E29)/E29*100)))</f>
        <v>16.831683168316832</v>
      </c>
      <c r="F43" s="51"/>
      <c r="G43" s="51">
        <f aca="true" t="shared" si="7" ref="G43:U43">IF(ISERR((G39-G29)/G29*100),"-",IF(((G39-G29)/G29*100)=0,"-",((G39-G29)/G29*100)))</f>
        <v>-1.4347202295552368</v>
      </c>
      <c r="H43" s="51"/>
      <c r="I43" s="51">
        <f t="shared" si="7"/>
        <v>0.8771929824561403</v>
      </c>
      <c r="J43" s="51"/>
      <c r="K43" s="51">
        <f t="shared" si="7"/>
        <v>9.424216726268082</v>
      </c>
      <c r="L43" s="51"/>
      <c r="M43" s="51">
        <f t="shared" si="7"/>
        <v>3.1584937578319634</v>
      </c>
      <c r="N43" s="51"/>
      <c r="O43" s="51">
        <f t="shared" si="7"/>
        <v>4.917729567531637</v>
      </c>
      <c r="P43" s="51"/>
      <c r="Q43" s="51">
        <f t="shared" si="7"/>
        <v>6.769494599700018</v>
      </c>
      <c r="R43" s="51"/>
      <c r="S43" s="51">
        <f t="shared" si="7"/>
        <v>-4.452579540536839</v>
      </c>
      <c r="T43" s="51"/>
      <c r="U43" s="51">
        <f t="shared" si="7"/>
        <v>-3.85114756269554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1:21" ht="12.75" customHeight="1">
      <c r="A45" s="5" t="s">
        <v>60</v>
      </c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2:21" ht="15.75">
      <c r="B46" s="5" t="s">
        <v>59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  <c r="R46" s="50"/>
      <c r="S46" s="50"/>
      <c r="T46" s="50"/>
      <c r="U46" s="50"/>
    </row>
    <row r="47" spans="3:27" s="5" customFormat="1" ht="15.75">
      <c r="C47" s="4" t="s">
        <v>19</v>
      </c>
      <c r="E47" s="37">
        <v>73</v>
      </c>
      <c r="F47" s="37"/>
      <c r="G47" s="37">
        <v>2030</v>
      </c>
      <c r="H47" s="37"/>
      <c r="I47" s="37">
        <v>2103</v>
      </c>
      <c r="J47" s="37"/>
      <c r="K47" s="37">
        <v>552.529</v>
      </c>
      <c r="L47" s="37"/>
      <c r="M47" s="37">
        <v>2123.9417999999996</v>
      </c>
      <c r="N47" s="37"/>
      <c r="O47" s="37">
        <v>2676.4708</v>
      </c>
      <c r="P47" s="37"/>
      <c r="Q47" s="49">
        <f>IF(ISERR(E47/K47*100),"..",IF((E47/K47*100)=0,"-",(E47/K47)*100))</f>
        <v>13.211976203963955</v>
      </c>
      <c r="R47" s="49"/>
      <c r="S47" s="49">
        <f aca="true" t="shared" si="8" ref="S47:U57">IF(ISERR(G47/M47*100),"..",IF((G47/M47*100)=0,"-",(G47/M47)*100))</f>
        <v>95.57700686525405</v>
      </c>
      <c r="T47" s="49"/>
      <c r="U47" s="49">
        <f t="shared" si="8"/>
        <v>78.57362015681247</v>
      </c>
      <c r="V47" s="6"/>
      <c r="W47" s="6"/>
      <c r="X47" s="6"/>
      <c r="Y47" s="6"/>
      <c r="Z47" s="6"/>
      <c r="AA47" s="6"/>
    </row>
    <row r="48" spans="3:21" ht="15.75">
      <c r="C48" s="17" t="s">
        <v>38</v>
      </c>
      <c r="E48" s="12">
        <v>46</v>
      </c>
      <c r="F48" s="12"/>
      <c r="G48" s="12">
        <v>1975</v>
      </c>
      <c r="H48" s="12"/>
      <c r="I48" s="12">
        <v>2021</v>
      </c>
      <c r="J48" s="12"/>
      <c r="K48" s="12">
        <v>517.504</v>
      </c>
      <c r="L48" s="12"/>
      <c r="M48" s="12">
        <v>2060.19</v>
      </c>
      <c r="N48" s="12"/>
      <c r="O48" s="12">
        <v>2577.6939999999995</v>
      </c>
      <c r="P48" s="12"/>
      <c r="Q48" s="50">
        <f aca="true" t="shared" si="9" ref="Q48:Q57">IF(ISERR(E48/K48*100),"..",IF((E48/K48*100)=0,"-",(E48/K48)*100))</f>
        <v>8.888820183032403</v>
      </c>
      <c r="R48" s="50"/>
      <c r="S48" s="50">
        <f t="shared" si="8"/>
        <v>95.86494449541063</v>
      </c>
      <c r="T48" s="50"/>
      <c r="U48" s="50">
        <f t="shared" si="8"/>
        <v>78.40341017979637</v>
      </c>
    </row>
    <row r="49" spans="3:21" ht="15.75">
      <c r="C49" s="17" t="s">
        <v>39</v>
      </c>
      <c r="E49" s="12">
        <v>35</v>
      </c>
      <c r="F49" s="12"/>
      <c r="G49" s="12">
        <v>1795</v>
      </c>
      <c r="H49" s="12"/>
      <c r="I49" s="12">
        <v>1830</v>
      </c>
      <c r="J49" s="12"/>
      <c r="K49" s="12">
        <v>531.303</v>
      </c>
      <c r="L49" s="12"/>
      <c r="M49" s="12">
        <v>2091.624</v>
      </c>
      <c r="N49" s="12"/>
      <c r="O49" s="12">
        <v>2622.9269999999997</v>
      </c>
      <c r="P49" s="12"/>
      <c r="Q49" s="50">
        <f t="shared" si="9"/>
        <v>6.587578086327388</v>
      </c>
      <c r="R49" s="50"/>
      <c r="S49" s="50">
        <f t="shared" si="8"/>
        <v>85.81848362803258</v>
      </c>
      <c r="T49" s="50"/>
      <c r="U49" s="50">
        <f t="shared" si="8"/>
        <v>69.76938359321477</v>
      </c>
    </row>
    <row r="50" spans="3:21" ht="15.75">
      <c r="C50" s="17" t="s">
        <v>40</v>
      </c>
      <c r="E50" s="12">
        <v>88</v>
      </c>
      <c r="F50" s="12"/>
      <c r="G50" s="12">
        <v>2130</v>
      </c>
      <c r="H50" s="12"/>
      <c r="I50" s="12">
        <v>2218</v>
      </c>
      <c r="J50" s="12"/>
      <c r="K50" s="12">
        <v>554.31</v>
      </c>
      <c r="L50" s="12"/>
      <c r="M50" s="12">
        <v>2130.516</v>
      </c>
      <c r="N50" s="12"/>
      <c r="O50" s="12">
        <v>2684.826</v>
      </c>
      <c r="P50" s="12"/>
      <c r="Q50" s="50">
        <f t="shared" si="9"/>
        <v>15.875593079684656</v>
      </c>
      <c r="R50" s="50"/>
      <c r="S50" s="50">
        <f t="shared" si="8"/>
        <v>99.97578051514282</v>
      </c>
      <c r="T50" s="50"/>
      <c r="U50" s="50">
        <f t="shared" si="8"/>
        <v>82.61243000477498</v>
      </c>
    </row>
    <row r="51" spans="3:21" ht="15.75">
      <c r="C51" s="17" t="s">
        <v>41</v>
      </c>
      <c r="E51" s="12">
        <v>78</v>
      </c>
      <c r="F51" s="12"/>
      <c r="G51" s="12">
        <v>2131</v>
      </c>
      <c r="H51" s="12"/>
      <c r="I51" s="12">
        <v>2209</v>
      </c>
      <c r="J51" s="12"/>
      <c r="K51" s="12">
        <v>570.948</v>
      </c>
      <c r="L51" s="12"/>
      <c r="M51" s="12">
        <v>2153.24</v>
      </c>
      <c r="N51" s="12"/>
      <c r="O51" s="12">
        <v>2724.1879999999996</v>
      </c>
      <c r="P51" s="12"/>
      <c r="Q51" s="50">
        <f t="shared" si="9"/>
        <v>13.661489312511824</v>
      </c>
      <c r="R51" s="50"/>
      <c r="S51" s="50">
        <f t="shared" si="8"/>
        <v>98.96713789452176</v>
      </c>
      <c r="T51" s="50"/>
      <c r="U51" s="50">
        <f t="shared" si="8"/>
        <v>81.08838303377007</v>
      </c>
    </row>
    <row r="52" spans="3:21" ht="15.75">
      <c r="C52" s="17" t="s">
        <v>42</v>
      </c>
      <c r="E52" s="12">
        <v>117</v>
      </c>
      <c r="F52" s="12"/>
      <c r="G52" s="12">
        <v>2118</v>
      </c>
      <c r="H52" s="12"/>
      <c r="I52" s="12">
        <v>2235</v>
      </c>
      <c r="J52" s="12"/>
      <c r="K52" s="12">
        <v>588.58</v>
      </c>
      <c r="L52" s="12"/>
      <c r="M52" s="12">
        <v>2184.139</v>
      </c>
      <c r="N52" s="12"/>
      <c r="O52" s="12">
        <v>2772.719</v>
      </c>
      <c r="P52" s="12"/>
      <c r="Q52" s="50">
        <f t="shared" si="9"/>
        <v>19.878351286146316</v>
      </c>
      <c r="R52" s="50"/>
      <c r="S52" s="50">
        <f t="shared" si="8"/>
        <v>96.97185023480648</v>
      </c>
      <c r="T52" s="50"/>
      <c r="U52" s="50">
        <f t="shared" si="8"/>
        <v>80.60679787601988</v>
      </c>
    </row>
    <row r="53" spans="3:21" ht="15.75">
      <c r="C53" s="17" t="s">
        <v>43</v>
      </c>
      <c r="E53" s="12">
        <v>87</v>
      </c>
      <c r="F53" s="12"/>
      <c r="G53" s="48">
        <v>1888</v>
      </c>
      <c r="H53" s="12"/>
      <c r="I53" s="12">
        <v>1975</v>
      </c>
      <c r="J53" s="12"/>
      <c r="K53" s="12">
        <v>602.181</v>
      </c>
      <c r="L53" s="12"/>
      <c r="M53" s="12">
        <v>2204.972019324273</v>
      </c>
      <c r="N53" s="12"/>
      <c r="O53" s="12">
        <v>2807.153019324273</v>
      </c>
      <c r="P53" s="12"/>
      <c r="Q53" s="50">
        <f t="shared" si="9"/>
        <v>14.447483397848817</v>
      </c>
      <c r="R53" s="50"/>
      <c r="S53" s="50">
        <f t="shared" si="8"/>
        <v>85.62466931342689</v>
      </c>
      <c r="T53" s="50"/>
      <c r="U53" s="50">
        <f t="shared" si="8"/>
        <v>70.35597939991936</v>
      </c>
    </row>
    <row r="54" spans="3:21" ht="15.75">
      <c r="C54" s="17" t="s">
        <v>44</v>
      </c>
      <c r="E54" s="12">
        <v>111</v>
      </c>
      <c r="F54" s="12"/>
      <c r="G54" s="12">
        <v>1984</v>
      </c>
      <c r="H54" s="12"/>
      <c r="I54" s="12">
        <v>2095</v>
      </c>
      <c r="J54" s="12"/>
      <c r="K54" s="12">
        <v>598.875</v>
      </c>
      <c r="L54" s="12"/>
      <c r="M54" s="12">
        <v>2181.411</v>
      </c>
      <c r="N54" s="12"/>
      <c r="O54" s="12">
        <v>2780.286</v>
      </c>
      <c r="P54" s="12"/>
      <c r="Q54" s="50">
        <f t="shared" si="9"/>
        <v>18.534752661239825</v>
      </c>
      <c r="R54" s="50"/>
      <c r="S54" s="50">
        <f t="shared" si="8"/>
        <v>90.95030693436496</v>
      </c>
      <c r="T54" s="50"/>
      <c r="U54" s="50">
        <f t="shared" si="8"/>
        <v>75.3519601940232</v>
      </c>
    </row>
    <row r="55" spans="3:21" ht="15.75">
      <c r="C55" s="17" t="s">
        <v>45</v>
      </c>
      <c r="E55" s="12">
        <v>119</v>
      </c>
      <c r="F55" s="12"/>
      <c r="G55" s="12">
        <v>1743</v>
      </c>
      <c r="H55" s="12"/>
      <c r="I55" s="12">
        <v>1862</v>
      </c>
      <c r="J55" s="12"/>
      <c r="K55" s="12">
        <v>623.6410000000001</v>
      </c>
      <c r="L55" s="12"/>
      <c r="M55" s="12">
        <v>2216.304</v>
      </c>
      <c r="N55" s="12"/>
      <c r="O55" s="12">
        <v>2839.945</v>
      </c>
      <c r="P55" s="12"/>
      <c r="Q55" s="50">
        <f t="shared" si="9"/>
        <v>19.081490793581562</v>
      </c>
      <c r="R55" s="50"/>
      <c r="S55" s="50">
        <f t="shared" si="8"/>
        <v>78.6444458882897</v>
      </c>
      <c r="T55" s="50"/>
      <c r="U55" s="50">
        <f t="shared" si="8"/>
        <v>65.56465001963065</v>
      </c>
    </row>
    <row r="56" spans="3:21" ht="15.75">
      <c r="C56" s="17" t="s">
        <v>46</v>
      </c>
      <c r="E56" s="12">
        <v>74</v>
      </c>
      <c r="F56" s="12"/>
      <c r="G56" s="12">
        <v>1681</v>
      </c>
      <c r="H56" s="12"/>
      <c r="I56" s="12">
        <v>1755</v>
      </c>
      <c r="J56" s="12"/>
      <c r="K56" s="12">
        <v>651.309</v>
      </c>
      <c r="L56" s="12"/>
      <c r="M56" s="12">
        <v>2260.509</v>
      </c>
      <c r="N56" s="12"/>
      <c r="O56" s="12">
        <v>2911.818</v>
      </c>
      <c r="P56" s="12"/>
      <c r="Q56" s="50">
        <f t="shared" si="9"/>
        <v>11.361734599091983</v>
      </c>
      <c r="R56" s="50"/>
      <c r="S56" s="50">
        <f t="shared" si="8"/>
        <v>74.36378267018623</v>
      </c>
      <c r="T56" s="50"/>
      <c r="U56" s="50">
        <f t="shared" si="8"/>
        <v>60.271624119364596</v>
      </c>
    </row>
    <row r="57" spans="3:27" s="5" customFormat="1" ht="15.75">
      <c r="C57" s="4" t="s">
        <v>37</v>
      </c>
      <c r="E57" s="37">
        <v>102</v>
      </c>
      <c r="F57" s="37"/>
      <c r="G57" s="37">
        <v>1883</v>
      </c>
      <c r="H57" s="37"/>
      <c r="I57" s="37">
        <v>1984</v>
      </c>
      <c r="J57" s="37"/>
      <c r="K57" s="37">
        <v>612.9172000000001</v>
      </c>
      <c r="L57" s="37"/>
      <c r="M57" s="37">
        <v>2209.4670038648546</v>
      </c>
      <c r="N57" s="37"/>
      <c r="O57" s="37">
        <v>2822.3842038648545</v>
      </c>
      <c r="P57" s="37"/>
      <c r="Q57" s="49">
        <f t="shared" si="9"/>
        <v>16.641725831808927</v>
      </c>
      <c r="R57" s="49"/>
      <c r="S57" s="49">
        <f t="shared" si="8"/>
        <v>85.22417382591411</v>
      </c>
      <c r="T57" s="49"/>
      <c r="U57" s="49">
        <f t="shared" si="8"/>
        <v>70.29517800174737</v>
      </c>
      <c r="V57" s="6"/>
      <c r="W57" s="6"/>
      <c r="X57" s="6"/>
      <c r="Y57" s="6"/>
      <c r="Z57" s="6"/>
      <c r="AA57" s="6"/>
    </row>
    <row r="58" spans="3:21" ht="9" customHeight="1">
      <c r="C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3:21" ht="15.75">
      <c r="C59" s="9" t="s">
        <v>28</v>
      </c>
      <c r="E59" s="12"/>
      <c r="F59" s="12"/>
      <c r="H59" s="12"/>
      <c r="I59" s="12"/>
      <c r="J59" s="12"/>
      <c r="K59" s="12"/>
      <c r="L59" s="12"/>
      <c r="M59" s="12"/>
      <c r="N59" s="12"/>
      <c r="O59" s="12"/>
      <c r="P59" s="12"/>
      <c r="Q59" s="50"/>
      <c r="R59" s="50"/>
      <c r="S59" s="50"/>
      <c r="T59" s="50"/>
      <c r="U59" s="50"/>
    </row>
    <row r="60" spans="4:21" ht="15.75">
      <c r="D60" s="9">
        <v>2002</v>
      </c>
      <c r="E60" s="51">
        <f>IF(ISERR((E56-E47)/E47*100),"-",IF(((E56-E47)/E47*100)=0,"-",((E56-E47)/E47*100)))</f>
        <v>1.36986301369863</v>
      </c>
      <c r="F60" s="51"/>
      <c r="G60" s="51">
        <f aca="true" t="shared" si="10" ref="G60:U60">IF(ISERR((G56-G47)/G47*100),"-",IF(((G56-G47)/G47*100)=0,"-",((G56-G47)/G47*100)))</f>
        <v>-17.192118226600986</v>
      </c>
      <c r="H60" s="51"/>
      <c r="I60" s="51">
        <f t="shared" si="10"/>
        <v>-16.547788873038517</v>
      </c>
      <c r="J60" s="51"/>
      <c r="K60" s="51">
        <f t="shared" si="10"/>
        <v>17.87779464969259</v>
      </c>
      <c r="L60" s="51"/>
      <c r="M60" s="51">
        <f t="shared" si="10"/>
        <v>6.429893700477124</v>
      </c>
      <c r="N60" s="51"/>
      <c r="O60" s="51">
        <f t="shared" si="10"/>
        <v>8.793191392187062</v>
      </c>
      <c r="P60" s="51"/>
      <c r="Q60" s="51">
        <f t="shared" si="10"/>
        <v>-14.004275941072681</v>
      </c>
      <c r="R60" s="51"/>
      <c r="S60" s="51">
        <f t="shared" si="10"/>
        <v>-22.194903241712264</v>
      </c>
      <c r="T60" s="51"/>
      <c r="U60" s="51">
        <f t="shared" si="10"/>
        <v>-23.292799798357077</v>
      </c>
    </row>
    <row r="61" spans="4:21" ht="15.75">
      <c r="D61" s="9" t="s">
        <v>37</v>
      </c>
      <c r="E61" s="51">
        <f>IF(ISERR((E57-E47)/E47*100),"-",IF(((E57-E47)/E47*100)=0,"-",((E57-E47)/E47*100)))</f>
        <v>39.726027397260275</v>
      </c>
      <c r="F61" s="51"/>
      <c r="G61" s="51">
        <f aca="true" t="shared" si="11" ref="G61:U61">IF(ISERR((G57-G47)/G47*100),"-",IF(((G57-G47)/G47*100)=0,"-",((G57-G47)/G47*100)))</f>
        <v>-7.241379310344828</v>
      </c>
      <c r="H61" s="51"/>
      <c r="I61" s="51">
        <f t="shared" si="11"/>
        <v>-5.658582976699952</v>
      </c>
      <c r="J61" s="51"/>
      <c r="K61" s="51">
        <f t="shared" si="11"/>
        <v>10.929417279455032</v>
      </c>
      <c r="L61" s="51"/>
      <c r="M61" s="51">
        <f t="shared" si="11"/>
        <v>4.026720688149508</v>
      </c>
      <c r="N61" s="51"/>
      <c r="O61" s="51">
        <f t="shared" si="11"/>
        <v>5.4517091636065835</v>
      </c>
      <c r="P61" s="51"/>
      <c r="Q61" s="51">
        <f t="shared" si="11"/>
        <v>25.959399070185675</v>
      </c>
      <c r="R61" s="51"/>
      <c r="S61" s="51">
        <f t="shared" si="11"/>
        <v>-10.831928492943419</v>
      </c>
      <c r="T61" s="51"/>
      <c r="U61" s="51">
        <f t="shared" si="11"/>
        <v>-10.53590522944403</v>
      </c>
    </row>
    <row r="62" spans="1:22" ht="6.75" customHeight="1" thickBot="1">
      <c r="A62" s="13"/>
      <c r="B62" s="13"/>
      <c r="C62" s="13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4:21" ht="7.5" customHeight="1">
      <c r="D63" s="9"/>
      <c r="E63" s="12"/>
      <c r="F63" s="12"/>
      <c r="G63" s="12"/>
      <c r="H63" s="12"/>
      <c r="I63" s="12"/>
      <c r="J63" s="41"/>
      <c r="K63" s="41"/>
      <c r="L63" s="41"/>
      <c r="M63" s="41"/>
      <c r="N63" s="41"/>
      <c r="O63" s="41"/>
      <c r="P63" s="41"/>
      <c r="Q63" s="12"/>
      <c r="R63" s="12"/>
      <c r="S63" s="12"/>
      <c r="T63" s="12"/>
      <c r="U63" s="12"/>
    </row>
    <row r="64" spans="1:22" ht="15.75">
      <c r="A64" s="7" t="s">
        <v>31</v>
      </c>
      <c r="B64" s="5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1" ht="15.75">
      <c r="A65" s="7" t="s">
        <v>92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93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7" t="s">
        <v>94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7.5" customHeight="1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1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7.5" customHeight="1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5:21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7.5" customHeight="1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2" ht="15.75">
      <c r="A113" s="5"/>
      <c r="B113" s="5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5:21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7.5" customHeight="1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5:21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7.5" customHeight="1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5:21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7.5" customHeight="1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12"/>
      <c r="L170" s="12"/>
      <c r="M170" s="12"/>
      <c r="N170" s="12"/>
      <c r="O170" s="12"/>
      <c r="P170" s="12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.75">
      <c r="A176" s="6"/>
      <c r="B176" s="6"/>
      <c r="C176" s="6"/>
      <c r="D176" s="4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1"/>
      <c r="L177" s="41"/>
      <c r="M177" s="41"/>
      <c r="N177" s="41"/>
      <c r="O177" s="41"/>
      <c r="P177" s="41"/>
      <c r="Q177" s="44"/>
      <c r="R177" s="44"/>
      <c r="S177" s="44"/>
      <c r="T177" s="44"/>
      <c r="U177" s="45"/>
    </row>
    <row r="178" spans="2:21" ht="18.75">
      <c r="B178" s="43"/>
      <c r="C178" s="43"/>
      <c r="D178" s="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</row>
    <row r="179" spans="11:16" ht="15.75">
      <c r="K179" s="44"/>
      <c r="L179" s="44"/>
      <c r="M179" s="44"/>
      <c r="N179" s="44"/>
      <c r="O179" s="44"/>
      <c r="P179" s="44"/>
    </row>
    <row r="182" ht="18" customHeight="1"/>
    <row r="185" ht="15.75">
      <c r="V185" s="46"/>
    </row>
    <row r="187" ht="15.75">
      <c r="V187" s="35"/>
    </row>
    <row r="197" ht="15.75">
      <c r="V197" s="35"/>
    </row>
    <row r="234" ht="6.75" customHeight="1"/>
    <row r="238" ht="9" customHeight="1"/>
    <row r="241" ht="15.75">
      <c r="V241" s="35"/>
    </row>
    <row r="242" spans="4:22" ht="15.75">
      <c r="D242" s="21"/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51" ht="15.75">
      <c r="V251" s="47"/>
    </row>
    <row r="263" spans="1:4" ht="15.75">
      <c r="A263" s="21"/>
      <c r="B263" s="21"/>
      <c r="C263" s="21"/>
      <c r="D263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2"/>
  <sheetViews>
    <sheetView workbookViewId="0" topLeftCell="A48">
      <selection activeCell="A63" sqref="A63:IV66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46</v>
      </c>
      <c r="F12" s="37"/>
      <c r="G12" s="37">
        <v>596</v>
      </c>
      <c r="H12" s="37"/>
      <c r="I12" s="37">
        <v>641</v>
      </c>
      <c r="J12" s="37"/>
      <c r="K12" s="37">
        <v>520.8918</v>
      </c>
      <c r="L12" s="37"/>
      <c r="M12" s="37">
        <v>899.9243999999999</v>
      </c>
      <c r="N12" s="37"/>
      <c r="O12" s="37">
        <v>1420.8162</v>
      </c>
      <c r="P12" s="38"/>
      <c r="Q12" s="49">
        <f>IF(ISERR(E12/K12*100),"..",IF((E12/K12*100)=0,"-",(E12/K12)*100))</f>
        <v>8.831008666291156</v>
      </c>
      <c r="R12" s="49"/>
      <c r="S12" s="49">
        <f aca="true" t="shared" si="0" ref="S12:U22">IF(ISERR(G12/M12*100),"..",IF((G12/M12*100)=0,"-",(G12/M12)*100))</f>
        <v>66.22778535619214</v>
      </c>
      <c r="T12" s="49"/>
      <c r="U12" s="49">
        <f t="shared" si="0"/>
        <v>45.114913526464576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40</v>
      </c>
      <c r="F13" s="12"/>
      <c r="G13" s="12">
        <v>543</v>
      </c>
      <c r="H13" s="12"/>
      <c r="I13" s="12">
        <v>583</v>
      </c>
      <c r="J13" s="12"/>
      <c r="K13" s="12">
        <v>484.588</v>
      </c>
      <c r="L13" s="12"/>
      <c r="M13" s="12">
        <v>875.392</v>
      </c>
      <c r="N13" s="12"/>
      <c r="O13" s="12">
        <v>1359.98</v>
      </c>
      <c r="P13" s="12"/>
      <c r="Q13" s="50">
        <f aca="true" t="shared" si="1" ref="Q13:Q22">IF(ISERR(E13/K13*100),"..",IF((E13/K13*100)=0,"-",(E13/K13)*100))</f>
        <v>8.25443469503991</v>
      </c>
      <c r="R13" s="50"/>
      <c r="S13" s="50">
        <f t="shared" si="0"/>
        <v>62.02935370668226</v>
      </c>
      <c r="T13" s="50"/>
      <c r="U13" s="50">
        <f t="shared" si="0"/>
        <v>42.868277474668744</v>
      </c>
    </row>
    <row r="14" spans="3:21" ht="15.75">
      <c r="C14" s="17" t="s">
        <v>39</v>
      </c>
      <c r="E14" s="12">
        <v>67</v>
      </c>
      <c r="F14" s="12"/>
      <c r="G14" s="12">
        <v>587</v>
      </c>
      <c r="H14" s="12"/>
      <c r="I14" s="12">
        <v>654</v>
      </c>
      <c r="J14" s="12"/>
      <c r="K14" s="12">
        <v>499.574</v>
      </c>
      <c r="L14" s="12"/>
      <c r="M14" s="12">
        <v>885.097</v>
      </c>
      <c r="N14" s="12"/>
      <c r="O14" s="12">
        <v>1384.671</v>
      </c>
      <c r="P14" s="12"/>
      <c r="Q14" s="50">
        <f t="shared" si="1"/>
        <v>13.411426535408166</v>
      </c>
      <c r="R14" s="50"/>
      <c r="S14" s="50">
        <f t="shared" si="0"/>
        <v>66.32041459862592</v>
      </c>
      <c r="T14" s="50"/>
      <c r="U14" s="50">
        <f t="shared" si="0"/>
        <v>47.231436203979136</v>
      </c>
    </row>
    <row r="15" spans="3:21" ht="15.75">
      <c r="C15" s="17" t="s">
        <v>40</v>
      </c>
      <c r="E15" s="12">
        <v>28</v>
      </c>
      <c r="F15" s="12"/>
      <c r="G15" s="12">
        <v>571</v>
      </c>
      <c r="H15" s="12"/>
      <c r="I15" s="12">
        <v>599</v>
      </c>
      <c r="J15" s="12"/>
      <c r="K15" s="12">
        <v>522.792</v>
      </c>
      <c r="L15" s="12"/>
      <c r="M15" s="12">
        <v>903.9929999999999</v>
      </c>
      <c r="N15" s="12"/>
      <c r="O15" s="12">
        <v>1426.785</v>
      </c>
      <c r="P15" s="12"/>
      <c r="Q15" s="50">
        <f t="shared" si="1"/>
        <v>5.355858544124622</v>
      </c>
      <c r="R15" s="50"/>
      <c r="S15" s="50">
        <f t="shared" si="0"/>
        <v>63.164205917523695</v>
      </c>
      <c r="T15" s="50"/>
      <c r="U15" s="50">
        <f t="shared" si="0"/>
        <v>41.98249911514348</v>
      </c>
    </row>
    <row r="16" spans="3:21" ht="15.75">
      <c r="C16" s="17" t="s">
        <v>41</v>
      </c>
      <c r="E16" s="12">
        <v>29</v>
      </c>
      <c r="F16" s="12"/>
      <c r="G16" s="12">
        <v>652</v>
      </c>
      <c r="H16" s="12"/>
      <c r="I16" s="12">
        <v>681</v>
      </c>
      <c r="J16" s="12"/>
      <c r="K16" s="12">
        <v>537.669</v>
      </c>
      <c r="L16" s="12"/>
      <c r="M16" s="12">
        <v>915.381</v>
      </c>
      <c r="N16" s="12"/>
      <c r="O16" s="12">
        <v>1453.05</v>
      </c>
      <c r="P16" s="12"/>
      <c r="Q16" s="50">
        <f t="shared" si="1"/>
        <v>5.393652972367758</v>
      </c>
      <c r="R16" s="50"/>
      <c r="S16" s="50">
        <f t="shared" si="0"/>
        <v>71.22717207370484</v>
      </c>
      <c r="T16" s="50"/>
      <c r="U16" s="50">
        <f t="shared" si="0"/>
        <v>46.866935067616396</v>
      </c>
    </row>
    <row r="17" spans="3:21" ht="15.75">
      <c r="C17" s="17" t="s">
        <v>42</v>
      </c>
      <c r="E17" s="12">
        <v>65</v>
      </c>
      <c r="F17" s="12"/>
      <c r="G17" s="12">
        <v>625</v>
      </c>
      <c r="H17" s="12"/>
      <c r="I17" s="12">
        <v>690</v>
      </c>
      <c r="J17" s="12"/>
      <c r="K17" s="12">
        <v>559.836</v>
      </c>
      <c r="L17" s="12"/>
      <c r="M17" s="12">
        <v>919.759</v>
      </c>
      <c r="N17" s="12"/>
      <c r="O17" s="12">
        <v>1479.595</v>
      </c>
      <c r="P17" s="12"/>
      <c r="Q17" s="50">
        <f t="shared" si="1"/>
        <v>11.610543087618517</v>
      </c>
      <c r="R17" s="50"/>
      <c r="S17" s="50">
        <f t="shared" si="0"/>
        <v>67.95258323104204</v>
      </c>
      <c r="T17" s="50"/>
      <c r="U17" s="50">
        <f t="shared" si="0"/>
        <v>46.63438305752587</v>
      </c>
    </row>
    <row r="18" spans="3:21" ht="15.75">
      <c r="C18" s="17" t="s">
        <v>43</v>
      </c>
      <c r="E18" s="12">
        <v>55</v>
      </c>
      <c r="F18" s="12"/>
      <c r="G18" s="12">
        <v>565</v>
      </c>
      <c r="H18" s="12"/>
      <c r="I18" s="12">
        <v>620</v>
      </c>
      <c r="J18" s="12"/>
      <c r="K18" s="12">
        <v>584.385</v>
      </c>
      <c r="L18" s="12"/>
      <c r="M18" s="12">
        <v>936.5939923879649</v>
      </c>
      <c r="N18" s="12"/>
      <c r="O18" s="12">
        <v>1520.9789923879648</v>
      </c>
      <c r="P18" s="12"/>
      <c r="Q18" s="50">
        <f t="shared" si="1"/>
        <v>9.411603651702217</v>
      </c>
      <c r="R18" s="50"/>
      <c r="S18" s="50">
        <f t="shared" si="0"/>
        <v>60.3249652028475</v>
      </c>
      <c r="T18" s="50"/>
      <c r="U18" s="50">
        <f t="shared" si="0"/>
        <v>40.763219157063354</v>
      </c>
    </row>
    <row r="19" spans="3:21" ht="15.75">
      <c r="C19" s="17" t="s">
        <v>44</v>
      </c>
      <c r="E19" s="12">
        <v>47</v>
      </c>
      <c r="F19" s="12"/>
      <c r="G19" s="12">
        <v>522</v>
      </c>
      <c r="H19" s="12"/>
      <c r="I19" s="12">
        <v>569</v>
      </c>
      <c r="J19" s="12"/>
      <c r="K19" s="12">
        <v>617.483</v>
      </c>
      <c r="L19" s="12"/>
      <c r="M19" s="12">
        <v>934.745</v>
      </c>
      <c r="N19" s="12"/>
      <c r="O19" s="12">
        <v>1552.228</v>
      </c>
      <c r="P19" s="12"/>
      <c r="Q19" s="50">
        <f t="shared" si="1"/>
        <v>7.6115455810119474</v>
      </c>
      <c r="R19" s="50"/>
      <c r="S19" s="50">
        <f t="shared" si="0"/>
        <v>55.84410721640661</v>
      </c>
      <c r="T19" s="50"/>
      <c r="U19" s="50">
        <f t="shared" si="0"/>
        <v>36.6569859582484</v>
      </c>
    </row>
    <row r="20" spans="3:21" ht="15.75">
      <c r="C20" s="17" t="s">
        <v>45</v>
      </c>
      <c r="E20" s="12">
        <v>65</v>
      </c>
      <c r="F20" s="12"/>
      <c r="G20" s="12">
        <v>576</v>
      </c>
      <c r="H20" s="12"/>
      <c r="I20" s="12">
        <v>641</v>
      </c>
      <c r="J20" s="12"/>
      <c r="K20" s="12">
        <v>623.008</v>
      </c>
      <c r="L20" s="12"/>
      <c r="M20" s="12">
        <v>940.325</v>
      </c>
      <c r="N20" s="12"/>
      <c r="O20" s="12">
        <v>1563.333</v>
      </c>
      <c r="P20" s="12"/>
      <c r="Q20" s="50">
        <f t="shared" si="1"/>
        <v>10.433252863526633</v>
      </c>
      <c r="R20" s="50"/>
      <c r="S20" s="50">
        <f t="shared" si="0"/>
        <v>61.25541701007629</v>
      </c>
      <c r="T20" s="50"/>
      <c r="U20" s="50">
        <f t="shared" si="0"/>
        <v>41.0021409386228</v>
      </c>
    </row>
    <row r="21" spans="3:21" ht="15.75">
      <c r="C21" s="17" t="s">
        <v>46</v>
      </c>
      <c r="E21" s="12">
        <v>39</v>
      </c>
      <c r="F21" s="12"/>
      <c r="G21" s="12">
        <v>557</v>
      </c>
      <c r="H21" s="12"/>
      <c r="I21" s="12">
        <v>596</v>
      </c>
      <c r="J21" s="12"/>
      <c r="K21" s="12">
        <v>632.027</v>
      </c>
      <c r="L21" s="12"/>
      <c r="M21" s="12">
        <v>969.4</v>
      </c>
      <c r="N21" s="12"/>
      <c r="O21" s="12">
        <v>1601.4270000000001</v>
      </c>
      <c r="P21" s="12"/>
      <c r="Q21" s="50">
        <f t="shared" si="1"/>
        <v>6.170622457584881</v>
      </c>
      <c r="R21" s="50"/>
      <c r="S21" s="50">
        <f t="shared" si="0"/>
        <v>57.45822158035898</v>
      </c>
      <c r="T21" s="50"/>
      <c r="U21" s="50">
        <f t="shared" si="0"/>
        <v>37.216807260024964</v>
      </c>
    </row>
    <row r="22" spans="3:27" s="5" customFormat="1" ht="15.75">
      <c r="C22" s="4" t="s">
        <v>37</v>
      </c>
      <c r="E22" s="37">
        <v>54</v>
      </c>
      <c r="F22" s="37"/>
      <c r="G22" s="37">
        <v>569</v>
      </c>
      <c r="H22" s="37"/>
      <c r="I22" s="37">
        <v>623</v>
      </c>
      <c r="J22" s="37"/>
      <c r="K22" s="37">
        <v>603.3478</v>
      </c>
      <c r="L22" s="37"/>
      <c r="M22" s="37">
        <v>940.1645984775929</v>
      </c>
      <c r="N22" s="37"/>
      <c r="O22" s="37">
        <v>1543.5123984775928</v>
      </c>
      <c r="P22" s="37"/>
      <c r="Q22" s="49">
        <f t="shared" si="1"/>
        <v>8.950061639405995</v>
      </c>
      <c r="R22" s="49"/>
      <c r="S22" s="49">
        <f t="shared" si="0"/>
        <v>60.52131732266678</v>
      </c>
      <c r="T22" s="49"/>
      <c r="U22" s="49">
        <f t="shared" si="0"/>
        <v>40.36248757149482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-15.217391304347828</v>
      </c>
      <c r="F25" s="51"/>
      <c r="G25" s="51">
        <f aca="true" t="shared" si="2" ref="G25:U25">IF(ISERR((G21-G12)/G12*100),"-",IF(((G21-G12)/G12*100)=0,"-",((G21-G12)/G12*100)))</f>
        <v>-6.543624161073826</v>
      </c>
      <c r="H25" s="51"/>
      <c r="I25" s="51">
        <f t="shared" si="2"/>
        <v>-7.020280811232449</v>
      </c>
      <c r="J25" s="51"/>
      <c r="K25" s="51">
        <f t="shared" si="2"/>
        <v>21.33556335500003</v>
      </c>
      <c r="L25" s="51"/>
      <c r="M25" s="51">
        <f t="shared" si="2"/>
        <v>7.720159604517902</v>
      </c>
      <c r="N25" s="51"/>
      <c r="O25" s="51">
        <f t="shared" si="2"/>
        <v>12.711763843908885</v>
      </c>
      <c r="P25" s="51"/>
      <c r="Q25" s="51">
        <f t="shared" si="2"/>
        <v>-30.12550784669973</v>
      </c>
      <c r="R25" s="51"/>
      <c r="S25" s="51">
        <f t="shared" si="2"/>
        <v>-13.241517481926834</v>
      </c>
      <c r="T25" s="51"/>
      <c r="U25" s="51">
        <f t="shared" si="2"/>
        <v>-17.506641704647297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17.391304347826086</v>
      </c>
      <c r="F26" s="51"/>
      <c r="G26" s="51">
        <f aca="true" t="shared" si="3" ref="G26:U26">IF(ISERR((G22-G12)/G12*100),"-",IF(((G22-G12)/G12*100)=0,"-",((G22-G12)/G12*100)))</f>
        <v>-4.530201342281879</v>
      </c>
      <c r="H26" s="51"/>
      <c r="I26" s="51">
        <f t="shared" si="3"/>
        <v>-2.80811232449298</v>
      </c>
      <c r="J26" s="51"/>
      <c r="K26" s="51">
        <f t="shared" si="3"/>
        <v>15.829775012776171</v>
      </c>
      <c r="L26" s="51"/>
      <c r="M26" s="51">
        <f t="shared" si="3"/>
        <v>4.47150877091376</v>
      </c>
      <c r="N26" s="51"/>
      <c r="O26" s="51">
        <f t="shared" si="3"/>
        <v>8.63561370412252</v>
      </c>
      <c r="P26" s="51"/>
      <c r="Q26" s="51">
        <f t="shared" si="3"/>
        <v>1.348124292633474</v>
      </c>
      <c r="R26" s="51"/>
      <c r="S26" s="51">
        <f t="shared" si="3"/>
        <v>-8.616425874479011</v>
      </c>
      <c r="T26" s="51"/>
      <c r="U26" s="51">
        <f t="shared" si="3"/>
        <v>-10.534046468208274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2:21" ht="15.75">
      <c r="B28" s="7" t="s">
        <v>62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50</v>
      </c>
      <c r="F29" s="37"/>
      <c r="G29" s="37">
        <v>249</v>
      </c>
      <c r="H29" s="37"/>
      <c r="I29" s="37">
        <v>300</v>
      </c>
      <c r="J29" s="37"/>
      <c r="K29" s="37">
        <v>130.9684</v>
      </c>
      <c r="L29" s="37"/>
      <c r="M29" s="37">
        <v>420.00059999999996</v>
      </c>
      <c r="N29" s="37"/>
      <c r="O29" s="37">
        <v>550.969</v>
      </c>
      <c r="P29" s="37"/>
      <c r="Q29" s="49">
        <f>IF(ISERR(E29/K29*100),"..",IF((E29/K29*100)=0,"-",(E29/K29)*100))</f>
        <v>38.177148075413605</v>
      </c>
      <c r="R29" s="49"/>
      <c r="S29" s="49">
        <f aca="true" t="shared" si="4" ref="S29:U39">IF(ISERR(G29/M29*100),"..",IF((G29/M29*100)=0,"-",(G29/M29)*100))</f>
        <v>59.285629591957736</v>
      </c>
      <c r="T29" s="49"/>
      <c r="U29" s="49">
        <f t="shared" si="4"/>
        <v>54.4495243834045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>
        <v>47</v>
      </c>
      <c r="F30" s="12"/>
      <c r="G30" s="12">
        <v>239</v>
      </c>
      <c r="H30" s="12"/>
      <c r="I30" s="12">
        <v>286</v>
      </c>
      <c r="J30" s="12"/>
      <c r="K30" s="12">
        <v>125.633</v>
      </c>
      <c r="L30" s="12"/>
      <c r="M30" s="12">
        <v>407.04200000000003</v>
      </c>
      <c r="N30" s="12"/>
      <c r="O30" s="12">
        <v>532.675</v>
      </c>
      <c r="P30" s="12"/>
      <c r="Q30" s="50">
        <f aca="true" t="shared" si="5" ref="Q30:Q39">IF(ISERR(E30/K30*100),"..",IF((E30/K30*100)=0,"-",(E30/K30)*100))</f>
        <v>37.41055295981152</v>
      </c>
      <c r="R30" s="50"/>
      <c r="S30" s="50">
        <f t="shared" si="4"/>
        <v>58.71629954648414</v>
      </c>
      <c r="T30" s="50"/>
      <c r="U30" s="50">
        <f t="shared" si="4"/>
        <v>53.691275167785236</v>
      </c>
    </row>
    <row r="31" spans="3:21" ht="15.75">
      <c r="C31" s="17" t="s">
        <v>39</v>
      </c>
      <c r="E31" s="12">
        <v>35</v>
      </c>
      <c r="F31" s="12"/>
      <c r="G31" s="12">
        <v>212</v>
      </c>
      <c r="H31" s="12"/>
      <c r="I31" s="12">
        <v>247</v>
      </c>
      <c r="J31" s="12"/>
      <c r="K31" s="12">
        <v>127.83</v>
      </c>
      <c r="L31" s="12"/>
      <c r="M31" s="12">
        <v>411.63200000000006</v>
      </c>
      <c r="N31" s="12"/>
      <c r="O31" s="12">
        <v>539.4620000000001</v>
      </c>
      <c r="P31" s="12"/>
      <c r="Q31" s="50">
        <f t="shared" si="5"/>
        <v>27.38011421419072</v>
      </c>
      <c r="R31" s="50"/>
      <c r="S31" s="50">
        <f t="shared" si="4"/>
        <v>51.50231274536479</v>
      </c>
      <c r="T31" s="50"/>
      <c r="U31" s="50">
        <f t="shared" si="4"/>
        <v>45.78635751915797</v>
      </c>
    </row>
    <row r="32" spans="3:21" ht="15.75">
      <c r="C32" s="17" t="s">
        <v>40</v>
      </c>
      <c r="E32" s="12">
        <v>57</v>
      </c>
      <c r="F32" s="12"/>
      <c r="G32" s="12">
        <v>258</v>
      </c>
      <c r="H32" s="12"/>
      <c r="I32" s="12">
        <v>315</v>
      </c>
      <c r="J32" s="12"/>
      <c r="K32" s="12">
        <v>131.807</v>
      </c>
      <c r="L32" s="12"/>
      <c r="M32" s="12">
        <v>421.078</v>
      </c>
      <c r="N32" s="12"/>
      <c r="O32" s="12">
        <v>552.885</v>
      </c>
      <c r="P32" s="12"/>
      <c r="Q32" s="50">
        <f t="shared" si="5"/>
        <v>43.24504768335522</v>
      </c>
      <c r="R32" s="50"/>
      <c r="S32" s="50">
        <f t="shared" si="4"/>
        <v>61.27130840366868</v>
      </c>
      <c r="T32" s="50"/>
      <c r="U32" s="50">
        <f t="shared" si="4"/>
        <v>56.97387340947937</v>
      </c>
    </row>
    <row r="33" spans="3:21" ht="15.75">
      <c r="C33" s="17" t="s">
        <v>41</v>
      </c>
      <c r="E33" s="12">
        <v>74</v>
      </c>
      <c r="F33" s="12"/>
      <c r="G33" s="12">
        <v>272</v>
      </c>
      <c r="H33" s="12"/>
      <c r="I33" s="12">
        <v>346</v>
      </c>
      <c r="J33" s="12"/>
      <c r="K33" s="12">
        <v>133.803</v>
      </c>
      <c r="L33" s="12"/>
      <c r="M33" s="12">
        <v>427.381</v>
      </c>
      <c r="N33" s="12"/>
      <c r="O33" s="12">
        <v>561.184</v>
      </c>
      <c r="P33" s="12"/>
      <c r="Q33" s="50">
        <f t="shared" si="5"/>
        <v>55.30518747711187</v>
      </c>
      <c r="R33" s="50"/>
      <c r="S33" s="50">
        <f t="shared" si="4"/>
        <v>63.64344694780536</v>
      </c>
      <c r="T33" s="50"/>
      <c r="U33" s="50">
        <f t="shared" si="4"/>
        <v>61.655357244682676</v>
      </c>
    </row>
    <row r="34" spans="3:21" ht="15.75">
      <c r="C34" s="17" t="s">
        <v>42</v>
      </c>
      <c r="E34" s="12">
        <v>39</v>
      </c>
      <c r="F34" s="12"/>
      <c r="G34" s="12">
        <v>266</v>
      </c>
      <c r="H34" s="12"/>
      <c r="I34" s="12">
        <v>305</v>
      </c>
      <c r="J34" s="12"/>
      <c r="K34" s="12">
        <v>135.769</v>
      </c>
      <c r="L34" s="12"/>
      <c r="M34" s="12">
        <v>432.87</v>
      </c>
      <c r="N34" s="12"/>
      <c r="O34" s="12">
        <v>568.639</v>
      </c>
      <c r="P34" s="12"/>
      <c r="Q34" s="50">
        <f t="shared" si="5"/>
        <v>28.72526128939596</v>
      </c>
      <c r="R34" s="50"/>
      <c r="S34" s="50">
        <f t="shared" si="4"/>
        <v>61.450319957493015</v>
      </c>
      <c r="T34" s="50"/>
      <c r="U34" s="50">
        <f t="shared" si="4"/>
        <v>53.63684165173335</v>
      </c>
    </row>
    <row r="35" spans="3:21" ht="15.75">
      <c r="C35" s="17" t="s">
        <v>43</v>
      </c>
      <c r="E35" s="12">
        <v>57</v>
      </c>
      <c r="F35" s="12"/>
      <c r="G35" s="12">
        <v>232</v>
      </c>
      <c r="H35" s="12"/>
      <c r="I35" s="12">
        <v>289</v>
      </c>
      <c r="J35" s="12"/>
      <c r="K35" s="12">
        <v>154.08100000000002</v>
      </c>
      <c r="L35" s="12"/>
      <c r="M35" s="12">
        <v>438.37400534094826</v>
      </c>
      <c r="N35" s="12"/>
      <c r="O35" s="12">
        <v>592.4550053409482</v>
      </c>
      <c r="P35" s="12"/>
      <c r="Q35" s="50">
        <f t="shared" si="5"/>
        <v>36.99352937740539</v>
      </c>
      <c r="R35" s="50"/>
      <c r="S35" s="50">
        <f t="shared" si="4"/>
        <v>52.92284605688708</v>
      </c>
      <c r="T35" s="50"/>
      <c r="U35" s="50">
        <f t="shared" si="4"/>
        <v>48.78007568417541</v>
      </c>
    </row>
    <row r="36" spans="3:21" ht="15.75">
      <c r="C36" s="17" t="s">
        <v>44</v>
      </c>
      <c r="E36" s="12">
        <v>46</v>
      </c>
      <c r="F36" s="12"/>
      <c r="G36" s="12">
        <v>277</v>
      </c>
      <c r="H36" s="12"/>
      <c r="I36" s="12">
        <v>323</v>
      </c>
      <c r="J36" s="12"/>
      <c r="K36" s="12">
        <v>153.17700000000002</v>
      </c>
      <c r="L36" s="12"/>
      <c r="M36" s="12">
        <v>440.298</v>
      </c>
      <c r="N36" s="12"/>
      <c r="O36" s="12">
        <v>593.475</v>
      </c>
      <c r="P36" s="12"/>
      <c r="Q36" s="50">
        <f t="shared" si="5"/>
        <v>30.03061817374671</v>
      </c>
      <c r="R36" s="50"/>
      <c r="S36" s="50">
        <f t="shared" si="4"/>
        <v>62.91193691545271</v>
      </c>
      <c r="T36" s="50"/>
      <c r="U36" s="50">
        <f t="shared" si="4"/>
        <v>54.425207464509874</v>
      </c>
    </row>
    <row r="37" spans="3:21" ht="15.75">
      <c r="C37" s="17" t="s">
        <v>45</v>
      </c>
      <c r="E37" s="12">
        <v>30</v>
      </c>
      <c r="F37" s="12"/>
      <c r="G37" s="12">
        <v>238</v>
      </c>
      <c r="H37" s="12"/>
      <c r="I37" s="12">
        <v>268</v>
      </c>
      <c r="J37" s="12"/>
      <c r="K37" s="12">
        <v>154.4</v>
      </c>
      <c r="L37" s="12"/>
      <c r="M37" s="12">
        <v>445.354</v>
      </c>
      <c r="N37" s="12"/>
      <c r="O37" s="12">
        <v>599.754</v>
      </c>
      <c r="P37" s="12"/>
      <c r="Q37" s="50">
        <f t="shared" si="5"/>
        <v>19.4300518134715</v>
      </c>
      <c r="R37" s="50"/>
      <c r="S37" s="50">
        <f t="shared" si="4"/>
        <v>53.44063374304486</v>
      </c>
      <c r="T37" s="50"/>
      <c r="U37" s="50">
        <f t="shared" si="4"/>
        <v>44.684987511546396</v>
      </c>
    </row>
    <row r="38" spans="3:21" ht="15.75">
      <c r="C38" s="17" t="s">
        <v>46</v>
      </c>
      <c r="E38" s="12">
        <v>48</v>
      </c>
      <c r="F38" s="12"/>
      <c r="G38" s="12">
        <v>210</v>
      </c>
      <c r="H38" s="12"/>
      <c r="I38" s="12">
        <v>258</v>
      </c>
      <c r="J38" s="12"/>
      <c r="K38" s="12">
        <v>141.514</v>
      </c>
      <c r="L38" s="12"/>
      <c r="M38" s="12">
        <v>461.01800000000003</v>
      </c>
      <c r="N38" s="12"/>
      <c r="O38" s="12">
        <v>602.532</v>
      </c>
      <c r="P38" s="12"/>
      <c r="Q38" s="50">
        <f t="shared" si="5"/>
        <v>33.91890554998091</v>
      </c>
      <c r="R38" s="50"/>
      <c r="S38" s="50">
        <f t="shared" si="4"/>
        <v>45.551366757914</v>
      </c>
      <c r="T38" s="50"/>
      <c r="U38" s="50">
        <f t="shared" si="4"/>
        <v>42.819302543267405</v>
      </c>
    </row>
    <row r="39" spans="3:27" s="5" customFormat="1" ht="15.75">
      <c r="C39" s="4" t="s">
        <v>37</v>
      </c>
      <c r="E39" s="37">
        <v>44</v>
      </c>
      <c r="F39" s="37"/>
      <c r="G39" s="37">
        <v>245</v>
      </c>
      <c r="H39" s="37"/>
      <c r="I39" s="37">
        <v>289</v>
      </c>
      <c r="J39" s="37"/>
      <c r="K39" s="37">
        <v>147.78820000000002</v>
      </c>
      <c r="L39" s="37"/>
      <c r="M39" s="37">
        <v>443.58280106818967</v>
      </c>
      <c r="N39" s="37"/>
      <c r="O39" s="37">
        <v>591.3710010681896</v>
      </c>
      <c r="P39" s="37"/>
      <c r="Q39" s="49">
        <f t="shared" si="5"/>
        <v>29.772336357029854</v>
      </c>
      <c r="R39" s="49"/>
      <c r="S39" s="49">
        <f t="shared" si="4"/>
        <v>55.23207829744901</v>
      </c>
      <c r="T39" s="49"/>
      <c r="U39" s="49">
        <f t="shared" si="4"/>
        <v>48.86949131390975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>
        <f>IF(ISERR((E38-E29)/E29*100),"-",IF(((E38-E29)/E29*100)=0,"-",((E38-E29)/E29*100)))</f>
        <v>-4</v>
      </c>
      <c r="F42" s="51"/>
      <c r="G42" s="51">
        <f aca="true" t="shared" si="6" ref="G42:U42">IF(ISERR((G38-G29)/G29*100),"-",IF(((G38-G29)/G29*100)=0,"-",((G38-G29)/G29*100)))</f>
        <v>-15.66265060240964</v>
      </c>
      <c r="H42" s="51"/>
      <c r="I42" s="51">
        <f t="shared" si="6"/>
        <v>-14.000000000000002</v>
      </c>
      <c r="J42" s="51"/>
      <c r="K42" s="51">
        <f t="shared" si="6"/>
        <v>8.05201865488164</v>
      </c>
      <c r="L42" s="51"/>
      <c r="M42" s="51">
        <f t="shared" si="6"/>
        <v>9.766033667570968</v>
      </c>
      <c r="N42" s="51"/>
      <c r="O42" s="51">
        <f t="shared" si="6"/>
        <v>9.358602752604952</v>
      </c>
      <c r="P42" s="51"/>
      <c r="Q42" s="51">
        <f t="shared" si="6"/>
        <v>-11.153904207357582</v>
      </c>
      <c r="R42" s="51"/>
      <c r="S42" s="51">
        <f t="shared" si="6"/>
        <v>-23.16625956167095</v>
      </c>
      <c r="T42" s="51"/>
      <c r="U42" s="51">
        <f t="shared" si="6"/>
        <v>-21.359638990128325</v>
      </c>
    </row>
    <row r="43" spans="4:21" ht="15.75">
      <c r="D43" s="9" t="s">
        <v>37</v>
      </c>
      <c r="E43" s="51">
        <f>IF(ISERR((E39-E29)/E29*100),"-",IF(((E39-E29)/E29*100)=0,"-",((E39-E29)/E29*100)))</f>
        <v>-12</v>
      </c>
      <c r="F43" s="51"/>
      <c r="G43" s="51">
        <f aca="true" t="shared" si="7" ref="G43:U43">IF(ISERR((G39-G29)/G29*100),"-",IF(((G39-G29)/G29*100)=0,"-",((G39-G29)/G29*100)))</f>
        <v>-1.6064257028112447</v>
      </c>
      <c r="H43" s="51"/>
      <c r="I43" s="51">
        <f t="shared" si="7"/>
        <v>-3.6666666666666665</v>
      </c>
      <c r="J43" s="51"/>
      <c r="K43" s="51">
        <f t="shared" si="7"/>
        <v>12.842639903976849</v>
      </c>
      <c r="L43" s="51"/>
      <c r="M43" s="51">
        <f t="shared" si="7"/>
        <v>5.614801756995039</v>
      </c>
      <c r="N43" s="51"/>
      <c r="O43" s="51">
        <f t="shared" si="7"/>
        <v>7.332899141002401</v>
      </c>
      <c r="P43" s="51"/>
      <c r="Q43" s="51">
        <f t="shared" si="7"/>
        <v>-22.01529486115941</v>
      </c>
      <c r="R43" s="51"/>
      <c r="S43" s="51">
        <f t="shared" si="7"/>
        <v>-6.837325204114228</v>
      </c>
      <c r="T43" s="51"/>
      <c r="U43" s="51">
        <f t="shared" si="7"/>
        <v>-10.248084134221518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2:21" ht="15.75">
      <c r="B45" s="7" t="s">
        <v>63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>
        <v>44</v>
      </c>
      <c r="F46" s="37"/>
      <c r="G46" s="37">
        <v>218</v>
      </c>
      <c r="H46" s="37"/>
      <c r="I46" s="37">
        <v>262</v>
      </c>
      <c r="J46" s="37"/>
      <c r="K46" s="37">
        <v>281.643</v>
      </c>
      <c r="L46" s="37"/>
      <c r="M46" s="37">
        <v>436.58119999999997</v>
      </c>
      <c r="N46" s="37"/>
      <c r="O46" s="37">
        <v>718.2241999999999</v>
      </c>
      <c r="P46" s="37"/>
      <c r="Q46" s="49">
        <f>IF(ISERR(E46/K46*100),"..",IF((E46/K46*100)=0,"-",(E46/K46)*100))</f>
        <v>15.622614444527294</v>
      </c>
      <c r="R46" s="49"/>
      <c r="S46" s="49">
        <f aca="true" t="shared" si="8" ref="S46:U56">IF(ISERR(G46/M46*100),"..",IF((G46/M46*100)=0,"-",(G46/M46)*100))</f>
        <v>49.933437353692746</v>
      </c>
      <c r="T46" s="49"/>
      <c r="U46" s="49">
        <f t="shared" si="8"/>
        <v>36.478859943733454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>
        <v>32</v>
      </c>
      <c r="F47" s="12"/>
      <c r="G47" s="12">
        <v>204</v>
      </c>
      <c r="H47" s="12"/>
      <c r="I47" s="12">
        <v>236</v>
      </c>
      <c r="J47" s="12"/>
      <c r="K47" s="12">
        <v>264.796</v>
      </c>
      <c r="L47" s="12"/>
      <c r="M47" s="12">
        <v>420.21</v>
      </c>
      <c r="N47" s="12"/>
      <c r="O47" s="12">
        <v>685.0060000000001</v>
      </c>
      <c r="P47" s="12"/>
      <c r="Q47" s="50">
        <f aca="true" t="shared" si="9" ref="Q47:Q56">IF(ISERR(E47/K47*100),"..",IF((E47/K47*100)=0,"-",(E47/K47)*100))</f>
        <v>12.084774694481789</v>
      </c>
      <c r="R47" s="50"/>
      <c r="S47" s="50">
        <f t="shared" si="8"/>
        <v>48.547154993931606</v>
      </c>
      <c r="T47" s="50"/>
      <c r="U47" s="50">
        <f t="shared" si="8"/>
        <v>34.452252972966654</v>
      </c>
    </row>
    <row r="48" spans="3:21" ht="15.75">
      <c r="C48" s="17" t="s">
        <v>39</v>
      </c>
      <c r="E48" s="12">
        <v>35</v>
      </c>
      <c r="F48" s="12"/>
      <c r="G48" s="12">
        <v>180</v>
      </c>
      <c r="H48" s="12"/>
      <c r="I48" s="12">
        <v>215</v>
      </c>
      <c r="J48" s="12"/>
      <c r="K48" s="12">
        <v>271.022</v>
      </c>
      <c r="L48" s="12"/>
      <c r="M48" s="12">
        <v>423.827</v>
      </c>
      <c r="N48" s="12"/>
      <c r="O48" s="12">
        <v>694.8489999999999</v>
      </c>
      <c r="P48" s="12"/>
      <c r="Q48" s="50">
        <f t="shared" si="9"/>
        <v>12.914080775730383</v>
      </c>
      <c r="R48" s="50"/>
      <c r="S48" s="50">
        <f t="shared" si="8"/>
        <v>42.47015881479943</v>
      </c>
      <c r="T48" s="50"/>
      <c r="U48" s="50">
        <f t="shared" si="8"/>
        <v>30.941974443368274</v>
      </c>
    </row>
    <row r="49" spans="3:21" ht="15.75">
      <c r="C49" s="17" t="s">
        <v>40</v>
      </c>
      <c r="E49" s="12">
        <v>56</v>
      </c>
      <c r="F49" s="12"/>
      <c r="G49" s="12">
        <v>246</v>
      </c>
      <c r="H49" s="12"/>
      <c r="I49" s="12">
        <v>302</v>
      </c>
      <c r="J49" s="12"/>
      <c r="K49" s="12">
        <v>281.5</v>
      </c>
      <c r="L49" s="12"/>
      <c r="M49" s="12">
        <v>433.397</v>
      </c>
      <c r="N49" s="12"/>
      <c r="O49" s="12">
        <v>714.8969999999999</v>
      </c>
      <c r="P49" s="12"/>
      <c r="Q49" s="50">
        <f t="shared" si="9"/>
        <v>19.893428063943162</v>
      </c>
      <c r="R49" s="50"/>
      <c r="S49" s="50">
        <f t="shared" si="8"/>
        <v>56.760891284434365</v>
      </c>
      <c r="T49" s="50"/>
      <c r="U49" s="50">
        <f t="shared" si="8"/>
        <v>42.2438477151254</v>
      </c>
    </row>
    <row r="50" spans="3:21" ht="15.75">
      <c r="C50" s="17" t="s">
        <v>41</v>
      </c>
      <c r="E50" s="12">
        <v>64</v>
      </c>
      <c r="F50" s="12"/>
      <c r="G50" s="12">
        <v>219</v>
      </c>
      <c r="H50" s="12"/>
      <c r="I50" s="12">
        <v>283</v>
      </c>
      <c r="J50" s="12"/>
      <c r="K50" s="12">
        <v>289.339</v>
      </c>
      <c r="L50" s="12"/>
      <c r="M50" s="12">
        <v>439.696</v>
      </c>
      <c r="N50" s="12"/>
      <c r="O50" s="12">
        <v>729.035</v>
      </c>
      <c r="P50" s="12"/>
      <c r="Q50" s="50">
        <f t="shared" si="9"/>
        <v>22.1193824544911</v>
      </c>
      <c r="R50" s="50"/>
      <c r="S50" s="50">
        <f t="shared" si="8"/>
        <v>49.80713947818492</v>
      </c>
      <c r="T50" s="50"/>
      <c r="U50" s="50">
        <f t="shared" si="8"/>
        <v>38.818438072246195</v>
      </c>
    </row>
    <row r="51" spans="3:21" ht="15.75">
      <c r="C51" s="17" t="s">
        <v>42</v>
      </c>
      <c r="E51" s="12">
        <v>33</v>
      </c>
      <c r="F51" s="12"/>
      <c r="G51" s="12">
        <v>240</v>
      </c>
      <c r="H51" s="12"/>
      <c r="I51" s="12">
        <v>273</v>
      </c>
      <c r="J51" s="12"/>
      <c r="K51" s="12">
        <v>301.558</v>
      </c>
      <c r="L51" s="12"/>
      <c r="M51" s="12">
        <v>465.77599999999995</v>
      </c>
      <c r="N51" s="12"/>
      <c r="O51" s="12">
        <v>767.334</v>
      </c>
      <c r="P51" s="12"/>
      <c r="Q51" s="50">
        <f t="shared" si="9"/>
        <v>10.943168478369005</v>
      </c>
      <c r="R51" s="50"/>
      <c r="S51" s="50">
        <f t="shared" si="8"/>
        <v>51.52691422486346</v>
      </c>
      <c r="T51" s="50"/>
      <c r="U51" s="50">
        <f t="shared" si="8"/>
        <v>35.577727560618975</v>
      </c>
    </row>
    <row r="52" spans="3:21" ht="15.75">
      <c r="C52" s="17" t="s">
        <v>43</v>
      </c>
      <c r="E52" s="12">
        <v>60</v>
      </c>
      <c r="F52" s="12"/>
      <c r="G52" s="48">
        <v>238</v>
      </c>
      <c r="H52" s="12"/>
      <c r="I52" s="12">
        <v>298</v>
      </c>
      <c r="J52" s="12"/>
      <c r="K52" s="12">
        <v>302.508</v>
      </c>
      <c r="L52" s="12"/>
      <c r="M52" s="12">
        <v>456.2110001268831</v>
      </c>
      <c r="N52" s="12"/>
      <c r="O52" s="12">
        <v>758.7190001268831</v>
      </c>
      <c r="P52" s="12"/>
      <c r="Q52" s="50">
        <f t="shared" si="9"/>
        <v>19.834186203340078</v>
      </c>
      <c r="R52" s="50"/>
      <c r="S52" s="50">
        <f t="shared" si="8"/>
        <v>52.168842911242066</v>
      </c>
      <c r="T52" s="50"/>
      <c r="U52" s="50">
        <f t="shared" si="8"/>
        <v>39.27672826832654</v>
      </c>
    </row>
    <row r="53" spans="3:21" ht="15.75">
      <c r="C53" s="17" t="s">
        <v>44</v>
      </c>
      <c r="E53" s="12">
        <v>33</v>
      </c>
      <c r="F53" s="12"/>
      <c r="G53" s="12">
        <v>260</v>
      </c>
      <c r="H53" s="12"/>
      <c r="I53" s="12">
        <v>293</v>
      </c>
      <c r="J53" s="12"/>
      <c r="K53" s="12">
        <v>307.145</v>
      </c>
      <c r="L53" s="12"/>
      <c r="M53" s="12">
        <v>457.01300000000003</v>
      </c>
      <c r="N53" s="12"/>
      <c r="O53" s="12">
        <v>764.158</v>
      </c>
      <c r="P53" s="12"/>
      <c r="Q53" s="50">
        <f t="shared" si="9"/>
        <v>10.744111087597064</v>
      </c>
      <c r="R53" s="50"/>
      <c r="S53" s="50">
        <f t="shared" si="8"/>
        <v>56.8911606453208</v>
      </c>
      <c r="T53" s="50"/>
      <c r="U53" s="50">
        <f t="shared" si="8"/>
        <v>38.342855796837824</v>
      </c>
    </row>
    <row r="54" spans="3:21" ht="15.75">
      <c r="C54" s="17" t="s">
        <v>45</v>
      </c>
      <c r="E54" s="12">
        <v>57</v>
      </c>
      <c r="F54" s="12"/>
      <c r="G54" s="12">
        <v>241</v>
      </c>
      <c r="H54" s="12"/>
      <c r="I54" s="12">
        <v>298</v>
      </c>
      <c r="J54" s="12"/>
      <c r="K54" s="12">
        <v>320.978</v>
      </c>
      <c r="L54" s="12"/>
      <c r="M54" s="12">
        <v>457.533</v>
      </c>
      <c r="N54" s="12"/>
      <c r="O54" s="12">
        <v>778.511</v>
      </c>
      <c r="P54" s="12"/>
      <c r="Q54" s="50">
        <f t="shared" si="9"/>
        <v>17.75822642050234</v>
      </c>
      <c r="R54" s="50"/>
      <c r="S54" s="50">
        <f t="shared" si="8"/>
        <v>52.67379620704954</v>
      </c>
      <c r="T54" s="50"/>
      <c r="U54" s="50">
        <f t="shared" si="8"/>
        <v>38.278200308023905</v>
      </c>
    </row>
    <row r="55" spans="3:21" ht="15.75">
      <c r="C55" s="17" t="s">
        <v>46</v>
      </c>
      <c r="E55" s="12">
        <v>56</v>
      </c>
      <c r="F55" s="12"/>
      <c r="G55" s="12">
        <v>216</v>
      </c>
      <c r="H55" s="12"/>
      <c r="I55" s="12">
        <v>272</v>
      </c>
      <c r="J55" s="12"/>
      <c r="K55" s="12">
        <v>329.251</v>
      </c>
      <c r="L55" s="12"/>
      <c r="M55" s="12">
        <v>474.965</v>
      </c>
      <c r="N55" s="12"/>
      <c r="O55" s="12">
        <v>804.216</v>
      </c>
      <c r="P55" s="12"/>
      <c r="Q55" s="50">
        <f t="shared" si="9"/>
        <v>17.008300658160493</v>
      </c>
      <c r="R55" s="50"/>
      <c r="S55" s="50">
        <f t="shared" si="8"/>
        <v>45.477035149958425</v>
      </c>
      <c r="T55" s="50"/>
      <c r="U55" s="50">
        <f t="shared" si="8"/>
        <v>33.82175932833965</v>
      </c>
    </row>
    <row r="56" spans="3:27" s="5" customFormat="1" ht="15.75">
      <c r="C56" s="4" t="s">
        <v>37</v>
      </c>
      <c r="E56" s="37">
        <v>48</v>
      </c>
      <c r="F56" s="37"/>
      <c r="G56" s="37">
        <v>239</v>
      </c>
      <c r="H56" s="37"/>
      <c r="I56" s="37">
        <v>287</v>
      </c>
      <c r="J56" s="37"/>
      <c r="K56" s="37">
        <v>312.288</v>
      </c>
      <c r="L56" s="37"/>
      <c r="M56" s="37">
        <v>462.29960002537666</v>
      </c>
      <c r="N56" s="37"/>
      <c r="O56" s="37">
        <v>774.5876000253766</v>
      </c>
      <c r="P56" s="37"/>
      <c r="Q56" s="49">
        <f t="shared" si="9"/>
        <v>15.37042729787888</v>
      </c>
      <c r="R56" s="49"/>
      <c r="S56" s="49">
        <f t="shared" si="8"/>
        <v>51.69807630957949</v>
      </c>
      <c r="T56" s="49"/>
      <c r="U56" s="49">
        <f t="shared" si="8"/>
        <v>37.05197449463398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>
        <f>IF(ISERR((E55-E46)/E46*100),"-",IF(((E55-E46)/E46*100)=0,"-",((E55-E46)/E46*100)))</f>
        <v>27.27272727272727</v>
      </c>
      <c r="F59" s="51"/>
      <c r="G59" s="51">
        <f aca="true" t="shared" si="10" ref="G59:U59">IF(ISERR((G55-G46)/G46*100),"-",IF(((G55-G46)/G46*100)=0,"-",((G55-G46)/G46*100)))</f>
        <v>-0.9174311926605505</v>
      </c>
      <c r="H59" s="51"/>
      <c r="I59" s="51">
        <f t="shared" si="10"/>
        <v>3.816793893129771</v>
      </c>
      <c r="J59" s="51"/>
      <c r="K59" s="51">
        <f t="shared" si="10"/>
        <v>16.90366882897853</v>
      </c>
      <c r="L59" s="51"/>
      <c r="M59" s="51">
        <f t="shared" si="10"/>
        <v>8.791904003195743</v>
      </c>
      <c r="N59" s="51"/>
      <c r="O59" s="51">
        <f t="shared" si="10"/>
        <v>11.972835223318866</v>
      </c>
      <c r="P59" s="51"/>
      <c r="Q59" s="51">
        <f t="shared" si="10"/>
        <v>8.86974596059762</v>
      </c>
      <c r="R59" s="51"/>
      <c r="S59" s="51">
        <f t="shared" si="10"/>
        <v>-8.92468542105034</v>
      </c>
      <c r="T59" s="51"/>
      <c r="U59" s="51">
        <f t="shared" si="10"/>
        <v>-7.283946426758475</v>
      </c>
    </row>
    <row r="60" spans="4:21" ht="15.75">
      <c r="D60" s="9" t="s">
        <v>37</v>
      </c>
      <c r="E60" s="51">
        <f>IF(ISERR((E56-E46)/E46*100),"-",IF(((E56-E46)/E46*100)=0,"-",((E56-E46)/E46*100)))</f>
        <v>9.090909090909092</v>
      </c>
      <c r="F60" s="51"/>
      <c r="G60" s="51">
        <f aca="true" t="shared" si="11" ref="G60:U60">IF(ISERR((G56-G46)/G46*100),"-",IF(((G56-G46)/G46*100)=0,"-",((G56-G46)/G46*100)))</f>
        <v>9.63302752293578</v>
      </c>
      <c r="H60" s="51"/>
      <c r="I60" s="51">
        <f t="shared" si="11"/>
        <v>9.541984732824428</v>
      </c>
      <c r="J60" s="51"/>
      <c r="K60" s="51">
        <f t="shared" si="11"/>
        <v>10.880795901194078</v>
      </c>
      <c r="L60" s="51"/>
      <c r="M60" s="51">
        <f t="shared" si="11"/>
        <v>5.890862919744757</v>
      </c>
      <c r="N60" s="51"/>
      <c r="O60" s="51">
        <f t="shared" si="11"/>
        <v>7.847605249917322</v>
      </c>
      <c r="P60" s="51"/>
      <c r="Q60" s="51">
        <f t="shared" si="11"/>
        <v>-1.614244194170435</v>
      </c>
      <c r="R60" s="51"/>
      <c r="S60" s="51">
        <f t="shared" si="11"/>
        <v>3.533982536365974</v>
      </c>
      <c r="T60" s="51"/>
      <c r="U60" s="51">
        <f t="shared" si="11"/>
        <v>1.57108679324004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7.5" customHeight="1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7.5" customHeight="1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5:21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7.5" customHeight="1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2" ht="15.75">
      <c r="A112" s="5"/>
      <c r="B112" s="5"/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5:21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7.5" customHeight="1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5:21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7.5" customHeight="1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5:21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7.5" customHeight="1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12"/>
      <c r="L169" s="12"/>
      <c r="M169" s="12"/>
      <c r="N169" s="12"/>
      <c r="O169" s="12"/>
      <c r="P169" s="12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4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1"/>
      <c r="L176" s="41"/>
      <c r="M176" s="41"/>
      <c r="N176" s="41"/>
      <c r="O176" s="41"/>
      <c r="P176" s="41"/>
      <c r="Q176" s="44"/>
      <c r="R176" s="44"/>
      <c r="S176" s="44"/>
      <c r="T176" s="44"/>
      <c r="U176" s="45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</row>
    <row r="178" spans="11:16" ht="15.75">
      <c r="K178" s="44"/>
      <c r="L178" s="44"/>
      <c r="M178" s="44"/>
      <c r="N178" s="44"/>
      <c r="O178" s="44"/>
      <c r="P178" s="44"/>
    </row>
    <row r="181" ht="18" customHeight="1"/>
    <row r="184" ht="15.75">
      <c r="V184" s="46"/>
    </row>
    <row r="186" ht="15.75">
      <c r="V186" s="35"/>
    </row>
    <row r="196" ht="15.75">
      <c r="V196" s="35"/>
    </row>
    <row r="233" ht="6.75" customHeight="1"/>
    <row r="237" ht="9" customHeight="1"/>
    <row r="240" ht="15.75">
      <c r="V240" s="35"/>
    </row>
    <row r="241" spans="4:22" ht="15.75">
      <c r="D241" s="21"/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62" spans="1:4" ht="15.75">
      <c r="A262" s="21"/>
      <c r="B262" s="21"/>
      <c r="C262" s="21"/>
      <c r="D262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3"/>
  <sheetViews>
    <sheetView workbookViewId="0" topLeftCell="A48">
      <selection activeCell="A64" sqref="A64:IV6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91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120</v>
      </c>
      <c r="F12" s="37"/>
      <c r="G12" s="37">
        <v>392</v>
      </c>
      <c r="H12" s="37"/>
      <c r="I12" s="37">
        <v>512</v>
      </c>
      <c r="J12" s="37"/>
      <c r="K12" s="37">
        <v>334.02619999999996</v>
      </c>
      <c r="L12" s="37"/>
      <c r="M12" s="37">
        <v>712.3088</v>
      </c>
      <c r="N12" s="37"/>
      <c r="O12" s="37">
        <v>1046.335</v>
      </c>
      <c r="P12" s="38"/>
      <c r="Q12" s="49">
        <f>IF(ISERR(E12/K12*100),"..",IF((E12/K12*100)=0,"-",(E12/K12)*100))</f>
        <v>35.92532561817008</v>
      </c>
      <c r="R12" s="49"/>
      <c r="S12" s="49">
        <f aca="true" t="shared" si="0" ref="S12:U22">IF(ISERR(G12/M12*100),"..",IF((G12/M12*100)=0,"-",(G12/M12)*100))</f>
        <v>55.032311828802335</v>
      </c>
      <c r="T12" s="49"/>
      <c r="U12" s="49">
        <f t="shared" si="0"/>
        <v>48.932703197350754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135</v>
      </c>
      <c r="F13" s="12"/>
      <c r="G13" s="12">
        <v>362</v>
      </c>
      <c r="H13" s="12"/>
      <c r="I13" s="12">
        <v>497</v>
      </c>
      <c r="J13" s="12"/>
      <c r="K13" s="12">
        <v>319.208</v>
      </c>
      <c r="L13" s="12"/>
      <c r="M13" s="12">
        <v>687.761</v>
      </c>
      <c r="N13" s="12"/>
      <c r="O13" s="12">
        <v>1006.969</v>
      </c>
      <c r="P13" s="12"/>
      <c r="Q13" s="50">
        <f aca="true" t="shared" si="1" ref="Q13:Q22">IF(ISERR(E13/K13*100),"..",IF((E13/K13*100)=0,"-",(E13/K13)*100))</f>
        <v>42.29217312849302</v>
      </c>
      <c r="R13" s="50"/>
      <c r="S13" s="50">
        <f t="shared" si="0"/>
        <v>52.63456346027181</v>
      </c>
      <c r="T13" s="50"/>
      <c r="U13" s="50">
        <f t="shared" si="0"/>
        <v>49.356037772761624</v>
      </c>
    </row>
    <row r="14" spans="3:21" ht="15.75">
      <c r="C14" s="17" t="s">
        <v>39</v>
      </c>
      <c r="E14" s="12">
        <v>115</v>
      </c>
      <c r="F14" s="12"/>
      <c r="G14" s="12">
        <v>386</v>
      </c>
      <c r="H14" s="12"/>
      <c r="I14" s="12">
        <v>501</v>
      </c>
      <c r="J14" s="12"/>
      <c r="K14" s="12">
        <v>327.113</v>
      </c>
      <c r="L14" s="12"/>
      <c r="M14" s="12">
        <v>698.74</v>
      </c>
      <c r="N14" s="12"/>
      <c r="O14" s="12">
        <v>1025.853</v>
      </c>
      <c r="P14" s="12"/>
      <c r="Q14" s="50">
        <f t="shared" si="1"/>
        <v>35.15604699293517</v>
      </c>
      <c r="R14" s="50"/>
      <c r="S14" s="50">
        <f t="shared" si="0"/>
        <v>55.24229327074448</v>
      </c>
      <c r="T14" s="50"/>
      <c r="U14" s="50">
        <f t="shared" si="0"/>
        <v>48.83740652900562</v>
      </c>
    </row>
    <row r="15" spans="3:21" ht="15.75">
      <c r="C15" s="17" t="s">
        <v>40</v>
      </c>
      <c r="E15" s="12">
        <v>146</v>
      </c>
      <c r="F15" s="12"/>
      <c r="G15" s="12">
        <v>404</v>
      </c>
      <c r="H15" s="12"/>
      <c r="I15" s="12">
        <v>550</v>
      </c>
      <c r="J15" s="12"/>
      <c r="K15" s="12">
        <v>335.71299999999997</v>
      </c>
      <c r="L15" s="12"/>
      <c r="M15" s="12">
        <v>716.8679999999999</v>
      </c>
      <c r="N15" s="12"/>
      <c r="O15" s="12">
        <v>1052.581</v>
      </c>
      <c r="P15" s="12"/>
      <c r="Q15" s="50">
        <f t="shared" si="1"/>
        <v>43.4895282577678</v>
      </c>
      <c r="R15" s="50"/>
      <c r="S15" s="50">
        <f t="shared" si="0"/>
        <v>56.35626084579031</v>
      </c>
      <c r="T15" s="50"/>
      <c r="U15" s="50">
        <f t="shared" si="0"/>
        <v>52.25251073314073</v>
      </c>
    </row>
    <row r="16" spans="3:21" ht="15.75">
      <c r="C16" s="17" t="s">
        <v>41</v>
      </c>
      <c r="E16" s="12">
        <v>89</v>
      </c>
      <c r="F16" s="12"/>
      <c r="G16" s="12">
        <v>366</v>
      </c>
      <c r="H16" s="12"/>
      <c r="I16" s="12">
        <v>455</v>
      </c>
      <c r="J16" s="12"/>
      <c r="K16" s="12">
        <v>340.41900000000004</v>
      </c>
      <c r="L16" s="12"/>
      <c r="M16" s="12">
        <v>727.3969999999999</v>
      </c>
      <c r="N16" s="12"/>
      <c r="O16" s="12">
        <v>1067.816</v>
      </c>
      <c r="P16" s="12"/>
      <c r="Q16" s="50">
        <f t="shared" si="1"/>
        <v>26.144251642828394</v>
      </c>
      <c r="R16" s="50"/>
      <c r="S16" s="50">
        <f t="shared" si="0"/>
        <v>50.31640218477668</v>
      </c>
      <c r="T16" s="50"/>
      <c r="U16" s="50">
        <f t="shared" si="0"/>
        <v>42.61033736149299</v>
      </c>
    </row>
    <row r="17" spans="3:21" ht="15.75">
      <c r="C17" s="17" t="s">
        <v>42</v>
      </c>
      <c r="E17" s="12">
        <v>114</v>
      </c>
      <c r="F17" s="12"/>
      <c r="G17" s="12">
        <v>443</v>
      </c>
      <c r="H17" s="12"/>
      <c r="I17" s="12">
        <v>557</v>
      </c>
      <c r="J17" s="12"/>
      <c r="K17" s="12">
        <v>347.678</v>
      </c>
      <c r="L17" s="12"/>
      <c r="M17" s="12">
        <v>730.778</v>
      </c>
      <c r="N17" s="12"/>
      <c r="O17" s="12">
        <v>1078.4560000000001</v>
      </c>
      <c r="P17" s="12"/>
      <c r="Q17" s="50">
        <f t="shared" si="1"/>
        <v>32.78895989967729</v>
      </c>
      <c r="R17" s="50"/>
      <c r="S17" s="50">
        <f t="shared" si="0"/>
        <v>60.62032518767669</v>
      </c>
      <c r="T17" s="50"/>
      <c r="U17" s="50">
        <f t="shared" si="0"/>
        <v>51.64791145860378</v>
      </c>
    </row>
    <row r="18" spans="3:21" ht="15.75">
      <c r="C18" s="17" t="s">
        <v>43</v>
      </c>
      <c r="E18" s="12">
        <v>71</v>
      </c>
      <c r="F18" s="12"/>
      <c r="G18" s="12">
        <v>431</v>
      </c>
      <c r="H18" s="12"/>
      <c r="I18" s="12">
        <v>502</v>
      </c>
      <c r="J18" s="12"/>
      <c r="K18" s="12">
        <v>354.143</v>
      </c>
      <c r="L18" s="12"/>
      <c r="M18" s="12">
        <v>738.3060001331418</v>
      </c>
      <c r="N18" s="12"/>
      <c r="O18" s="12">
        <v>1092.4490001331417</v>
      </c>
      <c r="P18" s="12"/>
      <c r="Q18" s="50">
        <f t="shared" si="1"/>
        <v>20.048398528278128</v>
      </c>
      <c r="R18" s="50"/>
      <c r="S18" s="50">
        <f t="shared" si="0"/>
        <v>58.37687895293767</v>
      </c>
      <c r="T18" s="50"/>
      <c r="U18" s="50">
        <f t="shared" si="0"/>
        <v>45.951801863411376</v>
      </c>
    </row>
    <row r="19" spans="3:21" ht="15.75">
      <c r="C19" s="17" t="s">
        <v>44</v>
      </c>
      <c r="E19" s="12">
        <v>90</v>
      </c>
      <c r="F19" s="12"/>
      <c r="G19" s="12">
        <v>410</v>
      </c>
      <c r="H19" s="12"/>
      <c r="I19" s="12">
        <v>500</v>
      </c>
      <c r="J19" s="12"/>
      <c r="K19" s="12">
        <v>353.96299999999997</v>
      </c>
      <c r="L19" s="12"/>
      <c r="M19" s="12">
        <v>727.185</v>
      </c>
      <c r="N19" s="12"/>
      <c r="O19" s="12">
        <v>1081.148</v>
      </c>
      <c r="P19" s="12"/>
      <c r="Q19" s="50">
        <f t="shared" si="1"/>
        <v>25.42638637371703</v>
      </c>
      <c r="R19" s="50"/>
      <c r="S19" s="50">
        <f t="shared" si="0"/>
        <v>56.38180105475223</v>
      </c>
      <c r="T19" s="50"/>
      <c r="U19" s="50">
        <f t="shared" si="0"/>
        <v>46.247137302201</v>
      </c>
    </row>
    <row r="20" spans="3:21" ht="15.75">
      <c r="C20" s="17" t="s">
        <v>45</v>
      </c>
      <c r="E20" s="12">
        <v>73</v>
      </c>
      <c r="F20" s="12"/>
      <c r="G20" s="12">
        <v>402</v>
      </c>
      <c r="H20" s="12"/>
      <c r="I20" s="12">
        <v>475</v>
      </c>
      <c r="J20" s="12"/>
      <c r="K20" s="12">
        <v>351.153</v>
      </c>
      <c r="L20" s="12"/>
      <c r="M20" s="12">
        <v>724.463</v>
      </c>
      <c r="N20" s="12"/>
      <c r="O20" s="12">
        <v>1075.616</v>
      </c>
      <c r="P20" s="12"/>
      <c r="Q20" s="50">
        <f t="shared" si="1"/>
        <v>20.78865907453446</v>
      </c>
      <c r="R20" s="50"/>
      <c r="S20" s="50">
        <f t="shared" si="0"/>
        <v>55.48937626904342</v>
      </c>
      <c r="T20" s="50"/>
      <c r="U20" s="50">
        <f t="shared" si="0"/>
        <v>44.16074137982328</v>
      </c>
    </row>
    <row r="21" spans="3:21" ht="15.75">
      <c r="C21" s="17" t="s">
        <v>46</v>
      </c>
      <c r="E21" s="12">
        <v>77</v>
      </c>
      <c r="F21" s="12"/>
      <c r="G21" s="12">
        <v>429</v>
      </c>
      <c r="H21" s="12"/>
      <c r="I21" s="12">
        <v>506</v>
      </c>
      <c r="J21" s="12"/>
      <c r="K21" s="12">
        <v>377.25199999999995</v>
      </c>
      <c r="L21" s="12"/>
      <c r="M21" s="12">
        <v>751.558</v>
      </c>
      <c r="N21" s="12"/>
      <c r="O21" s="12">
        <v>1128.81</v>
      </c>
      <c r="P21" s="12"/>
      <c r="Q21" s="50">
        <f t="shared" si="1"/>
        <v>20.410759916448423</v>
      </c>
      <c r="R21" s="50"/>
      <c r="S21" s="50">
        <f t="shared" si="0"/>
        <v>57.08142285758384</v>
      </c>
      <c r="T21" s="50"/>
      <c r="U21" s="50">
        <f t="shared" si="0"/>
        <v>44.825967168965555</v>
      </c>
    </row>
    <row r="22" spans="3:27" s="5" customFormat="1" ht="15.75">
      <c r="C22" s="4" t="s">
        <v>37</v>
      </c>
      <c r="E22" s="37">
        <v>85</v>
      </c>
      <c r="F22" s="37"/>
      <c r="G22" s="37">
        <v>423</v>
      </c>
      <c r="H22" s="37"/>
      <c r="I22" s="37">
        <v>508</v>
      </c>
      <c r="J22" s="37"/>
      <c r="K22" s="37">
        <v>356.83779999999996</v>
      </c>
      <c r="L22" s="37"/>
      <c r="M22" s="37">
        <v>734.4580000266284</v>
      </c>
      <c r="N22" s="37"/>
      <c r="O22" s="37">
        <v>1091.2958000266285</v>
      </c>
      <c r="P22" s="37"/>
      <c r="Q22" s="49">
        <f t="shared" si="1"/>
        <v>23.820346387069982</v>
      </c>
      <c r="R22" s="49"/>
      <c r="S22" s="49">
        <f t="shared" si="0"/>
        <v>57.59349070806823</v>
      </c>
      <c r="T22" s="49"/>
      <c r="U22" s="49">
        <f t="shared" si="0"/>
        <v>46.55016540772945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-35.833333333333336</v>
      </c>
      <c r="F25" s="51"/>
      <c r="G25" s="51">
        <f aca="true" t="shared" si="2" ref="G25:U25">IF(ISERR((G21-G12)/G12*100),"-",IF(((G21-G12)/G12*100)=0,"-",((G21-G12)/G12*100)))</f>
        <v>9.438775510204081</v>
      </c>
      <c r="H25" s="51"/>
      <c r="I25" s="51">
        <f t="shared" si="2"/>
        <v>-1.171875</v>
      </c>
      <c r="J25" s="51"/>
      <c r="K25" s="51">
        <f t="shared" si="2"/>
        <v>12.94084116754913</v>
      </c>
      <c r="L25" s="51"/>
      <c r="M25" s="51">
        <f t="shared" si="2"/>
        <v>5.510138299568947</v>
      </c>
      <c r="N25" s="51"/>
      <c r="O25" s="51">
        <f t="shared" si="2"/>
        <v>7.882274797268553</v>
      </c>
      <c r="P25" s="51"/>
      <c r="Q25" s="51">
        <f t="shared" si="2"/>
        <v>-43.185595216636806</v>
      </c>
      <c r="R25" s="51"/>
      <c r="S25" s="51">
        <f t="shared" si="2"/>
        <v>3.723468923413567</v>
      </c>
      <c r="T25" s="51"/>
      <c r="U25" s="51">
        <f t="shared" si="2"/>
        <v>-8.392620395039899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-29.166666666666668</v>
      </c>
      <c r="F26" s="51"/>
      <c r="G26" s="51">
        <f aca="true" t="shared" si="3" ref="G26:U26">IF(ISERR((G22-G12)/G12*100),"-",IF(((G22-G12)/G12*100)=0,"-",((G22-G12)/G12*100)))</f>
        <v>7.908163265306123</v>
      </c>
      <c r="H26" s="51"/>
      <c r="I26" s="51">
        <f t="shared" si="3"/>
        <v>-0.78125</v>
      </c>
      <c r="J26" s="51"/>
      <c r="K26" s="51">
        <f t="shared" si="3"/>
        <v>6.829284648928737</v>
      </c>
      <c r="L26" s="51"/>
      <c r="M26" s="51">
        <f t="shared" si="3"/>
        <v>3.10949408832635</v>
      </c>
      <c r="N26" s="51"/>
      <c r="O26" s="51">
        <f t="shared" si="3"/>
        <v>4.296979459411037</v>
      </c>
      <c r="P26" s="51"/>
      <c r="Q26" s="51">
        <f t="shared" si="3"/>
        <v>-33.69483511369405</v>
      </c>
      <c r="R26" s="51"/>
      <c r="S26" s="51">
        <f t="shared" si="3"/>
        <v>4.653954729783763</v>
      </c>
      <c r="T26" s="51"/>
      <c r="U26" s="51">
        <f t="shared" si="3"/>
        <v>-4.869009136920714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1:21" ht="14.25" customHeight="1">
      <c r="A28" s="5" t="s">
        <v>65</v>
      </c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2:21" ht="15.75">
      <c r="B29" s="7" t="s">
        <v>64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/>
      <c r="R29" s="50"/>
      <c r="S29" s="50"/>
      <c r="T29" s="50"/>
      <c r="U29" s="50"/>
    </row>
    <row r="30" spans="3:27" s="5" customFormat="1" ht="15.75">
      <c r="C30" s="4" t="s">
        <v>19</v>
      </c>
      <c r="E30" s="37">
        <v>1</v>
      </c>
      <c r="F30" s="37"/>
      <c r="G30" s="37">
        <v>95</v>
      </c>
      <c r="H30" s="37"/>
      <c r="I30" s="37">
        <v>95</v>
      </c>
      <c r="J30" s="37"/>
      <c r="K30" s="49" t="str">
        <f>IF(ISERR(#REF!/E30*100),"-",IF((#REF!/E30*100)=0,"-",(#REF!/E30)*100))</f>
        <v>-</v>
      </c>
      <c r="L30" s="37"/>
      <c r="M30" s="37">
        <v>270.4906</v>
      </c>
      <c r="N30" s="37"/>
      <c r="O30" s="37">
        <v>270.4906</v>
      </c>
      <c r="P30" s="37"/>
      <c r="Q30" s="49" t="str">
        <f>IF(ISERR(E30/K30*100),"-",IF((E30/K30*100)=0,"-",(E30/K30)*100))</f>
        <v>-</v>
      </c>
      <c r="R30" s="49"/>
      <c r="S30" s="49">
        <f aca="true" t="shared" si="4" ref="S30:U40">IF(ISERR(G30/M30*100),"..",IF((G30/M30*100)=0,"-",(G30/M30)*100))</f>
        <v>35.121368358087125</v>
      </c>
      <c r="T30" s="49"/>
      <c r="U30" s="49">
        <f t="shared" si="4"/>
        <v>35.121368358087125</v>
      </c>
      <c r="V30" s="6"/>
      <c r="W30" s="6"/>
      <c r="X30" s="6"/>
      <c r="Y30" s="6"/>
      <c r="Z30" s="6"/>
      <c r="AA30" s="6"/>
    </row>
    <row r="31" spans="3:21" ht="15.75">
      <c r="C31" s="17" t="s">
        <v>38</v>
      </c>
      <c r="E31" s="12">
        <v>1</v>
      </c>
      <c r="F31" s="12"/>
      <c r="G31" s="12">
        <v>85</v>
      </c>
      <c r="H31" s="12"/>
      <c r="I31" s="12">
        <v>86</v>
      </c>
      <c r="J31" s="12"/>
      <c r="K31" s="49" t="str">
        <f>IF(ISERR(#REF!/E31*100),"-",IF((#REF!/E31*100)=0,"-",(#REF!/E31)*100))</f>
        <v>-</v>
      </c>
      <c r="L31" s="12"/>
      <c r="M31" s="12">
        <v>262.414</v>
      </c>
      <c r="N31" s="12"/>
      <c r="O31" s="12">
        <v>262.414</v>
      </c>
      <c r="P31" s="12"/>
      <c r="Q31" s="49" t="str">
        <f aca="true" t="shared" si="5" ref="Q31:Q40">IF(ISERR(E31/K31*100),"-",IF((E31/K31*100)=0,"-",(E31/K31)*100))</f>
        <v>-</v>
      </c>
      <c r="R31" s="50"/>
      <c r="S31" s="50">
        <f t="shared" si="4"/>
        <v>32.391564474456395</v>
      </c>
      <c r="T31" s="50"/>
      <c r="U31" s="50">
        <f t="shared" si="4"/>
        <v>32.77264170356764</v>
      </c>
    </row>
    <row r="32" spans="3:21" ht="15.75">
      <c r="C32" s="17" t="s">
        <v>39</v>
      </c>
      <c r="E32" s="12" t="s">
        <v>48</v>
      </c>
      <c r="F32" s="12"/>
      <c r="G32" s="12">
        <v>77</v>
      </c>
      <c r="H32" s="12"/>
      <c r="I32" s="12">
        <v>77</v>
      </c>
      <c r="J32" s="12"/>
      <c r="K32" s="49" t="str">
        <f>IF(ISERR(#REF!/E32*100),"-",IF((#REF!/E32*100)=0,"-",(#REF!/E32)*100))</f>
        <v>-</v>
      </c>
      <c r="L32" s="12"/>
      <c r="M32" s="12">
        <v>265.17100000000005</v>
      </c>
      <c r="N32" s="12"/>
      <c r="O32" s="12">
        <v>265.17100000000005</v>
      </c>
      <c r="P32" s="12"/>
      <c r="Q32" s="49" t="str">
        <f t="shared" si="5"/>
        <v>-</v>
      </c>
      <c r="R32" s="50"/>
      <c r="S32" s="50">
        <f t="shared" si="4"/>
        <v>29.037866131665975</v>
      </c>
      <c r="T32" s="50"/>
      <c r="U32" s="50">
        <f t="shared" si="4"/>
        <v>29.037866131665975</v>
      </c>
    </row>
    <row r="33" spans="3:21" ht="15.75">
      <c r="C33" s="17" t="s">
        <v>40</v>
      </c>
      <c r="E33" s="12" t="s">
        <v>48</v>
      </c>
      <c r="F33" s="12"/>
      <c r="G33" s="12">
        <v>83</v>
      </c>
      <c r="H33" s="12"/>
      <c r="I33" s="12">
        <v>83</v>
      </c>
      <c r="J33" s="12"/>
      <c r="K33" s="49" t="str">
        <f>IF(ISERR(#REF!/E33*100),"-",IF((#REF!/E33*100)=0,"-",(#REF!/E33)*100))</f>
        <v>-</v>
      </c>
      <c r="L33" s="12"/>
      <c r="M33" s="12">
        <v>271.16</v>
      </c>
      <c r="N33" s="12"/>
      <c r="O33" s="12">
        <v>271.16</v>
      </c>
      <c r="P33" s="12"/>
      <c r="Q33" s="49" t="str">
        <f t="shared" si="5"/>
        <v>-</v>
      </c>
      <c r="R33" s="50"/>
      <c r="S33" s="50">
        <f t="shared" si="4"/>
        <v>30.60923440035403</v>
      </c>
      <c r="T33" s="50"/>
      <c r="U33" s="50">
        <f t="shared" si="4"/>
        <v>30.60923440035403</v>
      </c>
    </row>
    <row r="34" spans="3:21" ht="15.75">
      <c r="C34" s="17" t="s">
        <v>41</v>
      </c>
      <c r="E34" s="12" t="s">
        <v>48</v>
      </c>
      <c r="F34" s="12"/>
      <c r="G34" s="12">
        <v>115</v>
      </c>
      <c r="H34" s="12"/>
      <c r="I34" s="12">
        <v>115</v>
      </c>
      <c r="J34" s="12"/>
      <c r="K34" s="49" t="str">
        <f>IF(ISERR(#REF!/E34*100),"-",IF((#REF!/E34*100)=0,"-",(#REF!/E34)*100))</f>
        <v>-</v>
      </c>
      <c r="L34" s="12"/>
      <c r="M34" s="12">
        <v>274.909</v>
      </c>
      <c r="N34" s="12"/>
      <c r="O34" s="12">
        <v>274.909</v>
      </c>
      <c r="P34" s="12"/>
      <c r="Q34" s="49" t="str">
        <f t="shared" si="5"/>
        <v>-</v>
      </c>
      <c r="R34" s="50"/>
      <c r="S34" s="50">
        <f t="shared" si="4"/>
        <v>41.832024415351995</v>
      </c>
      <c r="T34" s="50"/>
      <c r="U34" s="50">
        <f t="shared" si="4"/>
        <v>41.832024415351995</v>
      </c>
    </row>
    <row r="35" spans="3:21" ht="15.75">
      <c r="C35" s="17" t="s">
        <v>42</v>
      </c>
      <c r="E35" s="12">
        <v>2</v>
      </c>
      <c r="F35" s="12"/>
      <c r="G35" s="12">
        <v>114</v>
      </c>
      <c r="H35" s="12"/>
      <c r="I35" s="12">
        <v>116</v>
      </c>
      <c r="J35" s="12"/>
      <c r="K35" s="49" t="str">
        <f>IF(ISERR(#REF!/E35*100),"-",IF((#REF!/E35*100)=0,"-",(#REF!/E35)*100))</f>
        <v>-</v>
      </c>
      <c r="L35" s="12"/>
      <c r="M35" s="12">
        <v>278.799</v>
      </c>
      <c r="N35" s="12"/>
      <c r="O35" s="12">
        <v>278.799</v>
      </c>
      <c r="P35" s="12"/>
      <c r="Q35" s="49" t="str">
        <f t="shared" si="5"/>
        <v>-</v>
      </c>
      <c r="R35" s="50"/>
      <c r="S35" s="50">
        <f t="shared" si="4"/>
        <v>40.88967320542757</v>
      </c>
      <c r="T35" s="50"/>
      <c r="U35" s="50">
        <f t="shared" si="4"/>
        <v>41.60703589324209</v>
      </c>
    </row>
    <row r="36" spans="3:21" ht="15.75">
      <c r="C36" s="17" t="s">
        <v>43</v>
      </c>
      <c r="E36" s="12" t="s">
        <v>48</v>
      </c>
      <c r="F36" s="12"/>
      <c r="G36" s="12">
        <v>96</v>
      </c>
      <c r="H36" s="12"/>
      <c r="I36" s="12">
        <v>96</v>
      </c>
      <c r="J36" s="12"/>
      <c r="K36" s="49" t="str">
        <f>IF(ISERR(#REF!/E36*100),"-",IF((#REF!/E36*100)=0,"-",(#REF!/E36)*100))</f>
        <v>-</v>
      </c>
      <c r="L36" s="12"/>
      <c r="M36" s="12">
        <v>286.4309998799708</v>
      </c>
      <c r="N36" s="12"/>
      <c r="O36" s="12">
        <v>286.4309998799708</v>
      </c>
      <c r="P36" s="12"/>
      <c r="Q36" s="49" t="str">
        <f t="shared" si="5"/>
        <v>-</v>
      </c>
      <c r="R36" s="50"/>
      <c r="S36" s="50">
        <f t="shared" si="4"/>
        <v>33.51592531542637</v>
      </c>
      <c r="T36" s="50"/>
      <c r="U36" s="50">
        <f t="shared" si="4"/>
        <v>33.51592531542637</v>
      </c>
    </row>
    <row r="37" spans="3:21" ht="15.75">
      <c r="C37" s="17" t="s">
        <v>44</v>
      </c>
      <c r="E37" s="12" t="s">
        <v>48</v>
      </c>
      <c r="F37" s="12"/>
      <c r="G37" s="12">
        <v>82</v>
      </c>
      <c r="H37" s="12"/>
      <c r="I37" s="12">
        <v>82</v>
      </c>
      <c r="J37" s="12"/>
      <c r="K37" s="49" t="str">
        <f>IF(ISERR(#REF!/E37*100),"-",IF((#REF!/E37*100)=0,"-",(#REF!/E37)*100))</f>
        <v>-</v>
      </c>
      <c r="L37" s="12"/>
      <c r="M37" s="12">
        <v>285.749</v>
      </c>
      <c r="N37" s="12"/>
      <c r="O37" s="12">
        <v>285.749</v>
      </c>
      <c r="P37" s="12"/>
      <c r="Q37" s="49" t="str">
        <f t="shared" si="5"/>
        <v>-</v>
      </c>
      <c r="R37" s="50"/>
      <c r="S37" s="50">
        <f t="shared" si="4"/>
        <v>28.696513373625105</v>
      </c>
      <c r="T37" s="50"/>
      <c r="U37" s="50">
        <f t="shared" si="4"/>
        <v>28.696513373625105</v>
      </c>
    </row>
    <row r="38" spans="3:21" ht="15.75">
      <c r="C38" s="17" t="s">
        <v>45</v>
      </c>
      <c r="E38" s="12" t="s">
        <v>48</v>
      </c>
      <c r="F38" s="12"/>
      <c r="G38" s="12">
        <v>65</v>
      </c>
      <c r="H38" s="12"/>
      <c r="I38" s="12">
        <v>65</v>
      </c>
      <c r="J38" s="12"/>
      <c r="K38" s="49" t="str">
        <f>IF(ISERR(#REF!/E38*100),"-",IF((#REF!/E38*100)=0,"-",(#REF!/E38)*100))</f>
        <v>-</v>
      </c>
      <c r="L38" s="12"/>
      <c r="M38" s="12">
        <v>288.305</v>
      </c>
      <c r="N38" s="12"/>
      <c r="O38" s="12">
        <v>288.305</v>
      </c>
      <c r="P38" s="12"/>
      <c r="Q38" s="49" t="str">
        <f t="shared" si="5"/>
        <v>-</v>
      </c>
      <c r="R38" s="50"/>
      <c r="S38" s="50">
        <f t="shared" si="4"/>
        <v>22.54556806160143</v>
      </c>
      <c r="T38" s="50"/>
      <c r="U38" s="50">
        <f t="shared" si="4"/>
        <v>22.54556806160143</v>
      </c>
    </row>
    <row r="39" spans="3:21" ht="15.75">
      <c r="C39" s="17" t="s">
        <v>46</v>
      </c>
      <c r="E39" s="12" t="s">
        <v>48</v>
      </c>
      <c r="F39" s="12"/>
      <c r="G39" s="12">
        <v>90</v>
      </c>
      <c r="H39" s="12"/>
      <c r="I39" s="12">
        <v>90</v>
      </c>
      <c r="J39" s="12"/>
      <c r="K39" s="49" t="str">
        <f>IF(ISERR(#REF!/E39*100),"-",IF((#REF!/E39*100)=0,"-",(#REF!/E39)*100))</f>
        <v>-</v>
      </c>
      <c r="L39" s="12"/>
      <c r="M39" s="12">
        <v>293.196</v>
      </c>
      <c r="N39" s="12"/>
      <c r="O39" s="12">
        <v>293.196</v>
      </c>
      <c r="P39" s="12"/>
      <c r="Q39" s="49" t="str">
        <f t="shared" si="5"/>
        <v>-</v>
      </c>
      <c r="R39" s="50"/>
      <c r="S39" s="50">
        <f t="shared" si="4"/>
        <v>30.696189579666843</v>
      </c>
      <c r="T39" s="50"/>
      <c r="U39" s="50">
        <f t="shared" si="4"/>
        <v>30.696189579666843</v>
      </c>
    </row>
    <row r="40" spans="3:27" s="5" customFormat="1" ht="15.75">
      <c r="C40" s="4" t="s">
        <v>37</v>
      </c>
      <c r="E40" s="37">
        <v>0</v>
      </c>
      <c r="F40" s="37"/>
      <c r="G40" s="37">
        <v>89</v>
      </c>
      <c r="H40" s="37"/>
      <c r="I40" s="37">
        <v>90</v>
      </c>
      <c r="J40" s="37"/>
      <c r="K40" s="49" t="str">
        <f>IF(ISERR(#REF!/E40*100),"-",IF((#REF!/E40*100)=0,"-",(#REF!/E40)*100))</f>
        <v>-</v>
      </c>
      <c r="L40" s="37"/>
      <c r="M40" s="37">
        <v>286.49599997599415</v>
      </c>
      <c r="N40" s="37"/>
      <c r="O40" s="37">
        <v>286.49599997599415</v>
      </c>
      <c r="P40" s="37"/>
      <c r="Q40" s="49" t="str">
        <f t="shared" si="5"/>
        <v>-</v>
      </c>
      <c r="R40" s="49"/>
      <c r="S40" s="49">
        <f t="shared" si="4"/>
        <v>31.0650061457952</v>
      </c>
      <c r="T40" s="49"/>
      <c r="U40" s="49">
        <f t="shared" si="4"/>
        <v>31.414051158669302</v>
      </c>
      <c r="V40" s="6"/>
      <c r="W40" s="6"/>
      <c r="X40" s="6"/>
      <c r="Y40" s="6"/>
      <c r="Z40" s="6"/>
      <c r="AA40" s="6"/>
    </row>
    <row r="41" spans="3:21" ht="9" customHeight="1">
      <c r="C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3:21" ht="15.75">
      <c r="C42" s="9" t="s">
        <v>28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/>
      <c r="R42" s="50"/>
      <c r="S42" s="50"/>
      <c r="T42" s="50"/>
      <c r="U42" s="50"/>
    </row>
    <row r="43" spans="4:21" ht="15.75">
      <c r="D43" s="9">
        <v>2002</v>
      </c>
      <c r="E43" s="51" t="str">
        <f>IF(ISERR((E39-E30)/E30*100),"-",IF(((E39-E30)/E30*100)=0,"-",((E39-E30)/E30*100)))</f>
        <v>-</v>
      </c>
      <c r="F43" s="51"/>
      <c r="G43" s="51">
        <f aca="true" t="shared" si="6" ref="G43:U43">IF(ISERR((G39-G30)/G30*100),"-",IF(((G39-G30)/G30*100)=0,"-",((G39-G30)/G30*100)))</f>
        <v>-5.263157894736842</v>
      </c>
      <c r="H43" s="51"/>
      <c r="I43" s="51">
        <f t="shared" si="6"/>
        <v>-5.263157894736842</v>
      </c>
      <c r="J43" s="51"/>
      <c r="K43" s="51" t="str">
        <f t="shared" si="6"/>
        <v>-</v>
      </c>
      <c r="L43" s="51"/>
      <c r="M43" s="51">
        <f t="shared" si="6"/>
        <v>8.39415491702856</v>
      </c>
      <c r="N43" s="51"/>
      <c r="O43" s="51">
        <f t="shared" si="6"/>
        <v>8.39415491702856</v>
      </c>
      <c r="P43" s="51"/>
      <c r="Q43" s="51" t="str">
        <f t="shared" si="6"/>
        <v>-</v>
      </c>
      <c r="R43" s="51"/>
      <c r="S43" s="51">
        <f t="shared" si="6"/>
        <v>-12.59967645139125</v>
      </c>
      <c r="T43" s="51"/>
      <c r="U43" s="51">
        <f t="shared" si="6"/>
        <v>-12.59967645139125</v>
      </c>
    </row>
    <row r="44" spans="4:21" ht="15.75">
      <c r="D44" s="9" t="s">
        <v>37</v>
      </c>
      <c r="E44" s="51">
        <f>IF(ISERR((E40-E30)/E30*100),"-",IF(((E40-E30)/E30*100)=0,"-",((E40-E30)/E30*100)))</f>
        <v>-100</v>
      </c>
      <c r="F44" s="51"/>
      <c r="G44" s="51">
        <f aca="true" t="shared" si="7" ref="G44:U44">IF(ISERR((G40-G30)/G30*100),"-",IF(((G40-G30)/G30*100)=0,"-",((G40-G30)/G30*100)))</f>
        <v>-6.315789473684211</v>
      </c>
      <c r="H44" s="51"/>
      <c r="I44" s="51">
        <f t="shared" si="7"/>
        <v>-5.263157894736842</v>
      </c>
      <c r="J44" s="51"/>
      <c r="K44" s="51" t="str">
        <f t="shared" si="7"/>
        <v>-</v>
      </c>
      <c r="L44" s="51"/>
      <c r="M44" s="51">
        <f t="shared" si="7"/>
        <v>5.917174192372741</v>
      </c>
      <c r="N44" s="51"/>
      <c r="O44" s="51">
        <f t="shared" si="7"/>
        <v>5.917174192372741</v>
      </c>
      <c r="P44" s="51"/>
      <c r="Q44" s="51" t="str">
        <f t="shared" si="7"/>
        <v>-</v>
      </c>
      <c r="R44" s="51"/>
      <c r="S44" s="51">
        <f t="shared" si="7"/>
        <v>-11.549556301264952</v>
      </c>
      <c r="T44" s="51"/>
      <c r="U44" s="51">
        <f t="shared" si="7"/>
        <v>-10.555731091166804</v>
      </c>
    </row>
    <row r="45" spans="4:21" ht="8.25" customHeight="1"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2:21" ht="15.75">
      <c r="B46" s="7" t="s">
        <v>66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  <c r="R46" s="50"/>
      <c r="S46" s="50"/>
      <c r="T46" s="50"/>
      <c r="U46" s="50"/>
    </row>
    <row r="47" spans="3:27" s="5" customFormat="1" ht="15.75">
      <c r="C47" s="4" t="s">
        <v>19</v>
      </c>
      <c r="E47" s="37">
        <v>78</v>
      </c>
      <c r="F47" s="37"/>
      <c r="G47" s="37">
        <v>234</v>
      </c>
      <c r="H47" s="37"/>
      <c r="I47" s="37">
        <v>312</v>
      </c>
      <c r="J47" s="37"/>
      <c r="K47" s="37">
        <v>360.38320000000004</v>
      </c>
      <c r="L47" s="37"/>
      <c r="M47" s="37">
        <v>628.0836</v>
      </c>
      <c r="N47" s="37"/>
      <c r="O47" s="37">
        <v>988.4667999999999</v>
      </c>
      <c r="P47" s="37"/>
      <c r="Q47" s="49">
        <f>IF(ISERR(E47/K47*100),"..",IF((E47/K47*100)=0,"-",(E47/K47)*100))</f>
        <v>21.64362822684298</v>
      </c>
      <c r="R47" s="49"/>
      <c r="S47" s="49">
        <f aca="true" t="shared" si="8" ref="S47:U57">IF(ISERR(G47/M47*100),"..",IF((G47/M47*100)=0,"-",(G47/M47)*100))</f>
        <v>37.25618691524504</v>
      </c>
      <c r="T47" s="49"/>
      <c r="U47" s="49">
        <f t="shared" si="8"/>
        <v>31.564034320626654</v>
      </c>
      <c r="V47" s="6"/>
      <c r="W47" s="6"/>
      <c r="X47" s="6"/>
      <c r="Y47" s="6"/>
      <c r="Z47" s="6"/>
      <c r="AA47" s="6"/>
    </row>
    <row r="48" spans="3:21" ht="15.75">
      <c r="C48" s="17" t="s">
        <v>38</v>
      </c>
      <c r="E48" s="12">
        <v>68</v>
      </c>
      <c r="F48" s="12"/>
      <c r="G48" s="12">
        <v>215</v>
      </c>
      <c r="H48" s="12"/>
      <c r="I48" s="12">
        <v>283</v>
      </c>
      <c r="J48" s="12"/>
      <c r="K48" s="12">
        <v>340.33</v>
      </c>
      <c r="L48" s="12"/>
      <c r="M48" s="12">
        <v>608.767</v>
      </c>
      <c r="N48" s="12"/>
      <c r="O48" s="12">
        <v>949.097</v>
      </c>
      <c r="P48" s="12"/>
      <c r="Q48" s="50">
        <f aca="true" t="shared" si="9" ref="Q48:Q57">IF(ISERR(E48/K48*100),"..",IF((E48/K48*100)=0,"-",(E48/K48)*100))</f>
        <v>19.98060705785561</v>
      </c>
      <c r="R48" s="50"/>
      <c r="S48" s="50">
        <f t="shared" si="8"/>
        <v>35.31728888063906</v>
      </c>
      <c r="T48" s="50"/>
      <c r="U48" s="50">
        <f t="shared" si="8"/>
        <v>29.817816303286175</v>
      </c>
    </row>
    <row r="49" spans="3:21" ht="15.75">
      <c r="C49" s="17" t="s">
        <v>39</v>
      </c>
      <c r="E49" s="12">
        <v>81</v>
      </c>
      <c r="F49" s="12"/>
      <c r="G49" s="12">
        <v>218</v>
      </c>
      <c r="H49" s="12"/>
      <c r="I49" s="12">
        <v>299</v>
      </c>
      <c r="J49" s="12"/>
      <c r="K49" s="12">
        <v>348.666</v>
      </c>
      <c r="L49" s="12"/>
      <c r="M49" s="12">
        <v>616.272</v>
      </c>
      <c r="N49" s="12"/>
      <c r="O49" s="12">
        <v>964.9380000000001</v>
      </c>
      <c r="P49" s="12"/>
      <c r="Q49" s="50">
        <f t="shared" si="9"/>
        <v>23.2314019720879</v>
      </c>
      <c r="R49" s="50"/>
      <c r="S49" s="50">
        <f t="shared" si="8"/>
        <v>35.37399070540281</v>
      </c>
      <c r="T49" s="50"/>
      <c r="U49" s="50">
        <f t="shared" si="8"/>
        <v>30.986446797618083</v>
      </c>
    </row>
    <row r="50" spans="3:21" ht="15.75">
      <c r="C50" s="17" t="s">
        <v>40</v>
      </c>
      <c r="E50" s="12">
        <v>90</v>
      </c>
      <c r="F50" s="12"/>
      <c r="G50" s="12">
        <v>184</v>
      </c>
      <c r="H50" s="12"/>
      <c r="I50" s="12">
        <v>274</v>
      </c>
      <c r="J50" s="12"/>
      <c r="K50" s="12">
        <v>361.422</v>
      </c>
      <c r="L50" s="12"/>
      <c r="M50" s="12">
        <v>631.095</v>
      </c>
      <c r="N50" s="12"/>
      <c r="O50" s="12">
        <v>992.517</v>
      </c>
      <c r="P50" s="12"/>
      <c r="Q50" s="50">
        <f t="shared" si="9"/>
        <v>24.90163852781513</v>
      </c>
      <c r="R50" s="50"/>
      <c r="S50" s="50">
        <f t="shared" si="8"/>
        <v>29.155673868435024</v>
      </c>
      <c r="T50" s="50"/>
      <c r="U50" s="50">
        <f t="shared" si="8"/>
        <v>27.606580038427552</v>
      </c>
    </row>
    <row r="51" spans="3:21" ht="15.75">
      <c r="C51" s="17" t="s">
        <v>41</v>
      </c>
      <c r="E51" s="12">
        <v>58</v>
      </c>
      <c r="F51" s="12"/>
      <c r="G51" s="12">
        <v>300</v>
      </c>
      <c r="H51" s="12"/>
      <c r="I51" s="12">
        <v>358</v>
      </c>
      <c r="J51" s="12"/>
      <c r="K51" s="12">
        <v>372.952</v>
      </c>
      <c r="L51" s="12"/>
      <c r="M51" s="12">
        <v>638.706</v>
      </c>
      <c r="N51" s="12"/>
      <c r="O51" s="12">
        <v>1011.658</v>
      </c>
      <c r="P51" s="12"/>
      <c r="Q51" s="50">
        <f t="shared" si="9"/>
        <v>15.551599133400545</v>
      </c>
      <c r="R51" s="50"/>
      <c r="S51" s="50">
        <f t="shared" si="8"/>
        <v>46.96996740284262</v>
      </c>
      <c r="T51" s="50"/>
      <c r="U51" s="50">
        <f t="shared" si="8"/>
        <v>35.38745307208562</v>
      </c>
    </row>
    <row r="52" spans="3:21" ht="15.75">
      <c r="C52" s="17" t="s">
        <v>42</v>
      </c>
      <c r="E52" s="12">
        <v>93</v>
      </c>
      <c r="F52" s="12"/>
      <c r="G52" s="12">
        <v>252</v>
      </c>
      <c r="H52" s="12"/>
      <c r="I52" s="12">
        <v>345</v>
      </c>
      <c r="J52" s="12"/>
      <c r="K52" s="12">
        <v>378.546</v>
      </c>
      <c r="L52" s="12"/>
      <c r="M52" s="12">
        <v>645.578</v>
      </c>
      <c r="N52" s="12"/>
      <c r="O52" s="12">
        <v>1024.124</v>
      </c>
      <c r="P52" s="12"/>
      <c r="Q52" s="50">
        <f t="shared" si="9"/>
        <v>24.567687942812764</v>
      </c>
      <c r="R52" s="50"/>
      <c r="S52" s="50">
        <f t="shared" si="8"/>
        <v>39.03478743079845</v>
      </c>
      <c r="T52" s="50"/>
      <c r="U52" s="50">
        <f t="shared" si="8"/>
        <v>33.68732692525514</v>
      </c>
    </row>
    <row r="53" spans="3:21" ht="15.75">
      <c r="C53" s="17" t="s">
        <v>43</v>
      </c>
      <c r="E53" s="12">
        <v>69</v>
      </c>
      <c r="F53" s="12"/>
      <c r="G53" s="48">
        <v>207</v>
      </c>
      <c r="H53" s="12"/>
      <c r="I53" s="12">
        <v>276</v>
      </c>
      <c r="J53" s="12"/>
      <c r="K53" s="12">
        <v>385.881</v>
      </c>
      <c r="L53" s="12"/>
      <c r="M53" s="12">
        <v>652.3279981839207</v>
      </c>
      <c r="N53" s="12"/>
      <c r="O53" s="12">
        <v>1038.2089981839208</v>
      </c>
      <c r="P53" s="12"/>
      <c r="Q53" s="50">
        <f t="shared" si="9"/>
        <v>17.881160254067964</v>
      </c>
      <c r="R53" s="50"/>
      <c r="S53" s="50">
        <f t="shared" si="8"/>
        <v>31.73250275571299</v>
      </c>
      <c r="T53" s="50"/>
      <c r="U53" s="50">
        <f t="shared" si="8"/>
        <v>26.5842427182572</v>
      </c>
    </row>
    <row r="54" spans="3:21" ht="15.75">
      <c r="C54" s="17" t="s">
        <v>44</v>
      </c>
      <c r="E54" s="12">
        <v>55</v>
      </c>
      <c r="F54" s="12"/>
      <c r="G54" s="12">
        <v>211</v>
      </c>
      <c r="H54" s="12"/>
      <c r="I54" s="12">
        <v>266</v>
      </c>
      <c r="J54" s="12"/>
      <c r="K54" s="12">
        <v>394.653</v>
      </c>
      <c r="L54" s="12"/>
      <c r="M54" s="12">
        <v>656.957</v>
      </c>
      <c r="N54" s="12"/>
      <c r="O54" s="12">
        <v>1051.61</v>
      </c>
      <c r="P54" s="12"/>
      <c r="Q54" s="50">
        <f t="shared" si="9"/>
        <v>13.936293402051927</v>
      </c>
      <c r="R54" s="50"/>
      <c r="S54" s="50">
        <f t="shared" si="8"/>
        <v>32.11777939804279</v>
      </c>
      <c r="T54" s="50"/>
      <c r="U54" s="50">
        <f t="shared" si="8"/>
        <v>25.29454835918259</v>
      </c>
    </row>
    <row r="55" spans="3:21" ht="15.75">
      <c r="C55" s="17" t="s">
        <v>45</v>
      </c>
      <c r="E55" s="12">
        <v>80</v>
      </c>
      <c r="F55" s="12"/>
      <c r="G55" s="12">
        <v>164</v>
      </c>
      <c r="H55" s="12"/>
      <c r="I55" s="12">
        <v>244</v>
      </c>
      <c r="J55" s="12"/>
      <c r="K55" s="12">
        <v>411.02</v>
      </c>
      <c r="L55" s="12"/>
      <c r="M55" s="12">
        <v>657.7230000000001</v>
      </c>
      <c r="N55" s="12"/>
      <c r="O55" s="12">
        <v>1068.743</v>
      </c>
      <c r="P55" s="12"/>
      <c r="Q55" s="50">
        <f t="shared" si="9"/>
        <v>19.46377305240621</v>
      </c>
      <c r="R55" s="50"/>
      <c r="S55" s="50">
        <f t="shared" si="8"/>
        <v>24.93450890420435</v>
      </c>
      <c r="T55" s="50"/>
      <c r="U55" s="50">
        <f t="shared" si="8"/>
        <v>22.830558890210277</v>
      </c>
    </row>
    <row r="56" spans="3:21" ht="15.75">
      <c r="C56" s="17" t="s">
        <v>46</v>
      </c>
      <c r="E56" s="12">
        <v>76</v>
      </c>
      <c r="F56" s="12"/>
      <c r="G56" s="12">
        <v>221</v>
      </c>
      <c r="H56" s="12"/>
      <c r="I56" s="12">
        <v>297</v>
      </c>
      <c r="J56" s="12"/>
      <c r="K56" s="12">
        <v>421.269</v>
      </c>
      <c r="L56" s="12"/>
      <c r="M56" s="12">
        <v>677.539</v>
      </c>
      <c r="N56" s="12"/>
      <c r="O56" s="12">
        <v>1098.808</v>
      </c>
      <c r="P56" s="12"/>
      <c r="Q56" s="50">
        <f t="shared" si="9"/>
        <v>18.04072932022057</v>
      </c>
      <c r="R56" s="50"/>
      <c r="S56" s="50">
        <f t="shared" si="8"/>
        <v>32.61804855513852</v>
      </c>
      <c r="T56" s="50"/>
      <c r="U56" s="50">
        <f t="shared" si="8"/>
        <v>27.029289921442146</v>
      </c>
    </row>
    <row r="57" spans="3:27" s="5" customFormat="1" ht="15.75">
      <c r="C57" s="4" t="s">
        <v>37</v>
      </c>
      <c r="E57" s="37">
        <v>75</v>
      </c>
      <c r="F57" s="37"/>
      <c r="G57" s="37">
        <v>211</v>
      </c>
      <c r="H57" s="37"/>
      <c r="I57" s="37">
        <v>286</v>
      </c>
      <c r="J57" s="37"/>
      <c r="K57" s="37">
        <v>398.2738</v>
      </c>
      <c r="L57" s="37"/>
      <c r="M57" s="37">
        <v>658.0249996367842</v>
      </c>
      <c r="N57" s="37"/>
      <c r="O57" s="37">
        <v>1056.2987996367842</v>
      </c>
      <c r="P57" s="37"/>
      <c r="Q57" s="49">
        <f t="shared" si="9"/>
        <v>18.831266329846454</v>
      </c>
      <c r="R57" s="49"/>
      <c r="S57" s="49">
        <f t="shared" si="8"/>
        <v>32.06565101880134</v>
      </c>
      <c r="T57" s="49"/>
      <c r="U57" s="49">
        <f t="shared" si="8"/>
        <v>27.07567215813775</v>
      </c>
      <c r="V57" s="6"/>
      <c r="W57" s="6"/>
      <c r="X57" s="6"/>
      <c r="Y57" s="6"/>
      <c r="Z57" s="6"/>
      <c r="AA57" s="6"/>
    </row>
    <row r="58" spans="3:21" ht="9" customHeight="1">
      <c r="C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3:21" ht="15.75">
      <c r="C59" s="9" t="s">
        <v>28</v>
      </c>
      <c r="E59" s="12"/>
      <c r="F59" s="12"/>
      <c r="H59" s="12"/>
      <c r="I59" s="12"/>
      <c r="J59" s="12"/>
      <c r="K59" s="12"/>
      <c r="L59" s="12"/>
      <c r="M59" s="12"/>
      <c r="N59" s="12"/>
      <c r="O59" s="12"/>
      <c r="P59" s="12"/>
      <c r="Q59" s="50"/>
      <c r="R59" s="50"/>
      <c r="S59" s="50"/>
      <c r="T59" s="50"/>
      <c r="U59" s="50"/>
    </row>
    <row r="60" spans="4:21" ht="15.75">
      <c r="D60" s="9">
        <v>2002</v>
      </c>
      <c r="E60" s="51">
        <f>IF(ISERR((E56-E47)/E47*100),"-",IF(((E56-E47)/E47*100)=0,"-",((E56-E47)/E47*100)))</f>
        <v>-2.564102564102564</v>
      </c>
      <c r="F60" s="51"/>
      <c r="G60" s="51">
        <f>IF(ISERR((G56-G47)/G47*100),"-",IF(((G56-G47)/G47*100)=0,"-",((G56-G47)/G47*100)))</f>
        <v>-5.555555555555555</v>
      </c>
      <c r="H60" s="51"/>
      <c r="I60" s="51">
        <f>IF(ISERR((I56-I47)/I47*100),"-",IF(((I56-I47)/I47*100)=0,"-",((I56-I47)/I47*100)))</f>
        <v>-4.807692307692308</v>
      </c>
      <c r="J60" s="51"/>
      <c r="K60" s="51">
        <f>IF(ISERR((K56-K47)/K47*100),"-",IF(((K56-K47)/K47*100)=0,"-",((K56-K47)/K47*100)))</f>
        <v>16.894738711460455</v>
      </c>
      <c r="L60" s="51"/>
      <c r="M60" s="51">
        <f>IF(ISERR((M56-M47)/M47*100),"-",IF(((M56-M47)/M47*100)=0,"-",((M56-M47)/M47*100)))</f>
        <v>7.874015497300031</v>
      </c>
      <c r="N60" s="51"/>
      <c r="O60" s="51">
        <f>IF(ISERR((O56-O47)/O47*100),"-",IF(((O56-O47)/O47*100)=0,"-",((O56-O47)/O47*100)))</f>
        <v>11.162863537753628</v>
      </c>
      <c r="P60" s="51"/>
      <c r="Q60" s="51">
        <f>IF(ISERR((Q56-Q47)/Q47*100),"-",IF(((Q56-Q47)/Q47*100)=0,"-",((Q56-Q47)/Q47*100)))</f>
        <v>-16.6464645800652</v>
      </c>
      <c r="R60" s="51"/>
      <c r="S60" s="51">
        <f>IF(ISERR((S56-S47)/S47*100),"-",IF(((S56-S47)/S47*100)=0,"-",((S56-S47)/S47*100)))</f>
        <v>-12.449310420999135</v>
      </c>
      <c r="T60" s="51"/>
      <c r="U60" s="51">
        <f>IF(ISERR((U56-U47)/U47*100),"-",IF(((U56-U47)/U47*100)=0,"-",((U56-U47)/U47*100)))</f>
        <v>-14.366808606025103</v>
      </c>
    </row>
    <row r="61" spans="4:21" ht="15.75">
      <c r="D61" s="9" t="s">
        <v>37</v>
      </c>
      <c r="E61" s="51">
        <f>IF(ISERR((E57-E47)/E47*100),"-",IF(((E57-E47)/E47*100)=0,"-",((E57-E47)/E47*100)))</f>
        <v>-3.8461538461538463</v>
      </c>
      <c r="F61" s="51"/>
      <c r="G61" s="51">
        <f>IF(ISERR((G57-G47)/G47*100),"-",IF(((G57-G47)/G47*100)=0,"-",((G57-G47)/G47*100)))</f>
        <v>-9.82905982905983</v>
      </c>
      <c r="H61" s="51"/>
      <c r="I61" s="51">
        <f>IF(ISERR((I57-I47)/I47*100),"-",IF(((I57-I47)/I47*100)=0,"-",((I57-I47)/I47*100)))</f>
        <v>-8.333333333333332</v>
      </c>
      <c r="J61" s="51"/>
      <c r="K61" s="51">
        <f>IF(ISERR((K57-K47)/K47*100),"-",IF(((K57-K47)/K47*100)=0,"-",((K57-K47)/K47*100)))</f>
        <v>10.513975124256609</v>
      </c>
      <c r="L61" s="51"/>
      <c r="M61" s="51">
        <f>IF(ISERR((M57-M47)/M47*100),"-",IF(((M57-M47)/M47*100)=0,"-",((M57-M47)/M47*100)))</f>
        <v>4.767104193897775</v>
      </c>
      <c r="N61" s="51"/>
      <c r="O61" s="51">
        <f>IF(ISERR((O57-O47)/O47*100),"-",IF(((O57-O47)/O47*100)=0,"-",((O57-O47)/O47*100)))</f>
        <v>6.8623447582442125</v>
      </c>
      <c r="P61" s="51"/>
      <c r="Q61" s="51">
        <f>IF(ISERR((Q57-Q47)/Q47*100),"-",IF(((Q57-Q47)/Q47*100)=0,"-",((Q57-Q47)/Q47*100)))</f>
        <v>-12.993948461508706</v>
      </c>
      <c r="R61" s="51"/>
      <c r="S61" s="51">
        <f>IF(ISERR((S57-S47)/S47*100),"-",IF(((S57-S47)/S47*100)=0,"-",((S57-S47)/S47*100)))</f>
        <v>-13.93201056310934</v>
      </c>
      <c r="T61" s="51"/>
      <c r="U61" s="51">
        <f>IF(ISERR((U57-U47)/U47*100),"-",IF(((U57-U47)/U47*100)=0,"-",((U57-U47)/U47*100)))</f>
        <v>-14.219862128193869</v>
      </c>
    </row>
    <row r="62" spans="1:22" ht="6.75" customHeight="1" thickBot="1">
      <c r="A62" s="13"/>
      <c r="B62" s="13"/>
      <c r="C62" s="13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4:21" ht="7.5" customHeight="1">
      <c r="D63" s="9"/>
      <c r="E63" s="12"/>
      <c r="F63" s="12"/>
      <c r="G63" s="12"/>
      <c r="H63" s="12"/>
      <c r="I63" s="12"/>
      <c r="J63" s="41"/>
      <c r="K63" s="41"/>
      <c r="L63" s="41"/>
      <c r="M63" s="41"/>
      <c r="N63" s="41"/>
      <c r="O63" s="41"/>
      <c r="P63" s="41"/>
      <c r="Q63" s="12"/>
      <c r="R63" s="12"/>
      <c r="S63" s="12"/>
      <c r="T63" s="12"/>
      <c r="U63" s="12"/>
    </row>
    <row r="64" spans="1:22" ht="15.75">
      <c r="A64" s="7" t="s">
        <v>31</v>
      </c>
      <c r="B64" s="5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1" ht="15.75">
      <c r="A65" s="7" t="s">
        <v>92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93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7" t="s">
        <v>94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7.5" customHeight="1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1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7.5" customHeight="1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5:21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7.5" customHeight="1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2" ht="15.75">
      <c r="A113" s="5"/>
      <c r="B113" s="5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5:21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7.5" customHeight="1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5:21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7.5" customHeight="1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5:21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7.5" customHeight="1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12"/>
      <c r="L170" s="12"/>
      <c r="M170" s="12"/>
      <c r="N170" s="12"/>
      <c r="O170" s="12"/>
      <c r="P170" s="12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.75">
      <c r="A176" s="6"/>
      <c r="B176" s="6"/>
      <c r="C176" s="6"/>
      <c r="D176" s="4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1"/>
      <c r="L177" s="41"/>
      <c r="M177" s="41"/>
      <c r="N177" s="41"/>
      <c r="O177" s="41"/>
      <c r="P177" s="41"/>
      <c r="Q177" s="44"/>
      <c r="R177" s="44"/>
      <c r="S177" s="44"/>
      <c r="T177" s="44"/>
      <c r="U177" s="45"/>
    </row>
    <row r="178" spans="2:21" ht="18.75">
      <c r="B178" s="43"/>
      <c r="C178" s="43"/>
      <c r="D178" s="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</row>
    <row r="179" spans="11:16" ht="15.75">
      <c r="K179" s="44"/>
      <c r="L179" s="44"/>
      <c r="M179" s="44"/>
      <c r="N179" s="44"/>
      <c r="O179" s="44"/>
      <c r="P179" s="44"/>
    </row>
    <row r="182" ht="18" customHeight="1"/>
    <row r="185" ht="15.75">
      <c r="V185" s="46"/>
    </row>
    <row r="187" ht="15.75">
      <c r="V187" s="35"/>
    </row>
    <row r="197" ht="15.75">
      <c r="V197" s="35"/>
    </row>
    <row r="234" ht="6.75" customHeight="1"/>
    <row r="238" ht="9" customHeight="1"/>
    <row r="241" ht="15.75">
      <c r="V241" s="35"/>
    </row>
    <row r="242" spans="4:22" ht="15.75">
      <c r="D242" s="21"/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51" ht="15.75">
      <c r="V251" s="47"/>
    </row>
    <row r="263" spans="1:4" ht="15.75">
      <c r="A263" s="21"/>
      <c r="B263" s="21"/>
      <c r="C263" s="21"/>
      <c r="D263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3"/>
  <sheetViews>
    <sheetView workbookViewId="0" topLeftCell="A48">
      <selection activeCell="A64" sqref="A64:IV6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5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87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37</v>
      </c>
      <c r="F12" s="37"/>
      <c r="G12" s="37">
        <v>339</v>
      </c>
      <c r="H12" s="37"/>
      <c r="I12" s="37">
        <v>376</v>
      </c>
      <c r="J12" s="37"/>
      <c r="K12" s="37">
        <v>433.2206</v>
      </c>
      <c r="L12" s="37"/>
      <c r="M12" s="37">
        <v>786.7746</v>
      </c>
      <c r="N12" s="37"/>
      <c r="O12" s="37">
        <v>1219.9952</v>
      </c>
      <c r="P12" s="38"/>
      <c r="Q12" s="49">
        <f>IF(ISERR(E12/K12*100),"..",IF((E12/K12*100)=0,"-",(E12/K12)*100))</f>
        <v>8.540683430104663</v>
      </c>
      <c r="R12" s="49"/>
      <c r="S12" s="49">
        <f aca="true" t="shared" si="0" ref="S12:U22">IF(ISERR(G12/M12*100),"..",IF((G12/M12*100)=0,"-",(G12/M12)*100))</f>
        <v>43.08730861418251</v>
      </c>
      <c r="T12" s="49"/>
      <c r="U12" s="49">
        <f t="shared" si="0"/>
        <v>30.819793389351034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23</v>
      </c>
      <c r="F13" s="12"/>
      <c r="G13" s="12">
        <v>341</v>
      </c>
      <c r="H13" s="12"/>
      <c r="I13" s="12">
        <v>364</v>
      </c>
      <c r="J13" s="12"/>
      <c r="K13" s="12">
        <v>396.528</v>
      </c>
      <c r="L13" s="12"/>
      <c r="M13" s="12">
        <v>766.585</v>
      </c>
      <c r="N13" s="12"/>
      <c r="O13" s="12">
        <v>1163.113</v>
      </c>
      <c r="P13" s="12"/>
      <c r="Q13" s="50">
        <f aca="true" t="shared" si="1" ref="Q13:Q22">IF(ISERR(E13/K13*100),"..",IF((E13/K13*100)=0,"-",(E13/K13)*100))</f>
        <v>5.800347012064721</v>
      </c>
      <c r="R13" s="50"/>
      <c r="S13" s="50">
        <f t="shared" si="0"/>
        <v>44.482999276009835</v>
      </c>
      <c r="T13" s="50"/>
      <c r="U13" s="50">
        <f t="shared" si="0"/>
        <v>31.29532556166082</v>
      </c>
    </row>
    <row r="14" spans="3:21" ht="15.75">
      <c r="C14" s="17" t="s">
        <v>39</v>
      </c>
      <c r="E14" s="12">
        <v>33</v>
      </c>
      <c r="F14" s="12"/>
      <c r="G14" s="12">
        <v>281</v>
      </c>
      <c r="H14" s="12"/>
      <c r="I14" s="12">
        <v>314</v>
      </c>
      <c r="J14" s="12"/>
      <c r="K14" s="12">
        <v>408.85400000000004</v>
      </c>
      <c r="L14" s="12"/>
      <c r="M14" s="12">
        <v>775.533</v>
      </c>
      <c r="N14" s="12"/>
      <c r="O14" s="12">
        <v>1184.3870000000002</v>
      </c>
      <c r="P14" s="12"/>
      <c r="Q14" s="50">
        <f t="shared" si="1"/>
        <v>8.071340869845958</v>
      </c>
      <c r="R14" s="50"/>
      <c r="S14" s="50">
        <f t="shared" si="0"/>
        <v>36.23314546253996</v>
      </c>
      <c r="T14" s="50"/>
      <c r="U14" s="50">
        <f t="shared" si="0"/>
        <v>26.511604737302925</v>
      </c>
    </row>
    <row r="15" spans="3:21" ht="15.75">
      <c r="C15" s="17" t="s">
        <v>40</v>
      </c>
      <c r="E15" s="12">
        <v>24</v>
      </c>
      <c r="F15" s="12"/>
      <c r="G15" s="12">
        <v>341</v>
      </c>
      <c r="H15" s="12"/>
      <c r="I15" s="12">
        <v>365</v>
      </c>
      <c r="J15" s="12"/>
      <c r="K15" s="12">
        <v>427.35400000000004</v>
      </c>
      <c r="L15" s="12"/>
      <c r="M15" s="12">
        <v>789.298</v>
      </c>
      <c r="N15" s="12"/>
      <c r="O15" s="12">
        <v>1216.652</v>
      </c>
      <c r="P15" s="12"/>
      <c r="Q15" s="50">
        <f t="shared" si="1"/>
        <v>5.615953050632496</v>
      </c>
      <c r="R15" s="50"/>
      <c r="S15" s="50">
        <f t="shared" si="0"/>
        <v>43.202947429234584</v>
      </c>
      <c r="T15" s="50"/>
      <c r="U15" s="50">
        <f t="shared" si="0"/>
        <v>30.000361648195213</v>
      </c>
    </row>
    <row r="16" spans="3:21" ht="15.75">
      <c r="C16" s="17" t="s">
        <v>41</v>
      </c>
      <c r="E16" s="12">
        <v>68</v>
      </c>
      <c r="F16" s="12"/>
      <c r="G16" s="12">
        <v>380</v>
      </c>
      <c r="H16" s="12"/>
      <c r="I16" s="12">
        <v>448</v>
      </c>
      <c r="J16" s="12"/>
      <c r="K16" s="12">
        <v>441.187</v>
      </c>
      <c r="L16" s="12"/>
      <c r="M16" s="12">
        <v>796.78</v>
      </c>
      <c r="N16" s="12"/>
      <c r="O16" s="12">
        <v>1237.967</v>
      </c>
      <c r="P16" s="12"/>
      <c r="Q16" s="50">
        <f t="shared" si="1"/>
        <v>15.412965477223944</v>
      </c>
      <c r="R16" s="50"/>
      <c r="S16" s="50">
        <f t="shared" si="0"/>
        <v>47.69196013956174</v>
      </c>
      <c r="T16" s="50"/>
      <c r="U16" s="50">
        <f t="shared" si="0"/>
        <v>36.18836366397489</v>
      </c>
    </row>
    <row r="17" spans="3:21" ht="15.75">
      <c r="C17" s="17" t="s">
        <v>42</v>
      </c>
      <c r="E17" s="12">
        <v>37</v>
      </c>
      <c r="F17" s="12"/>
      <c r="G17" s="12">
        <v>354</v>
      </c>
      <c r="H17" s="12"/>
      <c r="I17" s="12">
        <v>391</v>
      </c>
      <c r="J17" s="12"/>
      <c r="K17" s="12">
        <v>492.18</v>
      </c>
      <c r="L17" s="12"/>
      <c r="M17" s="12">
        <v>805.677</v>
      </c>
      <c r="N17" s="12"/>
      <c r="O17" s="12">
        <v>1297.857</v>
      </c>
      <c r="P17" s="12"/>
      <c r="Q17" s="50">
        <f t="shared" si="1"/>
        <v>7.517574870982161</v>
      </c>
      <c r="R17" s="50"/>
      <c r="S17" s="50">
        <f t="shared" si="0"/>
        <v>43.93820352324815</v>
      </c>
      <c r="T17" s="50"/>
      <c r="U17" s="50">
        <f t="shared" si="0"/>
        <v>30.12658559456088</v>
      </c>
    </row>
    <row r="18" spans="3:21" ht="15.75">
      <c r="C18" s="17" t="s">
        <v>43</v>
      </c>
      <c r="E18" s="12">
        <v>33</v>
      </c>
      <c r="F18" s="12"/>
      <c r="G18" s="12">
        <v>343</v>
      </c>
      <c r="H18" s="12"/>
      <c r="I18" s="12">
        <v>376</v>
      </c>
      <c r="J18" s="12"/>
      <c r="K18" s="12">
        <v>478.51099999999997</v>
      </c>
      <c r="L18" s="12"/>
      <c r="M18" s="12">
        <v>820.3340067351018</v>
      </c>
      <c r="N18" s="12"/>
      <c r="O18" s="12">
        <v>1298.8450067351018</v>
      </c>
      <c r="P18" s="12"/>
      <c r="Q18" s="50">
        <f t="shared" si="1"/>
        <v>6.896393186363532</v>
      </c>
      <c r="R18" s="50"/>
      <c r="S18" s="50">
        <f t="shared" si="0"/>
        <v>41.81223711121364</v>
      </c>
      <c r="T18" s="50"/>
      <c r="U18" s="50">
        <f t="shared" si="0"/>
        <v>28.948796665519676</v>
      </c>
    </row>
    <row r="19" spans="3:21" ht="15.75">
      <c r="C19" s="17" t="s">
        <v>44</v>
      </c>
      <c r="E19" s="12">
        <v>34</v>
      </c>
      <c r="F19" s="12"/>
      <c r="G19" s="12">
        <v>325</v>
      </c>
      <c r="H19" s="12"/>
      <c r="I19" s="12">
        <v>359</v>
      </c>
      <c r="J19" s="12"/>
      <c r="K19" s="12">
        <v>480.31600000000003</v>
      </c>
      <c r="L19" s="12"/>
      <c r="M19" s="12">
        <v>823.91</v>
      </c>
      <c r="N19" s="12"/>
      <c r="O19" s="12">
        <v>1304.226</v>
      </c>
      <c r="P19" s="12"/>
      <c r="Q19" s="50">
        <f t="shared" si="1"/>
        <v>7.078673206805519</v>
      </c>
      <c r="R19" s="50"/>
      <c r="S19" s="50">
        <f t="shared" si="0"/>
        <v>39.44605600126228</v>
      </c>
      <c r="T19" s="50"/>
      <c r="U19" s="50">
        <f t="shared" si="0"/>
        <v>27.52590425279054</v>
      </c>
    </row>
    <row r="20" spans="3:21" ht="15.75">
      <c r="C20" s="17" t="s">
        <v>45</v>
      </c>
      <c r="E20" s="12">
        <v>60</v>
      </c>
      <c r="F20" s="12"/>
      <c r="G20" s="12">
        <v>257</v>
      </c>
      <c r="H20" s="12"/>
      <c r="I20" s="12">
        <v>317</v>
      </c>
      <c r="J20" s="12"/>
      <c r="K20" s="12">
        <v>498.64099999999996</v>
      </c>
      <c r="L20" s="12"/>
      <c r="M20" s="12">
        <v>828.1320000000001</v>
      </c>
      <c r="N20" s="12"/>
      <c r="O20" s="12">
        <v>1326.7730000000001</v>
      </c>
      <c r="P20" s="12"/>
      <c r="Q20" s="50">
        <f t="shared" si="1"/>
        <v>12.032704891896175</v>
      </c>
      <c r="R20" s="50"/>
      <c r="S20" s="50">
        <f t="shared" si="0"/>
        <v>31.03369994155521</v>
      </c>
      <c r="T20" s="50"/>
      <c r="U20" s="50">
        <f t="shared" si="0"/>
        <v>23.892557355327547</v>
      </c>
    </row>
    <row r="21" spans="3:21" ht="15.75">
      <c r="C21" s="17" t="s">
        <v>46</v>
      </c>
      <c r="E21" s="12">
        <v>38</v>
      </c>
      <c r="F21" s="12"/>
      <c r="G21" s="12">
        <v>309</v>
      </c>
      <c r="H21" s="12"/>
      <c r="I21" s="12">
        <v>347</v>
      </c>
      <c r="J21" s="12"/>
      <c r="K21" s="12">
        <v>497.54</v>
      </c>
      <c r="L21" s="12"/>
      <c r="M21" s="12">
        <v>873.545</v>
      </c>
      <c r="N21" s="12"/>
      <c r="O21" s="12">
        <v>1371.085</v>
      </c>
      <c r="P21" s="12"/>
      <c r="Q21" s="50">
        <f t="shared" si="1"/>
        <v>7.637576878240945</v>
      </c>
      <c r="R21" s="50"/>
      <c r="S21" s="50">
        <f t="shared" si="0"/>
        <v>35.373106136489824</v>
      </c>
      <c r="T21" s="50"/>
      <c r="U21" s="50">
        <f t="shared" si="0"/>
        <v>25.308423620709146</v>
      </c>
    </row>
    <row r="22" spans="3:27" s="5" customFormat="1" ht="15.75">
      <c r="C22" s="4" t="s">
        <v>37</v>
      </c>
      <c r="E22" s="37">
        <v>40</v>
      </c>
      <c r="F22" s="37"/>
      <c r="G22" s="37">
        <v>318</v>
      </c>
      <c r="H22" s="37"/>
      <c r="I22" s="37">
        <v>358</v>
      </c>
      <c r="J22" s="37"/>
      <c r="K22" s="37">
        <v>489.43760000000003</v>
      </c>
      <c r="L22" s="37"/>
      <c r="M22" s="37">
        <v>830.3196013470204</v>
      </c>
      <c r="N22" s="37"/>
      <c r="O22" s="37">
        <v>1319.7572013470203</v>
      </c>
      <c r="P22" s="37"/>
      <c r="Q22" s="49">
        <f t="shared" si="1"/>
        <v>8.17264550169419</v>
      </c>
      <c r="R22" s="49"/>
      <c r="S22" s="49">
        <f t="shared" si="0"/>
        <v>38.29850571805258</v>
      </c>
      <c r="T22" s="49"/>
      <c r="U22" s="49">
        <f t="shared" si="0"/>
        <v>27.12620167062582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2.7027027027027026</v>
      </c>
      <c r="F25" s="51"/>
      <c r="G25" s="51">
        <f aca="true" t="shared" si="2" ref="G25:U25">IF(ISERR((G21-G12)/G12*100),"-",IF(((G21-G12)/G12*100)=0,"-",((G21-G12)/G12*100)))</f>
        <v>-8.849557522123893</v>
      </c>
      <c r="H25" s="51"/>
      <c r="I25" s="51">
        <f t="shared" si="2"/>
        <v>-7.712765957446808</v>
      </c>
      <c r="J25" s="51"/>
      <c r="K25" s="51">
        <f t="shared" si="2"/>
        <v>14.8468009138993</v>
      </c>
      <c r="L25" s="51"/>
      <c r="M25" s="51">
        <f t="shared" si="2"/>
        <v>11.028622428837942</v>
      </c>
      <c r="N25" s="51"/>
      <c r="O25" s="51">
        <f t="shared" si="2"/>
        <v>12.384458561804175</v>
      </c>
      <c r="P25" s="51"/>
      <c r="Q25" s="51">
        <f t="shared" si="2"/>
        <v>-10.574171953035968</v>
      </c>
      <c r="R25" s="51"/>
      <c r="S25" s="51">
        <f t="shared" si="2"/>
        <v>-17.903653595001987</v>
      </c>
      <c r="T25" s="51"/>
      <c r="U25" s="51">
        <f t="shared" si="2"/>
        <v>-17.882565593532487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8.108108108108109</v>
      </c>
      <c r="F26" s="51"/>
      <c r="G26" s="51">
        <f aca="true" t="shared" si="3" ref="G26:U26">IF(ISERR((G22-G12)/G12*100),"-",IF(((G22-G12)/G12*100)=0,"-",((G22-G12)/G12*100)))</f>
        <v>-6.1946902654867255</v>
      </c>
      <c r="H26" s="51"/>
      <c r="I26" s="51">
        <f t="shared" si="3"/>
        <v>-4.787234042553192</v>
      </c>
      <c r="J26" s="51"/>
      <c r="K26" s="51">
        <f t="shared" si="3"/>
        <v>12.976529740275518</v>
      </c>
      <c r="L26" s="51"/>
      <c r="M26" s="51">
        <f t="shared" si="3"/>
        <v>5.534622158242067</v>
      </c>
      <c r="N26" s="51"/>
      <c r="O26" s="51">
        <f t="shared" si="3"/>
        <v>8.177245397934374</v>
      </c>
      <c r="P26" s="51"/>
      <c r="Q26" s="51">
        <f t="shared" si="3"/>
        <v>-4.309232761317356</v>
      </c>
      <c r="R26" s="51"/>
      <c r="S26" s="51">
        <f t="shared" si="3"/>
        <v>-11.114184315874533</v>
      </c>
      <c r="T26" s="51"/>
      <c r="U26" s="51">
        <f t="shared" si="3"/>
        <v>-11.984479169160931</v>
      </c>
      <c r="V26" s="40"/>
    </row>
    <row r="27" spans="4:22" ht="15.75">
      <c r="D27" s="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</row>
    <row r="28" spans="1:21" ht="15" customHeight="1">
      <c r="A28" s="5" t="s">
        <v>70</v>
      </c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2:21" ht="15.75">
      <c r="B29" s="7" t="s">
        <v>68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/>
      <c r="R29" s="50"/>
      <c r="S29" s="50"/>
      <c r="T29" s="50"/>
      <c r="U29" s="50"/>
    </row>
    <row r="30" spans="3:27" s="5" customFormat="1" ht="15.75">
      <c r="C30" s="4" t="s">
        <v>19</v>
      </c>
      <c r="E30" s="37">
        <v>148</v>
      </c>
      <c r="F30" s="37"/>
      <c r="G30" s="37">
        <v>2391</v>
      </c>
      <c r="H30" s="37"/>
      <c r="I30" s="37">
        <v>2539</v>
      </c>
      <c r="J30" s="37"/>
      <c r="K30" s="37">
        <v>1090.0968000000003</v>
      </c>
      <c r="L30" s="37"/>
      <c r="M30" s="37">
        <v>1913.3196</v>
      </c>
      <c r="N30" s="37"/>
      <c r="O30" s="37">
        <v>3003.4164</v>
      </c>
      <c r="P30" s="37"/>
      <c r="Q30" s="49">
        <f>IF(ISERR(E30/K30*100),"..",IF((E30/K30*100)=0,"-",(E30/K30)*100))</f>
        <v>13.576775934027141</v>
      </c>
      <c r="R30" s="49"/>
      <c r="S30" s="49">
        <f aca="true" t="shared" si="4" ref="S30:U40">IF(ISERR(G30/M30*100),"..",IF((G30/M30*100)=0,"-",(G30/M30)*100))</f>
        <v>124.96605376331273</v>
      </c>
      <c r="T30" s="49"/>
      <c r="U30" s="49">
        <f t="shared" si="4"/>
        <v>84.53706252652812</v>
      </c>
      <c r="V30" s="6"/>
      <c r="W30" s="6"/>
      <c r="X30" s="6"/>
      <c r="Y30" s="6"/>
      <c r="Z30" s="6"/>
      <c r="AA30" s="6"/>
    </row>
    <row r="31" spans="3:21" ht="15.75">
      <c r="C31" s="17" t="s">
        <v>38</v>
      </c>
      <c r="E31" s="12">
        <v>135</v>
      </c>
      <c r="F31" s="12"/>
      <c r="G31" s="12">
        <v>2449</v>
      </c>
      <c r="H31" s="12"/>
      <c r="I31" s="12">
        <v>2584</v>
      </c>
      <c r="J31" s="12"/>
      <c r="K31" s="12">
        <v>1014.267</v>
      </c>
      <c r="L31" s="12"/>
      <c r="M31" s="12">
        <v>1865.99</v>
      </c>
      <c r="N31" s="12"/>
      <c r="O31" s="12">
        <v>2880.2569999999996</v>
      </c>
      <c r="P31" s="12"/>
      <c r="Q31" s="50">
        <f aca="true" t="shared" si="5" ref="Q31:Q40">IF(ISERR(E31/K31*100),"..",IF((E31/K31*100)=0,"-",(E31/K31)*100))</f>
        <v>13.310104735735266</v>
      </c>
      <c r="R31" s="50"/>
      <c r="S31" s="50">
        <f t="shared" si="4"/>
        <v>131.24400452306818</v>
      </c>
      <c r="T31" s="50"/>
      <c r="U31" s="50">
        <f t="shared" si="4"/>
        <v>89.71421647443267</v>
      </c>
    </row>
    <row r="32" spans="3:21" ht="15.75">
      <c r="C32" s="17" t="s">
        <v>39</v>
      </c>
      <c r="E32" s="12">
        <v>164</v>
      </c>
      <c r="F32" s="12"/>
      <c r="G32" s="12">
        <v>2347</v>
      </c>
      <c r="H32" s="12"/>
      <c r="I32" s="12">
        <v>2511</v>
      </c>
      <c r="J32" s="12"/>
      <c r="K32" s="12">
        <v>1045.851</v>
      </c>
      <c r="L32" s="12"/>
      <c r="M32" s="12">
        <v>1892.1879999999999</v>
      </c>
      <c r="N32" s="12"/>
      <c r="O32" s="12">
        <v>2938.0389999999998</v>
      </c>
      <c r="P32" s="12"/>
      <c r="Q32" s="50">
        <f t="shared" si="5"/>
        <v>15.681010010030109</v>
      </c>
      <c r="R32" s="50"/>
      <c r="S32" s="50">
        <f t="shared" si="4"/>
        <v>124.03630083268682</v>
      </c>
      <c r="T32" s="50"/>
      <c r="U32" s="50">
        <f t="shared" si="4"/>
        <v>85.46516911450121</v>
      </c>
    </row>
    <row r="33" spans="3:21" ht="15.75">
      <c r="C33" s="17" t="s">
        <v>40</v>
      </c>
      <c r="E33" s="12">
        <v>131</v>
      </c>
      <c r="F33" s="12"/>
      <c r="G33" s="12">
        <v>2257</v>
      </c>
      <c r="H33" s="12"/>
      <c r="I33" s="12">
        <v>2388</v>
      </c>
      <c r="J33" s="12"/>
      <c r="K33" s="12">
        <v>1094.092</v>
      </c>
      <c r="L33" s="12"/>
      <c r="M33" s="12">
        <v>1919.9769999999999</v>
      </c>
      <c r="N33" s="12"/>
      <c r="O33" s="12">
        <v>3014.069</v>
      </c>
      <c r="P33" s="12"/>
      <c r="Q33" s="50">
        <f t="shared" si="5"/>
        <v>11.973398946340891</v>
      </c>
      <c r="R33" s="50"/>
      <c r="S33" s="50">
        <f t="shared" si="4"/>
        <v>117.55349152620059</v>
      </c>
      <c r="T33" s="50"/>
      <c r="U33" s="50">
        <f t="shared" si="4"/>
        <v>79.22844500242033</v>
      </c>
    </row>
    <row r="34" spans="3:21" ht="15.75">
      <c r="C34" s="17" t="s">
        <v>41</v>
      </c>
      <c r="E34" s="12">
        <v>161</v>
      </c>
      <c r="F34" s="12"/>
      <c r="G34" s="12">
        <v>2435</v>
      </c>
      <c r="H34" s="12"/>
      <c r="I34" s="12">
        <v>2596</v>
      </c>
      <c r="J34" s="12"/>
      <c r="K34" s="12">
        <v>1124.518</v>
      </c>
      <c r="L34" s="12"/>
      <c r="M34" s="12">
        <v>1932.4560000000001</v>
      </c>
      <c r="N34" s="12"/>
      <c r="O34" s="12">
        <v>3056.974</v>
      </c>
      <c r="P34" s="12"/>
      <c r="Q34" s="50">
        <f t="shared" si="5"/>
        <v>14.317245255300492</v>
      </c>
      <c r="R34" s="50"/>
      <c r="S34" s="50">
        <f t="shared" si="4"/>
        <v>126.00545626912074</v>
      </c>
      <c r="T34" s="50"/>
      <c r="U34" s="50">
        <f t="shared" si="4"/>
        <v>84.92057832353169</v>
      </c>
    </row>
    <row r="35" spans="3:21" ht="15.75">
      <c r="C35" s="17" t="s">
        <v>42</v>
      </c>
      <c r="E35" s="12">
        <v>150</v>
      </c>
      <c r="F35" s="12"/>
      <c r="G35" s="12">
        <v>2467</v>
      </c>
      <c r="H35" s="12"/>
      <c r="I35" s="12">
        <v>2617</v>
      </c>
      <c r="J35" s="12"/>
      <c r="K35" s="12">
        <v>1171.756</v>
      </c>
      <c r="L35" s="12"/>
      <c r="M35" s="12">
        <v>1955.987</v>
      </c>
      <c r="N35" s="12"/>
      <c r="O35" s="12">
        <v>3127.7430000000004</v>
      </c>
      <c r="P35" s="12"/>
      <c r="Q35" s="50">
        <f t="shared" si="5"/>
        <v>12.801299929336823</v>
      </c>
      <c r="R35" s="50"/>
      <c r="S35" s="50">
        <f t="shared" si="4"/>
        <v>126.1255826342404</v>
      </c>
      <c r="T35" s="50"/>
      <c r="U35" s="50">
        <f t="shared" si="4"/>
        <v>83.67055733159661</v>
      </c>
    </row>
    <row r="36" spans="3:21" ht="15.75">
      <c r="C36" s="17" t="s">
        <v>43</v>
      </c>
      <c r="E36" s="12">
        <v>173</v>
      </c>
      <c r="F36" s="12"/>
      <c r="G36" s="12">
        <v>2171</v>
      </c>
      <c r="H36" s="12"/>
      <c r="I36" s="12">
        <v>2344</v>
      </c>
      <c r="J36" s="12"/>
      <c r="K36" s="12">
        <v>1179.792</v>
      </c>
      <c r="L36" s="12"/>
      <c r="M36" s="12">
        <v>1991.04198493776</v>
      </c>
      <c r="N36" s="12"/>
      <c r="O36" s="12">
        <v>3170.83398493776</v>
      </c>
      <c r="P36" s="12"/>
      <c r="Q36" s="50">
        <f t="shared" si="5"/>
        <v>14.663601719625156</v>
      </c>
      <c r="R36" s="50"/>
      <c r="S36" s="50">
        <f t="shared" si="4"/>
        <v>109.0383837419614</v>
      </c>
      <c r="T36" s="50"/>
      <c r="U36" s="50">
        <f t="shared" si="4"/>
        <v>73.92376930279465</v>
      </c>
    </row>
    <row r="37" spans="3:21" ht="15.75">
      <c r="C37" s="17" t="s">
        <v>44</v>
      </c>
      <c r="E37" s="12">
        <v>172</v>
      </c>
      <c r="F37" s="12"/>
      <c r="G37" s="12">
        <v>2175</v>
      </c>
      <c r="H37" s="12"/>
      <c r="I37" s="12">
        <v>2347</v>
      </c>
      <c r="J37" s="12"/>
      <c r="K37" s="12">
        <v>1143.636</v>
      </c>
      <c r="L37" s="12"/>
      <c r="M37" s="12">
        <v>2001.433</v>
      </c>
      <c r="N37" s="12"/>
      <c r="O37" s="12">
        <v>3145.069</v>
      </c>
      <c r="P37" s="12"/>
      <c r="Q37" s="50">
        <f t="shared" si="5"/>
        <v>15.03975041009552</v>
      </c>
      <c r="R37" s="50"/>
      <c r="S37" s="50">
        <f t="shared" si="4"/>
        <v>108.67213641425919</v>
      </c>
      <c r="T37" s="50"/>
      <c r="U37" s="50">
        <f t="shared" si="4"/>
        <v>74.62475386072612</v>
      </c>
    </row>
    <row r="38" spans="3:21" ht="15.75">
      <c r="C38" s="17" t="s">
        <v>45</v>
      </c>
      <c r="E38" s="12">
        <v>196</v>
      </c>
      <c r="F38" s="12"/>
      <c r="G38" s="12">
        <v>2137</v>
      </c>
      <c r="H38" s="12"/>
      <c r="I38" s="12">
        <v>2333</v>
      </c>
      <c r="J38" s="12"/>
      <c r="K38" s="12">
        <v>1182.009</v>
      </c>
      <c r="L38" s="12"/>
      <c r="M38" s="12">
        <v>2006.159</v>
      </c>
      <c r="N38" s="12"/>
      <c r="O38" s="12">
        <v>3188.168</v>
      </c>
      <c r="P38" s="12"/>
      <c r="Q38" s="50">
        <f t="shared" si="5"/>
        <v>16.58193803938887</v>
      </c>
      <c r="R38" s="50"/>
      <c r="S38" s="50">
        <f t="shared" si="4"/>
        <v>106.5219656069135</v>
      </c>
      <c r="T38" s="50"/>
      <c r="U38" s="50">
        <f t="shared" si="4"/>
        <v>73.1768212967447</v>
      </c>
    </row>
    <row r="39" spans="3:21" ht="15.75">
      <c r="C39" s="17" t="s">
        <v>46</v>
      </c>
      <c r="E39" s="12">
        <v>210</v>
      </c>
      <c r="F39" s="12"/>
      <c r="G39" s="12">
        <v>2067</v>
      </c>
      <c r="H39" s="12"/>
      <c r="I39" s="12">
        <v>2277</v>
      </c>
      <c r="J39" s="12"/>
      <c r="K39" s="12">
        <v>1211.205</v>
      </c>
      <c r="L39" s="12"/>
      <c r="M39" s="12">
        <v>2054.284</v>
      </c>
      <c r="N39" s="12"/>
      <c r="O39" s="12">
        <v>3265.489</v>
      </c>
      <c r="P39" s="12"/>
      <c r="Q39" s="50">
        <f t="shared" si="5"/>
        <v>17.338105440449798</v>
      </c>
      <c r="R39" s="50"/>
      <c r="S39" s="50">
        <f t="shared" si="4"/>
        <v>100.61899912572945</v>
      </c>
      <c r="T39" s="50"/>
      <c r="U39" s="50">
        <f t="shared" si="4"/>
        <v>69.72921972788761</v>
      </c>
    </row>
    <row r="40" spans="3:27" s="5" customFormat="1" ht="15.75">
      <c r="C40" s="4" t="s">
        <v>37</v>
      </c>
      <c r="E40" s="37">
        <v>180</v>
      </c>
      <c r="F40" s="37"/>
      <c r="G40" s="37">
        <v>2203</v>
      </c>
      <c r="H40" s="37"/>
      <c r="I40" s="37">
        <v>2384</v>
      </c>
      <c r="J40" s="37"/>
      <c r="K40" s="37">
        <v>1177.6796</v>
      </c>
      <c r="L40" s="37"/>
      <c r="M40" s="37">
        <v>2001.7809969875518</v>
      </c>
      <c r="N40" s="37"/>
      <c r="O40" s="37">
        <v>3179.460596987552</v>
      </c>
      <c r="P40" s="37"/>
      <c r="Q40" s="49">
        <f t="shared" si="5"/>
        <v>15.28429294351367</v>
      </c>
      <c r="R40" s="49"/>
      <c r="S40" s="49">
        <f t="shared" si="4"/>
        <v>110.05199886077746</v>
      </c>
      <c r="T40" s="49"/>
      <c r="U40" s="49">
        <f t="shared" si="4"/>
        <v>74.98127205157918</v>
      </c>
      <c r="V40" s="6"/>
      <c r="W40" s="6"/>
      <c r="X40" s="6"/>
      <c r="Y40" s="6"/>
      <c r="Z40" s="6"/>
      <c r="AA40" s="6"/>
    </row>
    <row r="41" spans="3:21" ht="9" customHeight="1">
      <c r="C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3:21" ht="15.75">
      <c r="C42" s="9" t="s">
        <v>28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/>
      <c r="R42" s="50"/>
      <c r="S42" s="50"/>
      <c r="T42" s="50"/>
      <c r="U42" s="50"/>
    </row>
    <row r="43" spans="4:21" ht="15.75">
      <c r="D43" s="9">
        <v>2002</v>
      </c>
      <c r="E43" s="51">
        <f>IF(ISERR((E39-E30)/E30*100),"-",IF(((E39-E30)/E30*100)=0,"-",((E39-E30)/E30*100)))</f>
        <v>41.891891891891895</v>
      </c>
      <c r="F43" s="51"/>
      <c r="G43" s="51">
        <f aca="true" t="shared" si="6" ref="G43:U43">IF(ISERR((G39-G30)/G30*100),"-",IF(((G39-G30)/G30*100)=0,"-",((G39-G30)/G30*100)))</f>
        <v>-13.55081555834379</v>
      </c>
      <c r="H43" s="51"/>
      <c r="I43" s="51">
        <f t="shared" si="6"/>
        <v>-10.319023237495077</v>
      </c>
      <c r="J43" s="51"/>
      <c r="K43" s="51">
        <f t="shared" si="6"/>
        <v>11.109857399819873</v>
      </c>
      <c r="L43" s="51"/>
      <c r="M43" s="51">
        <f t="shared" si="6"/>
        <v>7.367530233840706</v>
      </c>
      <c r="N43" s="51"/>
      <c r="O43" s="51">
        <f t="shared" si="6"/>
        <v>8.725816373647023</v>
      </c>
      <c r="P43" s="51"/>
      <c r="Q43" s="51">
        <f t="shared" si="6"/>
        <v>27.70414363984404</v>
      </c>
      <c r="R43" s="51"/>
      <c r="S43" s="51">
        <f t="shared" si="6"/>
        <v>-19.48293468856503</v>
      </c>
      <c r="T43" s="51"/>
      <c r="U43" s="51">
        <f t="shared" si="6"/>
        <v>-17.5163914572898</v>
      </c>
    </row>
    <row r="44" spans="4:21" ht="15.75">
      <c r="D44" s="9" t="s">
        <v>37</v>
      </c>
      <c r="E44" s="51">
        <f>IF(ISERR((E40-E30)/E30*100),"-",IF(((E40-E30)/E30*100)=0,"-",((E40-E30)/E30*100)))</f>
        <v>21.62162162162162</v>
      </c>
      <c r="F44" s="51"/>
      <c r="G44" s="51">
        <f aca="true" t="shared" si="7" ref="G44:U44">IF(ISERR((G40-G30)/G30*100),"-",IF(((G40-G30)/G30*100)=0,"-",((G40-G30)/G30*100)))</f>
        <v>-7.862818904224174</v>
      </c>
      <c r="H44" s="51"/>
      <c r="I44" s="51">
        <f t="shared" si="7"/>
        <v>-6.104765655769988</v>
      </c>
      <c r="J44" s="51"/>
      <c r="K44" s="51">
        <f t="shared" si="7"/>
        <v>8.034405751856134</v>
      </c>
      <c r="L44" s="51"/>
      <c r="M44" s="51">
        <f t="shared" si="7"/>
        <v>4.623451146768777</v>
      </c>
      <c r="N44" s="51"/>
      <c r="O44" s="51">
        <f t="shared" si="7"/>
        <v>5.861464863398625</v>
      </c>
      <c r="P44" s="51"/>
      <c r="Q44" s="51">
        <f t="shared" si="7"/>
        <v>12.57674883774888</v>
      </c>
      <c r="R44" s="51"/>
      <c r="S44" s="51">
        <f t="shared" si="7"/>
        <v>-11.93448496884016</v>
      </c>
      <c r="T44" s="51"/>
      <c r="U44" s="51">
        <f t="shared" si="7"/>
        <v>-11.303669880829233</v>
      </c>
    </row>
    <row r="45" spans="4:21" ht="8.25" customHeight="1"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2:21" ht="15.75">
      <c r="B46" s="7" t="s">
        <v>69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  <c r="R46" s="50"/>
      <c r="S46" s="50"/>
      <c r="T46" s="50"/>
      <c r="U46" s="50"/>
    </row>
    <row r="47" spans="3:27" s="5" customFormat="1" ht="15.75">
      <c r="C47" s="4" t="s">
        <v>19</v>
      </c>
      <c r="E47" s="37">
        <v>153</v>
      </c>
      <c r="F47" s="37"/>
      <c r="G47" s="37">
        <v>229</v>
      </c>
      <c r="H47" s="37"/>
      <c r="I47" s="37">
        <v>381</v>
      </c>
      <c r="J47" s="37"/>
      <c r="K47" s="37">
        <v>327.80679999999995</v>
      </c>
      <c r="L47" s="37"/>
      <c r="M47" s="37">
        <v>450.8544</v>
      </c>
      <c r="N47" s="37"/>
      <c r="O47" s="37">
        <v>778.6612</v>
      </c>
      <c r="P47" s="37"/>
      <c r="Q47" s="49">
        <f>IF(ISERR(E47/K47*100),"..",IF((E47/K47*100)=0,"-",(E47/K47)*100))</f>
        <v>46.67383348972628</v>
      </c>
      <c r="R47" s="49"/>
      <c r="S47" s="49">
        <f aca="true" t="shared" si="8" ref="S47:U57">IF(ISERR(G47/M47*100),"..",IF((G47/M47*100)=0,"-",(G47/M47)*100))</f>
        <v>50.792450955341685</v>
      </c>
      <c r="T47" s="49"/>
      <c r="U47" s="49">
        <f t="shared" si="8"/>
        <v>48.930138036928</v>
      </c>
      <c r="V47" s="6"/>
      <c r="W47" s="6"/>
      <c r="X47" s="6"/>
      <c r="Y47" s="6"/>
      <c r="Z47" s="6"/>
      <c r="AA47" s="6"/>
    </row>
    <row r="48" spans="3:21" ht="15.75">
      <c r="C48" s="17" t="s">
        <v>38</v>
      </c>
      <c r="E48" s="12">
        <v>132</v>
      </c>
      <c r="F48" s="12"/>
      <c r="G48" s="12">
        <v>228</v>
      </c>
      <c r="H48" s="12"/>
      <c r="I48" s="12">
        <v>360</v>
      </c>
      <c r="J48" s="12"/>
      <c r="K48" s="12">
        <v>313.692</v>
      </c>
      <c r="L48" s="12"/>
      <c r="M48" s="12">
        <v>434.53599999999994</v>
      </c>
      <c r="N48" s="12"/>
      <c r="O48" s="12">
        <v>748.228</v>
      </c>
      <c r="P48" s="12"/>
      <c r="Q48" s="50">
        <f aca="true" t="shared" si="9" ref="Q48:Q57">IF(ISERR(E48/K48*100),"..",IF((E48/K48*100)=0,"-",(E48/K48)*100))</f>
        <v>42.07949198576948</v>
      </c>
      <c r="R48" s="50"/>
      <c r="S48" s="50">
        <f t="shared" si="8"/>
        <v>52.4697608483532</v>
      </c>
      <c r="T48" s="50"/>
      <c r="U48" s="50">
        <f t="shared" si="8"/>
        <v>48.11367657986603</v>
      </c>
    </row>
    <row r="49" spans="3:21" ht="15.75">
      <c r="C49" s="17" t="s">
        <v>39</v>
      </c>
      <c r="E49" s="12">
        <v>127</v>
      </c>
      <c r="F49" s="12"/>
      <c r="G49" s="12">
        <v>210</v>
      </c>
      <c r="H49" s="12"/>
      <c r="I49" s="12">
        <v>337</v>
      </c>
      <c r="J49" s="12"/>
      <c r="K49" s="12">
        <v>321.88</v>
      </c>
      <c r="L49" s="12"/>
      <c r="M49" s="12">
        <v>442.323</v>
      </c>
      <c r="N49" s="12"/>
      <c r="O49" s="12">
        <v>764.203</v>
      </c>
      <c r="P49" s="12"/>
      <c r="Q49" s="50">
        <f t="shared" si="9"/>
        <v>39.45569777556854</v>
      </c>
      <c r="R49" s="50"/>
      <c r="S49" s="50">
        <f t="shared" si="8"/>
        <v>47.476617765750376</v>
      </c>
      <c r="T49" s="50"/>
      <c r="U49" s="50">
        <f t="shared" si="8"/>
        <v>44.09823044400507</v>
      </c>
    </row>
    <row r="50" spans="3:21" ht="15.75">
      <c r="C50" s="17" t="s">
        <v>40</v>
      </c>
      <c r="E50" s="12">
        <v>191</v>
      </c>
      <c r="F50" s="12"/>
      <c r="G50" s="12">
        <v>275</v>
      </c>
      <c r="H50" s="12"/>
      <c r="I50" s="12">
        <v>466</v>
      </c>
      <c r="J50" s="12"/>
      <c r="K50" s="12">
        <v>331.288</v>
      </c>
      <c r="L50" s="12"/>
      <c r="M50" s="12">
        <v>454.45699999999994</v>
      </c>
      <c r="N50" s="12"/>
      <c r="O50" s="12">
        <v>785.745</v>
      </c>
      <c r="P50" s="12"/>
      <c r="Q50" s="50">
        <f t="shared" si="9"/>
        <v>57.65376349279177</v>
      </c>
      <c r="R50" s="50"/>
      <c r="S50" s="50">
        <f t="shared" si="8"/>
        <v>60.51177559153012</v>
      </c>
      <c r="T50" s="50"/>
      <c r="U50" s="50">
        <f t="shared" si="8"/>
        <v>59.306772553436545</v>
      </c>
    </row>
    <row r="51" spans="3:21" ht="15.75">
      <c r="C51" s="17" t="s">
        <v>41</v>
      </c>
      <c r="E51" s="12">
        <v>164</v>
      </c>
      <c r="F51" s="12"/>
      <c r="G51" s="12">
        <v>218</v>
      </c>
      <c r="H51" s="12"/>
      <c r="I51" s="12">
        <v>382</v>
      </c>
      <c r="J51" s="12"/>
      <c r="K51" s="12">
        <v>335.327</v>
      </c>
      <c r="L51" s="12"/>
      <c r="M51" s="12">
        <v>460.836</v>
      </c>
      <c r="N51" s="12"/>
      <c r="O51" s="12">
        <v>796.163</v>
      </c>
      <c r="P51" s="12"/>
      <c r="Q51" s="50">
        <f t="shared" si="9"/>
        <v>48.90748433618528</v>
      </c>
      <c r="R51" s="50"/>
      <c r="S51" s="50">
        <f t="shared" si="8"/>
        <v>47.30533204871147</v>
      </c>
      <c r="T51" s="50"/>
      <c r="U51" s="50">
        <f t="shared" si="8"/>
        <v>47.980124672962695</v>
      </c>
    </row>
    <row r="52" spans="3:21" ht="15.75">
      <c r="C52" s="17" t="s">
        <v>42</v>
      </c>
      <c r="E52" s="12">
        <v>149</v>
      </c>
      <c r="F52" s="12"/>
      <c r="G52" s="12">
        <v>213</v>
      </c>
      <c r="H52" s="12"/>
      <c r="I52" s="12">
        <v>362</v>
      </c>
      <c r="J52" s="12"/>
      <c r="K52" s="12">
        <v>336.847</v>
      </c>
      <c r="L52" s="12"/>
      <c r="M52" s="12">
        <v>462.12</v>
      </c>
      <c r="N52" s="12"/>
      <c r="O52" s="12">
        <v>798.967</v>
      </c>
      <c r="P52" s="12"/>
      <c r="Q52" s="50">
        <f t="shared" si="9"/>
        <v>44.23373222857855</v>
      </c>
      <c r="R52" s="50"/>
      <c r="S52" s="50">
        <f t="shared" si="8"/>
        <v>46.09192417553882</v>
      </c>
      <c r="T52" s="50"/>
      <c r="U52" s="50">
        <f t="shared" si="8"/>
        <v>45.308504606573244</v>
      </c>
    </row>
    <row r="53" spans="3:21" ht="15.75">
      <c r="C53" s="17" t="s">
        <v>43</v>
      </c>
      <c r="E53" s="12">
        <v>127</v>
      </c>
      <c r="F53" s="12"/>
      <c r="G53" s="48">
        <v>265</v>
      </c>
      <c r="H53" s="12"/>
      <c r="I53" s="12">
        <v>392</v>
      </c>
      <c r="J53" s="12"/>
      <c r="K53" s="12">
        <v>336.023</v>
      </c>
      <c r="L53" s="12"/>
      <c r="M53" s="12">
        <v>472.1540005639347</v>
      </c>
      <c r="N53" s="12"/>
      <c r="O53" s="12">
        <v>808.1770005639347</v>
      </c>
      <c r="P53" s="12"/>
      <c r="Q53" s="50">
        <f t="shared" si="9"/>
        <v>37.79503188769816</v>
      </c>
      <c r="R53" s="50"/>
      <c r="S53" s="50">
        <f t="shared" si="8"/>
        <v>56.12575551271141</v>
      </c>
      <c r="T53" s="50"/>
      <c r="U53" s="50">
        <f t="shared" si="8"/>
        <v>48.50422614433074</v>
      </c>
    </row>
    <row r="54" spans="3:21" ht="15.75">
      <c r="C54" s="17" t="s">
        <v>44</v>
      </c>
      <c r="E54" s="12">
        <v>85</v>
      </c>
      <c r="F54" s="12"/>
      <c r="G54" s="12">
        <v>209</v>
      </c>
      <c r="H54" s="12"/>
      <c r="I54" s="12">
        <v>294</v>
      </c>
      <c r="J54" s="12"/>
      <c r="K54" s="12">
        <v>321.446</v>
      </c>
      <c r="L54" s="12"/>
      <c r="M54" s="12">
        <v>466.75600000000003</v>
      </c>
      <c r="N54" s="12"/>
      <c r="O54" s="12">
        <v>788.202</v>
      </c>
      <c r="P54" s="12"/>
      <c r="Q54" s="50">
        <f t="shared" si="9"/>
        <v>26.44301064564499</v>
      </c>
      <c r="R54" s="50"/>
      <c r="S54" s="50">
        <f t="shared" si="8"/>
        <v>44.77714266126198</v>
      </c>
      <c r="T54" s="50"/>
      <c r="U54" s="50">
        <f t="shared" si="8"/>
        <v>37.300082973653964</v>
      </c>
    </row>
    <row r="55" spans="3:21" ht="15.75">
      <c r="C55" s="17" t="s">
        <v>45</v>
      </c>
      <c r="E55" s="12">
        <v>109</v>
      </c>
      <c r="F55" s="12"/>
      <c r="G55" s="12">
        <v>216</v>
      </c>
      <c r="H55" s="12"/>
      <c r="I55" s="12">
        <v>325</v>
      </c>
      <c r="J55" s="12"/>
      <c r="K55" s="12">
        <v>322.238</v>
      </c>
      <c r="L55" s="12"/>
      <c r="M55" s="12">
        <v>471.26400000000007</v>
      </c>
      <c r="N55" s="12"/>
      <c r="O55" s="12">
        <v>793.5020000000001</v>
      </c>
      <c r="P55" s="12"/>
      <c r="Q55" s="50">
        <f t="shared" si="9"/>
        <v>33.82592990274269</v>
      </c>
      <c r="R55" s="50"/>
      <c r="S55" s="50">
        <f t="shared" si="8"/>
        <v>45.834182114483596</v>
      </c>
      <c r="T55" s="50"/>
      <c r="U55" s="50">
        <f t="shared" si="8"/>
        <v>40.957678745611226</v>
      </c>
    </row>
    <row r="56" spans="3:21" ht="15.75">
      <c r="C56" s="17" t="s">
        <v>46</v>
      </c>
      <c r="E56" s="12">
        <v>112</v>
      </c>
      <c r="F56" s="12"/>
      <c r="G56" s="12">
        <v>213</v>
      </c>
      <c r="H56" s="12"/>
      <c r="I56" s="12">
        <v>325</v>
      </c>
      <c r="J56" s="12"/>
      <c r="K56" s="12">
        <v>339.419</v>
      </c>
      <c r="L56" s="12"/>
      <c r="M56" s="12">
        <v>507.665</v>
      </c>
      <c r="N56" s="12"/>
      <c r="O56" s="12">
        <v>847.0840000000001</v>
      </c>
      <c r="P56" s="12"/>
      <c r="Q56" s="50">
        <f t="shared" si="9"/>
        <v>32.99756348348207</v>
      </c>
      <c r="R56" s="50"/>
      <c r="S56" s="50">
        <f t="shared" si="8"/>
        <v>41.95680222193769</v>
      </c>
      <c r="T56" s="50"/>
      <c r="U56" s="50">
        <f t="shared" si="8"/>
        <v>38.36691520557583</v>
      </c>
    </row>
    <row r="57" spans="3:27" s="5" customFormat="1" ht="15.75">
      <c r="C57" s="4" t="s">
        <v>37</v>
      </c>
      <c r="E57" s="37">
        <v>116</v>
      </c>
      <c r="F57" s="37"/>
      <c r="G57" s="37">
        <v>223</v>
      </c>
      <c r="H57" s="37"/>
      <c r="I57" s="37">
        <v>340</v>
      </c>
      <c r="J57" s="37"/>
      <c r="K57" s="37">
        <v>331.1946</v>
      </c>
      <c r="L57" s="37"/>
      <c r="M57" s="37">
        <v>475.99180011278696</v>
      </c>
      <c r="N57" s="37"/>
      <c r="O57" s="37">
        <v>807.1864001127869</v>
      </c>
      <c r="P57" s="37"/>
      <c r="Q57" s="49">
        <f t="shared" si="9"/>
        <v>35.02472564468141</v>
      </c>
      <c r="R57" s="49"/>
      <c r="S57" s="49">
        <f t="shared" si="8"/>
        <v>46.84954655671796</v>
      </c>
      <c r="T57" s="49"/>
      <c r="U57" s="49">
        <f t="shared" si="8"/>
        <v>42.1216214684108</v>
      </c>
      <c r="V57" s="6"/>
      <c r="W57" s="6"/>
      <c r="X57" s="6"/>
      <c r="Y57" s="6"/>
      <c r="Z57" s="6"/>
      <c r="AA57" s="6"/>
    </row>
    <row r="58" spans="3:21" ht="9" customHeight="1">
      <c r="C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3:21" ht="15.75">
      <c r="C59" s="9" t="s">
        <v>28</v>
      </c>
      <c r="E59" s="12"/>
      <c r="F59" s="12"/>
      <c r="H59" s="12"/>
      <c r="I59" s="12"/>
      <c r="J59" s="12"/>
      <c r="K59" s="12"/>
      <c r="L59" s="12"/>
      <c r="M59" s="12"/>
      <c r="N59" s="12"/>
      <c r="O59" s="12"/>
      <c r="P59" s="12"/>
      <c r="Q59" s="50"/>
      <c r="R59" s="50"/>
      <c r="S59" s="50"/>
      <c r="T59" s="50"/>
      <c r="U59" s="50"/>
    </row>
    <row r="60" spans="4:21" ht="15.75">
      <c r="D60" s="9">
        <v>2002</v>
      </c>
      <c r="E60" s="51">
        <f>IF(ISERR((E56-E47)/E47*100),"-",IF(((E56-E47)/E47*100)=0,"-",((E56-E47)/E47*100)))</f>
        <v>-26.797385620915033</v>
      </c>
      <c r="F60" s="51"/>
      <c r="G60" s="51">
        <f aca="true" t="shared" si="10" ref="G60:U60">IF(ISERR((G56-G47)/G47*100),"-",IF(((G56-G47)/G47*100)=0,"-",((G56-G47)/G47*100)))</f>
        <v>-6.986899563318777</v>
      </c>
      <c r="H60" s="51"/>
      <c r="I60" s="51">
        <f t="shared" si="10"/>
        <v>-14.698162729658792</v>
      </c>
      <c r="J60" s="51"/>
      <c r="K60" s="51">
        <f t="shared" si="10"/>
        <v>3.5423914330026194</v>
      </c>
      <c r="L60" s="51"/>
      <c r="M60" s="51">
        <f t="shared" si="10"/>
        <v>12.600653337308012</v>
      </c>
      <c r="N60" s="51"/>
      <c r="O60" s="51">
        <f t="shared" si="10"/>
        <v>8.787236348748346</v>
      </c>
      <c r="P60" s="51"/>
      <c r="Q60" s="51">
        <f t="shared" si="10"/>
        <v>-29.301792854136554</v>
      </c>
      <c r="R60" s="51"/>
      <c r="S60" s="51">
        <f t="shared" si="10"/>
        <v>-17.395594359430643</v>
      </c>
      <c r="T60" s="51"/>
      <c r="U60" s="51">
        <f t="shared" si="10"/>
        <v>-21.588377337868973</v>
      </c>
    </row>
    <row r="61" spans="4:21" ht="15.75">
      <c r="D61" s="9" t="s">
        <v>37</v>
      </c>
      <c r="E61" s="51">
        <f>IF(ISERR((E57-E47)/E47*100),"-",IF(((E57-E47)/E47*100)=0,"-",((E57-E47)/E47*100)))</f>
        <v>-24.18300653594771</v>
      </c>
      <c r="F61" s="51"/>
      <c r="G61" s="51">
        <f aca="true" t="shared" si="11" ref="G61:U61">IF(ISERR((G57-G47)/G47*100),"-",IF(((G57-G47)/G47*100)=0,"-",((G57-G47)/G47*100)))</f>
        <v>-2.6200873362445414</v>
      </c>
      <c r="H61" s="51"/>
      <c r="I61" s="51">
        <f t="shared" si="11"/>
        <v>-10.761154855643044</v>
      </c>
      <c r="J61" s="51"/>
      <c r="K61" s="51">
        <f t="shared" si="11"/>
        <v>1.0334745954019342</v>
      </c>
      <c r="L61" s="51"/>
      <c r="M61" s="51">
        <f t="shared" si="11"/>
        <v>5.57550289246084</v>
      </c>
      <c r="N61" s="51"/>
      <c r="O61" s="51">
        <f t="shared" si="11"/>
        <v>3.6633647744085533</v>
      </c>
      <c r="P61" s="51"/>
      <c r="Q61" s="51">
        <f t="shared" si="11"/>
        <v>-24.958540951235637</v>
      </c>
      <c r="R61" s="51"/>
      <c r="S61" s="51">
        <f t="shared" si="11"/>
        <v>-7.762776405671879</v>
      </c>
      <c r="T61" s="51"/>
      <c r="U61" s="51">
        <f t="shared" si="11"/>
        <v>-13.914770817484209</v>
      </c>
    </row>
    <row r="62" spans="1:22" ht="6.75" customHeight="1" thickBot="1">
      <c r="A62" s="13"/>
      <c r="B62" s="13"/>
      <c r="C62" s="13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4:21" ht="7.5" customHeight="1">
      <c r="D63" s="9"/>
      <c r="E63" s="12"/>
      <c r="F63" s="12"/>
      <c r="G63" s="12"/>
      <c r="H63" s="12"/>
      <c r="I63" s="12"/>
      <c r="J63" s="41"/>
      <c r="K63" s="41"/>
      <c r="L63" s="41"/>
      <c r="M63" s="41"/>
      <c r="N63" s="41"/>
      <c r="O63" s="41"/>
      <c r="P63" s="41"/>
      <c r="Q63" s="12"/>
      <c r="R63" s="12"/>
      <c r="S63" s="12"/>
      <c r="T63" s="12"/>
      <c r="U63" s="12"/>
    </row>
    <row r="64" spans="1:22" ht="15.75">
      <c r="A64" s="7" t="s">
        <v>31</v>
      </c>
      <c r="B64" s="5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1" ht="15.75">
      <c r="A65" s="7" t="s">
        <v>92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93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7" t="s">
        <v>94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7.5" customHeight="1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1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7.5" customHeight="1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5:21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7.5" customHeight="1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2" ht="15.75">
      <c r="A113" s="5"/>
      <c r="B113" s="5"/>
      <c r="C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5:21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7.5" customHeight="1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5:21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7.5" customHeight="1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5:21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7.5" customHeight="1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12"/>
      <c r="L170" s="12"/>
      <c r="M170" s="12"/>
      <c r="N170" s="12"/>
      <c r="O170" s="12"/>
      <c r="P170" s="12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.75">
      <c r="A176" s="6"/>
      <c r="B176" s="6"/>
      <c r="C176" s="6"/>
      <c r="D176" s="4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1"/>
      <c r="L177" s="41"/>
      <c r="M177" s="41"/>
      <c r="N177" s="41"/>
      <c r="O177" s="41"/>
      <c r="P177" s="41"/>
      <c r="Q177" s="44"/>
      <c r="R177" s="44"/>
      <c r="S177" s="44"/>
      <c r="T177" s="44"/>
      <c r="U177" s="45"/>
    </row>
    <row r="178" spans="2:21" ht="18.75">
      <c r="B178" s="43"/>
      <c r="C178" s="43"/>
      <c r="D178" s="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</row>
    <row r="179" spans="11:16" ht="15.75">
      <c r="K179" s="44"/>
      <c r="L179" s="44"/>
      <c r="M179" s="44"/>
      <c r="N179" s="44"/>
      <c r="O179" s="44"/>
      <c r="P179" s="44"/>
    </row>
    <row r="182" ht="18" customHeight="1"/>
    <row r="185" ht="15.75">
      <c r="V185" s="46"/>
    </row>
    <row r="187" ht="15.75">
      <c r="V187" s="35"/>
    </row>
    <row r="197" ht="15.75">
      <c r="V197" s="35"/>
    </row>
    <row r="234" ht="6.75" customHeight="1"/>
    <row r="238" ht="9" customHeight="1"/>
    <row r="241" ht="15.75">
      <c r="V241" s="35"/>
    </row>
    <row r="242" spans="4:22" ht="15.75">
      <c r="D242" s="21"/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51" ht="15.75">
      <c r="V251" s="47"/>
    </row>
    <row r="263" spans="1:4" ht="15.75">
      <c r="A263" s="21"/>
      <c r="B263" s="21"/>
      <c r="C263" s="21"/>
      <c r="D263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2"/>
  <sheetViews>
    <sheetView workbookViewId="0" topLeftCell="A48">
      <selection activeCell="A63" sqref="A63:IV66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88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54</v>
      </c>
      <c r="F12" s="37"/>
      <c r="G12" s="37">
        <v>264</v>
      </c>
      <c r="H12" s="37"/>
      <c r="I12" s="37">
        <v>317</v>
      </c>
      <c r="J12" s="37"/>
      <c r="K12" s="37">
        <v>165.3376</v>
      </c>
      <c r="L12" s="37"/>
      <c r="M12" s="37">
        <v>376.6974</v>
      </c>
      <c r="N12" s="37"/>
      <c r="O12" s="37">
        <v>542.035</v>
      </c>
      <c r="P12" s="38"/>
      <c r="Q12" s="49">
        <f>IF(ISERR(E12/K12*100),"..",IF((E12/K12*100)=0,"-",(E12/K12)*100))</f>
        <v>32.6604474723233</v>
      </c>
      <c r="R12" s="49"/>
      <c r="S12" s="49">
        <f aca="true" t="shared" si="0" ref="S12:U22">IF(ISERR(G12/M12*100),"..",IF((G12/M12*100)=0,"-",(G12/M12)*100))</f>
        <v>70.08277731675344</v>
      </c>
      <c r="T12" s="49"/>
      <c r="U12" s="49">
        <f t="shared" si="0"/>
        <v>58.48330827345099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46</v>
      </c>
      <c r="F13" s="12"/>
      <c r="G13" s="12">
        <v>298</v>
      </c>
      <c r="H13" s="12"/>
      <c r="I13" s="12">
        <v>344</v>
      </c>
      <c r="J13" s="12"/>
      <c r="K13" s="12">
        <v>156.131</v>
      </c>
      <c r="L13" s="12"/>
      <c r="M13" s="12">
        <v>367.021</v>
      </c>
      <c r="N13" s="12"/>
      <c r="O13" s="12">
        <v>523.152</v>
      </c>
      <c r="P13" s="12"/>
      <c r="Q13" s="50">
        <f aca="true" t="shared" si="1" ref="Q13:Q22">IF(ISERR(E13/K13*100),"..",IF((E13/K13*100)=0,"-",(E13/K13)*100))</f>
        <v>29.462438593232605</v>
      </c>
      <c r="R13" s="50"/>
      <c r="S13" s="50">
        <f t="shared" si="0"/>
        <v>81.1942640884309</v>
      </c>
      <c r="T13" s="50"/>
      <c r="U13" s="50">
        <f t="shared" si="0"/>
        <v>65.75526806740679</v>
      </c>
    </row>
    <row r="14" spans="3:21" ht="15.75">
      <c r="C14" s="17" t="s">
        <v>39</v>
      </c>
      <c r="E14" s="12">
        <v>51</v>
      </c>
      <c r="F14" s="12"/>
      <c r="G14" s="12">
        <v>277</v>
      </c>
      <c r="H14" s="12"/>
      <c r="I14" s="12">
        <v>328</v>
      </c>
      <c r="J14" s="12"/>
      <c r="K14" s="12">
        <v>159.794</v>
      </c>
      <c r="L14" s="12"/>
      <c r="M14" s="12">
        <v>372.101</v>
      </c>
      <c r="N14" s="12"/>
      <c r="O14" s="12">
        <v>531.895</v>
      </c>
      <c r="P14" s="12"/>
      <c r="Q14" s="50">
        <f t="shared" si="1"/>
        <v>31.916091968409326</v>
      </c>
      <c r="R14" s="50"/>
      <c r="S14" s="50">
        <f t="shared" si="0"/>
        <v>74.44215414632049</v>
      </c>
      <c r="T14" s="50"/>
      <c r="U14" s="50">
        <f t="shared" si="0"/>
        <v>61.66630631985637</v>
      </c>
    </row>
    <row r="15" spans="3:21" ht="15.75">
      <c r="C15" s="17" t="s">
        <v>40</v>
      </c>
      <c r="E15" s="12">
        <v>51</v>
      </c>
      <c r="F15" s="12"/>
      <c r="G15" s="12">
        <v>227</v>
      </c>
      <c r="H15" s="12"/>
      <c r="I15" s="12">
        <v>278</v>
      </c>
      <c r="J15" s="12"/>
      <c r="K15" s="12">
        <v>165.953</v>
      </c>
      <c r="L15" s="12"/>
      <c r="M15" s="12">
        <v>378.085</v>
      </c>
      <c r="N15" s="12"/>
      <c r="O15" s="12">
        <v>544.038</v>
      </c>
      <c r="P15" s="12"/>
      <c r="Q15" s="50">
        <f t="shared" si="1"/>
        <v>30.73159267985514</v>
      </c>
      <c r="R15" s="50"/>
      <c r="S15" s="50">
        <f t="shared" si="0"/>
        <v>60.03940912757714</v>
      </c>
      <c r="T15" s="50"/>
      <c r="U15" s="50">
        <f t="shared" si="0"/>
        <v>51.099371735062626</v>
      </c>
    </row>
    <row r="16" spans="3:21" ht="15.75">
      <c r="C16" s="17" t="s">
        <v>41</v>
      </c>
      <c r="E16" s="12">
        <v>62</v>
      </c>
      <c r="F16" s="12"/>
      <c r="G16" s="12">
        <v>234</v>
      </c>
      <c r="H16" s="12"/>
      <c r="I16" s="12">
        <v>296</v>
      </c>
      <c r="J16" s="12"/>
      <c r="K16" s="12">
        <v>170.407</v>
      </c>
      <c r="L16" s="12"/>
      <c r="M16" s="12">
        <v>380.75800000000004</v>
      </c>
      <c r="N16" s="12"/>
      <c r="O16" s="12">
        <v>551.165</v>
      </c>
      <c r="P16" s="12"/>
      <c r="Q16" s="50">
        <f t="shared" si="1"/>
        <v>36.38348189921775</v>
      </c>
      <c r="R16" s="50"/>
      <c r="S16" s="50">
        <f t="shared" si="0"/>
        <v>61.456358106723954</v>
      </c>
      <c r="T16" s="50"/>
      <c r="U16" s="50">
        <f t="shared" si="0"/>
        <v>53.704426079304746</v>
      </c>
    </row>
    <row r="17" spans="3:21" ht="15.75">
      <c r="C17" s="17" t="s">
        <v>42</v>
      </c>
      <c r="E17" s="12">
        <v>58</v>
      </c>
      <c r="F17" s="12"/>
      <c r="G17" s="12">
        <v>282</v>
      </c>
      <c r="H17" s="12"/>
      <c r="I17" s="12">
        <v>340</v>
      </c>
      <c r="J17" s="12"/>
      <c r="K17" s="12">
        <v>174.403</v>
      </c>
      <c r="L17" s="12"/>
      <c r="M17" s="12">
        <v>385.52200000000005</v>
      </c>
      <c r="N17" s="12"/>
      <c r="O17" s="12">
        <v>559.925</v>
      </c>
      <c r="P17" s="12"/>
      <c r="Q17" s="50">
        <f t="shared" si="1"/>
        <v>33.25630866441518</v>
      </c>
      <c r="R17" s="50"/>
      <c r="S17" s="50">
        <f t="shared" si="0"/>
        <v>73.14757653259734</v>
      </c>
      <c r="T17" s="50"/>
      <c r="U17" s="50">
        <f t="shared" si="0"/>
        <v>60.72241818100639</v>
      </c>
    </row>
    <row r="18" spans="3:21" ht="15.75">
      <c r="C18" s="17" t="s">
        <v>43</v>
      </c>
      <c r="E18" s="12">
        <v>38</v>
      </c>
      <c r="F18" s="12"/>
      <c r="G18" s="12">
        <v>213</v>
      </c>
      <c r="H18" s="12"/>
      <c r="I18" s="12">
        <v>251</v>
      </c>
      <c r="J18" s="12"/>
      <c r="K18" s="12">
        <v>176.167</v>
      </c>
      <c r="L18" s="12"/>
      <c r="M18" s="12">
        <v>390.6260071005528</v>
      </c>
      <c r="N18" s="12"/>
      <c r="O18" s="12">
        <v>566.7930071005528</v>
      </c>
      <c r="P18" s="12"/>
      <c r="Q18" s="50">
        <f t="shared" si="1"/>
        <v>21.570441683175623</v>
      </c>
      <c r="R18" s="50"/>
      <c r="S18" s="50">
        <f t="shared" si="0"/>
        <v>54.52785941750435</v>
      </c>
      <c r="T18" s="50"/>
      <c r="U18" s="50">
        <f t="shared" si="0"/>
        <v>44.28424431063437</v>
      </c>
    </row>
    <row r="19" spans="3:21" ht="15.75">
      <c r="C19" s="17" t="s">
        <v>44</v>
      </c>
      <c r="E19" s="12">
        <v>91</v>
      </c>
      <c r="F19" s="12"/>
      <c r="G19" s="12">
        <v>219</v>
      </c>
      <c r="H19" s="12"/>
      <c r="I19" s="12">
        <v>310</v>
      </c>
      <c r="J19" s="12"/>
      <c r="K19" s="12">
        <v>181.715</v>
      </c>
      <c r="L19" s="12"/>
      <c r="M19" s="12">
        <v>389.188</v>
      </c>
      <c r="N19" s="12"/>
      <c r="O19" s="12">
        <v>570.903</v>
      </c>
      <c r="P19" s="12"/>
      <c r="Q19" s="50">
        <f t="shared" si="1"/>
        <v>50.07841950306799</v>
      </c>
      <c r="R19" s="50"/>
      <c r="S19" s="50">
        <f t="shared" si="0"/>
        <v>56.27100527251612</v>
      </c>
      <c r="T19" s="50"/>
      <c r="U19" s="50">
        <f t="shared" si="0"/>
        <v>54.29994237199664</v>
      </c>
    </row>
    <row r="20" spans="3:21" ht="15.75">
      <c r="C20" s="17" t="s">
        <v>45</v>
      </c>
      <c r="E20" s="12">
        <v>72</v>
      </c>
      <c r="F20" s="12"/>
      <c r="G20" s="12">
        <v>204</v>
      </c>
      <c r="H20" s="12"/>
      <c r="I20" s="12">
        <v>276</v>
      </c>
      <c r="J20" s="12"/>
      <c r="K20" s="12">
        <v>183.033</v>
      </c>
      <c r="L20" s="12"/>
      <c r="M20" s="12">
        <v>391.262</v>
      </c>
      <c r="N20" s="12"/>
      <c r="O20" s="12">
        <v>574.295</v>
      </c>
      <c r="P20" s="12"/>
      <c r="Q20" s="50">
        <f t="shared" si="1"/>
        <v>39.337168707282295</v>
      </c>
      <c r="R20" s="50"/>
      <c r="S20" s="50">
        <f t="shared" si="0"/>
        <v>52.13897592917278</v>
      </c>
      <c r="T20" s="50"/>
      <c r="U20" s="50">
        <f t="shared" si="0"/>
        <v>48.05892442037629</v>
      </c>
    </row>
    <row r="21" spans="3:21" ht="15.75">
      <c r="C21" s="17" t="s">
        <v>46</v>
      </c>
      <c r="E21" s="12">
        <v>45</v>
      </c>
      <c r="F21" s="12"/>
      <c r="G21" s="12">
        <v>204</v>
      </c>
      <c r="H21" s="12"/>
      <c r="I21" s="12">
        <v>249</v>
      </c>
      <c r="J21" s="12"/>
      <c r="K21" s="12">
        <v>187.32</v>
      </c>
      <c r="L21" s="12"/>
      <c r="M21" s="12">
        <v>402.565</v>
      </c>
      <c r="N21" s="12"/>
      <c r="O21" s="12">
        <v>589.885</v>
      </c>
      <c r="P21" s="12"/>
      <c r="Q21" s="50">
        <f t="shared" si="1"/>
        <v>24.02306213965407</v>
      </c>
      <c r="R21" s="50"/>
      <c r="S21" s="50">
        <f t="shared" si="0"/>
        <v>50.67504626582042</v>
      </c>
      <c r="T21" s="50"/>
      <c r="U21" s="50">
        <f t="shared" si="0"/>
        <v>42.211617518668895</v>
      </c>
    </row>
    <row r="22" spans="3:27" s="5" customFormat="1" ht="15.75">
      <c r="C22" s="4" t="s">
        <v>37</v>
      </c>
      <c r="E22" s="37">
        <v>61</v>
      </c>
      <c r="F22" s="37"/>
      <c r="G22" s="37">
        <v>224</v>
      </c>
      <c r="H22" s="37"/>
      <c r="I22" s="37">
        <v>285</v>
      </c>
      <c r="J22" s="37"/>
      <c r="K22" s="37">
        <v>180.52759999999998</v>
      </c>
      <c r="L22" s="37"/>
      <c r="M22" s="37">
        <v>391.83260142011056</v>
      </c>
      <c r="N22" s="37"/>
      <c r="O22" s="37">
        <v>572.3602014201106</v>
      </c>
      <c r="P22" s="37"/>
      <c r="Q22" s="49">
        <f t="shared" si="1"/>
        <v>33.78984709263293</v>
      </c>
      <c r="R22" s="49"/>
      <c r="S22" s="49">
        <f t="shared" si="0"/>
        <v>57.16726969327247</v>
      </c>
      <c r="T22" s="49"/>
      <c r="U22" s="49">
        <f t="shared" si="0"/>
        <v>49.79381852422176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-16.666666666666664</v>
      </c>
      <c r="F25" s="51"/>
      <c r="G25" s="51">
        <f aca="true" t="shared" si="2" ref="G25:U25">IF(ISERR((G21-G12)/G12*100),"-",IF(((G21-G12)/G12*100)=0,"-",((G21-G12)/G12*100)))</f>
        <v>-22.727272727272727</v>
      </c>
      <c r="H25" s="51"/>
      <c r="I25" s="51">
        <f t="shared" si="2"/>
        <v>-21.451104100946374</v>
      </c>
      <c r="J25" s="51"/>
      <c r="K25" s="51">
        <f t="shared" si="2"/>
        <v>13.295463342881463</v>
      </c>
      <c r="L25" s="51"/>
      <c r="M25" s="51">
        <f t="shared" si="2"/>
        <v>6.866944130753221</v>
      </c>
      <c r="N25" s="51"/>
      <c r="O25" s="51">
        <f t="shared" si="2"/>
        <v>8.827843220456248</v>
      </c>
      <c r="P25" s="51"/>
      <c r="Q25" s="51">
        <f t="shared" si="2"/>
        <v>-26.446010392198737</v>
      </c>
      <c r="R25" s="51"/>
      <c r="S25" s="51">
        <f t="shared" si="2"/>
        <v>-27.692582677218695</v>
      </c>
      <c r="T25" s="51"/>
      <c r="U25" s="51">
        <f t="shared" si="2"/>
        <v>-27.822794631761226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12.962962962962962</v>
      </c>
      <c r="F26" s="51"/>
      <c r="G26" s="51">
        <f aca="true" t="shared" si="3" ref="G26:U26">IF(ISERR((G22-G12)/G12*100),"-",IF(((G22-G12)/G12*100)=0,"-",((G22-G12)/G12*100)))</f>
        <v>-15.151515151515152</v>
      </c>
      <c r="H26" s="51"/>
      <c r="I26" s="51">
        <f t="shared" si="3"/>
        <v>-10.094637223974763</v>
      </c>
      <c r="J26" s="51"/>
      <c r="K26" s="51">
        <f t="shared" si="3"/>
        <v>9.187262909344255</v>
      </c>
      <c r="L26" s="51"/>
      <c r="M26" s="51">
        <f t="shared" si="3"/>
        <v>4.017867237764462</v>
      </c>
      <c r="N26" s="51"/>
      <c r="O26" s="51">
        <f t="shared" si="3"/>
        <v>5.594694331567261</v>
      </c>
      <c r="P26" s="51"/>
      <c r="Q26" s="51">
        <f t="shared" si="3"/>
        <v>3.458004123387151</v>
      </c>
      <c r="R26" s="51"/>
      <c r="S26" s="51">
        <f t="shared" si="3"/>
        <v>-18.42893235396007</v>
      </c>
      <c r="T26" s="51"/>
      <c r="U26" s="51">
        <f t="shared" si="3"/>
        <v>-14.85806806379641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2:21" ht="15.75">
      <c r="B28" s="7" t="s">
        <v>72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2</v>
      </c>
      <c r="F29" s="37"/>
      <c r="G29" s="37">
        <v>287</v>
      </c>
      <c r="H29" s="37"/>
      <c r="I29" s="37">
        <v>288</v>
      </c>
      <c r="J29" s="37"/>
      <c r="K29" s="12" t="s">
        <v>48</v>
      </c>
      <c r="L29" s="37"/>
      <c r="M29" s="37">
        <v>504.35239999999993</v>
      </c>
      <c r="N29" s="37"/>
      <c r="O29" s="37">
        <v>504.35239999999993</v>
      </c>
      <c r="P29" s="37"/>
      <c r="Q29" s="49" t="str">
        <f>IF(ISERR(E29/K29*100),"-",IF((E29/K29*100)=0,"-",(E29/K29)*100))</f>
        <v>-</v>
      </c>
      <c r="R29" s="49"/>
      <c r="S29" s="49">
        <f aca="true" t="shared" si="4" ref="S29:U39">IF(ISERR(G29/M29*100),"..",IF((G29/M29*100)=0,"-",(G29/M29)*100))</f>
        <v>56.90465634742693</v>
      </c>
      <c r="T29" s="49"/>
      <c r="U29" s="49">
        <f t="shared" si="4"/>
        <v>57.102930411355246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 t="s">
        <v>48</v>
      </c>
      <c r="F30" s="12"/>
      <c r="G30" s="12">
        <v>263</v>
      </c>
      <c r="H30" s="12"/>
      <c r="I30" s="12">
        <v>263</v>
      </c>
      <c r="J30" s="12"/>
      <c r="K30" s="12" t="s">
        <v>48</v>
      </c>
      <c r="L30" s="12"/>
      <c r="M30" s="12">
        <v>491.13</v>
      </c>
      <c r="N30" s="12"/>
      <c r="O30" s="12">
        <v>491.13</v>
      </c>
      <c r="P30" s="12"/>
      <c r="Q30" s="49" t="str">
        <f aca="true" t="shared" si="5" ref="Q30:Q39">IF(ISERR(E30/K30*100),"-",IF((E30/K30*100)=0,"-",(E30/K30)*100))</f>
        <v>-</v>
      </c>
      <c r="R30" s="50"/>
      <c r="S30" s="50">
        <f t="shared" si="4"/>
        <v>53.549976584611</v>
      </c>
      <c r="T30" s="50"/>
      <c r="U30" s="50">
        <f t="shared" si="4"/>
        <v>53.549976584611</v>
      </c>
    </row>
    <row r="31" spans="3:21" ht="15.75">
      <c r="C31" s="17" t="s">
        <v>39</v>
      </c>
      <c r="E31" s="12" t="s">
        <v>48</v>
      </c>
      <c r="F31" s="12"/>
      <c r="G31" s="12">
        <v>294</v>
      </c>
      <c r="H31" s="12"/>
      <c r="I31" s="12">
        <v>294</v>
      </c>
      <c r="J31" s="12"/>
      <c r="K31" s="12" t="s">
        <v>48</v>
      </c>
      <c r="L31" s="12"/>
      <c r="M31" s="12">
        <v>497.125</v>
      </c>
      <c r="N31" s="12"/>
      <c r="O31" s="12">
        <v>497.125</v>
      </c>
      <c r="P31" s="12"/>
      <c r="Q31" s="49" t="str">
        <f t="shared" si="5"/>
        <v>-</v>
      </c>
      <c r="R31" s="50"/>
      <c r="S31" s="50">
        <f t="shared" si="4"/>
        <v>59.14005531807896</v>
      </c>
      <c r="T31" s="50"/>
      <c r="U31" s="50">
        <f t="shared" si="4"/>
        <v>59.14005531807896</v>
      </c>
    </row>
    <row r="32" spans="3:21" ht="15.75">
      <c r="C32" s="17" t="s">
        <v>40</v>
      </c>
      <c r="E32" s="12">
        <v>9</v>
      </c>
      <c r="F32" s="12"/>
      <c r="G32" s="12">
        <v>303</v>
      </c>
      <c r="H32" s="12"/>
      <c r="I32" s="12">
        <v>312</v>
      </c>
      <c r="J32" s="12"/>
      <c r="K32" s="12" t="s">
        <v>48</v>
      </c>
      <c r="L32" s="12"/>
      <c r="M32" s="12">
        <v>505.911</v>
      </c>
      <c r="N32" s="12"/>
      <c r="O32" s="12">
        <v>505.911</v>
      </c>
      <c r="P32" s="12"/>
      <c r="Q32" s="49" t="str">
        <f t="shared" si="5"/>
        <v>-</v>
      </c>
      <c r="R32" s="50"/>
      <c r="S32" s="50">
        <f t="shared" si="4"/>
        <v>59.891957281023736</v>
      </c>
      <c r="T32" s="50"/>
      <c r="U32" s="50">
        <f t="shared" si="4"/>
        <v>61.670926309172955</v>
      </c>
    </row>
    <row r="33" spans="3:21" ht="15.75">
      <c r="C33" s="17" t="s">
        <v>41</v>
      </c>
      <c r="E33" s="12" t="s">
        <v>48</v>
      </c>
      <c r="F33" s="12"/>
      <c r="G33" s="12">
        <v>295</v>
      </c>
      <c r="H33" s="12"/>
      <c r="I33" s="12">
        <v>295</v>
      </c>
      <c r="J33" s="12"/>
      <c r="K33" s="12" t="s">
        <v>48</v>
      </c>
      <c r="L33" s="12"/>
      <c r="M33" s="12">
        <v>510.581</v>
      </c>
      <c r="N33" s="12"/>
      <c r="O33" s="12">
        <v>510.581</v>
      </c>
      <c r="P33" s="12"/>
      <c r="Q33" s="49" t="str">
        <f t="shared" si="5"/>
        <v>-</v>
      </c>
      <c r="R33" s="50"/>
      <c r="S33" s="50">
        <f t="shared" si="4"/>
        <v>57.77731642971439</v>
      </c>
      <c r="T33" s="50"/>
      <c r="U33" s="50">
        <f t="shared" si="4"/>
        <v>57.77731642971439</v>
      </c>
    </row>
    <row r="34" spans="3:21" ht="15.75">
      <c r="C34" s="17" t="s">
        <v>42</v>
      </c>
      <c r="E34" s="12" t="s">
        <v>48</v>
      </c>
      <c r="F34" s="12"/>
      <c r="G34" s="12">
        <v>278</v>
      </c>
      <c r="H34" s="12"/>
      <c r="I34" s="12">
        <v>278</v>
      </c>
      <c r="J34" s="12"/>
      <c r="K34" s="12" t="s">
        <v>48</v>
      </c>
      <c r="L34" s="12"/>
      <c r="M34" s="12">
        <v>517.015</v>
      </c>
      <c r="N34" s="12"/>
      <c r="O34" s="12">
        <v>517.015</v>
      </c>
      <c r="P34" s="12"/>
      <c r="Q34" s="49" t="str">
        <f t="shared" si="5"/>
        <v>-</v>
      </c>
      <c r="R34" s="50"/>
      <c r="S34" s="50">
        <f t="shared" si="4"/>
        <v>53.77020009090645</v>
      </c>
      <c r="T34" s="50"/>
      <c r="U34" s="50">
        <f t="shared" si="4"/>
        <v>53.77020009090645</v>
      </c>
    </row>
    <row r="35" spans="3:21" ht="15.75">
      <c r="C35" s="17" t="s">
        <v>43</v>
      </c>
      <c r="E35" s="12" t="s">
        <v>48</v>
      </c>
      <c r="F35" s="12"/>
      <c r="G35" s="12">
        <v>270</v>
      </c>
      <c r="H35" s="12"/>
      <c r="I35" s="12">
        <v>270</v>
      </c>
      <c r="J35" s="12"/>
      <c r="K35" s="12" t="s">
        <v>48</v>
      </c>
      <c r="L35" s="12"/>
      <c r="M35" s="12">
        <v>523.7580018594413</v>
      </c>
      <c r="N35" s="12"/>
      <c r="O35" s="12">
        <v>523.7580018594413</v>
      </c>
      <c r="P35" s="12"/>
      <c r="Q35" s="49" t="str">
        <f t="shared" si="5"/>
        <v>-</v>
      </c>
      <c r="R35" s="50"/>
      <c r="S35" s="50">
        <f t="shared" si="4"/>
        <v>51.55052505955962</v>
      </c>
      <c r="T35" s="50"/>
      <c r="U35" s="50">
        <f t="shared" si="4"/>
        <v>51.55052505955962</v>
      </c>
    </row>
    <row r="36" spans="3:21" ht="15.75">
      <c r="C36" s="17" t="s">
        <v>44</v>
      </c>
      <c r="E36" s="12" t="s">
        <v>48</v>
      </c>
      <c r="F36" s="12"/>
      <c r="G36" s="12">
        <v>286</v>
      </c>
      <c r="H36" s="12"/>
      <c r="I36" s="12">
        <v>286</v>
      </c>
      <c r="J36" s="12"/>
      <c r="K36" s="12" t="s">
        <v>48</v>
      </c>
      <c r="L36" s="12"/>
      <c r="M36" s="12">
        <v>523.4780000000001</v>
      </c>
      <c r="N36" s="12"/>
      <c r="O36" s="12">
        <v>523.4780000000001</v>
      </c>
      <c r="P36" s="12"/>
      <c r="Q36" s="49" t="str">
        <f t="shared" si="5"/>
        <v>-</v>
      </c>
      <c r="R36" s="50"/>
      <c r="S36" s="50">
        <f t="shared" si="4"/>
        <v>54.63457872155085</v>
      </c>
      <c r="T36" s="50"/>
      <c r="U36" s="50">
        <f t="shared" si="4"/>
        <v>54.63457872155085</v>
      </c>
    </row>
    <row r="37" spans="3:21" ht="15.75">
      <c r="C37" s="17" t="s">
        <v>45</v>
      </c>
      <c r="E37" s="12" t="s">
        <v>48</v>
      </c>
      <c r="F37" s="12"/>
      <c r="G37" s="12">
        <v>280</v>
      </c>
      <c r="H37" s="12"/>
      <c r="I37" s="12">
        <v>280</v>
      </c>
      <c r="J37" s="12"/>
      <c r="K37" s="12" t="s">
        <v>48</v>
      </c>
      <c r="L37" s="12"/>
      <c r="M37" s="12">
        <v>525.957</v>
      </c>
      <c r="N37" s="12"/>
      <c r="O37" s="12">
        <v>525.957</v>
      </c>
      <c r="P37" s="12"/>
      <c r="Q37" s="49" t="str">
        <f t="shared" si="5"/>
        <v>-</v>
      </c>
      <c r="R37" s="50"/>
      <c r="S37" s="50">
        <f t="shared" si="4"/>
        <v>53.236291179697204</v>
      </c>
      <c r="T37" s="50"/>
      <c r="U37" s="50">
        <f t="shared" si="4"/>
        <v>53.236291179697204</v>
      </c>
    </row>
    <row r="38" spans="3:21" ht="15.75">
      <c r="C38" s="17" t="s">
        <v>46</v>
      </c>
      <c r="E38" s="12" t="s">
        <v>48</v>
      </c>
      <c r="F38" s="12"/>
      <c r="G38" s="12">
        <v>255</v>
      </c>
      <c r="H38" s="12"/>
      <c r="I38" s="12">
        <v>255</v>
      </c>
      <c r="J38" s="12"/>
      <c r="K38" s="12" t="s">
        <v>48</v>
      </c>
      <c r="L38" s="12"/>
      <c r="M38" s="12">
        <v>541.623</v>
      </c>
      <c r="N38" s="12"/>
      <c r="O38" s="12">
        <v>541.623</v>
      </c>
      <c r="P38" s="12"/>
      <c r="Q38" s="49" t="str">
        <f t="shared" si="5"/>
        <v>-</v>
      </c>
      <c r="R38" s="50"/>
      <c r="S38" s="50">
        <f t="shared" si="4"/>
        <v>47.0807185071535</v>
      </c>
      <c r="T38" s="50"/>
      <c r="U38" s="50">
        <f t="shared" si="4"/>
        <v>47.0807185071535</v>
      </c>
    </row>
    <row r="39" spans="3:27" s="5" customFormat="1" ht="15.75">
      <c r="C39" s="4" t="s">
        <v>37</v>
      </c>
      <c r="E39" s="37" t="s">
        <v>48</v>
      </c>
      <c r="F39" s="37"/>
      <c r="G39" s="37">
        <v>274</v>
      </c>
      <c r="H39" s="37"/>
      <c r="I39" s="37">
        <v>274</v>
      </c>
      <c r="J39" s="37"/>
      <c r="K39" s="12" t="s">
        <v>48</v>
      </c>
      <c r="L39" s="37"/>
      <c r="M39" s="37">
        <v>526.3662003718882</v>
      </c>
      <c r="N39" s="37"/>
      <c r="O39" s="37">
        <v>526.3662003718882</v>
      </c>
      <c r="P39" s="37"/>
      <c r="Q39" s="49" t="str">
        <f t="shared" si="5"/>
        <v>-</v>
      </c>
      <c r="R39" s="49"/>
      <c r="S39" s="49">
        <f t="shared" si="4"/>
        <v>52.05501413396482</v>
      </c>
      <c r="T39" s="49"/>
      <c r="U39" s="49">
        <f t="shared" si="4"/>
        <v>52.05501413396482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 t="str">
        <f>IF(ISERR((E38-E29)/E29*100),"-",IF(((E38-E29)/E29*100)=0,"-",((E38-E29)/E29*100)))</f>
        <v>-</v>
      </c>
      <c r="F42" s="51"/>
      <c r="G42" s="51">
        <f aca="true" t="shared" si="6" ref="G42:U42">IF(ISERR((G38-G29)/G29*100),"-",IF(((G38-G29)/G29*100)=0,"-",((G38-G29)/G29*100)))</f>
        <v>-11.149825783972126</v>
      </c>
      <c r="H42" s="51"/>
      <c r="I42" s="51">
        <f t="shared" si="6"/>
        <v>-11.458333333333332</v>
      </c>
      <c r="J42" s="51"/>
      <c r="K42" s="51" t="str">
        <f t="shared" si="6"/>
        <v>-</v>
      </c>
      <c r="L42" s="51"/>
      <c r="M42" s="51">
        <f t="shared" si="6"/>
        <v>7.389793327046748</v>
      </c>
      <c r="N42" s="51"/>
      <c r="O42" s="51">
        <f t="shared" si="6"/>
        <v>7.389793327046748</v>
      </c>
      <c r="P42" s="51"/>
      <c r="Q42" s="51" t="str">
        <f t="shared" si="6"/>
        <v>-</v>
      </c>
      <c r="R42" s="51"/>
      <c r="S42" s="51">
        <f t="shared" si="6"/>
        <v>-17.263855843877074</v>
      </c>
      <c r="T42" s="51"/>
      <c r="U42" s="51">
        <f t="shared" si="6"/>
        <v>-17.551134122196945</v>
      </c>
    </row>
    <row r="43" spans="4:21" ht="15.75">
      <c r="D43" s="9" t="s">
        <v>37</v>
      </c>
      <c r="E43" s="51" t="str">
        <f>IF(ISERR((E39-E29)/E29*100),"-",IF(((E39-E29)/E29*100)=0,"-",((E39-E29)/E29*100)))</f>
        <v>-</v>
      </c>
      <c r="F43" s="51"/>
      <c r="G43" s="51">
        <f aca="true" t="shared" si="7" ref="G43:U43">IF(ISERR((G39-G29)/G29*100),"-",IF(((G39-G29)/G29*100)=0,"-",((G39-G29)/G29*100)))</f>
        <v>-4.529616724738676</v>
      </c>
      <c r="H43" s="51"/>
      <c r="I43" s="51">
        <f t="shared" si="7"/>
        <v>-4.861111111111112</v>
      </c>
      <c r="J43" s="51"/>
      <c r="K43" s="51" t="str">
        <f t="shared" si="7"/>
        <v>-</v>
      </c>
      <c r="L43" s="51"/>
      <c r="M43" s="51">
        <f t="shared" si="7"/>
        <v>4.364765662240984</v>
      </c>
      <c r="N43" s="51"/>
      <c r="O43" s="51">
        <f t="shared" si="7"/>
        <v>4.364765662240984</v>
      </c>
      <c r="P43" s="51"/>
      <c r="Q43" s="51" t="str">
        <f t="shared" si="7"/>
        <v>-</v>
      </c>
      <c r="R43" s="51"/>
      <c r="S43" s="51">
        <f t="shared" si="7"/>
        <v>-8.522399614985812</v>
      </c>
      <c r="T43" s="51"/>
      <c r="U43" s="51">
        <f t="shared" si="7"/>
        <v>-8.84003017187822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2:21" ht="15.75">
      <c r="B45" s="7" t="s">
        <v>73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>
        <v>95</v>
      </c>
      <c r="F46" s="37"/>
      <c r="G46" s="37">
        <v>241</v>
      </c>
      <c r="H46" s="37"/>
      <c r="I46" s="37">
        <v>335</v>
      </c>
      <c r="J46" s="37"/>
      <c r="K46" s="37">
        <v>64.8996</v>
      </c>
      <c r="L46" s="37"/>
      <c r="M46" s="37">
        <v>418.99979999999994</v>
      </c>
      <c r="N46" s="37"/>
      <c r="O46" s="37">
        <v>483.89940000000007</v>
      </c>
      <c r="P46" s="37"/>
      <c r="Q46" s="49">
        <f>IF(ISERR(E46/K46*100),"..",IF((E46/K46*100)=0,"-",(E46/K46)*100))</f>
        <v>146.3799468717835</v>
      </c>
      <c r="R46" s="49"/>
      <c r="S46" s="49">
        <f aca="true" t="shared" si="8" ref="S46:U56">IF(ISERR(G46/M46*100),"..",IF((G46/M46*100)=0,"-",(G46/M46)*100))</f>
        <v>57.51792721619439</v>
      </c>
      <c r="T46" s="49"/>
      <c r="U46" s="49">
        <f t="shared" si="8"/>
        <v>69.22926542169714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>
        <v>93</v>
      </c>
      <c r="F47" s="12"/>
      <c r="G47" s="12">
        <v>261</v>
      </c>
      <c r="H47" s="12"/>
      <c r="I47" s="12">
        <v>354</v>
      </c>
      <c r="J47" s="12"/>
      <c r="K47" s="12">
        <v>62.578</v>
      </c>
      <c r="L47" s="12"/>
      <c r="M47" s="12">
        <v>407.817</v>
      </c>
      <c r="N47" s="12"/>
      <c r="O47" s="12">
        <v>470.395</v>
      </c>
      <c r="P47" s="12"/>
      <c r="Q47" s="50">
        <f aca="true" t="shared" si="9" ref="Q47:Q56">IF(ISERR(E47/K47*100),"..",IF((E47/K47*100)=0,"-",(E47/K47)*100))</f>
        <v>148.61452906772348</v>
      </c>
      <c r="R47" s="50"/>
      <c r="S47" s="50">
        <f t="shared" si="8"/>
        <v>63.999293800895984</v>
      </c>
      <c r="T47" s="50"/>
      <c r="U47" s="50">
        <f t="shared" si="8"/>
        <v>75.25590195474017</v>
      </c>
    </row>
    <row r="48" spans="3:21" ht="15.75">
      <c r="C48" s="17" t="s">
        <v>39</v>
      </c>
      <c r="E48" s="12">
        <v>81</v>
      </c>
      <c r="F48" s="12"/>
      <c r="G48" s="12">
        <v>218</v>
      </c>
      <c r="H48" s="12"/>
      <c r="I48" s="12">
        <v>299</v>
      </c>
      <c r="J48" s="12"/>
      <c r="K48" s="12">
        <v>63.684</v>
      </c>
      <c r="L48" s="12"/>
      <c r="M48" s="12">
        <v>413.215</v>
      </c>
      <c r="N48" s="12"/>
      <c r="O48" s="12">
        <v>476.899</v>
      </c>
      <c r="P48" s="12"/>
      <c r="Q48" s="50">
        <f t="shared" si="9"/>
        <v>127.19050310910119</v>
      </c>
      <c r="R48" s="50"/>
      <c r="S48" s="50">
        <f t="shared" si="8"/>
        <v>52.75703931367448</v>
      </c>
      <c r="T48" s="50"/>
      <c r="U48" s="50">
        <f t="shared" si="8"/>
        <v>62.696713559894235</v>
      </c>
    </row>
    <row r="49" spans="3:21" ht="15.75">
      <c r="C49" s="17" t="s">
        <v>40</v>
      </c>
      <c r="E49" s="12">
        <v>67</v>
      </c>
      <c r="F49" s="12"/>
      <c r="G49" s="12">
        <v>239</v>
      </c>
      <c r="H49" s="12"/>
      <c r="I49" s="12">
        <v>306</v>
      </c>
      <c r="J49" s="12"/>
      <c r="K49" s="12">
        <v>65.382</v>
      </c>
      <c r="L49" s="12"/>
      <c r="M49" s="12">
        <v>420.401</v>
      </c>
      <c r="N49" s="12"/>
      <c r="O49" s="12">
        <v>485.783</v>
      </c>
      <c r="P49" s="12"/>
      <c r="Q49" s="50">
        <f t="shared" si="9"/>
        <v>102.47468722278302</v>
      </c>
      <c r="R49" s="50"/>
      <c r="S49" s="50">
        <f t="shared" si="8"/>
        <v>56.850483229107454</v>
      </c>
      <c r="T49" s="50"/>
      <c r="U49" s="50">
        <f t="shared" si="8"/>
        <v>62.991088613640244</v>
      </c>
    </row>
    <row r="50" spans="3:21" ht="15.75">
      <c r="C50" s="17" t="s">
        <v>41</v>
      </c>
      <c r="E50" s="12">
        <v>137</v>
      </c>
      <c r="F50" s="12"/>
      <c r="G50" s="12">
        <v>250</v>
      </c>
      <c r="H50" s="12"/>
      <c r="I50" s="12">
        <v>387</v>
      </c>
      <c r="J50" s="12"/>
      <c r="K50" s="12">
        <v>66.01400000000001</v>
      </c>
      <c r="L50" s="12"/>
      <c r="M50" s="12">
        <v>424.231</v>
      </c>
      <c r="N50" s="12"/>
      <c r="O50" s="12">
        <v>490.245</v>
      </c>
      <c r="P50" s="12"/>
      <c r="Q50" s="50">
        <f t="shared" si="9"/>
        <v>207.53173569242884</v>
      </c>
      <c r="R50" s="50"/>
      <c r="S50" s="50">
        <f t="shared" si="8"/>
        <v>58.93015833354941</v>
      </c>
      <c r="T50" s="50"/>
      <c r="U50" s="50">
        <f t="shared" si="8"/>
        <v>78.94012177584678</v>
      </c>
    </row>
    <row r="51" spans="3:21" ht="15.75">
      <c r="C51" s="17" t="s">
        <v>42</v>
      </c>
      <c r="E51" s="12">
        <v>95</v>
      </c>
      <c r="F51" s="12"/>
      <c r="G51" s="12">
        <v>236</v>
      </c>
      <c r="H51" s="12"/>
      <c r="I51" s="12">
        <v>331</v>
      </c>
      <c r="J51" s="12"/>
      <c r="K51" s="12">
        <v>66.84</v>
      </c>
      <c r="L51" s="12"/>
      <c r="M51" s="12">
        <v>429.335</v>
      </c>
      <c r="N51" s="12"/>
      <c r="O51" s="12">
        <v>496.175</v>
      </c>
      <c r="P51" s="12"/>
      <c r="Q51" s="50">
        <f t="shared" si="9"/>
        <v>142.130460801915</v>
      </c>
      <c r="R51" s="50"/>
      <c r="S51" s="50">
        <f t="shared" si="8"/>
        <v>54.9687307114491</v>
      </c>
      <c r="T51" s="50"/>
      <c r="U51" s="50">
        <f t="shared" si="8"/>
        <v>66.71033405552477</v>
      </c>
    </row>
    <row r="52" spans="3:21" ht="15.75">
      <c r="C52" s="17" t="s">
        <v>43</v>
      </c>
      <c r="E52" s="12">
        <v>74</v>
      </c>
      <c r="F52" s="12"/>
      <c r="G52" s="48">
        <v>195</v>
      </c>
      <c r="H52" s="12"/>
      <c r="I52" s="12">
        <v>269</v>
      </c>
      <c r="J52" s="12"/>
      <c r="K52" s="12">
        <v>67.526</v>
      </c>
      <c r="L52" s="12"/>
      <c r="M52" s="12">
        <v>435.5510025974214</v>
      </c>
      <c r="N52" s="12"/>
      <c r="O52" s="12">
        <v>503.0770025974214</v>
      </c>
      <c r="P52" s="12"/>
      <c r="Q52" s="50">
        <f t="shared" si="9"/>
        <v>109.58741817966413</v>
      </c>
      <c r="R52" s="50"/>
      <c r="S52" s="50">
        <f t="shared" si="8"/>
        <v>44.77087616309265</v>
      </c>
      <c r="T52" s="50"/>
      <c r="U52" s="50">
        <f t="shared" si="8"/>
        <v>53.470939560173555</v>
      </c>
    </row>
    <row r="53" spans="3:21" ht="15.75">
      <c r="C53" s="17" t="s">
        <v>44</v>
      </c>
      <c r="E53" s="12">
        <v>101</v>
      </c>
      <c r="F53" s="12"/>
      <c r="G53" s="12">
        <v>212</v>
      </c>
      <c r="H53" s="12"/>
      <c r="I53" s="12">
        <v>313</v>
      </c>
      <c r="J53" s="12"/>
      <c r="K53" s="12">
        <v>69.90299999999999</v>
      </c>
      <c r="L53" s="12"/>
      <c r="M53" s="12">
        <v>434.582</v>
      </c>
      <c r="N53" s="12"/>
      <c r="O53" s="12">
        <v>504.485</v>
      </c>
      <c r="P53" s="12"/>
      <c r="Q53" s="50">
        <f t="shared" si="9"/>
        <v>144.485930503698</v>
      </c>
      <c r="R53" s="50"/>
      <c r="S53" s="50">
        <f t="shared" si="8"/>
        <v>48.782508249306225</v>
      </c>
      <c r="T53" s="50"/>
      <c r="U53" s="50">
        <f t="shared" si="8"/>
        <v>62.043470073441235</v>
      </c>
    </row>
    <row r="54" spans="3:21" ht="15.75">
      <c r="C54" s="17" t="s">
        <v>45</v>
      </c>
      <c r="E54" s="12">
        <v>74</v>
      </c>
      <c r="F54" s="12"/>
      <c r="G54" s="12">
        <v>195</v>
      </c>
      <c r="H54" s="12"/>
      <c r="I54" s="12">
        <v>269</v>
      </c>
      <c r="J54" s="12"/>
      <c r="K54" s="12">
        <v>72.32</v>
      </c>
      <c r="L54" s="12"/>
      <c r="M54" s="12">
        <v>441.545</v>
      </c>
      <c r="N54" s="12"/>
      <c r="O54" s="12">
        <v>513.865</v>
      </c>
      <c r="P54" s="12"/>
      <c r="Q54" s="50">
        <f t="shared" si="9"/>
        <v>102.32300884955754</v>
      </c>
      <c r="R54" s="50"/>
      <c r="S54" s="50">
        <f t="shared" si="8"/>
        <v>44.16310908287943</v>
      </c>
      <c r="T54" s="50"/>
      <c r="U54" s="50">
        <f t="shared" si="8"/>
        <v>52.34837943817928</v>
      </c>
    </row>
    <row r="55" spans="3:21" ht="15.75">
      <c r="C55" s="17" t="s">
        <v>46</v>
      </c>
      <c r="E55" s="12">
        <v>73</v>
      </c>
      <c r="F55" s="12"/>
      <c r="G55" s="12">
        <v>173</v>
      </c>
      <c r="H55" s="12"/>
      <c r="I55" s="12">
        <v>246</v>
      </c>
      <c r="J55" s="12"/>
      <c r="K55" s="12">
        <v>73.39</v>
      </c>
      <c r="L55" s="12"/>
      <c r="M55" s="12">
        <v>453.84</v>
      </c>
      <c r="N55" s="12"/>
      <c r="O55" s="12">
        <v>527.23</v>
      </c>
      <c r="P55" s="12"/>
      <c r="Q55" s="50">
        <f t="shared" si="9"/>
        <v>99.46859245128763</v>
      </c>
      <c r="R55" s="50"/>
      <c r="S55" s="50">
        <f t="shared" si="8"/>
        <v>38.11916093777543</v>
      </c>
      <c r="T55" s="50"/>
      <c r="U55" s="50">
        <f t="shared" si="8"/>
        <v>46.65895339794776</v>
      </c>
    </row>
    <row r="56" spans="3:27" s="5" customFormat="1" ht="15.75">
      <c r="C56" s="4" t="s">
        <v>37</v>
      </c>
      <c r="E56" s="37">
        <v>83</v>
      </c>
      <c r="F56" s="37"/>
      <c r="G56" s="37">
        <v>202</v>
      </c>
      <c r="H56" s="37"/>
      <c r="I56" s="37">
        <v>286</v>
      </c>
      <c r="J56" s="37"/>
      <c r="K56" s="37">
        <v>69.99579999999999</v>
      </c>
      <c r="L56" s="37"/>
      <c r="M56" s="37">
        <v>438.97060051948426</v>
      </c>
      <c r="N56" s="37"/>
      <c r="O56" s="37">
        <v>508.96640051948435</v>
      </c>
      <c r="P56" s="37"/>
      <c r="Q56" s="49">
        <f t="shared" si="9"/>
        <v>118.57854328402564</v>
      </c>
      <c r="R56" s="49"/>
      <c r="S56" s="49">
        <f t="shared" si="8"/>
        <v>46.01674913102386</v>
      </c>
      <c r="T56" s="49"/>
      <c r="U56" s="49">
        <f t="shared" si="8"/>
        <v>56.19231440584088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>
        <f>IF(ISERR((E55-E46)/E46*100),"-",IF(((E55-E46)/E46*100)=0,"-",((E55-E46)/E46*100)))</f>
        <v>-23.157894736842106</v>
      </c>
      <c r="F59" s="51"/>
      <c r="G59" s="51">
        <f aca="true" t="shared" si="10" ref="G59:U59">IF(ISERR((G55-G46)/G46*100),"-",IF(((G55-G46)/G46*100)=0,"-",((G55-G46)/G46*100)))</f>
        <v>-28.21576763485477</v>
      </c>
      <c r="H59" s="51"/>
      <c r="I59" s="51">
        <f t="shared" si="10"/>
        <v>-26.56716417910448</v>
      </c>
      <c r="J59" s="51"/>
      <c r="K59" s="51">
        <f t="shared" si="10"/>
        <v>13.082361062317785</v>
      </c>
      <c r="L59" s="51"/>
      <c r="M59" s="51">
        <f t="shared" si="10"/>
        <v>8.315087501235094</v>
      </c>
      <c r="N59" s="51"/>
      <c r="O59" s="51">
        <f t="shared" si="10"/>
        <v>8.954464502332497</v>
      </c>
      <c r="P59" s="51"/>
      <c r="Q59" s="51">
        <f t="shared" si="10"/>
        <v>-32.0476646036675</v>
      </c>
      <c r="R59" s="51"/>
      <c r="S59" s="51">
        <f t="shared" si="10"/>
        <v>-33.726469671802015</v>
      </c>
      <c r="T59" s="51"/>
      <c r="U59" s="51">
        <f t="shared" si="10"/>
        <v>-32.602269988373465</v>
      </c>
    </row>
    <row r="60" spans="4:21" ht="15.75">
      <c r="D60" s="9" t="s">
        <v>37</v>
      </c>
      <c r="E60" s="51">
        <f>IF(ISERR((E56-E46)/E46*100),"-",IF(((E56-E46)/E46*100)=0,"-",((E56-E46)/E46*100)))</f>
        <v>-12.631578947368421</v>
      </c>
      <c r="F60" s="51"/>
      <c r="G60" s="51">
        <f aca="true" t="shared" si="11" ref="G60:U60">IF(ISERR((G56-G46)/G46*100),"-",IF(((G56-G46)/G46*100)=0,"-",((G56-G46)/G46*100)))</f>
        <v>-16.182572614107883</v>
      </c>
      <c r="H60" s="51"/>
      <c r="I60" s="51">
        <f t="shared" si="11"/>
        <v>-14.626865671641792</v>
      </c>
      <c r="J60" s="51"/>
      <c r="K60" s="51">
        <f t="shared" si="11"/>
        <v>7.852436686820845</v>
      </c>
      <c r="L60" s="51"/>
      <c r="M60" s="51">
        <f t="shared" si="11"/>
        <v>4.766303115057413</v>
      </c>
      <c r="N60" s="51"/>
      <c r="O60" s="51">
        <f t="shared" si="11"/>
        <v>5.180209051609545</v>
      </c>
      <c r="P60" s="51"/>
      <c r="Q60" s="51">
        <f t="shared" si="11"/>
        <v>-18.992631287200517</v>
      </c>
      <c r="R60" s="51"/>
      <c r="S60" s="51">
        <f t="shared" si="11"/>
        <v>-19.995814595231675</v>
      </c>
      <c r="T60" s="51"/>
      <c r="U60" s="51">
        <f t="shared" si="11"/>
        <v>-18.83156052060368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7.5" customHeight="1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7.5" customHeight="1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5:21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7.5" customHeight="1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2" ht="15.75">
      <c r="A112" s="5"/>
      <c r="B112" s="5"/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5:21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7.5" customHeight="1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5:21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7.5" customHeight="1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5:21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7.5" customHeight="1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12"/>
      <c r="L169" s="12"/>
      <c r="M169" s="12"/>
      <c r="N169" s="12"/>
      <c r="O169" s="12"/>
      <c r="P169" s="12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4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1"/>
      <c r="L176" s="41"/>
      <c r="M176" s="41"/>
      <c r="N176" s="41"/>
      <c r="O176" s="41"/>
      <c r="P176" s="41"/>
      <c r="Q176" s="44"/>
      <c r="R176" s="44"/>
      <c r="S176" s="44"/>
      <c r="T176" s="44"/>
      <c r="U176" s="45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</row>
    <row r="178" spans="11:16" ht="15.75">
      <c r="K178" s="44"/>
      <c r="L178" s="44"/>
      <c r="M178" s="44"/>
      <c r="N178" s="44"/>
      <c r="O178" s="44"/>
      <c r="P178" s="44"/>
    </row>
    <row r="181" ht="18" customHeight="1"/>
    <row r="184" ht="15.75">
      <c r="V184" s="46"/>
    </row>
    <row r="186" ht="15.75">
      <c r="V186" s="35"/>
    </row>
    <row r="196" ht="15.75">
      <c r="V196" s="35"/>
    </row>
    <row r="233" ht="6.75" customHeight="1"/>
    <row r="237" ht="9" customHeight="1"/>
    <row r="240" ht="15.75">
      <c r="V240" s="35"/>
    </row>
    <row r="241" spans="4:22" ht="15.75">
      <c r="D241" s="21"/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62" spans="1:4" ht="15.75">
      <c r="A262" s="21"/>
      <c r="B262" s="21"/>
      <c r="C262" s="21"/>
      <c r="D262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2"/>
  <sheetViews>
    <sheetView workbookViewId="0" topLeftCell="A48">
      <selection activeCell="A63" sqref="A63:IV66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10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90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36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4" t="s">
        <v>33</v>
      </c>
      <c r="F5" s="54"/>
      <c r="G5" s="55"/>
      <c r="H5" s="55"/>
      <c r="I5" s="55"/>
      <c r="J5" s="25"/>
      <c r="K5" s="56" t="s">
        <v>35</v>
      </c>
      <c r="L5" s="56"/>
      <c r="M5" s="57"/>
      <c r="N5" s="57"/>
      <c r="O5" s="57"/>
      <c r="P5" s="8"/>
      <c r="Q5" s="56" t="s">
        <v>34</v>
      </c>
      <c r="R5" s="56"/>
      <c r="S5" s="57"/>
      <c r="T5" s="57"/>
      <c r="U5" s="57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9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89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88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37">
        <v>67</v>
      </c>
      <c r="F12" s="37"/>
      <c r="G12" s="37">
        <v>533</v>
      </c>
      <c r="H12" s="37"/>
      <c r="I12" s="37">
        <v>600</v>
      </c>
      <c r="J12" s="37"/>
      <c r="K12" s="37">
        <v>468.74480000000005</v>
      </c>
      <c r="L12" s="37"/>
      <c r="M12" s="37">
        <v>672.2286</v>
      </c>
      <c r="N12" s="37"/>
      <c r="O12" s="37">
        <v>1140.9734</v>
      </c>
      <c r="P12" s="38"/>
      <c r="Q12" s="49">
        <f>IF(ISERR(E12/K12*100),"..",IF((E12/K12*100)=0,"-",(E12/K12)*100))</f>
        <v>14.29349189580343</v>
      </c>
      <c r="R12" s="49"/>
      <c r="S12" s="49">
        <f aca="true" t="shared" si="0" ref="S12:U22">IF(ISERR(G12/M12*100),"..",IF((G12/M12*100)=0,"-",(G12/M12)*100))</f>
        <v>79.28850394047501</v>
      </c>
      <c r="T12" s="49"/>
      <c r="U12" s="49">
        <f t="shared" si="0"/>
        <v>52.58667730553578</v>
      </c>
      <c r="V12" s="6"/>
      <c r="W12" s="6"/>
      <c r="X12" s="6"/>
      <c r="Y12" s="6"/>
      <c r="Z12" s="6"/>
      <c r="AA12" s="6"/>
    </row>
    <row r="13" spans="3:21" ht="15.75">
      <c r="C13" s="17" t="s">
        <v>38</v>
      </c>
      <c r="E13" s="12">
        <v>56</v>
      </c>
      <c r="F13" s="12"/>
      <c r="G13" s="12">
        <v>525</v>
      </c>
      <c r="H13" s="12"/>
      <c r="I13" s="12">
        <v>581</v>
      </c>
      <c r="J13" s="12"/>
      <c r="K13" s="12">
        <v>437.631</v>
      </c>
      <c r="L13" s="12"/>
      <c r="M13" s="12">
        <v>655.556</v>
      </c>
      <c r="N13" s="12"/>
      <c r="O13" s="12">
        <v>1093.187</v>
      </c>
      <c r="P13" s="12"/>
      <c r="Q13" s="50">
        <f aca="true" t="shared" si="1" ref="Q13:Q22">IF(ISERR(E13/K13*100),"..",IF((E13/K13*100)=0,"-",(E13/K13)*100))</f>
        <v>12.796168461557796</v>
      </c>
      <c r="R13" s="50"/>
      <c r="S13" s="50">
        <f t="shared" si="0"/>
        <v>80.08469146800577</v>
      </c>
      <c r="T13" s="50"/>
      <c r="U13" s="50">
        <f t="shared" si="0"/>
        <v>53.14735722250631</v>
      </c>
    </row>
    <row r="14" spans="3:21" ht="15.75">
      <c r="C14" s="17" t="s">
        <v>39</v>
      </c>
      <c r="E14" s="12">
        <v>62</v>
      </c>
      <c r="F14" s="12"/>
      <c r="G14" s="12">
        <v>525</v>
      </c>
      <c r="H14" s="12"/>
      <c r="I14" s="12">
        <v>587</v>
      </c>
      <c r="J14" s="12"/>
      <c r="K14" s="12">
        <v>449.364</v>
      </c>
      <c r="L14" s="12"/>
      <c r="M14" s="12">
        <v>663.024</v>
      </c>
      <c r="N14" s="12"/>
      <c r="O14" s="12">
        <v>1112.388</v>
      </c>
      <c r="P14" s="12"/>
      <c r="Q14" s="50">
        <f t="shared" si="1"/>
        <v>13.797277930586342</v>
      </c>
      <c r="R14" s="50"/>
      <c r="S14" s="50">
        <f t="shared" si="0"/>
        <v>79.18265402157388</v>
      </c>
      <c r="T14" s="50"/>
      <c r="U14" s="50">
        <f t="shared" si="0"/>
        <v>52.76935745441339</v>
      </c>
    </row>
    <row r="15" spans="3:21" ht="15.75">
      <c r="C15" s="17" t="s">
        <v>40</v>
      </c>
      <c r="E15" s="12">
        <v>89</v>
      </c>
      <c r="F15" s="12"/>
      <c r="G15" s="12">
        <v>572</v>
      </c>
      <c r="H15" s="12"/>
      <c r="I15" s="12">
        <v>661</v>
      </c>
      <c r="J15" s="12"/>
      <c r="K15" s="12">
        <v>468.563</v>
      </c>
      <c r="L15" s="12"/>
      <c r="M15" s="12">
        <v>674.217</v>
      </c>
      <c r="N15" s="12"/>
      <c r="O15" s="12">
        <v>1142.78</v>
      </c>
      <c r="P15" s="12"/>
      <c r="Q15" s="50">
        <f t="shared" si="1"/>
        <v>18.994244103781135</v>
      </c>
      <c r="R15" s="50"/>
      <c r="S15" s="50">
        <f t="shared" si="0"/>
        <v>84.83915415956585</v>
      </c>
      <c r="T15" s="50"/>
      <c r="U15" s="50">
        <f t="shared" si="0"/>
        <v>57.841404294789896</v>
      </c>
    </row>
    <row r="16" spans="3:21" ht="15.75">
      <c r="C16" s="17" t="s">
        <v>41</v>
      </c>
      <c r="E16" s="12">
        <v>59</v>
      </c>
      <c r="F16" s="12"/>
      <c r="G16" s="12">
        <v>531</v>
      </c>
      <c r="H16" s="12"/>
      <c r="I16" s="12">
        <v>590</v>
      </c>
      <c r="J16" s="12"/>
      <c r="K16" s="12">
        <v>481.80100000000004</v>
      </c>
      <c r="L16" s="12"/>
      <c r="M16" s="12">
        <v>680.294</v>
      </c>
      <c r="N16" s="12"/>
      <c r="O16" s="12">
        <v>1162.095</v>
      </c>
      <c r="P16" s="12"/>
      <c r="Q16" s="50">
        <f t="shared" si="1"/>
        <v>12.245719705853661</v>
      </c>
      <c r="R16" s="50"/>
      <c r="S16" s="50">
        <f t="shared" si="0"/>
        <v>78.05448820656952</v>
      </c>
      <c r="T16" s="50"/>
      <c r="U16" s="50">
        <f t="shared" si="0"/>
        <v>50.77037591591049</v>
      </c>
    </row>
    <row r="17" spans="3:21" ht="15.75">
      <c r="C17" s="17" t="s">
        <v>42</v>
      </c>
      <c r="E17" s="12">
        <v>70</v>
      </c>
      <c r="F17" s="12"/>
      <c r="G17" s="12">
        <v>513</v>
      </c>
      <c r="H17" s="12"/>
      <c r="I17" s="12">
        <v>583</v>
      </c>
      <c r="J17" s="12"/>
      <c r="K17" s="12">
        <v>506.365</v>
      </c>
      <c r="L17" s="12"/>
      <c r="M17" s="12">
        <v>688.052</v>
      </c>
      <c r="N17" s="12"/>
      <c r="O17" s="12">
        <v>1194.417</v>
      </c>
      <c r="P17" s="12"/>
      <c r="Q17" s="50">
        <f t="shared" si="1"/>
        <v>13.824020222566723</v>
      </c>
      <c r="R17" s="50"/>
      <c r="S17" s="50">
        <f t="shared" si="0"/>
        <v>74.55831826664263</v>
      </c>
      <c r="T17" s="50"/>
      <c r="U17" s="50">
        <f t="shared" si="0"/>
        <v>48.81042383020336</v>
      </c>
    </row>
    <row r="18" spans="3:21" ht="15.75">
      <c r="C18" s="17" t="s">
        <v>43</v>
      </c>
      <c r="E18" s="12">
        <v>92</v>
      </c>
      <c r="F18" s="12"/>
      <c r="G18" s="12">
        <v>481</v>
      </c>
      <c r="H18" s="12"/>
      <c r="I18" s="12">
        <v>573</v>
      </c>
      <c r="J18" s="12"/>
      <c r="K18" s="12">
        <v>497.466</v>
      </c>
      <c r="L18" s="12"/>
      <c r="M18" s="12">
        <v>705.6169938529733</v>
      </c>
      <c r="N18" s="12"/>
      <c r="O18" s="12">
        <v>1203.0829938529732</v>
      </c>
      <c r="P18" s="12"/>
      <c r="Q18" s="50">
        <f t="shared" si="1"/>
        <v>18.493726204403917</v>
      </c>
      <c r="R18" s="50"/>
      <c r="S18" s="50">
        <f t="shared" si="0"/>
        <v>68.16729248165247</v>
      </c>
      <c r="T18" s="50"/>
      <c r="U18" s="50">
        <f t="shared" si="0"/>
        <v>47.62763690682053</v>
      </c>
    </row>
    <row r="19" spans="3:21" ht="15.75">
      <c r="C19" s="17" t="s">
        <v>44</v>
      </c>
      <c r="E19" s="12">
        <v>111</v>
      </c>
      <c r="F19" s="12"/>
      <c r="G19" s="12">
        <v>411</v>
      </c>
      <c r="H19" s="12"/>
      <c r="I19" s="12">
        <v>522</v>
      </c>
      <c r="J19" s="12"/>
      <c r="K19" s="12">
        <v>475.679</v>
      </c>
      <c r="L19" s="12"/>
      <c r="M19" s="12">
        <v>685.0070000000001</v>
      </c>
      <c r="N19" s="12"/>
      <c r="O19" s="12">
        <v>1160.6860000000001</v>
      </c>
      <c r="P19" s="12"/>
      <c r="Q19" s="50">
        <f t="shared" si="1"/>
        <v>23.335064192449114</v>
      </c>
      <c r="R19" s="50"/>
      <c r="S19" s="50">
        <f t="shared" si="0"/>
        <v>59.99938686757945</v>
      </c>
      <c r="T19" s="50"/>
      <c r="U19" s="50">
        <f t="shared" si="0"/>
        <v>44.97340365955995</v>
      </c>
    </row>
    <row r="20" spans="3:21" ht="15.75">
      <c r="C20" s="17" t="s">
        <v>45</v>
      </c>
      <c r="E20" s="12">
        <v>76</v>
      </c>
      <c r="F20" s="12"/>
      <c r="G20" s="12">
        <v>405</v>
      </c>
      <c r="H20" s="12"/>
      <c r="I20" s="12">
        <v>481</v>
      </c>
      <c r="J20" s="12"/>
      <c r="K20" s="12">
        <v>493.517</v>
      </c>
      <c r="L20" s="12"/>
      <c r="M20" s="12">
        <v>690.392</v>
      </c>
      <c r="N20" s="12"/>
      <c r="O20" s="12">
        <v>1183.909</v>
      </c>
      <c r="P20" s="12"/>
      <c r="Q20" s="50">
        <f t="shared" si="1"/>
        <v>15.399672149085037</v>
      </c>
      <c r="R20" s="50"/>
      <c r="S20" s="50">
        <f t="shared" si="0"/>
        <v>58.662325171786456</v>
      </c>
      <c r="T20" s="50"/>
      <c r="U20" s="50">
        <f t="shared" si="0"/>
        <v>40.62812260063907</v>
      </c>
    </row>
    <row r="21" spans="3:21" ht="15.75">
      <c r="C21" s="17" t="s">
        <v>46</v>
      </c>
      <c r="E21" s="12">
        <v>105</v>
      </c>
      <c r="F21" s="12"/>
      <c r="G21" s="12">
        <v>436</v>
      </c>
      <c r="H21" s="12"/>
      <c r="I21" s="12">
        <v>541</v>
      </c>
      <c r="J21" s="12"/>
      <c r="K21" s="12">
        <v>506.055</v>
      </c>
      <c r="L21" s="12"/>
      <c r="M21" s="12">
        <v>712.153</v>
      </c>
      <c r="N21" s="12"/>
      <c r="O21" s="12">
        <v>1218.208</v>
      </c>
      <c r="P21" s="12"/>
      <c r="Q21" s="50">
        <f t="shared" si="1"/>
        <v>20.748732845244096</v>
      </c>
      <c r="R21" s="50"/>
      <c r="S21" s="50">
        <f t="shared" si="0"/>
        <v>61.22279903335378</v>
      </c>
      <c r="T21" s="50"/>
      <c r="U21" s="50">
        <f t="shared" si="0"/>
        <v>44.40949328850245</v>
      </c>
    </row>
    <row r="22" spans="3:27" s="5" customFormat="1" ht="15.75">
      <c r="C22" s="4" t="s">
        <v>37</v>
      </c>
      <c r="E22" s="37">
        <v>91</v>
      </c>
      <c r="F22" s="37"/>
      <c r="G22" s="37">
        <v>449</v>
      </c>
      <c r="H22" s="37"/>
      <c r="I22" s="37">
        <v>540</v>
      </c>
      <c r="J22" s="37"/>
      <c r="K22" s="37">
        <v>495.8164</v>
      </c>
      <c r="L22" s="37"/>
      <c r="M22" s="37">
        <v>696.2441987705948</v>
      </c>
      <c r="N22" s="37"/>
      <c r="O22" s="37">
        <v>1192.0605987705949</v>
      </c>
      <c r="P22" s="37"/>
      <c r="Q22" s="49">
        <f t="shared" si="1"/>
        <v>18.353567973951648</v>
      </c>
      <c r="R22" s="49"/>
      <c r="S22" s="49">
        <f t="shared" si="0"/>
        <v>64.48886766925017</v>
      </c>
      <c r="T22" s="49"/>
      <c r="U22" s="49">
        <f t="shared" si="0"/>
        <v>45.29971048090315</v>
      </c>
      <c r="V22" s="6"/>
      <c r="W22" s="6"/>
      <c r="X22" s="6"/>
      <c r="Y22" s="6"/>
      <c r="Z22" s="6"/>
      <c r="AA22" s="6"/>
    </row>
    <row r="23" spans="3:21" ht="9" customHeight="1">
      <c r="C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0"/>
      <c r="T23" s="50"/>
      <c r="U23" s="50"/>
    </row>
    <row r="24" spans="3:21" ht="15.75">
      <c r="C24" s="9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0"/>
      <c r="T24" s="50"/>
      <c r="U24" s="50"/>
    </row>
    <row r="25" spans="4:22" ht="15.75">
      <c r="D25" s="9">
        <v>2002</v>
      </c>
      <c r="E25" s="51">
        <f>IF(ISERR((E21-E12)/E12*100),"-",IF(((E21-E12)/E12*100)=0,"-",((E21-E12)/E12*100)))</f>
        <v>56.71641791044776</v>
      </c>
      <c r="F25" s="51"/>
      <c r="G25" s="51">
        <f aca="true" t="shared" si="2" ref="G25:U25">IF(ISERR((G21-G12)/G12*100),"-",IF(((G21-G12)/G12*100)=0,"-",((G21-G12)/G12*100)))</f>
        <v>-18.19887429643527</v>
      </c>
      <c r="H25" s="51"/>
      <c r="I25" s="51">
        <f t="shared" si="2"/>
        <v>-9.833333333333332</v>
      </c>
      <c r="J25" s="51"/>
      <c r="K25" s="51">
        <f t="shared" si="2"/>
        <v>7.95959763180305</v>
      </c>
      <c r="L25" s="51"/>
      <c r="M25" s="51">
        <f t="shared" si="2"/>
        <v>5.939110594223452</v>
      </c>
      <c r="N25" s="51"/>
      <c r="O25" s="51">
        <f t="shared" si="2"/>
        <v>6.769184978370222</v>
      </c>
      <c r="P25" s="51"/>
      <c r="Q25" s="51">
        <f t="shared" si="2"/>
        <v>45.16209892234889</v>
      </c>
      <c r="R25" s="51"/>
      <c r="S25" s="51">
        <f t="shared" si="2"/>
        <v>-22.784772078287492</v>
      </c>
      <c r="T25" s="51"/>
      <c r="U25" s="51">
        <f t="shared" si="2"/>
        <v>-15.549915750566953</v>
      </c>
      <c r="V25" s="40"/>
    </row>
    <row r="26" spans="4:22" ht="15.75">
      <c r="D26" s="9" t="s">
        <v>37</v>
      </c>
      <c r="E26" s="51">
        <f>IF(ISERR((E22-E12)/E12*100),"-",IF(((E22-E12)/E12*100)=0,"-",((E22-E12)/E12*100)))</f>
        <v>35.82089552238806</v>
      </c>
      <c r="F26" s="51"/>
      <c r="G26" s="51">
        <f aca="true" t="shared" si="3" ref="G26:U26">IF(ISERR((G22-G12)/G12*100),"-",IF(((G22-G12)/G12*100)=0,"-",((G22-G12)/G12*100)))</f>
        <v>-15.75984990619137</v>
      </c>
      <c r="H26" s="51"/>
      <c r="I26" s="51">
        <f t="shared" si="3"/>
        <v>-10</v>
      </c>
      <c r="J26" s="51"/>
      <c r="K26" s="51">
        <f t="shared" si="3"/>
        <v>5.775338734424346</v>
      </c>
      <c r="L26" s="51"/>
      <c r="M26" s="51">
        <f t="shared" si="3"/>
        <v>3.572534517364302</v>
      </c>
      <c r="N26" s="51"/>
      <c r="O26" s="51">
        <f t="shared" si="3"/>
        <v>4.4775100603217215</v>
      </c>
      <c r="P26" s="51"/>
      <c r="Q26" s="51">
        <f t="shared" si="3"/>
        <v>28.405067899050323</v>
      </c>
      <c r="R26" s="51"/>
      <c r="S26" s="51">
        <f t="shared" si="3"/>
        <v>-18.665551165318377</v>
      </c>
      <c r="T26" s="51"/>
      <c r="U26" s="51">
        <f t="shared" si="3"/>
        <v>-13.857058855980489</v>
      </c>
      <c r="V26" s="40"/>
    </row>
    <row r="27" spans="4:21" ht="8.25" customHeight="1"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0"/>
      <c r="T27" s="50"/>
      <c r="U27" s="50"/>
    </row>
    <row r="28" spans="2:21" ht="15.75">
      <c r="B28" s="7" t="s">
        <v>75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/>
      <c r="R28" s="50"/>
      <c r="S28" s="50"/>
      <c r="T28" s="50"/>
      <c r="U28" s="50"/>
    </row>
    <row r="29" spans="3:27" s="5" customFormat="1" ht="15.75">
      <c r="C29" s="4" t="s">
        <v>19</v>
      </c>
      <c r="E29" s="37">
        <v>27</v>
      </c>
      <c r="F29" s="37"/>
      <c r="G29" s="37">
        <v>186</v>
      </c>
      <c r="H29" s="37"/>
      <c r="I29" s="37">
        <v>213</v>
      </c>
      <c r="J29" s="37"/>
      <c r="K29" s="37">
        <v>82.44019999999999</v>
      </c>
      <c r="L29" s="37"/>
      <c r="M29" s="37">
        <v>445.5844</v>
      </c>
      <c r="N29" s="37"/>
      <c r="O29" s="37">
        <v>528.0246</v>
      </c>
      <c r="P29" s="37"/>
      <c r="Q29" s="49">
        <f>IF(ISERR(E29/K29*100),"..",IF((E29/K29*100)=0,"-",(E29/K29)*100))</f>
        <v>32.75101224887859</v>
      </c>
      <c r="R29" s="49"/>
      <c r="S29" s="49">
        <f aca="true" t="shared" si="4" ref="S29:U39">IF(ISERR(G29/M29*100),"..",IF((G29/M29*100)=0,"-",(G29/M29)*100))</f>
        <v>41.742933549738275</v>
      </c>
      <c r="T29" s="49"/>
      <c r="U29" s="49">
        <f t="shared" si="4"/>
        <v>40.33902965884544</v>
      </c>
      <c r="V29" s="6"/>
      <c r="W29" s="6"/>
      <c r="X29" s="6"/>
      <c r="Y29" s="6"/>
      <c r="Z29" s="6"/>
      <c r="AA29" s="6"/>
    </row>
    <row r="30" spans="3:21" ht="15.75">
      <c r="C30" s="17" t="s">
        <v>38</v>
      </c>
      <c r="E30" s="12">
        <v>21</v>
      </c>
      <c r="F30" s="12"/>
      <c r="G30" s="12">
        <v>172</v>
      </c>
      <c r="H30" s="12"/>
      <c r="I30" s="12">
        <v>193</v>
      </c>
      <c r="J30" s="12"/>
      <c r="K30" s="12">
        <v>77.16399999999999</v>
      </c>
      <c r="L30" s="12"/>
      <c r="M30" s="12">
        <v>435.292</v>
      </c>
      <c r="N30" s="12"/>
      <c r="O30" s="12">
        <v>512.4559999999999</v>
      </c>
      <c r="P30" s="12"/>
      <c r="Q30" s="50">
        <f aca="true" t="shared" si="5" ref="Q30:Q39">IF(ISERR(E30/K30*100),"..",IF((E30/K30*100)=0,"-",(E30/K30)*100))</f>
        <v>27.214763361152873</v>
      </c>
      <c r="R30" s="50"/>
      <c r="S30" s="50">
        <f t="shared" si="4"/>
        <v>39.513705742352265</v>
      </c>
      <c r="T30" s="50"/>
      <c r="U30" s="50">
        <f t="shared" si="4"/>
        <v>37.66176998610613</v>
      </c>
    </row>
    <row r="31" spans="3:21" ht="15.75">
      <c r="C31" s="17" t="s">
        <v>39</v>
      </c>
      <c r="E31" s="12">
        <v>35</v>
      </c>
      <c r="F31" s="12"/>
      <c r="G31" s="12">
        <v>189</v>
      </c>
      <c r="H31" s="12"/>
      <c r="I31" s="12">
        <v>224</v>
      </c>
      <c r="J31" s="12"/>
      <c r="K31" s="12">
        <v>79.245</v>
      </c>
      <c r="L31" s="12"/>
      <c r="M31" s="12">
        <v>439.508</v>
      </c>
      <c r="N31" s="12"/>
      <c r="O31" s="12">
        <v>518.7529999999999</v>
      </c>
      <c r="P31" s="12"/>
      <c r="Q31" s="50">
        <f t="shared" si="5"/>
        <v>44.16682440532526</v>
      </c>
      <c r="R31" s="50"/>
      <c r="S31" s="50">
        <f t="shared" si="4"/>
        <v>43.00263021378451</v>
      </c>
      <c r="T31" s="50"/>
      <c r="U31" s="50">
        <f t="shared" si="4"/>
        <v>43.1804731731672</v>
      </c>
    </row>
    <row r="32" spans="3:21" ht="15.75">
      <c r="C32" s="17" t="s">
        <v>40</v>
      </c>
      <c r="E32" s="12">
        <v>37</v>
      </c>
      <c r="F32" s="12"/>
      <c r="G32" s="12">
        <v>190</v>
      </c>
      <c r="H32" s="12"/>
      <c r="I32" s="12">
        <v>227</v>
      </c>
      <c r="J32" s="12"/>
      <c r="K32" s="12">
        <v>82.71</v>
      </c>
      <c r="L32" s="12"/>
      <c r="M32" s="12">
        <v>446.169</v>
      </c>
      <c r="N32" s="12"/>
      <c r="O32" s="12">
        <v>528.879</v>
      </c>
      <c r="P32" s="12"/>
      <c r="Q32" s="50">
        <f t="shared" si="5"/>
        <v>44.734614919598606</v>
      </c>
      <c r="R32" s="50"/>
      <c r="S32" s="50">
        <f t="shared" si="4"/>
        <v>42.58476048313531</v>
      </c>
      <c r="T32" s="50"/>
      <c r="U32" s="50">
        <f t="shared" si="4"/>
        <v>42.92097058117263</v>
      </c>
    </row>
    <row r="33" spans="3:21" ht="15.75">
      <c r="C33" s="17" t="s">
        <v>41</v>
      </c>
      <c r="E33" s="12">
        <v>33</v>
      </c>
      <c r="F33" s="12"/>
      <c r="G33" s="12">
        <v>181</v>
      </c>
      <c r="H33" s="12"/>
      <c r="I33" s="12">
        <v>214</v>
      </c>
      <c r="J33" s="12"/>
      <c r="K33" s="12">
        <v>85.167</v>
      </c>
      <c r="L33" s="12"/>
      <c r="M33" s="12">
        <v>450.703</v>
      </c>
      <c r="N33" s="12"/>
      <c r="O33" s="12">
        <v>535.87</v>
      </c>
      <c r="P33" s="12"/>
      <c r="Q33" s="50">
        <f t="shared" si="5"/>
        <v>38.747402162809536</v>
      </c>
      <c r="R33" s="50"/>
      <c r="S33" s="50">
        <f t="shared" si="4"/>
        <v>40.15948418359763</v>
      </c>
      <c r="T33" s="50"/>
      <c r="U33" s="50">
        <f t="shared" si="4"/>
        <v>39.93505887621998</v>
      </c>
    </row>
    <row r="34" spans="3:21" ht="15.75">
      <c r="C34" s="17" t="s">
        <v>42</v>
      </c>
      <c r="E34" s="12">
        <v>10</v>
      </c>
      <c r="F34" s="12"/>
      <c r="G34" s="12">
        <v>199</v>
      </c>
      <c r="H34" s="12"/>
      <c r="I34" s="12">
        <v>209</v>
      </c>
      <c r="J34" s="12"/>
      <c r="K34" s="12">
        <v>87.915</v>
      </c>
      <c r="L34" s="12"/>
      <c r="M34" s="12">
        <v>456.25</v>
      </c>
      <c r="N34" s="12"/>
      <c r="O34" s="12">
        <v>544.165</v>
      </c>
      <c r="P34" s="12"/>
      <c r="Q34" s="50">
        <f t="shared" si="5"/>
        <v>11.374623215605983</v>
      </c>
      <c r="R34" s="50"/>
      <c r="S34" s="50">
        <f t="shared" si="4"/>
        <v>43.61643835616438</v>
      </c>
      <c r="T34" s="50"/>
      <c r="U34" s="50">
        <f t="shared" si="4"/>
        <v>38.407468323027025</v>
      </c>
    </row>
    <row r="35" spans="3:21" ht="15.75">
      <c r="C35" s="17" t="s">
        <v>43</v>
      </c>
      <c r="E35" s="12">
        <v>16</v>
      </c>
      <c r="F35" s="12"/>
      <c r="G35" s="12">
        <v>215</v>
      </c>
      <c r="H35" s="12"/>
      <c r="I35" s="12">
        <v>231</v>
      </c>
      <c r="J35" s="12"/>
      <c r="K35" s="12">
        <v>88.947</v>
      </c>
      <c r="L35" s="12"/>
      <c r="M35" s="12">
        <v>463.68000198788985</v>
      </c>
      <c r="N35" s="12"/>
      <c r="O35" s="12">
        <v>552.6270019878898</v>
      </c>
      <c r="P35" s="12"/>
      <c r="Q35" s="50">
        <f t="shared" si="5"/>
        <v>17.98824018797711</v>
      </c>
      <c r="R35" s="50"/>
      <c r="S35" s="50">
        <f t="shared" si="4"/>
        <v>46.3681847563517</v>
      </c>
      <c r="T35" s="50"/>
      <c r="U35" s="50">
        <f t="shared" si="4"/>
        <v>41.80034619536418</v>
      </c>
    </row>
    <row r="36" spans="3:21" ht="15.75">
      <c r="C36" s="17" t="s">
        <v>44</v>
      </c>
      <c r="E36" s="12">
        <v>20</v>
      </c>
      <c r="F36" s="12"/>
      <c r="G36" s="12">
        <v>181</v>
      </c>
      <c r="H36" s="12"/>
      <c r="I36" s="12">
        <v>201</v>
      </c>
      <c r="J36" s="12"/>
      <c r="K36" s="12">
        <v>110.244</v>
      </c>
      <c r="L36" s="12"/>
      <c r="M36" s="12">
        <v>466.652</v>
      </c>
      <c r="N36" s="12"/>
      <c r="O36" s="12">
        <v>576.896</v>
      </c>
      <c r="P36" s="12"/>
      <c r="Q36" s="50">
        <f t="shared" si="5"/>
        <v>18.141576865861182</v>
      </c>
      <c r="R36" s="50"/>
      <c r="S36" s="50">
        <f t="shared" si="4"/>
        <v>38.78693330361811</v>
      </c>
      <c r="T36" s="50"/>
      <c r="U36" s="50">
        <f t="shared" si="4"/>
        <v>34.84163523408032</v>
      </c>
    </row>
    <row r="37" spans="3:21" ht="15.75">
      <c r="C37" s="17" t="s">
        <v>45</v>
      </c>
      <c r="E37" s="12">
        <v>7</v>
      </c>
      <c r="F37" s="12"/>
      <c r="G37" s="12">
        <v>157</v>
      </c>
      <c r="H37" s="12"/>
      <c r="I37" s="12">
        <v>164</v>
      </c>
      <c r="J37" s="12"/>
      <c r="K37" s="12">
        <v>113.49699999999999</v>
      </c>
      <c r="L37" s="12"/>
      <c r="M37" s="12">
        <v>469.66700000000003</v>
      </c>
      <c r="N37" s="12"/>
      <c r="O37" s="12">
        <v>583.164</v>
      </c>
      <c r="P37" s="12"/>
      <c r="Q37" s="50">
        <f t="shared" si="5"/>
        <v>6.167563900367411</v>
      </c>
      <c r="R37" s="50"/>
      <c r="S37" s="50">
        <f t="shared" si="4"/>
        <v>33.42793936980882</v>
      </c>
      <c r="T37" s="50"/>
      <c r="U37" s="50">
        <f t="shared" si="4"/>
        <v>28.122449259556486</v>
      </c>
    </row>
    <row r="38" spans="3:21" ht="15.75">
      <c r="C38" s="17" t="s">
        <v>46</v>
      </c>
      <c r="E38" s="12">
        <v>13</v>
      </c>
      <c r="F38" s="12"/>
      <c r="G38" s="12">
        <v>133</v>
      </c>
      <c r="H38" s="12"/>
      <c r="I38" s="12">
        <v>146</v>
      </c>
      <c r="J38" s="12"/>
      <c r="K38" s="12">
        <v>116.334</v>
      </c>
      <c r="L38" s="12"/>
      <c r="M38" s="12">
        <v>482.39</v>
      </c>
      <c r="N38" s="12"/>
      <c r="O38" s="12">
        <v>598.7239999999999</v>
      </c>
      <c r="P38" s="12"/>
      <c r="Q38" s="50">
        <f t="shared" si="5"/>
        <v>11.17472106177042</v>
      </c>
      <c r="R38" s="50"/>
      <c r="S38" s="50">
        <f t="shared" si="4"/>
        <v>27.571052467920147</v>
      </c>
      <c r="T38" s="50"/>
      <c r="U38" s="50">
        <f t="shared" si="4"/>
        <v>24.385192509403332</v>
      </c>
    </row>
    <row r="39" spans="3:27" s="5" customFormat="1" ht="15.75">
      <c r="C39" s="4" t="s">
        <v>37</v>
      </c>
      <c r="E39" s="37">
        <v>13</v>
      </c>
      <c r="F39" s="37"/>
      <c r="G39" s="37">
        <v>177</v>
      </c>
      <c r="H39" s="37"/>
      <c r="I39" s="37">
        <v>190</v>
      </c>
      <c r="J39" s="37"/>
      <c r="K39" s="37">
        <v>103.38739999999999</v>
      </c>
      <c r="L39" s="37"/>
      <c r="M39" s="37">
        <v>467.727800397578</v>
      </c>
      <c r="N39" s="37"/>
      <c r="O39" s="37">
        <v>571.115200397578</v>
      </c>
      <c r="P39" s="37"/>
      <c r="Q39" s="49">
        <f t="shared" si="5"/>
        <v>12.574066085422404</v>
      </c>
      <c r="R39" s="49"/>
      <c r="S39" s="49">
        <f t="shared" si="4"/>
        <v>37.842522905319385</v>
      </c>
      <c r="T39" s="49"/>
      <c r="U39" s="49">
        <f t="shared" si="4"/>
        <v>33.2682442820175</v>
      </c>
      <c r="V39" s="6"/>
      <c r="W39" s="6"/>
      <c r="X39" s="6"/>
      <c r="Y39" s="6"/>
      <c r="Z39" s="6"/>
      <c r="AA39" s="6"/>
    </row>
    <row r="40" spans="3:21" ht="9" customHeight="1">
      <c r="C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  <c r="R40" s="50"/>
      <c r="S40" s="50"/>
      <c r="T40" s="50"/>
      <c r="U40" s="50"/>
    </row>
    <row r="41" spans="3:21" ht="15.75">
      <c r="C41" s="9" t="s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50"/>
      <c r="S41" s="50"/>
      <c r="T41" s="50"/>
      <c r="U41" s="50"/>
    </row>
    <row r="42" spans="4:21" ht="15.75">
      <c r="D42" s="9">
        <v>2002</v>
      </c>
      <c r="E42" s="51">
        <f>IF(ISERR((E38-E29)/E29*100),"-",IF(((E38-E29)/E29*100)=0,"-",((E38-E29)/E29*100)))</f>
        <v>-51.85185185185185</v>
      </c>
      <c r="F42" s="51"/>
      <c r="G42" s="51">
        <f aca="true" t="shared" si="6" ref="G42:U42">IF(ISERR((G38-G29)/G29*100),"-",IF(((G38-G29)/G29*100)=0,"-",((G38-G29)/G29*100)))</f>
        <v>-28.49462365591398</v>
      </c>
      <c r="H42" s="51"/>
      <c r="I42" s="51">
        <f t="shared" si="6"/>
        <v>-31.455399061032864</v>
      </c>
      <c r="J42" s="51"/>
      <c r="K42" s="51">
        <f t="shared" si="6"/>
        <v>41.113194776334865</v>
      </c>
      <c r="L42" s="51"/>
      <c r="M42" s="51">
        <f t="shared" si="6"/>
        <v>8.26007373687229</v>
      </c>
      <c r="N42" s="51"/>
      <c r="O42" s="51">
        <f t="shared" si="6"/>
        <v>13.389414053814914</v>
      </c>
      <c r="P42" s="51"/>
      <c r="Q42" s="51">
        <f t="shared" si="6"/>
        <v>-65.87976891568276</v>
      </c>
      <c r="R42" s="51"/>
      <c r="S42" s="51">
        <f t="shared" si="6"/>
        <v>-33.95037165974883</v>
      </c>
      <c r="T42" s="51"/>
      <c r="U42" s="51">
        <f t="shared" si="6"/>
        <v>-39.54938253192164</v>
      </c>
    </row>
    <row r="43" spans="4:21" ht="15.75">
      <c r="D43" s="9" t="s">
        <v>37</v>
      </c>
      <c r="E43" s="51">
        <f>IF(ISERR((E39-E29)/E29*100),"-",IF(((E39-E29)/E29*100)=0,"-",((E39-E29)/E29*100)))</f>
        <v>-51.85185185185185</v>
      </c>
      <c r="F43" s="51"/>
      <c r="G43" s="51">
        <f aca="true" t="shared" si="7" ref="G43:U43">IF(ISERR((G39-G29)/G29*100),"-",IF(((G39-G29)/G29*100)=0,"-",((G39-G29)/G29*100)))</f>
        <v>-4.838709677419355</v>
      </c>
      <c r="H43" s="51"/>
      <c r="I43" s="51">
        <f t="shared" si="7"/>
        <v>-10.7981220657277</v>
      </c>
      <c r="J43" s="51"/>
      <c r="K43" s="51">
        <f t="shared" si="7"/>
        <v>25.4089631029522</v>
      </c>
      <c r="L43" s="51"/>
      <c r="M43" s="51">
        <f t="shared" si="7"/>
        <v>4.969518770759922</v>
      </c>
      <c r="N43" s="51"/>
      <c r="O43" s="51">
        <f t="shared" si="7"/>
        <v>8.160718344860825</v>
      </c>
      <c r="P43" s="51"/>
      <c r="Q43" s="51">
        <f t="shared" si="7"/>
        <v>-61.60709174461334</v>
      </c>
      <c r="R43" s="51"/>
      <c r="S43" s="51">
        <f t="shared" si="7"/>
        <v>-9.343882455629057</v>
      </c>
      <c r="T43" s="51"/>
      <c r="U43" s="51">
        <f t="shared" si="7"/>
        <v>-17.52839727833532</v>
      </c>
    </row>
    <row r="44" spans="4:21" ht="8.25" customHeight="1"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  <c r="R44" s="50"/>
      <c r="S44" s="50"/>
      <c r="T44" s="50"/>
      <c r="U44" s="50"/>
    </row>
    <row r="45" spans="2:21" ht="15.75">
      <c r="B45" s="7" t="s">
        <v>76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  <c r="R45" s="50"/>
      <c r="S45" s="50"/>
      <c r="T45" s="50"/>
      <c r="U45" s="50"/>
    </row>
    <row r="46" spans="3:27" s="5" customFormat="1" ht="15.75">
      <c r="C46" s="4" t="s">
        <v>19</v>
      </c>
      <c r="E46" s="37">
        <v>155</v>
      </c>
      <c r="F46" s="37"/>
      <c r="G46" s="37">
        <v>881</v>
      </c>
      <c r="H46" s="37"/>
      <c r="I46" s="37">
        <v>1035</v>
      </c>
      <c r="J46" s="37"/>
      <c r="K46" s="37">
        <v>965.3074</v>
      </c>
      <c r="L46" s="37"/>
      <c r="M46" s="37">
        <v>1684.8292000000001</v>
      </c>
      <c r="N46" s="37"/>
      <c r="O46" s="37">
        <v>2650.1366</v>
      </c>
      <c r="P46" s="37"/>
      <c r="Q46" s="49">
        <f>IF(ISERR(E46/K46*100),"..",IF((E46/K46*100)=0,"-",(E46/K46)*100))</f>
        <v>16.057061201436973</v>
      </c>
      <c r="R46" s="49"/>
      <c r="S46" s="49">
        <f aca="true" t="shared" si="8" ref="S46:U56">IF(ISERR(G46/M46*100),"..",IF((G46/M46*100)=0,"-",(G46/M46)*100))</f>
        <v>52.29016686083076</v>
      </c>
      <c r="T46" s="49"/>
      <c r="U46" s="49">
        <f t="shared" si="8"/>
        <v>39.054590619970305</v>
      </c>
      <c r="V46" s="6"/>
      <c r="W46" s="6"/>
      <c r="X46" s="6"/>
      <c r="Y46" s="6"/>
      <c r="Z46" s="6"/>
      <c r="AA46" s="6"/>
    </row>
    <row r="47" spans="3:21" ht="15.75">
      <c r="C47" s="17" t="s">
        <v>38</v>
      </c>
      <c r="E47" s="12">
        <v>133</v>
      </c>
      <c r="F47" s="12"/>
      <c r="G47" s="12">
        <v>819</v>
      </c>
      <c r="H47" s="12"/>
      <c r="I47" s="12">
        <v>952</v>
      </c>
      <c r="J47" s="12"/>
      <c r="K47" s="12">
        <v>911.3720000000001</v>
      </c>
      <c r="L47" s="12"/>
      <c r="M47" s="12">
        <v>1642.213</v>
      </c>
      <c r="N47" s="12"/>
      <c r="O47" s="12">
        <v>2553.585</v>
      </c>
      <c r="P47" s="12"/>
      <c r="Q47" s="50">
        <f aca="true" t="shared" si="9" ref="Q47:Q56">IF(ISERR(E47/K47*100),"..",IF((E47/K47*100)=0,"-",(E47/K47)*100))</f>
        <v>14.593382285170051</v>
      </c>
      <c r="R47" s="50"/>
      <c r="S47" s="50">
        <f t="shared" si="8"/>
        <v>49.87172796707857</v>
      </c>
      <c r="T47" s="50"/>
      <c r="U47" s="50">
        <f t="shared" si="8"/>
        <v>37.28092074475688</v>
      </c>
    </row>
    <row r="48" spans="3:21" ht="15.75">
      <c r="C48" s="17" t="s">
        <v>39</v>
      </c>
      <c r="E48" s="12">
        <v>96</v>
      </c>
      <c r="F48" s="12"/>
      <c r="G48" s="12">
        <v>843</v>
      </c>
      <c r="H48" s="12"/>
      <c r="I48" s="12">
        <v>939</v>
      </c>
      <c r="J48" s="12"/>
      <c r="K48" s="12">
        <v>936.386</v>
      </c>
      <c r="L48" s="12"/>
      <c r="M48" s="12">
        <v>1660.44</v>
      </c>
      <c r="N48" s="12"/>
      <c r="O48" s="12">
        <v>2596.826</v>
      </c>
      <c r="P48" s="12"/>
      <c r="Q48" s="50">
        <f t="shared" si="9"/>
        <v>10.252182326519192</v>
      </c>
      <c r="R48" s="50"/>
      <c r="S48" s="50">
        <f t="shared" si="8"/>
        <v>50.76967550769675</v>
      </c>
      <c r="T48" s="50"/>
      <c r="U48" s="50">
        <f t="shared" si="8"/>
        <v>36.159527053410585</v>
      </c>
    </row>
    <row r="49" spans="3:21" ht="15.75">
      <c r="C49" s="17" t="s">
        <v>40</v>
      </c>
      <c r="E49" s="12">
        <v>164</v>
      </c>
      <c r="F49" s="12"/>
      <c r="G49" s="12">
        <v>837</v>
      </c>
      <c r="H49" s="12"/>
      <c r="I49" s="12">
        <v>1001</v>
      </c>
      <c r="J49" s="12"/>
      <c r="K49" s="12">
        <v>969.69</v>
      </c>
      <c r="L49" s="12"/>
      <c r="M49" s="12">
        <v>1688.699</v>
      </c>
      <c r="N49" s="12"/>
      <c r="O49" s="12">
        <v>2658.389</v>
      </c>
      <c r="P49" s="12"/>
      <c r="Q49" s="50">
        <f t="shared" si="9"/>
        <v>16.912621559467457</v>
      </c>
      <c r="R49" s="50"/>
      <c r="S49" s="50">
        <f t="shared" si="8"/>
        <v>49.564783303596435</v>
      </c>
      <c r="T49" s="50"/>
      <c r="U49" s="50">
        <f t="shared" si="8"/>
        <v>37.6543839144685</v>
      </c>
    </row>
    <row r="50" spans="3:21" ht="15.75">
      <c r="C50" s="17" t="s">
        <v>41</v>
      </c>
      <c r="E50" s="12">
        <v>183</v>
      </c>
      <c r="F50" s="12"/>
      <c r="G50" s="12">
        <v>915</v>
      </c>
      <c r="H50" s="12"/>
      <c r="I50" s="12">
        <v>1098</v>
      </c>
      <c r="J50" s="12"/>
      <c r="K50" s="12">
        <v>990.4229999999999</v>
      </c>
      <c r="L50" s="12"/>
      <c r="M50" s="12">
        <v>1705.701</v>
      </c>
      <c r="N50" s="12"/>
      <c r="O50" s="12">
        <v>2696.124</v>
      </c>
      <c r="P50" s="12"/>
      <c r="Q50" s="50">
        <f t="shared" si="9"/>
        <v>18.476953786412476</v>
      </c>
      <c r="R50" s="50"/>
      <c r="S50" s="50">
        <f t="shared" si="8"/>
        <v>53.64363390770129</v>
      </c>
      <c r="T50" s="50"/>
      <c r="U50" s="50">
        <f t="shared" si="8"/>
        <v>40.72512985307798</v>
      </c>
    </row>
    <row r="51" spans="3:21" ht="15.75">
      <c r="C51" s="17" t="s">
        <v>42</v>
      </c>
      <c r="E51" s="12">
        <v>197</v>
      </c>
      <c r="F51" s="12"/>
      <c r="G51" s="12">
        <v>990</v>
      </c>
      <c r="H51" s="12"/>
      <c r="I51" s="12">
        <v>1187</v>
      </c>
      <c r="J51" s="12"/>
      <c r="K51" s="12">
        <v>1018.666</v>
      </c>
      <c r="L51" s="12"/>
      <c r="M51" s="12">
        <v>1727.093</v>
      </c>
      <c r="N51" s="12"/>
      <c r="O51" s="12">
        <v>2745.759</v>
      </c>
      <c r="P51" s="12"/>
      <c r="Q51" s="50">
        <f t="shared" si="9"/>
        <v>19.339017892027417</v>
      </c>
      <c r="R51" s="50"/>
      <c r="S51" s="50">
        <f t="shared" si="8"/>
        <v>57.32175395302974</v>
      </c>
      <c r="T51" s="50"/>
      <c r="U51" s="50">
        <f t="shared" si="8"/>
        <v>43.2303053545486</v>
      </c>
    </row>
    <row r="52" spans="3:21" ht="15.75">
      <c r="C52" s="17" t="s">
        <v>43</v>
      </c>
      <c r="E52" s="12">
        <v>171</v>
      </c>
      <c r="F52" s="12"/>
      <c r="G52" s="48">
        <v>889</v>
      </c>
      <c r="H52" s="12"/>
      <c r="I52" s="12">
        <v>1060</v>
      </c>
      <c r="J52" s="12"/>
      <c r="K52" s="12">
        <v>1026.934</v>
      </c>
      <c r="L52" s="12"/>
      <c r="M52" s="12">
        <v>1750.200015316158</v>
      </c>
      <c r="N52" s="12"/>
      <c r="O52" s="12">
        <v>2777.134015316158</v>
      </c>
      <c r="P52" s="12"/>
      <c r="Q52" s="50">
        <f t="shared" si="9"/>
        <v>16.651508276091747</v>
      </c>
      <c r="R52" s="50"/>
      <c r="S52" s="50">
        <f t="shared" si="8"/>
        <v>50.794194504644096</v>
      </c>
      <c r="T52" s="50"/>
      <c r="U52" s="50">
        <f t="shared" si="8"/>
        <v>38.16884580124687</v>
      </c>
    </row>
    <row r="53" spans="3:21" ht="15.75">
      <c r="C53" s="17" t="s">
        <v>44</v>
      </c>
      <c r="E53" s="12">
        <v>171</v>
      </c>
      <c r="F53" s="12"/>
      <c r="G53" s="12">
        <v>960</v>
      </c>
      <c r="H53" s="12"/>
      <c r="I53" s="12">
        <v>1131</v>
      </c>
      <c r="J53" s="12"/>
      <c r="K53" s="12">
        <v>1035.873</v>
      </c>
      <c r="L53" s="12"/>
      <c r="M53" s="12">
        <v>1766.251</v>
      </c>
      <c r="N53" s="12"/>
      <c r="O53" s="12">
        <v>2802.124</v>
      </c>
      <c r="P53" s="12"/>
      <c r="Q53" s="50">
        <f t="shared" si="9"/>
        <v>16.507815147223646</v>
      </c>
      <c r="R53" s="50"/>
      <c r="S53" s="50">
        <f t="shared" si="8"/>
        <v>54.35241084081481</v>
      </c>
      <c r="T53" s="50"/>
      <c r="U53" s="50">
        <f t="shared" si="8"/>
        <v>40.362239501178394</v>
      </c>
    </row>
    <row r="54" spans="3:21" ht="15.75">
      <c r="C54" s="17" t="s">
        <v>45</v>
      </c>
      <c r="E54" s="12">
        <v>147</v>
      </c>
      <c r="F54" s="12"/>
      <c r="G54" s="12">
        <v>979</v>
      </c>
      <c r="H54" s="12"/>
      <c r="I54" s="12">
        <v>1126</v>
      </c>
      <c r="J54" s="12"/>
      <c r="K54" s="12">
        <v>1068.1770000000001</v>
      </c>
      <c r="L54" s="12"/>
      <c r="M54" s="12">
        <v>1760.4560000000001</v>
      </c>
      <c r="N54" s="12"/>
      <c r="O54" s="12">
        <v>2828.6330000000003</v>
      </c>
      <c r="P54" s="12"/>
      <c r="Q54" s="50">
        <f t="shared" si="9"/>
        <v>13.76176420200023</v>
      </c>
      <c r="R54" s="50"/>
      <c r="S54" s="50">
        <f t="shared" si="8"/>
        <v>55.610591801215136</v>
      </c>
      <c r="T54" s="50"/>
      <c r="U54" s="50">
        <f t="shared" si="8"/>
        <v>39.80721429750695</v>
      </c>
    </row>
    <row r="55" spans="3:21" ht="15.75">
      <c r="C55" s="17" t="s">
        <v>46</v>
      </c>
      <c r="E55" s="12">
        <v>148</v>
      </c>
      <c r="F55" s="12"/>
      <c r="G55" s="12">
        <v>818</v>
      </c>
      <c r="H55" s="12"/>
      <c r="I55" s="12">
        <v>966</v>
      </c>
      <c r="J55" s="12"/>
      <c r="K55" s="12">
        <v>1063.661</v>
      </c>
      <c r="L55" s="12"/>
      <c r="M55" s="12">
        <v>1804.9830000000002</v>
      </c>
      <c r="N55" s="12"/>
      <c r="O55" s="12">
        <v>2868.6440000000002</v>
      </c>
      <c r="P55" s="12"/>
      <c r="Q55" s="50">
        <f t="shared" si="9"/>
        <v>13.914207628182288</v>
      </c>
      <c r="R55" s="50"/>
      <c r="S55" s="50">
        <f t="shared" si="8"/>
        <v>45.31898638380527</v>
      </c>
      <c r="T55" s="50"/>
      <c r="U55" s="50">
        <f t="shared" si="8"/>
        <v>33.67444688152311</v>
      </c>
    </row>
    <row r="56" spans="3:27" s="5" customFormat="1" ht="15.75">
      <c r="C56" s="4" t="s">
        <v>37</v>
      </c>
      <c r="E56" s="37">
        <v>167</v>
      </c>
      <c r="F56" s="37"/>
      <c r="G56" s="37">
        <v>927</v>
      </c>
      <c r="H56" s="37"/>
      <c r="I56" s="37">
        <v>1094</v>
      </c>
      <c r="J56" s="37"/>
      <c r="K56" s="37">
        <v>1042.6622</v>
      </c>
      <c r="L56" s="37"/>
      <c r="M56" s="37">
        <v>1761.7966030632317</v>
      </c>
      <c r="N56" s="37"/>
      <c r="O56" s="37">
        <v>2804.4588030632317</v>
      </c>
      <c r="P56" s="37"/>
      <c r="Q56" s="49">
        <f t="shared" si="9"/>
        <v>16.016692654629658</v>
      </c>
      <c r="R56" s="49"/>
      <c r="S56" s="49">
        <f t="shared" si="8"/>
        <v>52.61674352125706</v>
      </c>
      <c r="T56" s="49"/>
      <c r="U56" s="49">
        <f t="shared" si="8"/>
        <v>39.00930899056368</v>
      </c>
      <c r="V56" s="6"/>
      <c r="W56" s="6"/>
      <c r="X56" s="6"/>
      <c r="Y56" s="6"/>
      <c r="Z56" s="6"/>
      <c r="AA56" s="6"/>
    </row>
    <row r="57" spans="3:21" ht="9" customHeight="1">
      <c r="C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  <c r="R57" s="50"/>
      <c r="S57" s="50"/>
      <c r="T57" s="50"/>
      <c r="U57" s="50"/>
    </row>
    <row r="58" spans="3:21" ht="15.75">
      <c r="C58" s="9" t="s">
        <v>28</v>
      </c>
      <c r="E58" s="12"/>
      <c r="F58" s="12"/>
      <c r="H58" s="12"/>
      <c r="I58" s="12"/>
      <c r="J58" s="12"/>
      <c r="K58" s="12"/>
      <c r="L58" s="12"/>
      <c r="M58" s="12"/>
      <c r="N58" s="12"/>
      <c r="O58" s="12"/>
      <c r="P58" s="12"/>
      <c r="Q58" s="50"/>
      <c r="R58" s="50"/>
      <c r="S58" s="50"/>
      <c r="T58" s="50"/>
      <c r="U58" s="50"/>
    </row>
    <row r="59" spans="4:21" ht="15.75">
      <c r="D59" s="9">
        <v>2002</v>
      </c>
      <c r="E59" s="51">
        <f>IF(ISERR((E55-E46)/E46*100),"-",IF(((E55-E46)/E46*100)=0,"-",((E55-E46)/E46*100)))</f>
        <v>-4.516129032258064</v>
      </c>
      <c r="F59" s="51"/>
      <c r="G59" s="51">
        <f aca="true" t="shared" si="10" ref="G59:U59">IF(ISERR((G55-G46)/G46*100),"-",IF(((G55-G46)/G46*100)=0,"-",((G55-G46)/G46*100)))</f>
        <v>-7.150964812712826</v>
      </c>
      <c r="H59" s="51"/>
      <c r="I59" s="51">
        <f t="shared" si="10"/>
        <v>-6.666666666666667</v>
      </c>
      <c r="J59" s="51"/>
      <c r="K59" s="51">
        <f t="shared" si="10"/>
        <v>10.188837255365495</v>
      </c>
      <c r="L59" s="51"/>
      <c r="M59" s="51">
        <f t="shared" si="10"/>
        <v>7.131512203136083</v>
      </c>
      <c r="N59" s="51"/>
      <c r="O59" s="51">
        <f t="shared" si="10"/>
        <v>8.245137250660981</v>
      </c>
      <c r="P59" s="51"/>
      <c r="Q59" s="51">
        <f t="shared" si="10"/>
        <v>-13.345241363736706</v>
      </c>
      <c r="R59" s="51"/>
      <c r="S59" s="51">
        <f t="shared" si="10"/>
        <v>-13.331723525723586</v>
      </c>
      <c r="T59" s="51"/>
      <c r="U59" s="51">
        <f t="shared" si="10"/>
        <v>-13.775957328038396</v>
      </c>
    </row>
    <row r="60" spans="4:21" ht="15.75">
      <c r="D60" s="9" t="s">
        <v>37</v>
      </c>
      <c r="E60" s="51">
        <f>IF(ISERR((E56-E46)/E46*100),"-",IF(((E56-E46)/E46*100)=0,"-",((E56-E46)/E46*100)))</f>
        <v>7.741935483870968</v>
      </c>
      <c r="F60" s="51"/>
      <c r="G60" s="51">
        <f aca="true" t="shared" si="11" ref="G60:U60">IF(ISERR((G56-G46)/G46*100),"-",IF(((G56-G46)/G46*100)=0,"-",((G56-G46)/G46*100)))</f>
        <v>5.2213393870601585</v>
      </c>
      <c r="H60" s="51"/>
      <c r="I60" s="51">
        <f t="shared" si="11"/>
        <v>5.700483091787439</v>
      </c>
      <c r="J60" s="51"/>
      <c r="K60" s="51">
        <f t="shared" si="11"/>
        <v>8.013488760160747</v>
      </c>
      <c r="L60" s="51"/>
      <c r="M60" s="51">
        <f t="shared" si="11"/>
        <v>4.568261463134161</v>
      </c>
      <c r="N60" s="51"/>
      <c r="O60" s="51">
        <f t="shared" si="11"/>
        <v>5.82317919247</v>
      </c>
      <c r="P60" s="51"/>
      <c r="Q60" s="51">
        <f t="shared" si="11"/>
        <v>-0.251406819099016</v>
      </c>
      <c r="R60" s="51"/>
      <c r="S60" s="51">
        <f t="shared" si="11"/>
        <v>0.6245469847045528</v>
      </c>
      <c r="T60" s="51"/>
      <c r="U60" s="51">
        <f t="shared" si="11"/>
        <v>-0.11594444772766194</v>
      </c>
    </row>
    <row r="61" spans="1:22" ht="6.75" customHeight="1" thickBot="1">
      <c r="A61" s="13"/>
      <c r="B61" s="13"/>
      <c r="C61" s="13"/>
      <c r="D61" s="1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4:21" ht="7.5" customHeight="1">
      <c r="D62" s="9"/>
      <c r="E62" s="12"/>
      <c r="F62" s="12"/>
      <c r="G62" s="12"/>
      <c r="H62" s="12"/>
      <c r="I62" s="12"/>
      <c r="J62" s="41"/>
      <c r="K62" s="41"/>
      <c r="L62" s="41"/>
      <c r="M62" s="41"/>
      <c r="N62" s="41"/>
      <c r="O62" s="41"/>
      <c r="P62" s="41"/>
      <c r="Q62" s="12"/>
      <c r="R62" s="12"/>
      <c r="S62" s="12"/>
      <c r="T62" s="12"/>
      <c r="U62" s="12"/>
    </row>
    <row r="63" spans="1:22" ht="15.75">
      <c r="A63" s="7" t="s">
        <v>31</v>
      </c>
      <c r="B63" s="5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1" ht="15.75">
      <c r="A64" s="7" t="s">
        <v>92</v>
      </c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7" t="s">
        <v>93</v>
      </c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7" t="s">
        <v>94</v>
      </c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ht="15.75"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ht="15.75"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7.5" customHeight="1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7.5" customHeight="1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5:21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7.5" customHeight="1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2" ht="15.75">
      <c r="A112" s="5"/>
      <c r="B112" s="5"/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5:21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15.75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7.5" customHeight="1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5:21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7.5" customHeight="1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5:21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7.5" customHeight="1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>
      <c r="A161" s="5"/>
      <c r="B161" s="5"/>
      <c r="C161" s="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>
      <c r="A162" s="5"/>
      <c r="B162" s="5"/>
      <c r="C162" s="5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6"/>
      <c r="B169" s="6"/>
      <c r="C169" s="6"/>
      <c r="D169" s="42"/>
      <c r="E169" s="41"/>
      <c r="F169" s="41"/>
      <c r="G169" s="41"/>
      <c r="H169" s="41"/>
      <c r="I169" s="41"/>
      <c r="J169" s="41"/>
      <c r="K169" s="12"/>
      <c r="L169" s="12"/>
      <c r="M169" s="12"/>
      <c r="N169" s="12"/>
      <c r="O169" s="12"/>
      <c r="P169" s="12"/>
      <c r="Q169" s="41"/>
      <c r="R169" s="41"/>
      <c r="S169" s="41"/>
      <c r="T169" s="41"/>
      <c r="U169" s="41"/>
    </row>
    <row r="170" spans="1:21" ht="15.75">
      <c r="A170" s="6"/>
      <c r="B170" s="6"/>
      <c r="C170" s="6"/>
      <c r="D170" s="4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>
      <c r="A171" s="6"/>
      <c r="B171" s="6"/>
      <c r="C171" s="6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>
      <c r="A172" s="6"/>
      <c r="B172" s="6"/>
      <c r="C172" s="6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>
      <c r="A173" s="6"/>
      <c r="B173" s="6"/>
      <c r="C173" s="6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>
      <c r="A174" s="6"/>
      <c r="B174" s="6"/>
      <c r="C174" s="6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.75">
      <c r="A175" s="6"/>
      <c r="B175" s="6"/>
      <c r="C175" s="6"/>
      <c r="D175" s="4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18.75">
      <c r="B176" s="43"/>
      <c r="C176" s="43"/>
      <c r="D176" s="9"/>
      <c r="E176" s="44"/>
      <c r="F176" s="44"/>
      <c r="G176" s="44"/>
      <c r="H176" s="44"/>
      <c r="I176" s="44"/>
      <c r="J176" s="44"/>
      <c r="K176" s="41"/>
      <c r="L176" s="41"/>
      <c r="M176" s="41"/>
      <c r="N176" s="41"/>
      <c r="O176" s="41"/>
      <c r="P176" s="41"/>
      <c r="Q176" s="44"/>
      <c r="R176" s="44"/>
      <c r="S176" s="44"/>
      <c r="T176" s="44"/>
      <c r="U176" s="45"/>
    </row>
    <row r="177" spans="2:21" ht="18.75">
      <c r="B177" s="43"/>
      <c r="C177" s="43"/>
      <c r="D177" s="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</row>
    <row r="178" spans="11:16" ht="15.75">
      <c r="K178" s="44"/>
      <c r="L178" s="44"/>
      <c r="M178" s="44"/>
      <c r="N178" s="44"/>
      <c r="O178" s="44"/>
      <c r="P178" s="44"/>
    </row>
    <row r="181" ht="18" customHeight="1"/>
    <row r="184" ht="15.75">
      <c r="V184" s="46"/>
    </row>
    <row r="186" ht="15.75">
      <c r="V186" s="35"/>
    </row>
    <row r="196" ht="15.75">
      <c r="V196" s="35"/>
    </row>
    <row r="233" ht="6.75" customHeight="1"/>
    <row r="237" ht="9" customHeight="1"/>
    <row r="240" ht="15.75">
      <c r="V240" s="35"/>
    </row>
    <row r="241" spans="4:22" ht="15.75">
      <c r="D241" s="21"/>
      <c r="V241" s="47"/>
    </row>
    <row r="242" ht="15.75">
      <c r="V242" s="47"/>
    </row>
    <row r="243" ht="15.75">
      <c r="V243" s="47"/>
    </row>
    <row r="244" ht="15.75">
      <c r="V244" s="47"/>
    </row>
    <row r="245" ht="15.75">
      <c r="V245" s="47"/>
    </row>
    <row r="246" ht="15.75">
      <c r="V246" s="47"/>
    </row>
    <row r="247" ht="15.75">
      <c r="V247" s="47"/>
    </row>
    <row r="248" ht="15.75">
      <c r="V248" s="47"/>
    </row>
    <row r="249" ht="15.75">
      <c r="V249" s="47"/>
    </row>
    <row r="250" ht="15.75">
      <c r="V250" s="47"/>
    </row>
    <row r="262" spans="1:4" ht="15.75">
      <c r="A262" s="21"/>
      <c r="B262" s="21"/>
      <c r="C262" s="21"/>
      <c r="D262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2003-10-21T16:28:38Z</cp:lastPrinted>
  <dcterms:created xsi:type="dcterms:W3CDTF">2000-09-05T15:03:47Z</dcterms:created>
  <dcterms:modified xsi:type="dcterms:W3CDTF">2003-10-27T10:32:26Z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-623259817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