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3300" activeTab="3"/>
  </bookViews>
  <sheets>
    <sheet name="Sheet2" sheetId="1" r:id="rId1"/>
    <sheet name="calculations" sheetId="2" r:id="rId2"/>
    <sheet name="input" sheetId="3" r:id="rId3"/>
    <sheet name="pub'n tables" sheetId="4" r:id="rId4"/>
    <sheet name="pub'n tables1" sheetId="5" r:id="rId5"/>
  </sheets>
  <definedNames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<sst xmlns="http://schemas.openxmlformats.org/spreadsheetml/2006/main" count="517" uniqueCount="86">
  <si>
    <t>INTERNATIONAL COMPARISONS</t>
  </si>
  <si>
    <t>Country</t>
  </si>
  <si>
    <t xml:space="preserve">Year of </t>
  </si>
  <si>
    <t>Population</t>
  </si>
  <si>
    <t>Motor Vehicles</t>
  </si>
  <si>
    <t xml:space="preserve">All road </t>
  </si>
  <si>
    <t>Pedestrians</t>
  </si>
  <si>
    <t>Car Users</t>
  </si>
  <si>
    <t>(Unsorted)</t>
  </si>
  <si>
    <t>latest data</t>
  </si>
  <si>
    <t>(in that year)</t>
  </si>
  <si>
    <t>deaths</t>
  </si>
  <si>
    <t>England &amp; Wales</t>
  </si>
  <si>
    <t>Scotland</t>
  </si>
  <si>
    <t>N. Ireland</t>
  </si>
  <si>
    <t>Austria</t>
  </si>
  <si>
    <t>Belgium</t>
  </si>
  <si>
    <t>Denmark</t>
  </si>
  <si>
    <t>Finland</t>
  </si>
  <si>
    <t>France</t>
  </si>
  <si>
    <t>Germany</t>
  </si>
  <si>
    <t>Greece</t>
  </si>
  <si>
    <t>Irish Republic</t>
  </si>
  <si>
    <t>Italy</t>
  </si>
  <si>
    <t>Luxembourg</t>
  </si>
  <si>
    <t>Netherlands</t>
  </si>
  <si>
    <t>Portugal</t>
  </si>
  <si>
    <t>Spain</t>
  </si>
  <si>
    <t>Sweden</t>
  </si>
  <si>
    <t>Czech Republic</t>
  </si>
  <si>
    <t>Hungary</t>
  </si>
  <si>
    <t>Norway</t>
  </si>
  <si>
    <t>Switzerland</t>
  </si>
  <si>
    <t>Australia</t>
  </si>
  <si>
    <t>Canada</t>
  </si>
  <si>
    <t>Japan</t>
  </si>
  <si>
    <t>New Zealand</t>
  </si>
  <si>
    <t>USA</t>
  </si>
  <si>
    <t>Fatality rates per capita, for (a) all road users, (b) pedestrians, (c) car users - population and (d) car users - motor vehicles:</t>
  </si>
  <si>
    <t>(a) All road users</t>
  </si>
  <si>
    <t>(b) Pedestrians</t>
  </si>
  <si>
    <t>(c) Car users - population</t>
  </si>
  <si>
    <t>(d) Car users - motor vehicles</t>
  </si>
  <si>
    <t>Index</t>
  </si>
  <si>
    <t>per 1,000</t>
  </si>
  <si>
    <r>
      <t>Numbers</t>
    </r>
    <r>
      <rPr>
        <vertAlign val="superscript"/>
        <sz val="12"/>
        <rFont val="Arial MT"/>
        <family val="0"/>
      </rPr>
      <t xml:space="preserve"> 2</t>
    </r>
  </si>
  <si>
    <t>Rate</t>
  </si>
  <si>
    <t>Scot=100</t>
  </si>
  <si>
    <t>Table E</t>
  </si>
  <si>
    <t xml:space="preserve">(c) Car users </t>
  </si>
  <si>
    <t>Iceland</t>
  </si>
  <si>
    <t>Republic of Korea</t>
  </si>
  <si>
    <t xml:space="preserve">Fatality rates per capita, for (a) all road users, (b) pedestrians, (c) car users; and (d) per motor </t>
  </si>
  <si>
    <t>Per million population</t>
  </si>
  <si>
    <t>(d) Car users - fatality rates per million motor vehicles</t>
  </si>
  <si>
    <t>Per million motor vehicle</t>
  </si>
  <si>
    <t>Per  million population</t>
  </si>
  <si>
    <t>Poland</t>
  </si>
  <si>
    <r>
      <t>Greece</t>
    </r>
    <r>
      <rPr>
        <vertAlign val="superscript"/>
        <sz val="12"/>
        <rFont val="Arial MT"/>
        <family val="0"/>
      </rPr>
      <t>(5)</t>
    </r>
  </si>
  <si>
    <t>Turkey</t>
  </si>
  <si>
    <t>E.U.</t>
  </si>
  <si>
    <t>Northern Ireland</t>
  </si>
  <si>
    <t>Numbers 2</t>
  </si>
  <si>
    <t>000s</t>
  </si>
  <si>
    <t>(1) Source: International Road Traffic and Accident Database (OECD).  The basis of the numbers is described in the text.</t>
  </si>
  <si>
    <t>2000 data</t>
  </si>
  <si>
    <t>1999 data</t>
  </si>
  <si>
    <t>Greece(2000)</t>
  </si>
  <si>
    <t>Italy(2000)</t>
  </si>
  <si>
    <t>ranked by respective rates  - 2001</t>
  </si>
  <si>
    <t>Italy (2000)</t>
  </si>
  <si>
    <t>Greece (2000)</t>
  </si>
  <si>
    <t>Canada (2000)</t>
  </si>
  <si>
    <t>Belgium (2000)</t>
  </si>
  <si>
    <t>Australia (1999)</t>
  </si>
  <si>
    <t>Luxembourg (2000)</t>
  </si>
  <si>
    <r>
      <t>vehicle for car users: ranked by respective rates  - 2001 (as recorded in IRTAD</t>
    </r>
    <r>
      <rPr>
        <b/>
        <vertAlign val="superscript"/>
        <sz val="16"/>
        <rFont val="Times New Roman"/>
        <family val="1"/>
      </rPr>
      <t>(1)</t>
    </r>
    <r>
      <rPr>
        <b/>
        <sz val="16"/>
        <rFont val="Times New Roman"/>
        <family val="1"/>
      </rPr>
      <t>)</t>
    </r>
  </si>
  <si>
    <t>International Comparisons</t>
  </si>
  <si>
    <t>Some of the countries may have updated their figures since they provided the data to OECD.</t>
  </si>
  <si>
    <r>
      <t>Numbers</t>
    </r>
    <r>
      <rPr>
        <vertAlign val="superscript"/>
        <sz val="12"/>
        <rFont val="Times New Roman"/>
        <family val="1"/>
      </rPr>
      <t xml:space="preserve"> </t>
    </r>
  </si>
  <si>
    <t>Table E (continued)</t>
  </si>
  <si>
    <t>Per million</t>
  </si>
  <si>
    <t xml:space="preserve"> motor vehicles</t>
  </si>
  <si>
    <t xml:space="preserve"> population</t>
  </si>
  <si>
    <t xml:space="preserve">International Comparisons </t>
  </si>
  <si>
    <t xml:space="preserve">     population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</si>
</sst>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0.0_)"/>
    <numFmt numFmtId="166" formatCode="0_)"/>
    <numFmt numFmtId="167" formatCode="General_)"/>
    <numFmt numFmtId="168" formatCode="0.0"/>
    <numFmt numFmtId="169" formatCode="_-* #,##0.0_-;\-* #,##0.0_-;_-* &quot;-&quot;??_-;_-@_-"/>
    <numFmt numFmtId="170" formatCode="_-* #,##0_-;\-* #,##0_-;_-* &quot;-&quot;??_-;_-@_-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6"/>
      <name val="Arial MT"/>
      <family val="0"/>
    </font>
    <font>
      <b/>
      <sz val="12"/>
      <name val="Arial MT"/>
      <family val="0"/>
    </font>
    <font>
      <b/>
      <sz val="14"/>
      <name val="Arial MT"/>
      <family val="0"/>
    </font>
    <font>
      <vertAlign val="superscript"/>
      <sz val="12"/>
      <name val="Arial MT"/>
      <family val="0"/>
    </font>
    <font>
      <sz val="12"/>
      <name val="Arial"/>
      <family val="2"/>
    </font>
    <font>
      <sz val="10"/>
      <name val="Arial MT"/>
      <family val="0"/>
    </font>
    <font>
      <b/>
      <sz val="12"/>
      <name val="Arial"/>
      <family val="2"/>
    </font>
    <font>
      <b/>
      <vertAlign val="superscript"/>
      <sz val="12"/>
      <name val="Arial MT"/>
      <family val="0"/>
    </font>
    <font>
      <sz val="12"/>
      <color indexed="10"/>
      <name val="Arial MT"/>
      <family val="0"/>
    </font>
    <font>
      <sz val="12"/>
      <color indexed="12"/>
      <name val="Arial MT"/>
      <family val="0"/>
    </font>
    <font>
      <sz val="12"/>
      <color indexed="12"/>
      <name val="Arial"/>
      <family val="2"/>
    </font>
    <font>
      <vertAlign val="superscript"/>
      <sz val="12"/>
      <color indexed="10"/>
      <name val="Arial MT"/>
      <family val="0"/>
    </font>
    <font>
      <b/>
      <sz val="12"/>
      <color indexed="50"/>
      <name val="Arial MT"/>
      <family val="0"/>
    </font>
    <font>
      <sz val="12"/>
      <color indexed="50"/>
      <name val="Arial MT"/>
      <family val="0"/>
    </font>
    <font>
      <vertAlign val="superscript"/>
      <sz val="12"/>
      <color indexed="12"/>
      <name val="Arial MT"/>
      <family val="0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vertAlign val="superscript"/>
      <sz val="16"/>
      <name val="Times New Roman"/>
      <family val="1"/>
    </font>
    <font>
      <sz val="16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56"/>
      <name val="Arial MT"/>
      <family val="0"/>
    </font>
    <font>
      <sz val="12"/>
      <color indexed="50"/>
      <name val="Arial"/>
      <family val="2"/>
    </font>
    <font>
      <vertAlign val="superscript"/>
      <sz val="12"/>
      <name val="Arial"/>
      <family val="2"/>
    </font>
    <font>
      <sz val="12"/>
      <color indexed="10"/>
      <name val="Arial"/>
      <family val="2"/>
    </font>
    <font>
      <sz val="14"/>
      <color indexed="12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4"/>
      <color indexed="12"/>
      <name val="Times New Roman"/>
      <family val="1"/>
    </font>
    <font>
      <b/>
      <vertAlign val="superscript"/>
      <sz val="14"/>
      <name val="Times New Roman"/>
      <family val="1"/>
    </font>
    <font>
      <sz val="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36">
    <xf numFmtId="167" fontId="0" fillId="0" borderId="0" xfId="0" applyAlignment="1">
      <alignment/>
    </xf>
    <xf numFmtId="167" fontId="5" fillId="0" borderId="1" xfId="0" applyFont="1" applyBorder="1" applyAlignment="1">
      <alignment/>
    </xf>
    <xf numFmtId="167" fontId="0" fillId="0" borderId="1" xfId="0" applyBorder="1" applyAlignment="1">
      <alignment/>
    </xf>
    <xf numFmtId="167" fontId="6" fillId="0" borderId="0" xfId="0" applyFont="1" applyAlignment="1">
      <alignment horizontal="left"/>
    </xf>
    <xf numFmtId="167" fontId="6" fillId="0" borderId="0" xfId="0" applyFont="1" applyAlignment="1">
      <alignment/>
    </xf>
    <xf numFmtId="167" fontId="6" fillId="0" borderId="0" xfId="0" applyFont="1" applyAlignment="1">
      <alignment horizontal="right"/>
    </xf>
    <xf numFmtId="167" fontId="7" fillId="0" borderId="0" xfId="0" applyFont="1" applyAlignment="1">
      <alignment horizontal="left"/>
    </xf>
    <xf numFmtId="167" fontId="7" fillId="0" borderId="0" xfId="0" applyFont="1" applyAlignment="1">
      <alignment/>
    </xf>
    <xf numFmtId="167" fontId="6" fillId="0" borderId="2" xfId="0" applyFont="1" applyBorder="1" applyAlignment="1">
      <alignment/>
    </xf>
    <xf numFmtId="167" fontId="0" fillId="0" borderId="2" xfId="0" applyBorder="1" applyAlignment="1">
      <alignment/>
    </xf>
    <xf numFmtId="167" fontId="0" fillId="0" borderId="2" xfId="0" applyBorder="1" applyAlignment="1">
      <alignment horizontal="left"/>
    </xf>
    <xf numFmtId="167" fontId="0" fillId="0" borderId="3" xfId="0" applyBorder="1" applyAlignment="1">
      <alignment/>
    </xf>
    <xf numFmtId="167" fontId="0" fillId="0" borderId="3" xfId="0" applyBorder="1" applyAlignment="1">
      <alignment horizontal="center"/>
    </xf>
    <xf numFmtId="167" fontId="6" fillId="0" borderId="4" xfId="0" applyFont="1" applyBorder="1" applyAlignment="1">
      <alignment/>
    </xf>
    <xf numFmtId="167" fontId="0" fillId="0" borderId="4" xfId="0" applyBorder="1" applyAlignment="1">
      <alignment horizontal="right"/>
    </xf>
    <xf numFmtId="167" fontId="0" fillId="0" borderId="4" xfId="0" applyBorder="1" applyAlignment="1">
      <alignment/>
    </xf>
    <xf numFmtId="167" fontId="0" fillId="0" borderId="4" xfId="0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167" fontId="0" fillId="0" borderId="0" xfId="0" applyBorder="1" applyAlignment="1">
      <alignment/>
    </xf>
    <xf numFmtId="165" fontId="0" fillId="0" borderId="0" xfId="0" applyNumberFormat="1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>
      <alignment/>
    </xf>
    <xf numFmtId="167" fontId="0" fillId="0" borderId="0" xfId="0" applyBorder="1" applyAlignment="1">
      <alignment horizontal="left"/>
    </xf>
    <xf numFmtId="167" fontId="9" fillId="0" borderId="0" xfId="0" applyFont="1" applyBorder="1" applyAlignment="1">
      <alignment/>
    </xf>
    <xf numFmtId="164" fontId="0" fillId="0" borderId="0" xfId="0" applyNumberFormat="1" applyBorder="1" applyAlignment="1" applyProtection="1">
      <alignment/>
      <protection/>
    </xf>
    <xf numFmtId="167" fontId="0" fillId="0" borderId="5" xfId="0" applyBorder="1" applyAlignment="1">
      <alignment/>
    </xf>
    <xf numFmtId="168" fontId="0" fillId="0" borderId="0" xfId="0" applyNumberFormat="1" applyBorder="1" applyAlignment="1">
      <alignment/>
    </xf>
    <xf numFmtId="167" fontId="8" fillId="0" borderId="0" xfId="0" applyFont="1" applyBorder="1" applyAlignment="1">
      <alignment horizontal="left"/>
    </xf>
    <xf numFmtId="167" fontId="0" fillId="0" borderId="1" xfId="0" applyBorder="1" applyAlignment="1">
      <alignment horizontal="right"/>
    </xf>
    <xf numFmtId="167" fontId="6" fillId="0" borderId="1" xfId="0" applyFont="1" applyBorder="1" applyAlignment="1">
      <alignment horizontal="left"/>
    </xf>
    <xf numFmtId="167" fontId="6" fillId="0" borderId="1" xfId="0" applyFont="1" applyBorder="1" applyAlignment="1">
      <alignment/>
    </xf>
    <xf numFmtId="167" fontId="0" fillId="0" borderId="0" xfId="0" applyBorder="1" applyAlignment="1">
      <alignment horizontal="centerContinuous"/>
    </xf>
    <xf numFmtId="167" fontId="0" fillId="0" borderId="5" xfId="0" applyBorder="1" applyAlignment="1">
      <alignment horizontal="centerContinuous"/>
    </xf>
    <xf numFmtId="167" fontId="0" fillId="0" borderId="0" xfId="0" applyBorder="1" applyAlignment="1">
      <alignment/>
    </xf>
    <xf numFmtId="167" fontId="0" fillId="0" borderId="0" xfId="0" applyBorder="1" applyAlignment="1">
      <alignment horizontal="center"/>
    </xf>
    <xf numFmtId="167" fontId="0" fillId="0" borderId="1" xfId="0" applyBorder="1" applyAlignment="1">
      <alignment horizontal="center"/>
    </xf>
    <xf numFmtId="167" fontId="9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" fontId="8" fillId="0" borderId="0" xfId="0" applyNumberFormat="1" applyFont="1" applyBorder="1" applyAlignment="1" applyProtection="1">
      <alignment horizontal="left"/>
      <protection/>
    </xf>
    <xf numFmtId="1" fontId="0" fillId="0" borderId="0" xfId="0" applyNumberFormat="1" applyBorder="1" applyAlignment="1" applyProtection="1">
      <alignment/>
      <protection/>
    </xf>
    <xf numFmtId="167" fontId="0" fillId="0" borderId="0" xfId="0" applyBorder="1" applyAlignment="1">
      <alignment horizontal="right"/>
    </xf>
    <xf numFmtId="168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 applyProtection="1">
      <alignment horizontal="right"/>
      <protection/>
    </xf>
    <xf numFmtId="167" fontId="10" fillId="0" borderId="0" xfId="0" applyFont="1" applyAlignment="1">
      <alignment horizontal="left"/>
    </xf>
    <xf numFmtId="167" fontId="10" fillId="0" borderId="0" xfId="0" applyFont="1" applyBorder="1" applyAlignment="1">
      <alignment horizontal="left"/>
    </xf>
    <xf numFmtId="167" fontId="8" fillId="0" borderId="0" xfId="0" applyFont="1" applyBorder="1" applyAlignment="1">
      <alignment horizontal="right"/>
    </xf>
    <xf numFmtId="3" fontId="0" fillId="0" borderId="0" xfId="0" applyNumberFormat="1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/>
      <protection/>
    </xf>
    <xf numFmtId="167" fontId="0" fillId="0" borderId="0" xfId="0" applyFont="1" applyBorder="1" applyAlignment="1">
      <alignment horizontal="right"/>
    </xf>
    <xf numFmtId="166" fontId="0" fillId="0" borderId="0" xfId="0" applyNumberFormat="1" applyBorder="1" applyAlignment="1" applyProtection="1">
      <alignment horizontal="right"/>
      <protection/>
    </xf>
    <xf numFmtId="167" fontId="6" fillId="0" borderId="0" xfId="0" applyFont="1" applyBorder="1" applyAlignment="1">
      <alignment/>
    </xf>
    <xf numFmtId="167" fontId="6" fillId="0" borderId="0" xfId="0" applyFont="1" applyBorder="1" applyAlignment="1">
      <alignment horizontal="right"/>
    </xf>
    <xf numFmtId="167" fontId="7" fillId="0" borderId="0" xfId="0" applyFont="1" applyBorder="1" applyAlignment="1">
      <alignment/>
    </xf>
    <xf numFmtId="167" fontId="6" fillId="0" borderId="0" xfId="0" applyFont="1" applyBorder="1" applyAlignment="1">
      <alignment horizontal="left"/>
    </xf>
    <xf numFmtId="167" fontId="11" fillId="0" borderId="0" xfId="0" applyFont="1" applyBorder="1" applyAlignment="1">
      <alignment horizontal="right"/>
    </xf>
    <xf numFmtId="167" fontId="12" fillId="0" borderId="0" xfId="0" applyFont="1" applyBorder="1" applyAlignment="1">
      <alignment horizontal="left"/>
    </xf>
    <xf numFmtId="167" fontId="6" fillId="0" borderId="6" xfId="0" applyFont="1" applyBorder="1" applyAlignment="1">
      <alignment/>
    </xf>
    <xf numFmtId="167" fontId="6" fillId="0" borderId="7" xfId="0" applyFont="1" applyBorder="1" applyAlignment="1">
      <alignment horizontal="center"/>
    </xf>
    <xf numFmtId="167" fontId="6" fillId="0" borderId="8" xfId="0" applyFont="1" applyBorder="1" applyAlignment="1">
      <alignment horizontal="center"/>
    </xf>
    <xf numFmtId="167" fontId="6" fillId="0" borderId="9" xfId="0" applyFont="1" applyBorder="1" applyAlignment="1">
      <alignment/>
    </xf>
    <xf numFmtId="167" fontId="6" fillId="0" borderId="1" xfId="0" applyFont="1" applyBorder="1" applyAlignment="1">
      <alignment horizontal="center"/>
    </xf>
    <xf numFmtId="167" fontId="6" fillId="0" borderId="10" xfId="0" applyFont="1" applyBorder="1" applyAlignment="1">
      <alignment horizontal="center"/>
    </xf>
    <xf numFmtId="167" fontId="6" fillId="0" borderId="0" xfId="0" applyFont="1" applyBorder="1" applyAlignment="1">
      <alignment horizontal="center"/>
    </xf>
    <xf numFmtId="3" fontId="15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 applyProtection="1">
      <alignment/>
      <protection/>
    </xf>
    <xf numFmtId="167" fontId="16" fillId="0" borderId="0" xfId="0" applyFont="1" applyBorder="1" applyAlignment="1">
      <alignment horizontal="left"/>
    </xf>
    <xf numFmtId="167" fontId="13" fillId="0" borderId="0" xfId="0" applyFont="1" applyAlignment="1">
      <alignment/>
    </xf>
    <xf numFmtId="167" fontId="0" fillId="0" borderId="0" xfId="0" applyFont="1" applyBorder="1" applyAlignment="1">
      <alignment horizontal="left"/>
    </xf>
    <xf numFmtId="167" fontId="17" fillId="0" borderId="0" xfId="0" applyFont="1" applyAlignment="1">
      <alignment/>
    </xf>
    <xf numFmtId="167" fontId="14" fillId="0" borderId="0" xfId="0" applyFont="1" applyBorder="1" applyAlignment="1">
      <alignment horizontal="left"/>
    </xf>
    <xf numFmtId="167" fontId="14" fillId="0" borderId="0" xfId="0" applyFont="1" applyBorder="1" applyAlignment="1">
      <alignment/>
    </xf>
    <xf numFmtId="165" fontId="14" fillId="0" borderId="0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 applyProtection="1">
      <alignment/>
      <protection/>
    </xf>
    <xf numFmtId="1" fontId="14" fillId="0" borderId="0" xfId="0" applyNumberFormat="1" applyFont="1" applyBorder="1" applyAlignment="1">
      <alignment/>
    </xf>
    <xf numFmtId="167" fontId="15" fillId="0" borderId="0" xfId="0" applyFont="1" applyBorder="1" applyAlignment="1">
      <alignment/>
    </xf>
    <xf numFmtId="164" fontId="14" fillId="0" borderId="0" xfId="0" applyNumberFormat="1" applyFont="1" applyBorder="1" applyAlignment="1" applyProtection="1">
      <alignment/>
      <protection/>
    </xf>
    <xf numFmtId="167" fontId="19" fillId="0" borderId="0" xfId="0" applyFont="1" applyBorder="1" applyAlignment="1">
      <alignment horizontal="left"/>
    </xf>
    <xf numFmtId="168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 applyProtection="1">
      <alignment/>
      <protection/>
    </xf>
    <xf numFmtId="1" fontId="19" fillId="0" borderId="0" xfId="0" applyNumberFormat="1" applyFont="1" applyBorder="1" applyAlignment="1" applyProtection="1">
      <alignment horizontal="left"/>
      <protection/>
    </xf>
    <xf numFmtId="167" fontId="19" fillId="0" borderId="0" xfId="0" applyFont="1" applyBorder="1" applyAlignment="1">
      <alignment horizontal="right"/>
    </xf>
    <xf numFmtId="168" fontId="14" fillId="0" borderId="0" xfId="0" applyNumberFormat="1" applyFont="1" applyBorder="1" applyAlignment="1">
      <alignment horizontal="right"/>
    </xf>
    <xf numFmtId="1" fontId="14" fillId="0" borderId="0" xfId="0" applyNumberFormat="1" applyFont="1" applyBorder="1" applyAlignment="1" applyProtection="1">
      <alignment horizontal="right"/>
      <protection/>
    </xf>
    <xf numFmtId="167" fontId="21" fillId="0" borderId="0" xfId="0" applyFont="1" applyAlignment="1">
      <alignment/>
    </xf>
    <xf numFmtId="167" fontId="20" fillId="0" borderId="0" xfId="0" applyFont="1" applyAlignment="1">
      <alignment horizontal="left"/>
    </xf>
    <xf numFmtId="167" fontId="20" fillId="0" borderId="0" xfId="0" applyFont="1" applyAlignment="1">
      <alignment/>
    </xf>
    <xf numFmtId="167" fontId="22" fillId="0" borderId="0" xfId="0" applyFont="1" applyAlignment="1">
      <alignment horizontal="left"/>
    </xf>
    <xf numFmtId="167" fontId="23" fillId="0" borderId="0" xfId="0" applyFont="1" applyAlignment="1">
      <alignment/>
    </xf>
    <xf numFmtId="167" fontId="22" fillId="0" borderId="0" xfId="0" applyFont="1" applyAlignment="1">
      <alignment/>
    </xf>
    <xf numFmtId="167" fontId="24" fillId="0" borderId="0" xfId="0" applyFont="1" applyAlignment="1">
      <alignment horizontal="left"/>
    </xf>
    <xf numFmtId="167" fontId="25" fillId="0" borderId="0" xfId="0" applyFont="1" applyAlignment="1">
      <alignment/>
    </xf>
    <xf numFmtId="167" fontId="26" fillId="0" borderId="0" xfId="0" applyFont="1" applyAlignment="1">
      <alignment horizontal="left"/>
    </xf>
    <xf numFmtId="167" fontId="26" fillId="0" borderId="0" xfId="0" applyFont="1" applyAlignment="1">
      <alignment/>
    </xf>
    <xf numFmtId="167" fontId="26" fillId="0" borderId="0" xfId="0" applyFont="1" applyBorder="1" applyAlignment="1">
      <alignment/>
    </xf>
    <xf numFmtId="167" fontId="25" fillId="0" borderId="0" xfId="0" applyFont="1" applyBorder="1" applyAlignment="1">
      <alignment/>
    </xf>
    <xf numFmtId="167" fontId="26" fillId="0" borderId="0" xfId="0" applyFont="1" applyBorder="1" applyAlignment="1">
      <alignment horizontal="left"/>
    </xf>
    <xf numFmtId="167" fontId="23" fillId="0" borderId="0" xfId="0" applyFont="1" applyBorder="1" applyAlignment="1">
      <alignment horizontal="left"/>
    </xf>
    <xf numFmtId="167" fontId="25" fillId="0" borderId="0" xfId="0" applyFont="1" applyBorder="1" applyAlignment="1">
      <alignment horizontal="right"/>
    </xf>
    <xf numFmtId="167" fontId="23" fillId="0" borderId="0" xfId="0" applyFont="1" applyBorder="1" applyAlignment="1">
      <alignment/>
    </xf>
    <xf numFmtId="167" fontId="26" fillId="0" borderId="0" xfId="0" applyFont="1" applyBorder="1" applyAlignment="1">
      <alignment horizontal="right"/>
    </xf>
    <xf numFmtId="167" fontId="27" fillId="0" borderId="0" xfId="0" applyFont="1" applyAlignment="1">
      <alignment horizontal="left"/>
    </xf>
    <xf numFmtId="167" fontId="28" fillId="0" borderId="0" xfId="0" applyFont="1" applyBorder="1" applyAlignment="1">
      <alignment/>
    </xf>
    <xf numFmtId="167" fontId="29" fillId="0" borderId="0" xfId="0" applyFont="1" applyBorder="1" applyAlignment="1">
      <alignment horizontal="left"/>
    </xf>
    <xf numFmtId="167" fontId="30" fillId="0" borderId="0" xfId="0" applyFont="1" applyBorder="1" applyAlignment="1">
      <alignment/>
    </xf>
    <xf numFmtId="167" fontId="29" fillId="0" borderId="0" xfId="0" applyFont="1" applyBorder="1" applyAlignment="1">
      <alignment/>
    </xf>
    <xf numFmtId="167" fontId="30" fillId="0" borderId="0" xfId="0" applyFont="1" applyAlignment="1">
      <alignment/>
    </xf>
    <xf numFmtId="167" fontId="28" fillId="0" borderId="0" xfId="0" applyFont="1" applyAlignment="1">
      <alignment horizontal="right"/>
    </xf>
    <xf numFmtId="167" fontId="28" fillId="0" borderId="0" xfId="0" applyFont="1" applyAlignment="1">
      <alignment horizontal="left"/>
    </xf>
    <xf numFmtId="167" fontId="29" fillId="0" borderId="0" xfId="0" applyFont="1" applyAlignment="1">
      <alignment horizontal="left"/>
    </xf>
    <xf numFmtId="167" fontId="29" fillId="0" borderId="0" xfId="0" applyFont="1" applyAlignment="1">
      <alignment/>
    </xf>
    <xf numFmtId="167" fontId="28" fillId="0" borderId="0" xfId="0" applyFont="1" applyAlignment="1">
      <alignment/>
    </xf>
    <xf numFmtId="167" fontId="24" fillId="0" borderId="0" xfId="0" applyFont="1" applyAlignment="1">
      <alignment/>
    </xf>
    <xf numFmtId="167" fontId="32" fillId="0" borderId="1" xfId="0" applyFont="1" applyBorder="1" applyAlignment="1">
      <alignment horizontal="left"/>
    </xf>
    <xf numFmtId="167" fontId="22" fillId="0" borderId="1" xfId="0" applyFont="1" applyBorder="1" applyAlignment="1">
      <alignment/>
    </xf>
    <xf numFmtId="167" fontId="23" fillId="0" borderId="1" xfId="0" applyFont="1" applyBorder="1" applyAlignment="1">
      <alignment/>
    </xf>
    <xf numFmtId="167" fontId="24" fillId="0" borderId="1" xfId="0" applyFont="1" applyBorder="1" applyAlignment="1">
      <alignment/>
    </xf>
    <xf numFmtId="167" fontId="22" fillId="0" borderId="1" xfId="0" applyFont="1" applyBorder="1" applyAlignment="1">
      <alignment horizontal="left"/>
    </xf>
    <xf numFmtId="167" fontId="23" fillId="0" borderId="1" xfId="0" applyFont="1" applyBorder="1" applyAlignment="1">
      <alignment horizontal="right"/>
    </xf>
    <xf numFmtId="164" fontId="23" fillId="0" borderId="0" xfId="0" applyNumberFormat="1" applyFont="1" applyBorder="1" applyAlignment="1" applyProtection="1">
      <alignment/>
      <protection/>
    </xf>
    <xf numFmtId="165" fontId="23" fillId="0" borderId="0" xfId="0" applyNumberFormat="1" applyFont="1" applyBorder="1" applyAlignment="1" applyProtection="1">
      <alignment/>
      <protection/>
    </xf>
    <xf numFmtId="166" fontId="23" fillId="0" borderId="0" xfId="0" applyNumberFormat="1" applyFont="1" applyBorder="1" applyAlignment="1" applyProtection="1">
      <alignment/>
      <protection/>
    </xf>
    <xf numFmtId="167" fontId="22" fillId="0" borderId="0" xfId="0" applyFont="1" applyBorder="1" applyAlignment="1">
      <alignment/>
    </xf>
    <xf numFmtId="167" fontId="23" fillId="0" borderId="0" xfId="0" applyFont="1" applyBorder="1" applyAlignment="1">
      <alignment horizontal="center"/>
    </xf>
    <xf numFmtId="167" fontId="0" fillId="0" borderId="0" xfId="0" applyFont="1" applyAlignment="1">
      <alignment horizontal="left"/>
    </xf>
    <xf numFmtId="167" fontId="27" fillId="0" borderId="0" xfId="0" applyFont="1" applyAlignment="1">
      <alignment/>
    </xf>
    <xf numFmtId="170" fontId="15" fillId="0" borderId="0" xfId="15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 horizontal="right"/>
      <protection/>
    </xf>
    <xf numFmtId="167" fontId="18" fillId="0" borderId="0" xfId="0" applyFont="1" applyFill="1" applyBorder="1" applyAlignment="1">
      <alignment horizontal="left"/>
    </xf>
    <xf numFmtId="41" fontId="18" fillId="0" borderId="0" xfId="15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167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167" fontId="13" fillId="0" borderId="0" xfId="0" applyFont="1" applyBorder="1" applyAlignment="1">
      <alignment horizontal="left"/>
    </xf>
    <xf numFmtId="3" fontId="0" fillId="0" borderId="0" xfId="0" applyNumberFormat="1" applyFill="1" applyBorder="1" applyAlignment="1" applyProtection="1">
      <alignment horizontal="right"/>
      <protection/>
    </xf>
    <xf numFmtId="3" fontId="0" fillId="0" borderId="0" xfId="0" applyNumberFormat="1" applyFill="1" applyBorder="1" applyAlignment="1">
      <alignment horizontal="right"/>
    </xf>
    <xf numFmtId="170" fontId="0" fillId="0" borderId="0" xfId="15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167" fontId="9" fillId="0" borderId="0" xfId="0" applyFont="1" applyBorder="1" applyAlignment="1">
      <alignment horizontal="left"/>
    </xf>
    <xf numFmtId="167" fontId="9" fillId="0" borderId="0" xfId="0" applyFont="1" applyBorder="1" applyAlignment="1">
      <alignment horizontal="center"/>
    </xf>
    <xf numFmtId="167" fontId="9" fillId="0" borderId="0" xfId="0" applyFont="1" applyFill="1" applyBorder="1" applyAlignment="1">
      <alignment horizontal="right"/>
    </xf>
    <xf numFmtId="1" fontId="9" fillId="0" borderId="0" xfId="0" applyNumberFormat="1" applyFont="1" applyBorder="1" applyAlignment="1">
      <alignment/>
    </xf>
    <xf numFmtId="165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>
      <alignment/>
    </xf>
    <xf numFmtId="167" fontId="35" fillId="0" borderId="0" xfId="0" applyFont="1" applyBorder="1" applyAlignment="1">
      <alignment horizontal="left"/>
    </xf>
    <xf numFmtId="168" fontId="9" fillId="0" borderId="0" xfId="0" applyNumberFormat="1" applyFont="1" applyBorder="1" applyAlignment="1">
      <alignment/>
    </xf>
    <xf numFmtId="1" fontId="35" fillId="0" borderId="0" xfId="0" applyNumberFormat="1" applyFont="1" applyBorder="1" applyAlignment="1" applyProtection="1">
      <alignment horizontal="left"/>
      <protection/>
    </xf>
    <xf numFmtId="167" fontId="9" fillId="0" borderId="0" xfId="0" applyFont="1" applyAlignment="1">
      <alignment/>
    </xf>
    <xf numFmtId="3" fontId="18" fillId="0" borderId="0" xfId="0" applyNumberFormat="1" applyFont="1" applyFill="1" applyBorder="1" applyAlignment="1">
      <alignment/>
    </xf>
    <xf numFmtId="170" fontId="0" fillId="0" borderId="0" xfId="15" applyNumberFormat="1" applyFill="1" applyAlignment="1">
      <alignment/>
    </xf>
    <xf numFmtId="167" fontId="18" fillId="0" borderId="0" xfId="0" applyFont="1" applyBorder="1" applyAlignment="1">
      <alignment horizontal="center"/>
    </xf>
    <xf numFmtId="3" fontId="36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167" fontId="23" fillId="0" borderId="0" xfId="0" applyFont="1" applyBorder="1" applyAlignment="1">
      <alignment/>
    </xf>
    <xf numFmtId="167" fontId="14" fillId="0" borderId="0" xfId="0" applyFont="1" applyAlignment="1">
      <alignment horizontal="left"/>
    </xf>
    <xf numFmtId="167" fontId="13" fillId="0" borderId="0" xfId="0" applyFont="1" applyBorder="1" applyAlignment="1">
      <alignment/>
    </xf>
    <xf numFmtId="167" fontId="21" fillId="0" borderId="0" xfId="0" applyFont="1" applyBorder="1" applyAlignment="1">
      <alignment horizontal="left"/>
    </xf>
    <xf numFmtId="167" fontId="37" fillId="0" borderId="0" xfId="0" applyFont="1" applyBorder="1" applyAlignment="1">
      <alignment horizontal="left"/>
    </xf>
    <xf numFmtId="3" fontId="37" fillId="0" borderId="0" xfId="0" applyNumberFormat="1" applyFont="1" applyBorder="1" applyAlignment="1">
      <alignment horizontal="right"/>
    </xf>
    <xf numFmtId="167" fontId="37" fillId="0" borderId="0" xfId="0" applyFont="1" applyBorder="1" applyAlignment="1">
      <alignment/>
    </xf>
    <xf numFmtId="1" fontId="37" fillId="0" borderId="0" xfId="0" applyNumberFormat="1" applyFont="1" applyBorder="1" applyAlignment="1" applyProtection="1">
      <alignment/>
      <protection/>
    </xf>
    <xf numFmtId="166" fontId="37" fillId="0" borderId="0" xfId="0" applyNumberFormat="1" applyFont="1" applyBorder="1" applyAlignment="1" applyProtection="1">
      <alignment/>
      <protection/>
    </xf>
    <xf numFmtId="1" fontId="21" fillId="0" borderId="0" xfId="0" applyNumberFormat="1" applyFont="1" applyBorder="1" applyAlignment="1">
      <alignment/>
    </xf>
    <xf numFmtId="170" fontId="37" fillId="0" borderId="0" xfId="15" applyNumberFormat="1" applyFont="1" applyBorder="1" applyAlignment="1">
      <alignment/>
    </xf>
    <xf numFmtId="1" fontId="38" fillId="0" borderId="0" xfId="0" applyNumberFormat="1" applyFont="1" applyBorder="1" applyAlignment="1">
      <alignment horizontal="left"/>
    </xf>
    <xf numFmtId="168" fontId="37" fillId="0" borderId="0" xfId="0" applyNumberFormat="1" applyFont="1" applyBorder="1" applyAlignment="1">
      <alignment/>
    </xf>
    <xf numFmtId="167" fontId="39" fillId="0" borderId="0" xfId="0" applyFont="1" applyBorder="1" applyAlignment="1">
      <alignment horizontal="left"/>
    </xf>
    <xf numFmtId="167" fontId="21" fillId="0" borderId="11" xfId="0" applyFont="1" applyBorder="1" applyAlignment="1">
      <alignment horizontal="left"/>
    </xf>
    <xf numFmtId="167" fontId="37" fillId="0" borderId="11" xfId="0" applyFont="1" applyBorder="1" applyAlignment="1">
      <alignment horizontal="left"/>
    </xf>
    <xf numFmtId="3" fontId="37" fillId="0" borderId="11" xfId="0" applyNumberFormat="1" applyFont="1" applyBorder="1" applyAlignment="1">
      <alignment horizontal="right"/>
    </xf>
    <xf numFmtId="167" fontId="37" fillId="0" borderId="11" xfId="0" applyFont="1" applyBorder="1" applyAlignment="1">
      <alignment/>
    </xf>
    <xf numFmtId="1" fontId="37" fillId="0" borderId="11" xfId="0" applyNumberFormat="1" applyFont="1" applyBorder="1" applyAlignment="1" applyProtection="1">
      <alignment/>
      <protection/>
    </xf>
    <xf numFmtId="166" fontId="37" fillId="0" borderId="11" xfId="0" applyNumberFormat="1" applyFont="1" applyBorder="1" applyAlignment="1" applyProtection="1">
      <alignment/>
      <protection/>
    </xf>
    <xf numFmtId="167" fontId="21" fillId="0" borderId="0" xfId="0" applyFont="1" applyBorder="1" applyAlignment="1">
      <alignment/>
    </xf>
    <xf numFmtId="3" fontId="37" fillId="0" borderId="11" xfId="0" applyNumberFormat="1" applyFont="1" applyBorder="1" applyAlignment="1" applyProtection="1">
      <alignment/>
      <protection/>
    </xf>
    <xf numFmtId="170" fontId="37" fillId="0" borderId="11" xfId="15" applyNumberFormat="1" applyFont="1" applyBorder="1" applyAlignment="1">
      <alignment/>
    </xf>
    <xf numFmtId="167" fontId="38" fillId="0" borderId="0" xfId="0" applyFont="1" applyAlignment="1">
      <alignment horizontal="left"/>
    </xf>
    <xf numFmtId="167" fontId="24" fillId="0" borderId="2" xfId="0" applyFont="1" applyBorder="1" applyAlignment="1">
      <alignment/>
    </xf>
    <xf numFmtId="167" fontId="32" fillId="0" borderId="2" xfId="0" applyFont="1" applyBorder="1" applyAlignment="1">
      <alignment horizontal="left"/>
    </xf>
    <xf numFmtId="167" fontId="23" fillId="0" borderId="2" xfId="0" applyFont="1" applyBorder="1" applyAlignment="1">
      <alignment/>
    </xf>
    <xf numFmtId="167" fontId="22" fillId="0" borderId="2" xfId="0" applyFont="1" applyBorder="1" applyAlignment="1">
      <alignment horizontal="left"/>
    </xf>
    <xf numFmtId="167" fontId="24" fillId="0" borderId="4" xfId="0" applyFont="1" applyBorder="1" applyAlignment="1">
      <alignment/>
    </xf>
    <xf numFmtId="167" fontId="32" fillId="0" borderId="4" xfId="0" applyFont="1" applyBorder="1" applyAlignment="1">
      <alignment horizontal="left"/>
    </xf>
    <xf numFmtId="167" fontId="23" fillId="0" borderId="4" xfId="0" applyFont="1" applyBorder="1" applyAlignment="1">
      <alignment horizontal="right"/>
    </xf>
    <xf numFmtId="167" fontId="22" fillId="0" borderId="4" xfId="0" applyFont="1" applyBorder="1" applyAlignment="1">
      <alignment/>
    </xf>
    <xf numFmtId="167" fontId="23" fillId="0" borderId="4" xfId="0" applyFont="1" applyBorder="1" applyAlignment="1">
      <alignment horizontal="center"/>
    </xf>
    <xf numFmtId="167" fontId="23" fillId="0" borderId="4" xfId="0" applyFont="1" applyBorder="1" applyAlignment="1">
      <alignment/>
    </xf>
    <xf numFmtId="167" fontId="22" fillId="0" borderId="4" xfId="0" applyFont="1" applyBorder="1" applyAlignment="1">
      <alignment horizontal="left"/>
    </xf>
    <xf numFmtId="167" fontId="40" fillId="0" borderId="0" xfId="0" applyFont="1" applyAlignment="1">
      <alignment horizontal="left"/>
    </xf>
    <xf numFmtId="167" fontId="40" fillId="0" borderId="1" xfId="0" applyFont="1" applyBorder="1" applyAlignment="1">
      <alignment/>
    </xf>
    <xf numFmtId="167" fontId="20" fillId="0" borderId="1" xfId="0" applyFont="1" applyBorder="1" applyAlignment="1">
      <alignment/>
    </xf>
    <xf numFmtId="167" fontId="21" fillId="0" borderId="1" xfId="0" applyFont="1" applyBorder="1" applyAlignment="1">
      <alignment/>
    </xf>
    <xf numFmtId="167" fontId="38" fillId="0" borderId="0" xfId="0" applyFont="1" applyAlignment="1">
      <alignment/>
    </xf>
    <xf numFmtId="167" fontId="21" fillId="0" borderId="0" xfId="0" applyFont="1" applyAlignment="1">
      <alignment horizontal="left"/>
    </xf>
    <xf numFmtId="167" fontId="23" fillId="0" borderId="0" xfId="0" applyFont="1" applyAlignment="1">
      <alignment horizontal="left"/>
    </xf>
    <xf numFmtId="3" fontId="37" fillId="0" borderId="0" xfId="0" applyNumberFormat="1" applyFont="1" applyBorder="1" applyAlignment="1">
      <alignment/>
    </xf>
    <xf numFmtId="1" fontId="37" fillId="0" borderId="0" xfId="0" applyNumberFormat="1" applyFont="1" applyBorder="1" applyAlignment="1">
      <alignment/>
    </xf>
    <xf numFmtId="164" fontId="37" fillId="0" borderId="0" xfId="0" applyNumberFormat="1" applyFont="1" applyBorder="1" applyAlignment="1" applyProtection="1">
      <alignment/>
      <protection/>
    </xf>
    <xf numFmtId="165" fontId="37" fillId="0" borderId="0" xfId="0" applyNumberFormat="1" applyFont="1" applyBorder="1" applyAlignment="1" applyProtection="1">
      <alignment/>
      <protection/>
    </xf>
    <xf numFmtId="1" fontId="39" fillId="0" borderId="0" xfId="0" applyNumberFormat="1" applyFont="1" applyBorder="1" applyAlignment="1" applyProtection="1">
      <alignment horizontal="left"/>
      <protection/>
    </xf>
    <xf numFmtId="167" fontId="38" fillId="0" borderId="0" xfId="0" applyFont="1" applyBorder="1" applyAlignment="1">
      <alignment horizontal="left"/>
    </xf>
    <xf numFmtId="167" fontId="39" fillId="0" borderId="0" xfId="0" applyFont="1" applyBorder="1" applyAlignment="1">
      <alignment horizontal="right"/>
    </xf>
    <xf numFmtId="49" fontId="38" fillId="0" borderId="0" xfId="0" applyNumberFormat="1" applyFont="1" applyBorder="1" applyAlignment="1">
      <alignment horizontal="left"/>
    </xf>
    <xf numFmtId="3" fontId="37" fillId="0" borderId="11" xfId="0" applyNumberFormat="1" applyFont="1" applyBorder="1" applyAlignment="1">
      <alignment/>
    </xf>
    <xf numFmtId="167" fontId="39" fillId="0" borderId="11" xfId="0" applyFont="1" applyBorder="1" applyAlignment="1">
      <alignment horizontal="left"/>
    </xf>
    <xf numFmtId="1" fontId="37" fillId="0" borderId="11" xfId="0" applyNumberFormat="1" applyFont="1" applyBorder="1" applyAlignment="1">
      <alignment/>
    </xf>
    <xf numFmtId="168" fontId="37" fillId="0" borderId="0" xfId="0" applyNumberFormat="1" applyFont="1" applyBorder="1" applyAlignment="1">
      <alignment horizontal="right"/>
    </xf>
    <xf numFmtId="1" fontId="37" fillId="0" borderId="0" xfId="0" applyNumberFormat="1" applyFont="1" applyBorder="1" applyAlignment="1" applyProtection="1">
      <alignment horizontal="right"/>
      <protection/>
    </xf>
    <xf numFmtId="164" fontId="37" fillId="0" borderId="11" xfId="0" applyNumberFormat="1" applyFont="1" applyBorder="1" applyAlignment="1" applyProtection="1">
      <alignment/>
      <protection/>
    </xf>
    <xf numFmtId="165" fontId="37" fillId="0" borderId="11" xfId="0" applyNumberFormat="1" applyFont="1" applyBorder="1" applyAlignment="1" applyProtection="1">
      <alignment/>
      <protection/>
    </xf>
    <xf numFmtId="1" fontId="39" fillId="0" borderId="11" xfId="0" applyNumberFormat="1" applyFont="1" applyBorder="1" applyAlignment="1" applyProtection="1">
      <alignment horizontal="left"/>
      <protection/>
    </xf>
    <xf numFmtId="167" fontId="38" fillId="0" borderId="0" xfId="0" applyFont="1" applyBorder="1" applyAlignment="1" quotePrefix="1">
      <alignment/>
    </xf>
    <xf numFmtId="167" fontId="37" fillId="0" borderId="0" xfId="0" applyFont="1" applyAlignment="1">
      <alignment horizontal="left"/>
    </xf>
    <xf numFmtId="1" fontId="38" fillId="0" borderId="0" xfId="0" applyNumberFormat="1" applyFont="1" applyBorder="1" applyAlignment="1" applyProtection="1">
      <alignment horizontal="left"/>
      <protection/>
    </xf>
    <xf numFmtId="167" fontId="38" fillId="0" borderId="0" xfId="0" applyFont="1" applyBorder="1" applyAlignment="1">
      <alignment/>
    </xf>
    <xf numFmtId="167" fontId="28" fillId="0" borderId="1" xfId="0" applyFont="1" applyBorder="1" applyAlignment="1">
      <alignment horizontal="left"/>
    </xf>
    <xf numFmtId="167" fontId="9" fillId="0" borderId="0" xfId="0" applyFont="1" applyBorder="1" applyAlignment="1">
      <alignment/>
    </xf>
    <xf numFmtId="167" fontId="35" fillId="0" borderId="0" xfId="0" applyFont="1" applyBorder="1" applyAlignment="1">
      <alignment/>
    </xf>
    <xf numFmtId="167" fontId="23" fillId="0" borderId="0" xfId="0" applyFont="1" applyBorder="1" applyAlignment="1">
      <alignment horizontal="center"/>
    </xf>
    <xf numFmtId="167" fontId="0" fillId="0" borderId="0" xfId="0" applyFont="1" applyAlignment="1">
      <alignment/>
    </xf>
    <xf numFmtId="167" fontId="23" fillId="0" borderId="1" xfId="0" applyFont="1" applyBorder="1" applyAlignment="1">
      <alignment horizontal="left"/>
    </xf>
    <xf numFmtId="167" fontId="0" fillId="0" borderId="1" xfId="0" applyFont="1" applyBorder="1" applyAlignment="1">
      <alignment horizontal="left"/>
    </xf>
    <xf numFmtId="167" fontId="23" fillId="0" borderId="7" xfId="0" applyFont="1" applyBorder="1" applyAlignment="1">
      <alignment horizontal="center"/>
    </xf>
    <xf numFmtId="167" fontId="0" fillId="0" borderId="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2"/>
  <sheetViews>
    <sheetView zoomScale="70" zoomScaleNormal="70" workbookViewId="0" topLeftCell="B41">
      <selection activeCell="K49" sqref="K49"/>
    </sheetView>
  </sheetViews>
  <sheetFormatPr defaultColWidth="12.6640625" defaultRowHeight="15"/>
  <cols>
    <col min="1" max="1" width="15.88671875" style="0" customWidth="1"/>
    <col min="2" max="2" width="5.77734375" style="0" customWidth="1"/>
    <col min="4" max="4" width="5.10546875" style="0" customWidth="1"/>
    <col min="6" max="6" width="3.77734375" style="0" customWidth="1"/>
    <col min="8" max="8" width="3.77734375" style="0" customWidth="1"/>
    <col min="9" max="9" width="16.10546875" style="0" customWidth="1"/>
    <col min="10" max="10" width="5.77734375" style="0" customWidth="1"/>
    <col min="11" max="11" width="13.77734375" style="0" customWidth="1"/>
    <col min="12" max="12" width="3.77734375" style="0" customWidth="1"/>
    <col min="13" max="13" width="11.10546875" style="0" customWidth="1"/>
    <col min="14" max="14" width="3.77734375" style="0" customWidth="1"/>
    <col min="15" max="15" width="9.6640625" style="0" customWidth="1"/>
    <col min="16" max="16" width="4.4453125" style="0" customWidth="1"/>
    <col min="17" max="17" width="15.4453125" style="0" customWidth="1"/>
    <col min="18" max="18" width="3.10546875" style="0" customWidth="1"/>
    <col min="20" max="20" width="3.5546875" style="0" customWidth="1"/>
    <col min="22" max="22" width="3.77734375" style="0" customWidth="1"/>
    <col min="25" max="25" width="14.88671875" style="0" customWidth="1"/>
    <col min="26" max="26" width="4.6640625" style="0" customWidth="1"/>
    <col min="28" max="28" width="4.21484375" style="0" customWidth="1"/>
    <col min="30" max="30" width="4.99609375" style="0" customWidth="1"/>
    <col min="32" max="32" width="4.5546875" style="0" customWidth="1"/>
    <col min="34" max="34" width="2.99609375" style="0" customWidth="1"/>
  </cols>
  <sheetData>
    <row r="1" spans="1:17" ht="2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3"/>
      <c r="I2" s="4"/>
      <c r="Q2" s="5"/>
    </row>
    <row r="3" spans="1:9" ht="18">
      <c r="A3" s="6" t="s">
        <v>38</v>
      </c>
      <c r="I3" s="7"/>
    </row>
    <row r="4" spans="1:35" ht="18">
      <c r="A4" s="6" t="s">
        <v>69</v>
      </c>
      <c r="I4" s="7"/>
      <c r="AG4" s="18"/>
      <c r="AH4" s="18"/>
      <c r="AI4" s="18"/>
    </row>
    <row r="5" spans="1:35" ht="18">
      <c r="A5" s="6"/>
      <c r="I5" s="7"/>
      <c r="K5" s="3"/>
      <c r="AG5" s="18"/>
      <c r="AH5" s="18"/>
      <c r="AI5" s="18"/>
    </row>
    <row r="6" spans="1:35" ht="16.5" thickBot="1">
      <c r="A6" s="3" t="s">
        <v>39</v>
      </c>
      <c r="B6" s="3"/>
      <c r="C6" s="4"/>
      <c r="D6" s="4"/>
      <c r="E6" s="4"/>
      <c r="I6" s="3" t="s">
        <v>40</v>
      </c>
      <c r="J6" s="4"/>
      <c r="K6" s="4"/>
      <c r="L6" s="4"/>
      <c r="M6" s="4"/>
      <c r="AG6" s="18"/>
      <c r="AH6" s="18"/>
      <c r="AI6" s="18"/>
    </row>
    <row r="7" spans="1:35" ht="15.75">
      <c r="A7" s="8"/>
      <c r="B7" s="8"/>
      <c r="C7" s="9"/>
      <c r="D7" s="9"/>
      <c r="E7" s="10" t="s">
        <v>53</v>
      </c>
      <c r="F7" s="9"/>
      <c r="G7" s="9"/>
      <c r="I7" s="8"/>
      <c r="J7" s="9"/>
      <c r="K7" s="9"/>
      <c r="L7" s="9"/>
      <c r="M7" s="10" t="s">
        <v>56</v>
      </c>
      <c r="N7" s="9"/>
      <c r="O7" s="9"/>
      <c r="AG7" s="18"/>
      <c r="AH7" s="18"/>
      <c r="AI7" s="18"/>
    </row>
    <row r="8" spans="1:35" ht="15.75">
      <c r="A8" s="4"/>
      <c r="B8" s="4"/>
      <c r="E8" s="11"/>
      <c r="F8" s="11"/>
      <c r="G8" s="12" t="s">
        <v>43</v>
      </c>
      <c r="I8" s="4"/>
      <c r="M8" s="11"/>
      <c r="N8" s="11"/>
      <c r="O8" s="12" t="s">
        <v>43</v>
      </c>
      <c r="AG8" s="18"/>
      <c r="AH8" s="18"/>
      <c r="AI8" s="18"/>
    </row>
    <row r="9" spans="1:35" ht="16.5" thickBot="1">
      <c r="A9" s="13"/>
      <c r="B9" s="13"/>
      <c r="C9" s="14" t="s">
        <v>62</v>
      </c>
      <c r="D9" s="15"/>
      <c r="E9" s="16" t="s">
        <v>46</v>
      </c>
      <c r="F9" s="15"/>
      <c r="G9" s="16" t="s">
        <v>47</v>
      </c>
      <c r="I9" s="13"/>
      <c r="J9" s="15"/>
      <c r="K9" s="14" t="s">
        <v>62</v>
      </c>
      <c r="L9" s="15"/>
      <c r="M9" s="16" t="s">
        <v>46</v>
      </c>
      <c r="N9" s="15"/>
      <c r="O9" s="16" t="s">
        <v>47</v>
      </c>
      <c r="AG9" s="18"/>
      <c r="AH9" s="18"/>
      <c r="AI9" s="18"/>
    </row>
    <row r="10" spans="33:35" ht="18">
      <c r="AG10" s="18"/>
      <c r="AH10" s="27"/>
      <c r="AI10" s="18"/>
    </row>
    <row r="11" spans="1:35" s="68" customFormat="1" ht="18">
      <c r="A11" s="69" t="s">
        <v>59</v>
      </c>
      <c r="B11" s="71">
        <v>31</v>
      </c>
      <c r="C11" s="64">
        <v>3840</v>
      </c>
      <c r="D11" s="72"/>
      <c r="E11" s="80">
        <v>56.033853786662775</v>
      </c>
      <c r="F11" s="72"/>
      <c r="G11" s="74">
        <v>81.77390074226521</v>
      </c>
      <c r="H11" s="75"/>
      <c r="I11" s="69" t="s">
        <v>50</v>
      </c>
      <c r="J11" s="72"/>
      <c r="K11" s="127">
        <v>1</v>
      </c>
      <c r="L11" s="72"/>
      <c r="M11" s="80">
        <v>3.4965034965034967</v>
      </c>
      <c r="N11" s="72"/>
      <c r="O11" s="74">
        <v>23.608391608391607</v>
      </c>
      <c r="P11" s="75"/>
      <c r="AG11" s="167"/>
      <c r="AH11" s="67"/>
      <c r="AI11" s="167"/>
    </row>
    <row r="12" spans="1:35" s="68" customFormat="1" ht="18">
      <c r="A12" s="69" t="s">
        <v>12</v>
      </c>
      <c r="B12" s="71">
        <v>1</v>
      </c>
      <c r="C12" s="64">
        <v>3103</v>
      </c>
      <c r="D12" s="72"/>
      <c r="E12" s="80">
        <v>59.57569357780551</v>
      </c>
      <c r="F12" s="72"/>
      <c r="G12" s="74">
        <v>86.94274129049195</v>
      </c>
      <c r="H12" s="75"/>
      <c r="I12" s="69" t="s">
        <v>25</v>
      </c>
      <c r="J12" s="72"/>
      <c r="K12" s="127">
        <v>106</v>
      </c>
      <c r="L12" s="72"/>
      <c r="M12" s="80">
        <v>6.630387189591543</v>
      </c>
      <c r="N12" s="72"/>
      <c r="O12" s="74">
        <v>44.7683743041221</v>
      </c>
      <c r="P12" s="75"/>
      <c r="AG12" s="167"/>
      <c r="AH12" s="67"/>
      <c r="AI12" s="167"/>
    </row>
    <row r="13" spans="1:35" s="68" customFormat="1" ht="18">
      <c r="A13" s="69" t="s">
        <v>31</v>
      </c>
      <c r="B13" s="71">
        <v>21</v>
      </c>
      <c r="C13" s="64">
        <v>275</v>
      </c>
      <c r="D13" s="72"/>
      <c r="E13" s="80">
        <v>61.07039751276926</v>
      </c>
      <c r="F13" s="72"/>
      <c r="G13" s="74">
        <v>89.12406138462926</v>
      </c>
      <c r="H13" s="75"/>
      <c r="I13" s="69" t="s">
        <v>17</v>
      </c>
      <c r="J13" s="72"/>
      <c r="K13" s="127">
        <v>50</v>
      </c>
      <c r="L13" s="72"/>
      <c r="M13" s="80">
        <v>9.347541596560104</v>
      </c>
      <c r="N13" s="79"/>
      <c r="O13" s="74">
        <v>63.11460085997383</v>
      </c>
      <c r="P13" s="75"/>
      <c r="AG13" s="167"/>
      <c r="AH13" s="67"/>
      <c r="AI13" s="167"/>
    </row>
    <row r="14" spans="1:35" s="68" customFormat="1" ht="18">
      <c r="A14" s="69" t="s">
        <v>25</v>
      </c>
      <c r="B14" s="71">
        <v>14</v>
      </c>
      <c r="C14" s="64">
        <v>993</v>
      </c>
      <c r="D14" s="72"/>
      <c r="E14" s="80">
        <v>62.11296678551323</v>
      </c>
      <c r="F14" s="78"/>
      <c r="G14" s="74">
        <v>90.64555152790749</v>
      </c>
      <c r="H14" s="75"/>
      <c r="I14" s="69" t="s">
        <v>31</v>
      </c>
      <c r="J14" s="72"/>
      <c r="K14" s="127">
        <v>43</v>
      </c>
      <c r="L14" s="72"/>
      <c r="M14" s="80">
        <v>9.549189429269376</v>
      </c>
      <c r="N14" s="72"/>
      <c r="O14" s="74">
        <v>64.47612702642682</v>
      </c>
      <c r="P14" s="75"/>
      <c r="AG14" s="167"/>
      <c r="AH14" s="67"/>
      <c r="AI14" s="167"/>
    </row>
    <row r="15" spans="1:35" s="68" customFormat="1" ht="18">
      <c r="A15" s="69" t="s">
        <v>28</v>
      </c>
      <c r="B15" s="71">
        <v>17</v>
      </c>
      <c r="C15" s="64">
        <v>554</v>
      </c>
      <c r="D15" s="72"/>
      <c r="E15" s="80">
        <v>62.37333933798694</v>
      </c>
      <c r="F15" s="72"/>
      <c r="G15" s="74">
        <v>91.02553037682013</v>
      </c>
      <c r="H15" s="75"/>
      <c r="I15" s="69" t="s">
        <v>28</v>
      </c>
      <c r="J15" s="72"/>
      <c r="K15" s="127">
        <v>87</v>
      </c>
      <c r="L15" s="72"/>
      <c r="M15" s="80">
        <v>9.79509119567665</v>
      </c>
      <c r="N15" s="72"/>
      <c r="O15" s="74">
        <v>66.13645575320874</v>
      </c>
      <c r="P15" s="75"/>
      <c r="AG15" s="167"/>
      <c r="AH15" s="67"/>
      <c r="AI15" s="167"/>
    </row>
    <row r="16" spans="1:34" s="68" customFormat="1" ht="18">
      <c r="A16" s="69" t="s">
        <v>13</v>
      </c>
      <c r="B16" s="71">
        <v>2</v>
      </c>
      <c r="C16" s="64">
        <v>347</v>
      </c>
      <c r="D16" s="72"/>
      <c r="E16" s="80">
        <v>68.52290679304897</v>
      </c>
      <c r="F16" s="72"/>
      <c r="G16" s="74">
        <v>100</v>
      </c>
      <c r="H16" s="75"/>
      <c r="I16" s="69" t="s">
        <v>20</v>
      </c>
      <c r="J16" s="72"/>
      <c r="K16" s="127">
        <v>900</v>
      </c>
      <c r="L16" s="72"/>
      <c r="M16" s="80">
        <v>10.939190256827878</v>
      </c>
      <c r="N16" s="72"/>
      <c r="O16" s="74">
        <v>73.86141261410182</v>
      </c>
      <c r="P16" s="75"/>
      <c r="AH16" s="67"/>
    </row>
    <row r="17" spans="1:34" s="68" customFormat="1" ht="18">
      <c r="A17" s="23" t="s">
        <v>32</v>
      </c>
      <c r="B17" s="71">
        <v>23</v>
      </c>
      <c r="C17" s="64">
        <v>544</v>
      </c>
      <c r="D17" s="72"/>
      <c r="E17" s="80">
        <v>75.51360355358135</v>
      </c>
      <c r="F17" s="72"/>
      <c r="G17" s="74">
        <v>110.20198512833889</v>
      </c>
      <c r="H17" s="75"/>
      <c r="I17" s="69" t="s">
        <v>18</v>
      </c>
      <c r="J17" s="72"/>
      <c r="K17" s="127">
        <v>62</v>
      </c>
      <c r="L17" s="72"/>
      <c r="M17" s="80">
        <v>11.966801775718974</v>
      </c>
      <c r="N17" s="72"/>
      <c r="O17" s="74">
        <v>80.79984558965451</v>
      </c>
      <c r="P17" s="75"/>
      <c r="AH17" s="67"/>
    </row>
    <row r="18" spans="1:34" s="68" customFormat="1" ht="18">
      <c r="A18" s="69" t="s">
        <v>35</v>
      </c>
      <c r="B18" s="71">
        <v>26</v>
      </c>
      <c r="C18" s="64">
        <v>10060</v>
      </c>
      <c r="D18" s="72"/>
      <c r="E18" s="80">
        <v>79.03088960814505</v>
      </c>
      <c r="F18" s="72"/>
      <c r="G18" s="74">
        <v>115.33499278837076</v>
      </c>
      <c r="H18" s="75"/>
      <c r="I18" s="69" t="s">
        <v>34</v>
      </c>
      <c r="J18" s="72"/>
      <c r="K18" s="127">
        <v>372</v>
      </c>
      <c r="L18" s="72"/>
      <c r="M18" s="80">
        <v>11.968341805546618</v>
      </c>
      <c r="N18" s="72"/>
      <c r="O18" s="74">
        <v>80.81024387105077</v>
      </c>
      <c r="P18" s="75"/>
      <c r="AH18" s="67"/>
    </row>
    <row r="19" spans="1:34" s="68" customFormat="1" ht="18">
      <c r="A19" s="69" t="s">
        <v>17</v>
      </c>
      <c r="B19" s="71">
        <v>6</v>
      </c>
      <c r="C19" s="64">
        <v>431</v>
      </c>
      <c r="D19" s="72"/>
      <c r="E19" s="80">
        <v>80.5758085623481</v>
      </c>
      <c r="F19" s="72"/>
      <c r="G19" s="74">
        <v>117.58959497398583</v>
      </c>
      <c r="H19" s="75"/>
      <c r="I19" s="69" t="s">
        <v>59</v>
      </c>
      <c r="J19" s="72"/>
      <c r="K19" s="127">
        <v>918</v>
      </c>
      <c r="L19" s="72"/>
      <c r="M19" s="80">
        <v>13.39559317087407</v>
      </c>
      <c r="N19" s="72"/>
      <c r="O19" s="74">
        <v>90.44704508974172</v>
      </c>
      <c r="P19" s="75"/>
      <c r="AH19" s="67"/>
    </row>
    <row r="20" spans="1:34" s="68" customFormat="1" ht="18">
      <c r="A20" s="69" t="s">
        <v>18</v>
      </c>
      <c r="B20" s="71">
        <v>7</v>
      </c>
      <c r="C20" s="64">
        <v>433</v>
      </c>
      <c r="D20" s="72"/>
      <c r="E20" s="80">
        <v>83.57459949816638</v>
      </c>
      <c r="F20" s="72"/>
      <c r="G20" s="74">
        <v>121.96592848954309</v>
      </c>
      <c r="H20" s="75"/>
      <c r="I20" s="69" t="s">
        <v>36</v>
      </c>
      <c r="J20" s="72"/>
      <c r="K20" s="127">
        <v>52</v>
      </c>
      <c r="L20" s="72"/>
      <c r="M20" s="80">
        <v>13.506493506493506</v>
      </c>
      <c r="N20" s="72"/>
      <c r="O20" s="74">
        <v>91.19584415584414</v>
      </c>
      <c r="P20" s="75"/>
      <c r="AH20" s="67"/>
    </row>
    <row r="21" spans="1:34" s="68" customFormat="1" ht="18">
      <c r="A21" s="69" t="s">
        <v>50</v>
      </c>
      <c r="B21" s="71">
        <v>29</v>
      </c>
      <c r="C21" s="64">
        <v>24</v>
      </c>
      <c r="D21" s="72"/>
      <c r="E21" s="80">
        <v>83.91608391608392</v>
      </c>
      <c r="F21" s="72"/>
      <c r="G21" s="74">
        <v>122.46427923661354</v>
      </c>
      <c r="H21" s="75"/>
      <c r="I21" s="69" t="s">
        <v>16</v>
      </c>
      <c r="J21" s="72"/>
      <c r="K21" s="127">
        <v>142</v>
      </c>
      <c r="L21" s="72"/>
      <c r="M21" s="80">
        <v>13.836110299132807</v>
      </c>
      <c r="N21" s="72"/>
      <c r="O21" s="74">
        <v>93.42141673974471</v>
      </c>
      <c r="P21" s="75"/>
      <c r="AH21" s="67"/>
    </row>
    <row r="22" spans="1:34" s="68" customFormat="1" ht="18">
      <c r="A22" s="69" t="s">
        <v>20</v>
      </c>
      <c r="B22" s="71">
        <v>9</v>
      </c>
      <c r="C22" s="64">
        <v>6977</v>
      </c>
      <c r="D22" s="72"/>
      <c r="E22" s="80">
        <v>84.8030338020979</v>
      </c>
      <c r="F22" s="72"/>
      <c r="G22" s="74">
        <v>123.75866373885411</v>
      </c>
      <c r="H22" s="75"/>
      <c r="I22" s="69" t="s">
        <v>19</v>
      </c>
      <c r="J22" s="72"/>
      <c r="K22" s="127">
        <v>822</v>
      </c>
      <c r="L22" s="72"/>
      <c r="M22" s="80">
        <v>13.923000050813869</v>
      </c>
      <c r="N22" s="72"/>
      <c r="O22" s="74">
        <v>94.00809634309523</v>
      </c>
      <c r="P22" s="75"/>
      <c r="AH22" s="67"/>
    </row>
    <row r="23" spans="1:34" s="68" customFormat="1" ht="18">
      <c r="A23" s="69" t="s">
        <v>61</v>
      </c>
      <c r="B23" s="71">
        <v>3</v>
      </c>
      <c r="C23" s="64">
        <v>148</v>
      </c>
      <c r="D23" s="72"/>
      <c r="E23" s="80">
        <v>87.62581409117821</v>
      </c>
      <c r="F23" s="72"/>
      <c r="G23" s="74">
        <v>127.87813330193846</v>
      </c>
      <c r="H23" s="75"/>
      <c r="I23" s="69" t="s">
        <v>12</v>
      </c>
      <c r="J23" s="72"/>
      <c r="K23" s="127">
        <v>751</v>
      </c>
      <c r="L23" s="72"/>
      <c r="M23" s="80">
        <v>14.418738600364788</v>
      </c>
      <c r="N23" s="72"/>
      <c r="O23" s="74">
        <v>97.35532302966304</v>
      </c>
      <c r="P23" s="75"/>
      <c r="AH23" s="67"/>
    </row>
    <row r="24" spans="1:34" s="68" customFormat="1" ht="18">
      <c r="A24" s="69" t="s">
        <v>33</v>
      </c>
      <c r="B24" s="71">
        <v>24</v>
      </c>
      <c r="C24" s="64">
        <v>1737</v>
      </c>
      <c r="D24" s="72"/>
      <c r="E24" s="80">
        <v>89.47612424663885</v>
      </c>
      <c r="F24" s="72"/>
      <c r="G24" s="74">
        <v>130.57841302160782</v>
      </c>
      <c r="H24" s="75"/>
      <c r="I24" s="23" t="s">
        <v>32</v>
      </c>
      <c r="J24" s="72"/>
      <c r="K24" s="127">
        <v>104</v>
      </c>
      <c r="L24" s="72"/>
      <c r="M24" s="80">
        <v>14.436424208772905</v>
      </c>
      <c r="N24" s="72"/>
      <c r="O24" s="74">
        <v>97.47473625763465</v>
      </c>
      <c r="P24" s="75"/>
      <c r="AH24" s="67"/>
    </row>
    <row r="25" spans="1:34" s="68" customFormat="1" ht="18">
      <c r="A25" s="69" t="s">
        <v>34</v>
      </c>
      <c r="B25" s="71">
        <v>25</v>
      </c>
      <c r="C25" s="64">
        <v>2927</v>
      </c>
      <c r="D25" s="72"/>
      <c r="E25" s="80">
        <v>94.17025931407245</v>
      </c>
      <c r="F25" s="72"/>
      <c r="G25" s="74">
        <v>137.42887411137258</v>
      </c>
      <c r="H25" s="75"/>
      <c r="I25" s="69" t="s">
        <v>15</v>
      </c>
      <c r="J25" s="72"/>
      <c r="K25" s="127">
        <v>117</v>
      </c>
      <c r="L25" s="72"/>
      <c r="M25" s="80">
        <v>14.566733067729084</v>
      </c>
      <c r="N25" s="72"/>
      <c r="O25" s="74">
        <v>98.35458167330677</v>
      </c>
      <c r="P25" s="75"/>
      <c r="AH25" s="67"/>
    </row>
    <row r="26" spans="1:34" s="68" customFormat="1" ht="18">
      <c r="A26" s="69" t="s">
        <v>60</v>
      </c>
      <c r="B26" s="71">
        <v>18</v>
      </c>
      <c r="C26" s="64">
        <v>39724</v>
      </c>
      <c r="D26" s="66"/>
      <c r="E26" s="80">
        <v>105.6115788830015</v>
      </c>
      <c r="F26" s="72"/>
      <c r="G26" s="74">
        <v>154.12594681945808</v>
      </c>
      <c r="H26" s="75"/>
      <c r="I26" s="69" t="s">
        <v>68</v>
      </c>
      <c r="J26" s="72"/>
      <c r="K26" s="127">
        <v>848</v>
      </c>
      <c r="L26" s="72"/>
      <c r="M26" s="80">
        <v>14.660120323629071</v>
      </c>
      <c r="N26" s="72"/>
      <c r="O26" s="74">
        <v>98.98513242514349</v>
      </c>
      <c r="P26" s="75"/>
      <c r="AH26" s="67"/>
    </row>
    <row r="27" spans="1:34" s="68" customFormat="1" ht="18">
      <c r="A27" s="69" t="s">
        <v>22</v>
      </c>
      <c r="B27" s="71">
        <v>11</v>
      </c>
      <c r="C27" s="64">
        <v>411</v>
      </c>
      <c r="D27" s="72"/>
      <c r="E27" s="80">
        <v>107.05912998176609</v>
      </c>
      <c r="F27" s="72"/>
      <c r="G27" s="74">
        <v>156.23845366791457</v>
      </c>
      <c r="H27" s="75"/>
      <c r="I27" s="69" t="s">
        <v>13</v>
      </c>
      <c r="J27" s="72"/>
      <c r="K27" s="127">
        <v>75</v>
      </c>
      <c r="L27" s="72"/>
      <c r="M27" s="80">
        <v>14.810426540284361</v>
      </c>
      <c r="N27" s="72"/>
      <c r="O27" s="74">
        <v>100</v>
      </c>
      <c r="P27" s="75"/>
      <c r="AH27" s="67"/>
    </row>
    <row r="28" spans="1:34" s="68" customFormat="1" ht="18">
      <c r="A28" s="69" t="s">
        <v>68</v>
      </c>
      <c r="B28" s="71">
        <v>12</v>
      </c>
      <c r="C28" s="64">
        <v>6410</v>
      </c>
      <c r="D28" s="72"/>
      <c r="E28" s="80">
        <v>110.81529631422447</v>
      </c>
      <c r="F28" s="72"/>
      <c r="G28" s="74">
        <v>161.72007508219963</v>
      </c>
      <c r="H28" s="75"/>
      <c r="I28" s="69" t="s">
        <v>33</v>
      </c>
      <c r="J28" s="72"/>
      <c r="K28" s="127">
        <v>290</v>
      </c>
      <c r="L28" s="72"/>
      <c r="M28" s="80">
        <v>14.938443311183228</v>
      </c>
      <c r="N28" s="72"/>
      <c r="O28" s="74">
        <v>100.86436923710916</v>
      </c>
      <c r="P28" s="75"/>
      <c r="AH28" s="67"/>
    </row>
    <row r="29" spans="1:34" s="68" customFormat="1" ht="18">
      <c r="A29" s="69" t="s">
        <v>36</v>
      </c>
      <c r="B29" s="71">
        <v>27</v>
      </c>
      <c r="C29" s="64">
        <v>455</v>
      </c>
      <c r="D29" s="72"/>
      <c r="E29" s="80">
        <v>118.18181818181817</v>
      </c>
      <c r="F29" s="72"/>
      <c r="G29" s="74">
        <v>172.47052659156404</v>
      </c>
      <c r="H29" s="75"/>
      <c r="I29" s="69" t="s">
        <v>60</v>
      </c>
      <c r="J29" s="72"/>
      <c r="K29" s="127">
        <v>5650</v>
      </c>
      <c r="L29" s="72"/>
      <c r="M29" s="80">
        <v>15.02128236554623</v>
      </c>
      <c r="N29" s="72"/>
      <c r="O29" s="74">
        <v>101.42369853216815</v>
      </c>
      <c r="P29" s="75"/>
      <c r="AH29" s="67"/>
    </row>
    <row r="30" spans="1:34" s="68" customFormat="1" ht="18">
      <c r="A30" s="23" t="s">
        <v>30</v>
      </c>
      <c r="B30" s="71">
        <v>20</v>
      </c>
      <c r="C30" s="64">
        <v>1239</v>
      </c>
      <c r="D30" s="72"/>
      <c r="E30" s="80">
        <v>121.47058823529413</v>
      </c>
      <c r="F30" s="72"/>
      <c r="G30" s="74">
        <v>177.27004577046958</v>
      </c>
      <c r="H30" s="75"/>
      <c r="I30" s="69" t="s">
        <v>37</v>
      </c>
      <c r="J30" s="72"/>
      <c r="K30" s="127">
        <v>4882</v>
      </c>
      <c r="L30" s="72"/>
      <c r="M30" s="80">
        <v>17.142034501767924</v>
      </c>
      <c r="N30" s="72"/>
      <c r="O30" s="74">
        <v>115.74301695593701</v>
      </c>
      <c r="P30" s="75"/>
      <c r="AH30" s="67"/>
    </row>
    <row r="31" spans="1:34" s="68" customFormat="1" ht="18">
      <c r="A31" s="69" t="s">
        <v>15</v>
      </c>
      <c r="B31" s="71">
        <v>4</v>
      </c>
      <c r="C31" s="64">
        <v>976</v>
      </c>
      <c r="D31" s="72"/>
      <c r="E31" s="80">
        <v>121.51394422310757</v>
      </c>
      <c r="F31" s="72"/>
      <c r="G31" s="74">
        <v>177.33331802473106</v>
      </c>
      <c r="H31" s="75"/>
      <c r="I31" s="69" t="s">
        <v>61</v>
      </c>
      <c r="J31" s="72"/>
      <c r="K31" s="127">
        <v>32</v>
      </c>
      <c r="L31" s="72"/>
      <c r="M31" s="80">
        <v>18.946121965660154</v>
      </c>
      <c r="N31" s="72"/>
      <c r="O31" s="74">
        <v>127.92421551213735</v>
      </c>
      <c r="P31" s="75"/>
      <c r="AH31" s="67"/>
    </row>
    <row r="32" spans="1:34" s="68" customFormat="1" ht="18">
      <c r="A32" s="69" t="s">
        <v>29</v>
      </c>
      <c r="B32" s="71">
        <v>19</v>
      </c>
      <c r="C32" s="64">
        <v>1334</v>
      </c>
      <c r="D32" s="72"/>
      <c r="E32" s="80">
        <v>129.9308464010909</v>
      </c>
      <c r="F32" s="72"/>
      <c r="G32" s="74">
        <v>189.61665884009344</v>
      </c>
      <c r="H32" s="75"/>
      <c r="I32" s="69" t="s">
        <v>27</v>
      </c>
      <c r="J32" s="72"/>
      <c r="K32" s="127">
        <v>846</v>
      </c>
      <c r="L32" s="72"/>
      <c r="M32" s="80">
        <v>21.086214202038832</v>
      </c>
      <c r="N32" s="72"/>
      <c r="O32" s="74">
        <v>142.3741182921662</v>
      </c>
      <c r="P32" s="75"/>
      <c r="AH32" s="67"/>
    </row>
    <row r="33" spans="1:34" s="68" customFormat="1" ht="18">
      <c r="A33" s="69" t="s">
        <v>27</v>
      </c>
      <c r="B33" s="71">
        <v>16</v>
      </c>
      <c r="C33" s="64">
        <v>5517</v>
      </c>
      <c r="D33" s="72"/>
      <c r="E33" s="80">
        <v>137.50903516861493</v>
      </c>
      <c r="F33" s="72"/>
      <c r="G33" s="74">
        <v>200.67600982532161</v>
      </c>
      <c r="H33" s="75"/>
      <c r="I33" s="23" t="s">
        <v>35</v>
      </c>
      <c r="J33" s="72"/>
      <c r="K33" s="127">
        <v>2835</v>
      </c>
      <c r="L33" s="72"/>
      <c r="M33" s="80">
        <v>22.27162743927348</v>
      </c>
      <c r="N33" s="72"/>
      <c r="O33" s="74">
        <v>150.3780284699745</v>
      </c>
      <c r="P33" s="75"/>
      <c r="AH33" s="67"/>
    </row>
    <row r="34" spans="1:34" s="68" customFormat="1" ht="18">
      <c r="A34" s="69" t="s">
        <v>19</v>
      </c>
      <c r="B34" s="71">
        <v>8</v>
      </c>
      <c r="C34" s="64">
        <v>8160</v>
      </c>
      <c r="D34" s="72"/>
      <c r="E34" s="80">
        <v>138.21372313216688</v>
      </c>
      <c r="F34" s="72"/>
      <c r="G34" s="74">
        <v>201.70440747587696</v>
      </c>
      <c r="H34" s="75"/>
      <c r="I34" s="69" t="s">
        <v>22</v>
      </c>
      <c r="J34" s="72"/>
      <c r="K34" s="127">
        <v>89</v>
      </c>
      <c r="L34" s="72"/>
      <c r="M34" s="80">
        <v>23.183120604324042</v>
      </c>
      <c r="N34" s="72"/>
      <c r="O34" s="74">
        <v>156.53243032039592</v>
      </c>
      <c r="P34" s="75"/>
      <c r="AH34" s="67"/>
    </row>
    <row r="35" spans="1:34" s="68" customFormat="1" ht="18">
      <c r="A35" s="69" t="s">
        <v>57</v>
      </c>
      <c r="B35" s="71">
        <v>22</v>
      </c>
      <c r="C35" s="64">
        <v>5534</v>
      </c>
      <c r="D35" s="72"/>
      <c r="E35" s="80">
        <v>143.24911990060053</v>
      </c>
      <c r="F35" s="72"/>
      <c r="G35" s="74">
        <v>209.05289428721642</v>
      </c>
      <c r="H35" s="75"/>
      <c r="I35" s="69" t="s">
        <v>24</v>
      </c>
      <c r="J35" s="72"/>
      <c r="K35" s="127">
        <v>11</v>
      </c>
      <c r="L35" s="72"/>
      <c r="M35" s="80">
        <v>24.94331065759637</v>
      </c>
      <c r="N35" s="72"/>
      <c r="O35" s="74">
        <v>168.4172335600907</v>
      </c>
      <c r="P35" s="75"/>
      <c r="AH35" s="67"/>
    </row>
    <row r="36" spans="1:34" s="68" customFormat="1" ht="18">
      <c r="A36" s="69" t="s">
        <v>16</v>
      </c>
      <c r="B36" s="71">
        <v>5</v>
      </c>
      <c r="C36" s="64">
        <v>1486</v>
      </c>
      <c r="D36" s="72"/>
      <c r="E36" s="80">
        <v>144.79197115853066</v>
      </c>
      <c r="F36" s="72"/>
      <c r="G36" s="74">
        <v>211.30447894720442</v>
      </c>
      <c r="H36" s="75"/>
      <c r="I36" s="69" t="s">
        <v>29</v>
      </c>
      <c r="J36" s="72"/>
      <c r="K36" s="127">
        <v>322</v>
      </c>
      <c r="L36" s="72"/>
      <c r="M36" s="80">
        <v>31.36261809681504</v>
      </c>
      <c r="N36" s="72"/>
      <c r="O36" s="74">
        <v>211.76039738969513</v>
      </c>
      <c r="P36" s="75"/>
      <c r="AH36" s="67"/>
    </row>
    <row r="37" spans="1:34" s="68" customFormat="1" ht="18">
      <c r="A37" s="69" t="s">
        <v>37</v>
      </c>
      <c r="B37" s="71">
        <v>28</v>
      </c>
      <c r="C37" s="64">
        <v>42116</v>
      </c>
      <c r="D37" s="72"/>
      <c r="E37" s="80">
        <v>147.88077121598891</v>
      </c>
      <c r="F37" s="72"/>
      <c r="G37" s="74">
        <v>215.81216871405414</v>
      </c>
      <c r="H37" s="75"/>
      <c r="I37" s="69" t="s">
        <v>30</v>
      </c>
      <c r="J37" s="72"/>
      <c r="K37" s="127">
        <v>355</v>
      </c>
      <c r="L37" s="72"/>
      <c r="M37" s="80">
        <v>34.80392156862745</v>
      </c>
      <c r="N37" s="72"/>
      <c r="O37" s="74">
        <v>234.99607843137252</v>
      </c>
      <c r="P37" s="75"/>
      <c r="AH37" s="67"/>
    </row>
    <row r="38" spans="1:34" s="68" customFormat="1" ht="18">
      <c r="A38" s="69" t="s">
        <v>24</v>
      </c>
      <c r="B38" s="71">
        <v>13</v>
      </c>
      <c r="C38" s="64">
        <v>70</v>
      </c>
      <c r="D38" s="72"/>
      <c r="E38" s="80">
        <v>158.73015873015873</v>
      </c>
      <c r="F38" s="72"/>
      <c r="G38" s="74">
        <v>231.64539591052556</v>
      </c>
      <c r="H38" s="75"/>
      <c r="I38" s="69" t="s">
        <v>26</v>
      </c>
      <c r="J38" s="72"/>
      <c r="K38" s="127">
        <v>337</v>
      </c>
      <c r="L38" s="72"/>
      <c r="M38" s="80">
        <v>35.51106427818757</v>
      </c>
      <c r="N38" s="72"/>
      <c r="O38" s="74">
        <v>239.77070600632246</v>
      </c>
      <c r="P38" s="75"/>
      <c r="AH38" s="67"/>
    </row>
    <row r="39" spans="1:34" ht="15">
      <c r="A39" s="69" t="s">
        <v>51</v>
      </c>
      <c r="B39" s="71">
        <v>30</v>
      </c>
      <c r="C39" s="64">
        <v>8097</v>
      </c>
      <c r="D39" s="72"/>
      <c r="E39" s="80">
        <v>171.02845193587223</v>
      </c>
      <c r="F39" s="72"/>
      <c r="G39" s="74">
        <v>249.59310680209134</v>
      </c>
      <c r="H39" s="75"/>
      <c r="I39" s="69" t="s">
        <v>67</v>
      </c>
      <c r="J39" s="72"/>
      <c r="K39" s="127">
        <v>375</v>
      </c>
      <c r="L39" s="72"/>
      <c r="M39" s="80">
        <v>35.53155201819215</v>
      </c>
      <c r="N39" s="72"/>
      <c r="O39" s="74">
        <v>239.90903922683339</v>
      </c>
      <c r="P39" s="75"/>
      <c r="AH39" s="18"/>
    </row>
    <row r="40" spans="1:34" ht="15">
      <c r="A40" s="69" t="s">
        <v>26</v>
      </c>
      <c r="B40" s="71">
        <v>15</v>
      </c>
      <c r="C40" s="64">
        <v>1671</v>
      </c>
      <c r="D40" s="72"/>
      <c r="E40" s="80">
        <v>176.08008429926238</v>
      </c>
      <c r="F40" s="72"/>
      <c r="G40" s="74">
        <v>256.96528728860653</v>
      </c>
      <c r="H40" s="75"/>
      <c r="I40" s="69" t="s">
        <v>57</v>
      </c>
      <c r="J40" s="72"/>
      <c r="K40" s="127">
        <v>1866</v>
      </c>
      <c r="L40" s="72"/>
      <c r="M40" s="80">
        <v>48.30192586456823</v>
      </c>
      <c r="N40" s="72"/>
      <c r="O40" s="74">
        <v>326.1346034375647</v>
      </c>
      <c r="P40" s="75"/>
      <c r="AH40" s="18"/>
    </row>
    <row r="41" spans="1:34" ht="15">
      <c r="A41" s="69" t="s">
        <v>67</v>
      </c>
      <c r="B41" s="71">
        <v>10</v>
      </c>
      <c r="C41" s="64">
        <v>2037</v>
      </c>
      <c r="D41" s="72"/>
      <c r="E41" s="80">
        <v>193.00739056281978</v>
      </c>
      <c r="F41" s="72"/>
      <c r="G41" s="74">
        <v>281.6684224236655</v>
      </c>
      <c r="H41" s="75"/>
      <c r="I41" s="69" t="s">
        <v>51</v>
      </c>
      <c r="J41" s="72"/>
      <c r="K41" s="127">
        <v>3137</v>
      </c>
      <c r="L41" s="72"/>
      <c r="M41" s="80">
        <v>66.26111568764125</v>
      </c>
      <c r="N41" s="72"/>
      <c r="O41" s="74">
        <v>447.3950531229537</v>
      </c>
      <c r="P41" s="75"/>
      <c r="AH41" s="18"/>
    </row>
    <row r="42" spans="1:34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24"/>
      <c r="X42" s="18"/>
      <c r="Y42" s="19"/>
      <c r="Z42" s="18"/>
      <c r="AA42" s="20"/>
      <c r="AB42" s="18"/>
      <c r="AC42" s="18"/>
      <c r="AD42" s="18"/>
      <c r="AE42" s="18"/>
      <c r="AF42" s="18"/>
      <c r="AG42" s="18"/>
      <c r="AH42" s="18"/>
    </row>
    <row r="43" spans="1:34" ht="15">
      <c r="A43" s="18"/>
      <c r="B43" s="18"/>
      <c r="C43" s="18"/>
      <c r="D43" s="18"/>
      <c r="E43" s="18"/>
      <c r="F43" s="18"/>
      <c r="G43" s="18"/>
      <c r="H43" s="18"/>
      <c r="P43" s="18"/>
      <c r="X43" s="18"/>
      <c r="Y43" s="19"/>
      <c r="Z43" s="18"/>
      <c r="AA43" s="20"/>
      <c r="AB43" s="18"/>
      <c r="AC43" s="18"/>
      <c r="AD43" s="18"/>
      <c r="AE43" s="18"/>
      <c r="AF43" s="18"/>
      <c r="AG43" s="18"/>
      <c r="AH43" s="18"/>
    </row>
    <row r="44" spans="1:34" ht="16.5" thickBot="1">
      <c r="A44" s="29" t="s">
        <v>41</v>
      </c>
      <c r="B44" s="30"/>
      <c r="C44" s="4"/>
      <c r="D44" s="2"/>
      <c r="E44" s="2"/>
      <c r="F44" s="2"/>
      <c r="G44" s="2"/>
      <c r="I44" s="29" t="s">
        <v>42</v>
      </c>
      <c r="J44" s="30"/>
      <c r="K44" s="4"/>
      <c r="L44" s="4"/>
      <c r="O44" s="2"/>
      <c r="P44" s="2"/>
      <c r="Q44" s="28"/>
      <c r="X44" s="18"/>
      <c r="Y44" s="19"/>
      <c r="Z44" s="18"/>
      <c r="AA44" s="20"/>
      <c r="AB44" s="18"/>
      <c r="AC44" s="18"/>
      <c r="AD44" s="18"/>
      <c r="AE44" s="18"/>
      <c r="AF44" s="18"/>
      <c r="AG44" s="18"/>
      <c r="AH44" s="18"/>
    </row>
    <row r="45" spans="2:34" ht="15">
      <c r="B45" s="9"/>
      <c r="C45" s="9"/>
      <c r="D45" s="18"/>
      <c r="E45" s="31" t="s">
        <v>53</v>
      </c>
      <c r="F45" s="31"/>
      <c r="G45" s="32"/>
      <c r="J45" s="9"/>
      <c r="K45" s="9"/>
      <c r="L45" s="10"/>
      <c r="M45" s="9" t="s">
        <v>55</v>
      </c>
      <c r="N45" s="9"/>
      <c r="O45" s="25"/>
      <c r="Q45" s="33" t="s">
        <v>4</v>
      </c>
      <c r="R45" s="18"/>
      <c r="S45" s="18"/>
      <c r="T45" s="18"/>
      <c r="U45" s="18"/>
      <c r="V45" s="18"/>
      <c r="W45" s="24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4:34" ht="15">
      <c r="D46" s="18"/>
      <c r="E46" s="11"/>
      <c r="F46" s="12"/>
      <c r="G46" t="s">
        <v>43</v>
      </c>
      <c r="L46" s="11"/>
      <c r="M46" s="11"/>
      <c r="N46" s="12"/>
      <c r="O46" t="s">
        <v>43</v>
      </c>
      <c r="Q46" s="34" t="s">
        <v>44</v>
      </c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17" ht="15.75" thickBot="1">
      <c r="A47" s="2"/>
      <c r="B47" s="14"/>
      <c r="C47" s="15" t="s">
        <v>62</v>
      </c>
      <c r="D47" s="2"/>
      <c r="E47" s="15" t="s">
        <v>46</v>
      </c>
      <c r="F47" s="16"/>
      <c r="G47" s="2" t="s">
        <v>47</v>
      </c>
      <c r="I47" s="2"/>
      <c r="J47" s="14"/>
      <c r="K47" s="15" t="s">
        <v>62</v>
      </c>
      <c r="L47" s="16"/>
      <c r="M47" s="15" t="s">
        <v>46</v>
      </c>
      <c r="N47" s="16"/>
      <c r="O47" s="2" t="s">
        <v>47</v>
      </c>
      <c r="P47" s="2"/>
      <c r="Q47" s="35" t="s">
        <v>3</v>
      </c>
    </row>
    <row r="48" spans="4:17" ht="15">
      <c r="D48" s="36"/>
      <c r="E48" s="36"/>
      <c r="F48" s="18"/>
      <c r="Q48" s="18"/>
    </row>
    <row r="49" spans="1:23" ht="18">
      <c r="A49" s="69" t="s">
        <v>35</v>
      </c>
      <c r="B49" s="71">
        <v>26</v>
      </c>
      <c r="C49" s="65">
        <v>2774</v>
      </c>
      <c r="D49" s="72"/>
      <c r="E49" s="80">
        <v>21.792414291550138</v>
      </c>
      <c r="F49" s="78"/>
      <c r="G49" s="75">
        <v>55.455671342919544</v>
      </c>
      <c r="H49" s="72"/>
      <c r="I49" s="69" t="s">
        <v>35</v>
      </c>
      <c r="J49" s="77"/>
      <c r="K49" s="65">
        <v>2774</v>
      </c>
      <c r="L49" s="73"/>
      <c r="M49" s="79">
        <v>34.848370643953665</v>
      </c>
      <c r="N49" s="81"/>
      <c r="O49" s="75">
        <v>39.61156502342874</v>
      </c>
      <c r="P49" s="75"/>
      <c r="Q49" s="75">
        <v>625.3495899192408</v>
      </c>
      <c r="R49" s="18"/>
      <c r="S49" s="18"/>
      <c r="T49" s="18"/>
      <c r="U49" s="18"/>
      <c r="V49" s="18"/>
      <c r="W49" s="24"/>
    </row>
    <row r="50" spans="1:17" ht="18">
      <c r="A50" s="69" t="s">
        <v>59</v>
      </c>
      <c r="B50" s="71"/>
      <c r="C50" s="65">
        <v>1630</v>
      </c>
      <c r="D50" s="72"/>
      <c r="E50" s="80">
        <v>23.785203560484458</v>
      </c>
      <c r="F50" s="82"/>
      <c r="G50" s="75">
        <v>60.526769261453914</v>
      </c>
      <c r="H50" s="72"/>
      <c r="I50" s="69" t="s">
        <v>32</v>
      </c>
      <c r="J50" s="77"/>
      <c r="K50" s="65">
        <v>245</v>
      </c>
      <c r="L50" s="73"/>
      <c r="M50" s="79">
        <v>52.050138092203106</v>
      </c>
      <c r="N50" s="81"/>
      <c r="O50" s="75">
        <v>59.164528826413786</v>
      </c>
      <c r="P50" s="75"/>
      <c r="Q50" s="75">
        <v>653.3870072182121</v>
      </c>
    </row>
    <row r="51" spans="1:17" ht="18">
      <c r="A51" s="69" t="s">
        <v>12</v>
      </c>
      <c r="B51" s="71">
        <v>1</v>
      </c>
      <c r="C51" s="65">
        <v>1550</v>
      </c>
      <c r="D51" s="72"/>
      <c r="E51" s="80">
        <v>29.759047710473265</v>
      </c>
      <c r="F51" s="78"/>
      <c r="G51" s="75">
        <v>75.72855156072191</v>
      </c>
      <c r="H51" s="72"/>
      <c r="I51" s="69" t="s">
        <v>12</v>
      </c>
      <c r="J51" s="72"/>
      <c r="K51" s="65">
        <v>1550</v>
      </c>
      <c r="L51" s="73"/>
      <c r="M51" s="79">
        <v>57.481921008715</v>
      </c>
      <c r="N51" s="81"/>
      <c r="O51" s="75">
        <v>65.33874639282077</v>
      </c>
      <c r="P51" s="75"/>
      <c r="Q51" s="75">
        <v>517.7114332341365</v>
      </c>
    </row>
    <row r="52" spans="1:23" ht="18">
      <c r="A52" s="69" t="s">
        <v>25</v>
      </c>
      <c r="B52" s="71">
        <v>14</v>
      </c>
      <c r="C52" s="65">
        <v>477</v>
      </c>
      <c r="D52" s="72"/>
      <c r="E52" s="80">
        <v>29.836742353161945</v>
      </c>
      <c r="F52" s="78"/>
      <c r="G52" s="75">
        <v>75.92626295297089</v>
      </c>
      <c r="H52" s="72"/>
      <c r="I52" s="69" t="s">
        <v>25</v>
      </c>
      <c r="J52" s="77"/>
      <c r="K52" s="65">
        <v>477</v>
      </c>
      <c r="L52" s="73"/>
      <c r="M52" s="79">
        <v>58.008026267785475</v>
      </c>
      <c r="N52" s="81"/>
      <c r="O52" s="75">
        <v>65.9367615164476</v>
      </c>
      <c r="P52" s="75"/>
      <c r="Q52" s="75">
        <v>514.3554137736911</v>
      </c>
      <c r="R52" s="18"/>
      <c r="S52" s="18"/>
      <c r="T52" s="18"/>
      <c r="U52" s="18"/>
      <c r="V52" s="18"/>
      <c r="W52" s="18"/>
    </row>
    <row r="53" spans="1:17" ht="18">
      <c r="A53" s="69" t="s">
        <v>32</v>
      </c>
      <c r="B53" s="71">
        <v>23</v>
      </c>
      <c r="C53" s="65">
        <v>245</v>
      </c>
      <c r="D53" s="72"/>
      <c r="E53" s="80">
        <v>34.008883953359245</v>
      </c>
      <c r="F53" s="78"/>
      <c r="G53" s="75">
        <v>86.54321022101065</v>
      </c>
      <c r="H53" s="72"/>
      <c r="I53" s="69" t="s">
        <v>31</v>
      </c>
      <c r="J53" s="77"/>
      <c r="K53" s="65">
        <v>189</v>
      </c>
      <c r="L53" s="73"/>
      <c r="M53" s="79">
        <v>70.0259355316784</v>
      </c>
      <c r="N53" s="81"/>
      <c r="O53" s="75">
        <v>79.59731968475204</v>
      </c>
      <c r="P53" s="75"/>
      <c r="Q53" s="75">
        <v>599.3781923162336</v>
      </c>
    </row>
    <row r="54" spans="1:17" ht="18">
      <c r="A54" s="69" t="s">
        <v>28</v>
      </c>
      <c r="B54" s="71">
        <v>17</v>
      </c>
      <c r="C54" s="65">
        <v>346</v>
      </c>
      <c r="D54" s="72"/>
      <c r="E54" s="80">
        <v>38.95519027246116</v>
      </c>
      <c r="F54" s="78"/>
      <c r="G54" s="75">
        <v>99.13019273353935</v>
      </c>
      <c r="H54" s="72"/>
      <c r="I54" s="69" t="s">
        <v>28</v>
      </c>
      <c r="J54" s="77"/>
      <c r="K54" s="65">
        <v>346</v>
      </c>
      <c r="L54" s="73"/>
      <c r="M54" s="79">
        <v>71.01806239737274</v>
      </c>
      <c r="N54" s="81"/>
      <c r="O54" s="75">
        <v>80.72505384063173</v>
      </c>
      <c r="P54" s="75"/>
      <c r="Q54" s="75">
        <v>548.5251069578924</v>
      </c>
    </row>
    <row r="55" spans="1:17" ht="18">
      <c r="A55" s="69" t="s">
        <v>13</v>
      </c>
      <c r="B55" s="71">
        <v>2</v>
      </c>
      <c r="C55" s="65">
        <v>199</v>
      </c>
      <c r="D55" s="72"/>
      <c r="E55" s="80">
        <v>39.29699842022117</v>
      </c>
      <c r="F55" s="78"/>
      <c r="G55" s="75">
        <v>100</v>
      </c>
      <c r="H55" s="72"/>
      <c r="I55" s="69" t="s">
        <v>26</v>
      </c>
      <c r="J55" s="72"/>
      <c r="K55" s="65">
        <v>636</v>
      </c>
      <c r="L55" s="83"/>
      <c r="M55" s="79">
        <v>76.18591279348347</v>
      </c>
      <c r="N55" s="84"/>
      <c r="O55" s="75">
        <v>86.59926368786914</v>
      </c>
      <c r="P55" s="75"/>
      <c r="Q55" s="75">
        <v>879.6628029504742</v>
      </c>
    </row>
    <row r="56" spans="1:17" ht="18">
      <c r="A56" s="69" t="s">
        <v>31</v>
      </c>
      <c r="B56" s="71">
        <v>21</v>
      </c>
      <c r="C56" s="65">
        <v>189</v>
      </c>
      <c r="D56" s="72"/>
      <c r="E56" s="80">
        <v>41.97201865423051</v>
      </c>
      <c r="F56" s="78"/>
      <c r="G56" s="75">
        <v>106.80718716835341</v>
      </c>
      <c r="H56" s="72"/>
      <c r="I56" s="69" t="s">
        <v>20</v>
      </c>
      <c r="J56" s="77"/>
      <c r="K56" s="65">
        <v>4023</v>
      </c>
      <c r="L56" s="73"/>
      <c r="M56" s="79">
        <v>76.64755082210833</v>
      </c>
      <c r="N56" s="81"/>
      <c r="O56" s="75">
        <v>87.12399997970304</v>
      </c>
      <c r="P56" s="75"/>
      <c r="Q56" s="75">
        <v>637.961421122361</v>
      </c>
    </row>
    <row r="57" spans="1:17" ht="18">
      <c r="A57" s="69" t="s">
        <v>51</v>
      </c>
      <c r="B57" s="71">
        <v>30</v>
      </c>
      <c r="C57" s="65">
        <v>2007</v>
      </c>
      <c r="D57" s="72"/>
      <c r="E57" s="80">
        <v>42.39275077624992</v>
      </c>
      <c r="F57" s="78"/>
      <c r="G57" s="75">
        <v>107.87783413614551</v>
      </c>
      <c r="H57" s="72"/>
      <c r="I57" s="69" t="s">
        <v>34</v>
      </c>
      <c r="J57" s="77"/>
      <c r="K57" s="65">
        <v>1556</v>
      </c>
      <c r="L57" s="73"/>
      <c r="M57" s="79">
        <v>85.95735277869848</v>
      </c>
      <c r="N57" s="81"/>
      <c r="O57" s="75">
        <v>97.70629748010852</v>
      </c>
      <c r="P57" s="75"/>
      <c r="Q57" s="75">
        <v>582.394955279583</v>
      </c>
    </row>
    <row r="58" spans="1:17" ht="18">
      <c r="A58" s="69" t="s">
        <v>17</v>
      </c>
      <c r="B58" s="71">
        <v>6</v>
      </c>
      <c r="C58" s="65">
        <v>241</v>
      </c>
      <c r="D58" s="72"/>
      <c r="E58" s="80">
        <v>45.0551504954197</v>
      </c>
      <c r="F58" s="78"/>
      <c r="G58" s="75">
        <v>114.65290558231425</v>
      </c>
      <c r="H58" s="72"/>
      <c r="I58" s="69" t="s">
        <v>13</v>
      </c>
      <c r="J58" s="77"/>
      <c r="K58" s="65">
        <v>199</v>
      </c>
      <c r="L58" s="73"/>
      <c r="M58" s="79">
        <v>87.97524314765694</v>
      </c>
      <c r="N58" s="81"/>
      <c r="O58" s="75">
        <v>100</v>
      </c>
      <c r="P58" s="75"/>
      <c r="Q58" s="75">
        <v>446.6824644549763</v>
      </c>
    </row>
    <row r="59" spans="1:17" ht="18">
      <c r="A59" s="69" t="s">
        <v>20</v>
      </c>
      <c r="B59" s="71">
        <v>9</v>
      </c>
      <c r="C59" s="65">
        <v>4023</v>
      </c>
      <c r="D59" s="72"/>
      <c r="E59" s="80">
        <v>48.89818044802062</v>
      </c>
      <c r="F59" s="82"/>
      <c r="G59" s="75">
        <v>124.43235466772681</v>
      </c>
      <c r="H59" s="72"/>
      <c r="I59" s="69" t="s">
        <v>68</v>
      </c>
      <c r="K59" s="65">
        <v>3535</v>
      </c>
      <c r="L59" s="83"/>
      <c r="M59" s="79">
        <v>88.52771030026797</v>
      </c>
      <c r="N59" s="84"/>
      <c r="O59" s="75">
        <v>100.62798025085735</v>
      </c>
      <c r="P59" s="75"/>
      <c r="Q59" s="75">
        <v>690.322246041076</v>
      </c>
    </row>
    <row r="60" spans="1:17" ht="18">
      <c r="A60" s="69" t="s">
        <v>30</v>
      </c>
      <c r="B60" s="71">
        <v>20</v>
      </c>
      <c r="C60" s="65">
        <v>502</v>
      </c>
      <c r="D60" s="72"/>
      <c r="E60" s="80">
        <v>49.21568627450981</v>
      </c>
      <c r="F60" s="78"/>
      <c r="G60" s="75">
        <v>125.2403192432752</v>
      </c>
      <c r="H60" s="72"/>
      <c r="I60" s="23" t="s">
        <v>37</v>
      </c>
      <c r="J60" s="77"/>
      <c r="K60" s="65">
        <v>20233</v>
      </c>
      <c r="L60" s="73"/>
      <c r="M60" s="79">
        <v>91.45685485693622</v>
      </c>
      <c r="N60" s="81"/>
      <c r="O60" s="75">
        <v>103.9574902946682</v>
      </c>
      <c r="P60" s="75"/>
      <c r="Q60" s="75">
        <v>776.7989129098971</v>
      </c>
    </row>
    <row r="61" spans="1:17" ht="18">
      <c r="A61" s="69" t="s">
        <v>34</v>
      </c>
      <c r="B61" s="71">
        <v>25</v>
      </c>
      <c r="C61" s="65">
        <v>1556</v>
      </c>
      <c r="D61" s="72"/>
      <c r="E61" s="80">
        <v>50.061128627501446</v>
      </c>
      <c r="F61" s="78"/>
      <c r="G61" s="75">
        <v>127.39173636666699</v>
      </c>
      <c r="H61" s="72"/>
      <c r="I61" s="69" t="s">
        <v>33</v>
      </c>
      <c r="J61" s="77"/>
      <c r="K61" s="65">
        <v>1138</v>
      </c>
      <c r="L61" s="73"/>
      <c r="M61" s="79">
        <v>93.8479300676233</v>
      </c>
      <c r="N61" s="80"/>
      <c r="O61" s="75">
        <v>106.67538583566025</v>
      </c>
      <c r="P61" s="75"/>
      <c r="Q61" s="75">
        <v>624.6329779014063</v>
      </c>
    </row>
    <row r="62" spans="1:17" ht="18">
      <c r="A62" s="69" t="s">
        <v>18</v>
      </c>
      <c r="B62" s="71">
        <v>7</v>
      </c>
      <c r="C62" s="65">
        <v>262</v>
      </c>
      <c r="D62" s="72"/>
      <c r="E62" s="80">
        <v>50.56938814900598</v>
      </c>
      <c r="F62" s="78"/>
      <c r="G62" s="75">
        <v>128.68511637515894</v>
      </c>
      <c r="H62" s="72"/>
      <c r="I62" s="69" t="s">
        <v>17</v>
      </c>
      <c r="J62" s="77"/>
      <c r="K62" s="65">
        <v>241</v>
      </c>
      <c r="L62" s="73"/>
      <c r="M62" s="79">
        <v>99.0139687756779</v>
      </c>
      <c r="N62" s="81"/>
      <c r="O62" s="75">
        <v>112.54753636712734</v>
      </c>
      <c r="P62" s="75"/>
      <c r="Q62" s="75">
        <v>455.0383249205459</v>
      </c>
    </row>
    <row r="63" spans="1:23" ht="18">
      <c r="A63" s="69" t="s">
        <v>14</v>
      </c>
      <c r="B63" s="71">
        <v>3</v>
      </c>
      <c r="C63" s="65">
        <v>99</v>
      </c>
      <c r="D63" s="72"/>
      <c r="E63" s="80">
        <v>58.6145648312611</v>
      </c>
      <c r="F63" s="78"/>
      <c r="G63" s="75">
        <v>149.15786749020413</v>
      </c>
      <c r="H63" s="72"/>
      <c r="I63" s="69" t="s">
        <v>60</v>
      </c>
      <c r="J63" s="77"/>
      <c r="K63" s="65">
        <v>22463</v>
      </c>
      <c r="L63" s="73"/>
      <c r="M63" s="79">
        <v>99.34720883125614</v>
      </c>
      <c r="N63" s="81"/>
      <c r="O63" s="75">
        <v>112.92632481221176</v>
      </c>
      <c r="P63" s="75"/>
      <c r="Q63" s="75">
        <v>601.1331098308311</v>
      </c>
      <c r="R63" s="18"/>
      <c r="S63" s="18"/>
      <c r="T63" s="18"/>
      <c r="U63" s="18"/>
      <c r="V63" s="18"/>
      <c r="W63" s="18"/>
    </row>
    <row r="64" spans="1:17" ht="18">
      <c r="A64" s="69" t="s">
        <v>33</v>
      </c>
      <c r="B64" s="71">
        <v>24</v>
      </c>
      <c r="C64" s="65">
        <v>1138</v>
      </c>
      <c r="D64" s="72"/>
      <c r="E64" s="80">
        <v>58.62051202802246</v>
      </c>
      <c r="F64" s="78"/>
      <c r="G64" s="75">
        <v>149.17300146226418</v>
      </c>
      <c r="H64" s="72"/>
      <c r="I64" s="69" t="s">
        <v>18</v>
      </c>
      <c r="J64" s="77"/>
      <c r="K64" s="65">
        <v>262</v>
      </c>
      <c r="L64" s="73"/>
      <c r="M64" s="79">
        <v>102.46382479468127</v>
      </c>
      <c r="N64" s="81"/>
      <c r="O64" s="75">
        <v>116.46893049526082</v>
      </c>
      <c r="P64" s="75"/>
      <c r="Q64" s="75">
        <v>493.53406678247444</v>
      </c>
    </row>
    <row r="65" spans="1:17" ht="18">
      <c r="A65" s="69" t="s">
        <v>60</v>
      </c>
      <c r="B65" s="71">
        <v>18</v>
      </c>
      <c r="C65" s="65">
        <v>22463</v>
      </c>
      <c r="D65" s="72"/>
      <c r="E65" s="80">
        <v>59.72089659774601</v>
      </c>
      <c r="F65" s="78"/>
      <c r="G65" s="75">
        <v>151.973176065822</v>
      </c>
      <c r="H65" s="72"/>
      <c r="I65" s="69" t="s">
        <v>15</v>
      </c>
      <c r="J65" s="77"/>
      <c r="K65" s="65">
        <v>570</v>
      </c>
      <c r="L65" s="73"/>
      <c r="M65" s="79">
        <v>109.02830910482021</v>
      </c>
      <c r="N65" s="81"/>
      <c r="O65" s="75">
        <v>123.93067095231322</v>
      </c>
      <c r="P65" s="75"/>
      <c r="Q65" s="75">
        <v>650.8964143426294</v>
      </c>
    </row>
    <row r="66" spans="1:17" ht="18">
      <c r="A66" s="69" t="s">
        <v>22</v>
      </c>
      <c r="B66" s="71">
        <v>11</v>
      </c>
      <c r="C66" s="65">
        <v>230</v>
      </c>
      <c r="D66" s="72"/>
      <c r="E66" s="80">
        <v>59.91143526960146</v>
      </c>
      <c r="F66" s="82"/>
      <c r="G66" s="75">
        <v>152.45804432425217</v>
      </c>
      <c r="H66" s="72"/>
      <c r="I66" s="69" t="s">
        <v>50</v>
      </c>
      <c r="J66" s="77"/>
      <c r="K66" s="65">
        <v>22</v>
      </c>
      <c r="L66" s="73"/>
      <c r="M66" s="79">
        <v>110.55276381909547</v>
      </c>
      <c r="N66" s="81"/>
      <c r="O66" s="75">
        <v>125.66349334612764</v>
      </c>
      <c r="P66" s="75"/>
      <c r="Q66" s="75">
        <v>695.8041958041958</v>
      </c>
    </row>
    <row r="67" spans="1:17" ht="18">
      <c r="A67" s="69" t="s">
        <v>68</v>
      </c>
      <c r="B67" s="71">
        <v>12</v>
      </c>
      <c r="C67" s="65">
        <v>3535</v>
      </c>
      <c r="D67" s="72"/>
      <c r="E67" s="80">
        <v>61.11264781135468</v>
      </c>
      <c r="F67" s="78"/>
      <c r="G67" s="75">
        <v>155.51479824959802</v>
      </c>
      <c r="H67" s="72"/>
      <c r="I67" s="69" t="s">
        <v>14</v>
      </c>
      <c r="J67" s="77"/>
      <c r="K67" s="65">
        <v>99</v>
      </c>
      <c r="L67" s="73"/>
      <c r="M67" s="79">
        <v>129.0743155149935</v>
      </c>
      <c r="N67" s="81"/>
      <c r="O67" s="75">
        <v>146.71663401754535</v>
      </c>
      <c r="P67" s="75"/>
      <c r="Q67" s="75">
        <v>454.1148608644168</v>
      </c>
    </row>
    <row r="68" spans="1:17" ht="18">
      <c r="A68" s="69" t="s">
        <v>57</v>
      </c>
      <c r="B68" s="71">
        <v>22</v>
      </c>
      <c r="C68" s="65">
        <v>2438</v>
      </c>
      <c r="D68" s="72"/>
      <c r="E68" s="80">
        <v>63.108303996686686</v>
      </c>
      <c r="F68" s="78"/>
      <c r="G68" s="75">
        <v>160.5931916780007</v>
      </c>
      <c r="H68" s="72"/>
      <c r="I68" s="69" t="s">
        <v>27</v>
      </c>
      <c r="J68" s="77"/>
      <c r="K68" s="65">
        <v>3146</v>
      </c>
      <c r="L68" s="73"/>
      <c r="M68" s="79">
        <v>129.7319587628866</v>
      </c>
      <c r="N68" s="81"/>
      <c r="O68" s="75">
        <v>147.46416619178368</v>
      </c>
      <c r="P68" s="75"/>
      <c r="Q68" s="75">
        <v>604.4216245856285</v>
      </c>
    </row>
    <row r="69" spans="1:17" ht="18">
      <c r="A69" s="69" t="s">
        <v>26</v>
      </c>
      <c r="B69" s="71">
        <v>15</v>
      </c>
      <c r="C69" s="65">
        <v>636</v>
      </c>
      <c r="D69" s="72"/>
      <c r="E69" s="80">
        <v>67.01791359325605</v>
      </c>
      <c r="F69" s="78"/>
      <c r="G69" s="75">
        <v>170.54206755590386</v>
      </c>
      <c r="H69" s="72"/>
      <c r="I69" s="69" t="s">
        <v>22</v>
      </c>
      <c r="J69" s="72"/>
      <c r="K69" s="65">
        <v>230</v>
      </c>
      <c r="L69" s="83"/>
      <c r="M69" s="79">
        <v>129.94350282485877</v>
      </c>
      <c r="N69" s="84"/>
      <c r="O69" s="75">
        <v>147.70462481901032</v>
      </c>
      <c r="P69" s="75"/>
      <c r="Q69" s="75">
        <v>461.05756707475905</v>
      </c>
    </row>
    <row r="70" spans="1:17" ht="18">
      <c r="A70" s="69" t="s">
        <v>29</v>
      </c>
      <c r="B70" s="71">
        <v>19</v>
      </c>
      <c r="C70" s="65">
        <v>716</v>
      </c>
      <c r="D70" s="72"/>
      <c r="E70" s="80">
        <v>69.73799551962598</v>
      </c>
      <c r="F70" s="78"/>
      <c r="G70" s="75">
        <v>177.46392427707838</v>
      </c>
      <c r="H70" s="72"/>
      <c r="I70" s="69" t="s">
        <v>36</v>
      </c>
      <c r="J70" s="77"/>
      <c r="K70" s="65">
        <v>344</v>
      </c>
      <c r="L70" s="73"/>
      <c r="M70" s="79">
        <v>130.64944929737942</v>
      </c>
      <c r="N70" s="81"/>
      <c r="O70" s="75">
        <v>148.5070624676745</v>
      </c>
      <c r="P70" s="75"/>
      <c r="Q70" s="75">
        <v>683.8961038961039</v>
      </c>
    </row>
    <row r="71" spans="1:17" ht="18">
      <c r="A71" s="69" t="s">
        <v>15</v>
      </c>
      <c r="B71" s="71">
        <v>4</v>
      </c>
      <c r="C71" s="65">
        <v>570</v>
      </c>
      <c r="D71" s="72"/>
      <c r="E71" s="80">
        <v>70.96613545816733</v>
      </c>
      <c r="F71" s="82"/>
      <c r="G71" s="75">
        <v>180.58920098500468</v>
      </c>
      <c r="H71" s="72"/>
      <c r="I71" s="69" t="s">
        <v>51</v>
      </c>
      <c r="J71" s="77"/>
      <c r="K71" s="65">
        <v>2007</v>
      </c>
      <c r="L71" s="73"/>
      <c r="M71" s="79">
        <v>144.51324884792626</v>
      </c>
      <c r="N71" s="80"/>
      <c r="O71" s="75">
        <v>164.2658135145775</v>
      </c>
      <c r="P71" s="75"/>
      <c r="Q71" s="75">
        <v>293.3485414950468</v>
      </c>
    </row>
    <row r="72" spans="1:17" ht="18">
      <c r="A72" s="69" t="s">
        <v>37</v>
      </c>
      <c r="B72" s="71">
        <v>28</v>
      </c>
      <c r="C72" s="65">
        <v>20233</v>
      </c>
      <c r="D72" s="72"/>
      <c r="E72" s="80">
        <v>71.0435854310263</v>
      </c>
      <c r="F72" s="78"/>
      <c r="G72" s="75">
        <v>180.78628976015938</v>
      </c>
      <c r="H72" s="72"/>
      <c r="I72" s="69" t="s">
        <v>19</v>
      </c>
      <c r="J72" s="77"/>
      <c r="K72" s="65">
        <v>5283</v>
      </c>
      <c r="L72" s="73"/>
      <c r="M72" s="79">
        <v>151.8932750639717</v>
      </c>
      <c r="N72" s="81"/>
      <c r="O72" s="75">
        <v>172.65456693201207</v>
      </c>
      <c r="P72" s="75"/>
      <c r="Q72" s="75">
        <v>589.1190568945951</v>
      </c>
    </row>
    <row r="73" spans="1:17" ht="18">
      <c r="A73" s="69" t="s">
        <v>50</v>
      </c>
      <c r="B73" s="71">
        <v>29</v>
      </c>
      <c r="C73" s="65">
        <v>22</v>
      </c>
      <c r="D73" s="72"/>
      <c r="E73" s="80">
        <v>76.92307692307693</v>
      </c>
      <c r="F73" s="78"/>
      <c r="G73" s="75">
        <v>195.7479706223425</v>
      </c>
      <c r="H73" s="72"/>
      <c r="I73" s="69" t="s">
        <v>16</v>
      </c>
      <c r="J73" s="77"/>
      <c r="K73" s="65">
        <v>922</v>
      </c>
      <c r="L73" s="73"/>
      <c r="M73" s="79">
        <v>157.95785506253213</v>
      </c>
      <c r="N73" s="81"/>
      <c r="O73" s="75">
        <v>179.54807444796364</v>
      </c>
      <c r="P73" s="75"/>
      <c r="Q73" s="75">
        <v>568.7420832115366</v>
      </c>
    </row>
    <row r="74" spans="1:17" ht="18">
      <c r="A74" s="125" t="s">
        <v>27</v>
      </c>
      <c r="B74" s="166">
        <v>16</v>
      </c>
      <c r="C74" s="65">
        <v>3146</v>
      </c>
      <c r="D74" s="72"/>
      <c r="E74" s="80">
        <v>78.41280127613967</v>
      </c>
      <c r="F74" s="82"/>
      <c r="G74" s="75">
        <v>199.53890736802578</v>
      </c>
      <c r="H74" s="72"/>
      <c r="I74" s="69" t="s">
        <v>24</v>
      </c>
      <c r="J74" s="72"/>
      <c r="K74" s="65">
        <v>53</v>
      </c>
      <c r="L74" s="83"/>
      <c r="M74" s="79">
        <v>159.15915915915915</v>
      </c>
      <c r="N74" s="84"/>
      <c r="O74" s="75">
        <v>180.91357689347637</v>
      </c>
      <c r="P74" s="75"/>
      <c r="Q74" s="75">
        <v>755.1020408163265</v>
      </c>
    </row>
    <row r="75" spans="1:17" ht="18">
      <c r="A75" s="69" t="s">
        <v>67</v>
      </c>
      <c r="B75" s="71">
        <v>10</v>
      </c>
      <c r="C75" s="65">
        <v>891</v>
      </c>
      <c r="D75" s="72"/>
      <c r="E75" s="80">
        <v>84.42296759522456</v>
      </c>
      <c r="F75" s="78"/>
      <c r="G75" s="75">
        <v>214.83311954885284</v>
      </c>
      <c r="H75" s="72"/>
      <c r="I75" s="69" t="s">
        <v>57</v>
      </c>
      <c r="J75" s="77"/>
      <c r="K75" s="65">
        <v>2438</v>
      </c>
      <c r="L75" s="73"/>
      <c r="M75" s="79">
        <v>165.58000543330616</v>
      </c>
      <c r="N75" s="80"/>
      <c r="O75" s="75">
        <v>188.21204637695402</v>
      </c>
      <c r="P75" s="75"/>
      <c r="Q75" s="75">
        <v>381.13481051977635</v>
      </c>
    </row>
    <row r="76" spans="1:17" ht="18">
      <c r="A76" s="23" t="s">
        <v>36</v>
      </c>
      <c r="B76" s="71">
        <v>27</v>
      </c>
      <c r="C76" s="65">
        <v>344</v>
      </c>
      <c r="D76" s="72"/>
      <c r="E76" s="80">
        <v>89.35064935064935</v>
      </c>
      <c r="F76" s="82"/>
      <c r="G76" s="75">
        <v>227.37270769431572</v>
      </c>
      <c r="H76" s="72"/>
      <c r="I76" s="69" t="s">
        <v>59</v>
      </c>
      <c r="J76" s="77"/>
      <c r="K76" s="65">
        <v>1630</v>
      </c>
      <c r="L76" s="73"/>
      <c r="M76" s="79">
        <v>165.97087872925366</v>
      </c>
      <c r="N76" s="80"/>
      <c r="O76" s="75">
        <v>188.65634557063908</v>
      </c>
      <c r="P76" s="75"/>
      <c r="Q76" s="75">
        <v>143.30949948927477</v>
      </c>
    </row>
    <row r="77" spans="1:17" ht="18">
      <c r="A77" s="69" t="s">
        <v>19</v>
      </c>
      <c r="B77" s="71">
        <v>8</v>
      </c>
      <c r="C77" s="65">
        <v>5283</v>
      </c>
      <c r="D77" s="72"/>
      <c r="E77" s="80">
        <v>89.48322295431834</v>
      </c>
      <c r="F77" s="78"/>
      <c r="G77" s="75">
        <v>227.71007087470755</v>
      </c>
      <c r="H77" s="72"/>
      <c r="I77" s="69" t="s">
        <v>29</v>
      </c>
      <c r="J77" s="77"/>
      <c r="K77" s="65">
        <v>716</v>
      </c>
      <c r="L77" s="73"/>
      <c r="M77" s="79">
        <v>166.8997668997669</v>
      </c>
      <c r="N77" s="80"/>
      <c r="O77" s="75">
        <v>189.7121973503883</v>
      </c>
      <c r="P77" s="75"/>
      <c r="Q77" s="75">
        <v>417.8435765072563</v>
      </c>
    </row>
    <row r="78" spans="1:17" ht="18">
      <c r="A78" s="69" t="s">
        <v>16</v>
      </c>
      <c r="B78" s="71">
        <v>5</v>
      </c>
      <c r="C78" s="65">
        <v>922</v>
      </c>
      <c r="D78" s="72"/>
      <c r="E78" s="80">
        <v>89.83727954789047</v>
      </c>
      <c r="F78" s="78"/>
      <c r="G78" s="75">
        <v>228.61104705051122</v>
      </c>
      <c r="H78" s="72"/>
      <c r="I78" s="69" t="s">
        <v>67</v>
      </c>
      <c r="J78" s="77"/>
      <c r="K78" s="65">
        <v>891</v>
      </c>
      <c r="L78" s="73"/>
      <c r="M78" s="79">
        <v>176.05216360403082</v>
      </c>
      <c r="N78" s="81"/>
      <c r="O78" s="75">
        <v>200.1155749107124</v>
      </c>
      <c r="P78" s="75"/>
      <c r="Q78" s="75">
        <v>479.5338260375213</v>
      </c>
    </row>
    <row r="79" spans="1:17" ht="18">
      <c r="A79" s="69" t="s">
        <v>24</v>
      </c>
      <c r="B79" s="71">
        <v>13</v>
      </c>
      <c r="C79" s="65">
        <v>53</v>
      </c>
      <c r="D79" s="72"/>
      <c r="E79" s="80">
        <v>120.18140589569161</v>
      </c>
      <c r="F79" s="78"/>
      <c r="G79" s="75">
        <v>305.82846203808157</v>
      </c>
      <c r="I79" s="69" t="s">
        <v>30</v>
      </c>
      <c r="J79" s="77"/>
      <c r="K79" s="65">
        <v>502</v>
      </c>
      <c r="L79" s="73"/>
      <c r="M79" s="79">
        <v>176.7605633802817</v>
      </c>
      <c r="N79" s="80"/>
      <c r="O79" s="75">
        <v>200.9208011890438</v>
      </c>
      <c r="P79" s="75"/>
      <c r="Q79" s="75">
        <v>278.4313725490196</v>
      </c>
    </row>
    <row r="80" ht="15">
      <c r="A80" s="45"/>
    </row>
    <row r="81" spans="1:21" ht="15">
      <c r="A81" s="44"/>
      <c r="O81" s="65"/>
      <c r="P81" s="83"/>
      <c r="Q81" s="79"/>
      <c r="R81" s="84"/>
      <c r="S81" s="75"/>
      <c r="T81" s="75"/>
      <c r="U81" s="75"/>
    </row>
    <row r="82" ht="15">
      <c r="A82" s="44"/>
    </row>
  </sheetData>
  <printOptions/>
  <pageMargins left="0.75" right="0.75" top="1" bottom="1" header="0.5" footer="0.5"/>
  <pageSetup horizontalDpi="300" verticalDpi="3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I82"/>
  <sheetViews>
    <sheetView zoomScale="70" zoomScaleNormal="70" workbookViewId="0" topLeftCell="C50">
      <selection activeCell="Q74" sqref="Q74"/>
    </sheetView>
  </sheetViews>
  <sheetFormatPr defaultColWidth="12.6640625" defaultRowHeight="15"/>
  <cols>
    <col min="1" max="1" width="15.88671875" style="0" customWidth="1"/>
    <col min="2" max="2" width="5.77734375" style="0" customWidth="1"/>
    <col min="4" max="4" width="5.10546875" style="0" customWidth="1"/>
    <col min="6" max="6" width="3.77734375" style="0" customWidth="1"/>
    <col min="8" max="8" width="3.77734375" style="0" customWidth="1"/>
    <col min="9" max="9" width="16.10546875" style="0" customWidth="1"/>
    <col min="10" max="10" width="5.77734375" style="0" customWidth="1"/>
    <col min="11" max="11" width="13.77734375" style="0" customWidth="1"/>
    <col min="12" max="12" width="3.77734375" style="0" customWidth="1"/>
    <col min="13" max="13" width="11.10546875" style="0" customWidth="1"/>
    <col min="14" max="14" width="3.77734375" style="0" customWidth="1"/>
    <col min="15" max="15" width="9.6640625" style="0" customWidth="1"/>
    <col min="16" max="16" width="4.4453125" style="0" customWidth="1"/>
    <col min="17" max="17" width="15.4453125" style="0" customWidth="1"/>
    <col min="18" max="18" width="3.10546875" style="0" customWidth="1"/>
    <col min="20" max="20" width="3.5546875" style="0" customWidth="1"/>
    <col min="22" max="22" width="3.77734375" style="0" customWidth="1"/>
    <col min="25" max="25" width="14.88671875" style="0" customWidth="1"/>
    <col min="26" max="26" width="4.6640625" style="0" customWidth="1"/>
    <col min="28" max="28" width="4.21484375" style="0" customWidth="1"/>
    <col min="30" max="30" width="4.99609375" style="0" customWidth="1"/>
    <col min="32" max="32" width="4.5546875" style="0" customWidth="1"/>
    <col min="34" max="34" width="2.99609375" style="0" customWidth="1"/>
  </cols>
  <sheetData>
    <row r="1" spans="1:17" ht="2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3"/>
      <c r="I2" s="4"/>
      <c r="Q2" s="5"/>
    </row>
    <row r="3" spans="1:9" ht="18">
      <c r="A3" s="6" t="s">
        <v>38</v>
      </c>
      <c r="I3" s="7"/>
    </row>
    <row r="4" spans="1:9" ht="18">
      <c r="A4" s="6" t="s">
        <v>69</v>
      </c>
      <c r="I4" s="7"/>
    </row>
    <row r="5" spans="1:35" ht="18">
      <c r="A5" s="6"/>
      <c r="I5" s="7"/>
      <c r="K5" s="3"/>
      <c r="AG5" s="18"/>
      <c r="AH5" s="18"/>
      <c r="AI5" s="18"/>
    </row>
    <row r="6" spans="1:35" ht="16.5" thickBot="1">
      <c r="A6" s="3" t="s">
        <v>39</v>
      </c>
      <c r="B6" s="3"/>
      <c r="C6" s="4"/>
      <c r="D6" s="4"/>
      <c r="E6" s="4"/>
      <c r="I6" s="3" t="s">
        <v>40</v>
      </c>
      <c r="J6" s="4"/>
      <c r="K6" s="4"/>
      <c r="L6" s="4"/>
      <c r="M6" s="4"/>
      <c r="AG6" s="18"/>
      <c r="AH6" s="18"/>
      <c r="AI6" s="18"/>
    </row>
    <row r="7" spans="1:35" ht="15.75">
      <c r="A7" s="8"/>
      <c r="B7" s="8"/>
      <c r="C7" s="9"/>
      <c r="D7" s="9"/>
      <c r="E7" s="10" t="s">
        <v>53</v>
      </c>
      <c r="F7" s="9"/>
      <c r="G7" s="9"/>
      <c r="I7" s="8"/>
      <c r="J7" s="9"/>
      <c r="K7" s="9"/>
      <c r="L7" s="9"/>
      <c r="M7" s="10" t="s">
        <v>56</v>
      </c>
      <c r="N7" s="9"/>
      <c r="O7" s="9"/>
      <c r="AG7" s="18"/>
      <c r="AH7" s="18"/>
      <c r="AI7" s="18"/>
    </row>
    <row r="8" spans="1:35" ht="15.75">
      <c r="A8" s="4"/>
      <c r="B8" s="4"/>
      <c r="E8" s="11"/>
      <c r="F8" s="11"/>
      <c r="G8" s="12" t="s">
        <v>43</v>
      </c>
      <c r="I8" s="4"/>
      <c r="M8" s="11"/>
      <c r="N8" s="11"/>
      <c r="O8" s="12" t="s">
        <v>43</v>
      </c>
      <c r="AG8" s="18"/>
      <c r="AH8" s="18"/>
      <c r="AI8" s="18"/>
    </row>
    <row r="9" spans="1:35" ht="19.5" thickBot="1">
      <c r="A9" s="13"/>
      <c r="B9" s="13"/>
      <c r="C9" s="14" t="s">
        <v>45</v>
      </c>
      <c r="D9" s="15"/>
      <c r="E9" s="16" t="s">
        <v>46</v>
      </c>
      <c r="F9" s="15"/>
      <c r="G9" s="16" t="s">
        <v>47</v>
      </c>
      <c r="I9" s="13"/>
      <c r="J9" s="15"/>
      <c r="K9" s="14" t="s">
        <v>45</v>
      </c>
      <c r="L9" s="15"/>
      <c r="M9" s="16" t="s">
        <v>46</v>
      </c>
      <c r="N9" s="15"/>
      <c r="O9" s="16" t="s">
        <v>47</v>
      </c>
      <c r="AG9" s="18"/>
      <c r="AH9" s="18"/>
      <c r="AI9" s="18"/>
    </row>
    <row r="10" spans="33:35" ht="18">
      <c r="AG10" s="18"/>
      <c r="AH10" s="27"/>
      <c r="AI10" s="18"/>
    </row>
    <row r="11" spans="1:35" s="68" customFormat="1" ht="18">
      <c r="A11" s="69" t="s">
        <v>12</v>
      </c>
      <c r="B11" s="71">
        <v>1</v>
      </c>
      <c r="C11" s="64">
        <f>input!E7</f>
        <v>3103</v>
      </c>
      <c r="D11" s="72"/>
      <c r="E11" s="80">
        <f>input!E7/(input!C7/1000)</f>
        <v>59.57569357780551</v>
      </c>
      <c r="F11" s="72"/>
      <c r="G11" s="74">
        <f>E11/E$12*100</f>
        <v>86.94274129049195</v>
      </c>
      <c r="H11" s="75"/>
      <c r="I11" s="69" t="s">
        <v>12</v>
      </c>
      <c r="J11" s="72"/>
      <c r="K11" s="76">
        <f>input!F7</f>
        <v>751</v>
      </c>
      <c r="L11" s="72"/>
      <c r="M11" s="80">
        <f>input!F7/(input!C7/1000)</f>
        <v>14.418738600364788</v>
      </c>
      <c r="N11" s="72"/>
      <c r="O11" s="74">
        <f>M11/M$12*100</f>
        <v>97.35532302966304</v>
      </c>
      <c r="P11" s="75"/>
      <c r="AG11" s="167"/>
      <c r="AH11" s="67"/>
      <c r="AI11" s="167"/>
    </row>
    <row r="12" spans="1:35" s="68" customFormat="1" ht="18">
      <c r="A12" s="69" t="s">
        <v>13</v>
      </c>
      <c r="B12" s="71">
        <v>2</v>
      </c>
      <c r="C12" s="64">
        <f>input!E8</f>
        <v>347</v>
      </c>
      <c r="D12" s="72"/>
      <c r="E12" s="80">
        <f>input!E8/(input!C8/1000)</f>
        <v>68.52290679304897</v>
      </c>
      <c r="F12" s="72"/>
      <c r="G12" s="74">
        <f aca="true" t="shared" si="0" ref="G12:G27">E12/E$12*100</f>
        <v>100</v>
      </c>
      <c r="H12" s="75"/>
      <c r="I12" s="69" t="s">
        <v>13</v>
      </c>
      <c r="J12" s="72"/>
      <c r="K12" s="76">
        <f>input!F8</f>
        <v>75</v>
      </c>
      <c r="L12" s="72"/>
      <c r="M12" s="80">
        <f>input!F8/(input!C8/1000)</f>
        <v>14.810426540284361</v>
      </c>
      <c r="N12" s="72"/>
      <c r="O12" s="74">
        <f aca="true" t="shared" si="1" ref="O12:O27">M12/M$12*100</f>
        <v>100</v>
      </c>
      <c r="P12" s="75"/>
      <c r="AG12" s="167"/>
      <c r="AH12" s="67"/>
      <c r="AI12" s="167"/>
    </row>
    <row r="13" spans="1:35" s="68" customFormat="1" ht="18">
      <c r="A13" s="69" t="s">
        <v>61</v>
      </c>
      <c r="B13" s="71">
        <v>3</v>
      </c>
      <c r="C13" s="64">
        <f>input!E9</f>
        <v>148</v>
      </c>
      <c r="D13" s="72"/>
      <c r="E13" s="80">
        <f>input!E9/(input!C9/1000)</f>
        <v>87.62581409117821</v>
      </c>
      <c r="F13" s="72"/>
      <c r="G13" s="74">
        <f t="shared" si="0"/>
        <v>127.87813330193846</v>
      </c>
      <c r="H13" s="75"/>
      <c r="I13" s="69" t="s">
        <v>61</v>
      </c>
      <c r="J13" s="72"/>
      <c r="K13" s="76">
        <f>input!F9</f>
        <v>32</v>
      </c>
      <c r="L13" s="72"/>
      <c r="M13" s="80">
        <f>input!F9/(input!C9/1000)</f>
        <v>18.946121965660154</v>
      </c>
      <c r="N13" s="72"/>
      <c r="O13" s="74">
        <f t="shared" si="1"/>
        <v>127.92421551213735</v>
      </c>
      <c r="P13" s="75"/>
      <c r="AG13" s="167"/>
      <c r="AH13" s="67"/>
      <c r="AI13" s="167"/>
    </row>
    <row r="14" spans="1:34" s="68" customFormat="1" ht="18">
      <c r="A14" s="69" t="s">
        <v>15</v>
      </c>
      <c r="B14" s="71">
        <v>4</v>
      </c>
      <c r="C14" s="64">
        <f>input!E10</f>
        <v>976</v>
      </c>
      <c r="D14" s="72"/>
      <c r="E14" s="80">
        <f>input!E10/(input!C10/1000)</f>
        <v>121.51394422310757</v>
      </c>
      <c r="F14" s="72"/>
      <c r="G14" s="74">
        <f t="shared" si="0"/>
        <v>177.33331802473106</v>
      </c>
      <c r="H14" s="75"/>
      <c r="I14" s="69" t="s">
        <v>15</v>
      </c>
      <c r="J14" s="72"/>
      <c r="K14" s="76">
        <f>input!F10</f>
        <v>117</v>
      </c>
      <c r="L14" s="72"/>
      <c r="M14" s="80">
        <f>input!F10/(input!C10/1000)</f>
        <v>14.566733067729084</v>
      </c>
      <c r="N14" s="72"/>
      <c r="O14" s="74">
        <f t="shared" si="1"/>
        <v>98.35458167330677</v>
      </c>
      <c r="P14" s="75"/>
      <c r="AH14" s="67"/>
    </row>
    <row r="15" spans="1:34" s="68" customFormat="1" ht="18">
      <c r="A15" s="69" t="s">
        <v>16</v>
      </c>
      <c r="B15" s="71">
        <v>5</v>
      </c>
      <c r="C15" s="64">
        <f>input!E11</f>
        <v>1486</v>
      </c>
      <c r="D15" s="72"/>
      <c r="E15" s="80">
        <f>input!E11/(input!C11/1000)</f>
        <v>144.79197115853066</v>
      </c>
      <c r="F15" s="72"/>
      <c r="G15" s="74">
        <f t="shared" si="0"/>
        <v>211.30447894720442</v>
      </c>
      <c r="H15" s="75"/>
      <c r="I15" s="69" t="s">
        <v>16</v>
      </c>
      <c r="J15" s="72"/>
      <c r="K15" s="76">
        <f>input!F11</f>
        <v>142</v>
      </c>
      <c r="L15" s="72"/>
      <c r="M15" s="80">
        <f>input!F11/(input!C11/1000)</f>
        <v>13.836110299132807</v>
      </c>
      <c r="N15" s="79"/>
      <c r="O15" s="74">
        <f t="shared" si="1"/>
        <v>93.42141673974471</v>
      </c>
      <c r="P15" s="75"/>
      <c r="AH15" s="67"/>
    </row>
    <row r="16" spans="1:34" s="68" customFormat="1" ht="18">
      <c r="A16" s="69" t="s">
        <v>17</v>
      </c>
      <c r="B16" s="71">
        <v>6</v>
      </c>
      <c r="C16" s="64">
        <f>input!E12</f>
        <v>431</v>
      </c>
      <c r="D16" s="72"/>
      <c r="E16" s="80">
        <f>input!E12/(input!C12/1000)</f>
        <v>80.5758085623481</v>
      </c>
      <c r="F16" s="72"/>
      <c r="G16" s="74">
        <f t="shared" si="0"/>
        <v>117.58959497398583</v>
      </c>
      <c r="H16" s="75"/>
      <c r="I16" s="69" t="s">
        <v>17</v>
      </c>
      <c r="J16" s="72"/>
      <c r="K16" s="76">
        <f>input!F12</f>
        <v>50</v>
      </c>
      <c r="L16" s="72"/>
      <c r="M16" s="80">
        <f>input!F12/(input!C12/1000)</f>
        <v>9.347541596560104</v>
      </c>
      <c r="N16" s="72"/>
      <c r="O16" s="74">
        <f t="shared" si="1"/>
        <v>63.11460085997383</v>
      </c>
      <c r="P16" s="75"/>
      <c r="AH16" s="67"/>
    </row>
    <row r="17" spans="1:34" s="68" customFormat="1" ht="18">
      <c r="A17" s="69" t="s">
        <v>18</v>
      </c>
      <c r="B17" s="71">
        <v>7</v>
      </c>
      <c r="C17" s="64">
        <f>input!E13</f>
        <v>433</v>
      </c>
      <c r="D17" s="72"/>
      <c r="E17" s="80">
        <f>input!E13/(input!C13/1000)</f>
        <v>83.57459949816638</v>
      </c>
      <c r="F17" s="72"/>
      <c r="G17" s="74">
        <f t="shared" si="0"/>
        <v>121.96592848954309</v>
      </c>
      <c r="H17" s="75"/>
      <c r="I17" s="69" t="s">
        <v>18</v>
      </c>
      <c r="J17" s="72"/>
      <c r="K17" s="76">
        <f>input!F13</f>
        <v>62</v>
      </c>
      <c r="L17" s="72"/>
      <c r="M17" s="80">
        <f>input!F13/(input!C13/1000)</f>
        <v>11.966801775718974</v>
      </c>
      <c r="N17" s="72"/>
      <c r="O17" s="74">
        <f t="shared" si="1"/>
        <v>80.79984558965451</v>
      </c>
      <c r="P17" s="75"/>
      <c r="AH17" s="67"/>
    </row>
    <row r="18" spans="1:34" s="68" customFormat="1" ht="18">
      <c r="A18" s="69" t="s">
        <v>19</v>
      </c>
      <c r="B18" s="71">
        <v>8</v>
      </c>
      <c r="C18" s="64">
        <f>input!E14</f>
        <v>8160</v>
      </c>
      <c r="D18" s="72"/>
      <c r="E18" s="80">
        <f>input!E14/(input!C14/1000)</f>
        <v>138.21372313216688</v>
      </c>
      <c r="F18" s="72"/>
      <c r="G18" s="74">
        <f t="shared" si="0"/>
        <v>201.70440747587696</v>
      </c>
      <c r="H18" s="75"/>
      <c r="I18" s="69" t="s">
        <v>19</v>
      </c>
      <c r="J18" s="72"/>
      <c r="K18" s="76">
        <f>input!F14</f>
        <v>822</v>
      </c>
      <c r="L18" s="72"/>
      <c r="M18" s="80">
        <f>input!F14/(input!C14/1000)</f>
        <v>13.923000050813869</v>
      </c>
      <c r="N18" s="72"/>
      <c r="O18" s="74">
        <f t="shared" si="1"/>
        <v>94.00809634309523</v>
      </c>
      <c r="P18" s="75"/>
      <c r="AH18" s="67"/>
    </row>
    <row r="19" spans="1:34" s="68" customFormat="1" ht="18">
      <c r="A19" s="69" t="s">
        <v>20</v>
      </c>
      <c r="B19" s="71">
        <v>9</v>
      </c>
      <c r="C19" s="64">
        <f>input!E15</f>
        <v>6977</v>
      </c>
      <c r="D19" s="72"/>
      <c r="E19" s="80">
        <f>input!E15/(input!C15/1000)</f>
        <v>84.8030338020979</v>
      </c>
      <c r="F19" s="72"/>
      <c r="G19" s="74">
        <f t="shared" si="0"/>
        <v>123.75866373885411</v>
      </c>
      <c r="H19" s="75"/>
      <c r="I19" s="69" t="s">
        <v>20</v>
      </c>
      <c r="J19" s="72"/>
      <c r="K19" s="76">
        <f>input!F15</f>
        <v>900</v>
      </c>
      <c r="L19" s="72"/>
      <c r="M19" s="80">
        <f>input!F15/(input!C15/1000)</f>
        <v>10.939190256827878</v>
      </c>
      <c r="N19" s="72"/>
      <c r="O19" s="74">
        <f t="shared" si="1"/>
        <v>73.86141261410182</v>
      </c>
      <c r="P19" s="75"/>
      <c r="AH19" s="67"/>
    </row>
    <row r="20" spans="1:34" s="68" customFormat="1" ht="18">
      <c r="A20" s="69" t="s">
        <v>58</v>
      </c>
      <c r="B20" s="71">
        <v>10</v>
      </c>
      <c r="C20" s="64">
        <f>input!E16</f>
        <v>2037</v>
      </c>
      <c r="D20" s="72"/>
      <c r="E20" s="80">
        <f>input!E16/(input!C16/1000)</f>
        <v>193.00739056281978</v>
      </c>
      <c r="F20" s="72"/>
      <c r="G20" s="74">
        <f t="shared" si="0"/>
        <v>281.6684224236655</v>
      </c>
      <c r="H20" s="75"/>
      <c r="I20" s="69" t="s">
        <v>58</v>
      </c>
      <c r="J20" s="72"/>
      <c r="K20" s="76">
        <f>input!F16</f>
        <v>375</v>
      </c>
      <c r="L20" s="72"/>
      <c r="M20" s="80">
        <f>input!F16/(input!C16/1000)</f>
        <v>35.53155201819215</v>
      </c>
      <c r="N20" s="72"/>
      <c r="O20" s="74">
        <f t="shared" si="1"/>
        <v>239.90903922683339</v>
      </c>
      <c r="P20" s="75"/>
      <c r="AH20" s="67"/>
    </row>
    <row r="21" spans="1:34" s="68" customFormat="1" ht="18">
      <c r="A21" s="69" t="s">
        <v>22</v>
      </c>
      <c r="B21" s="71">
        <v>11</v>
      </c>
      <c r="C21" s="64">
        <f>input!E17</f>
        <v>411</v>
      </c>
      <c r="D21" s="72"/>
      <c r="E21" s="80">
        <f>input!E17/(input!C17/1000)</f>
        <v>107.05912998176609</v>
      </c>
      <c r="F21" s="72"/>
      <c r="G21" s="74">
        <f t="shared" si="0"/>
        <v>156.23845366791457</v>
      </c>
      <c r="H21" s="75"/>
      <c r="I21" s="69" t="s">
        <v>22</v>
      </c>
      <c r="J21" s="72"/>
      <c r="K21" s="76">
        <f>input!F17</f>
        <v>89</v>
      </c>
      <c r="L21" s="72"/>
      <c r="M21" s="80">
        <f>input!F17/(input!C17/1000)</f>
        <v>23.183120604324042</v>
      </c>
      <c r="N21" s="72"/>
      <c r="O21" s="74">
        <f t="shared" si="1"/>
        <v>156.53243032039592</v>
      </c>
      <c r="P21" s="75"/>
      <c r="AH21" s="67"/>
    </row>
    <row r="22" spans="1:34" s="68" customFormat="1" ht="18">
      <c r="A22" s="69" t="s">
        <v>23</v>
      </c>
      <c r="B22" s="71">
        <v>12</v>
      </c>
      <c r="C22" s="64">
        <f>input!E18</f>
        <v>6410</v>
      </c>
      <c r="D22" s="72"/>
      <c r="E22" s="80">
        <f>input!E18/(input!C18/1000)</f>
        <v>110.81529631422447</v>
      </c>
      <c r="F22" s="72"/>
      <c r="G22" s="74">
        <f t="shared" si="0"/>
        <v>161.72007508219963</v>
      </c>
      <c r="H22" s="75"/>
      <c r="I22" s="69" t="s">
        <v>23</v>
      </c>
      <c r="J22" s="72"/>
      <c r="K22" s="76">
        <f>input!F18</f>
        <v>848</v>
      </c>
      <c r="L22" s="72"/>
      <c r="M22" s="80">
        <f>input!F18/(input!C18/1000)</f>
        <v>14.660120323629071</v>
      </c>
      <c r="N22" s="72"/>
      <c r="O22" s="74">
        <f t="shared" si="1"/>
        <v>98.98513242514349</v>
      </c>
      <c r="P22" s="75"/>
      <c r="AH22" s="67"/>
    </row>
    <row r="23" spans="1:34" s="68" customFormat="1" ht="18">
      <c r="A23" s="69" t="s">
        <v>24</v>
      </c>
      <c r="B23" s="71">
        <v>13</v>
      </c>
      <c r="C23" s="64">
        <f>input!E19</f>
        <v>70</v>
      </c>
      <c r="D23" s="72"/>
      <c r="E23" s="80">
        <f>input!E19/(input!C19/1000)</f>
        <v>158.73015873015873</v>
      </c>
      <c r="F23" s="72"/>
      <c r="G23" s="74">
        <f t="shared" si="0"/>
        <v>231.64539591052556</v>
      </c>
      <c r="H23" s="75"/>
      <c r="I23" s="69" t="s">
        <v>24</v>
      </c>
      <c r="J23" s="72"/>
      <c r="K23" s="76">
        <f>input!F19</f>
        <v>11</v>
      </c>
      <c r="L23" s="72"/>
      <c r="M23" s="80">
        <f>input!F19/(input!C19/1000)</f>
        <v>24.94331065759637</v>
      </c>
      <c r="N23" s="72"/>
      <c r="O23" s="74">
        <f t="shared" si="1"/>
        <v>168.4172335600907</v>
      </c>
      <c r="P23" s="75"/>
      <c r="AH23" s="67"/>
    </row>
    <row r="24" spans="1:34" s="68" customFormat="1" ht="18">
      <c r="A24" s="69" t="s">
        <v>25</v>
      </c>
      <c r="B24" s="71">
        <v>14</v>
      </c>
      <c r="C24" s="64">
        <f>input!E20</f>
        <v>993</v>
      </c>
      <c r="D24" s="72"/>
      <c r="E24" s="80">
        <f>input!E20/(input!C20/1000)</f>
        <v>62.11296678551323</v>
      </c>
      <c r="F24" s="78"/>
      <c r="G24" s="74">
        <f t="shared" si="0"/>
        <v>90.64555152790749</v>
      </c>
      <c r="H24" s="75"/>
      <c r="I24" s="69" t="s">
        <v>25</v>
      </c>
      <c r="J24" s="72"/>
      <c r="K24" s="76">
        <f>input!F20</f>
        <v>106</v>
      </c>
      <c r="L24" s="72"/>
      <c r="M24" s="80">
        <f>input!F20/(input!C20/1000)</f>
        <v>6.630387189591543</v>
      </c>
      <c r="N24" s="72"/>
      <c r="O24" s="74">
        <f t="shared" si="1"/>
        <v>44.7683743041221</v>
      </c>
      <c r="P24" s="75"/>
      <c r="AH24" s="67"/>
    </row>
    <row r="25" spans="1:34" s="68" customFormat="1" ht="18">
      <c r="A25" s="69" t="s">
        <v>26</v>
      </c>
      <c r="B25" s="71">
        <v>15</v>
      </c>
      <c r="C25" s="64">
        <f>input!E21</f>
        <v>1671</v>
      </c>
      <c r="D25" s="72"/>
      <c r="E25" s="80">
        <f>input!E21/(input!C21/1000)</f>
        <v>176.08008429926238</v>
      </c>
      <c r="F25" s="72"/>
      <c r="G25" s="74">
        <f t="shared" si="0"/>
        <v>256.96528728860653</v>
      </c>
      <c r="H25" s="75"/>
      <c r="I25" s="69" t="s">
        <v>26</v>
      </c>
      <c r="J25" s="72"/>
      <c r="K25" s="76">
        <f>input!F21</f>
        <v>337</v>
      </c>
      <c r="L25" s="72"/>
      <c r="M25" s="80">
        <f>input!F21/(input!C21/1000)</f>
        <v>35.51106427818757</v>
      </c>
      <c r="N25" s="72"/>
      <c r="O25" s="74">
        <f t="shared" si="1"/>
        <v>239.77070600632246</v>
      </c>
      <c r="P25" s="75"/>
      <c r="AH25" s="67"/>
    </row>
    <row r="26" spans="1:34" s="68" customFormat="1" ht="18">
      <c r="A26" s="69" t="s">
        <v>27</v>
      </c>
      <c r="B26" s="71">
        <v>16</v>
      </c>
      <c r="C26" s="64">
        <f>input!E22</f>
        <v>5517</v>
      </c>
      <c r="D26" s="72"/>
      <c r="E26" s="80">
        <f>input!E22/(input!C22/1000)</f>
        <v>137.50903516861493</v>
      </c>
      <c r="F26" s="72"/>
      <c r="G26" s="74">
        <f t="shared" si="0"/>
        <v>200.67600982532161</v>
      </c>
      <c r="H26" s="75"/>
      <c r="I26" s="69" t="s">
        <v>27</v>
      </c>
      <c r="J26" s="72"/>
      <c r="K26" s="76">
        <f>input!F22</f>
        <v>846</v>
      </c>
      <c r="L26" s="72"/>
      <c r="M26" s="80">
        <f>input!F22/(input!C22/1000)</f>
        <v>21.086214202038832</v>
      </c>
      <c r="N26" s="72"/>
      <c r="O26" s="74">
        <f t="shared" si="1"/>
        <v>142.3741182921662</v>
      </c>
      <c r="P26" s="75"/>
      <c r="AH26" s="67"/>
    </row>
    <row r="27" spans="1:34" s="68" customFormat="1" ht="18">
      <c r="A27" s="69" t="s">
        <v>28</v>
      </c>
      <c r="B27" s="71">
        <v>17</v>
      </c>
      <c r="C27" s="64">
        <f>input!E23</f>
        <v>554</v>
      </c>
      <c r="D27" s="72"/>
      <c r="E27" s="80">
        <f>input!E23/(input!C23/1000)</f>
        <v>62.37333933798694</v>
      </c>
      <c r="F27" s="72"/>
      <c r="G27" s="74">
        <f t="shared" si="0"/>
        <v>91.02553037682013</v>
      </c>
      <c r="H27" s="75"/>
      <c r="I27" s="69" t="s">
        <v>28</v>
      </c>
      <c r="J27" s="72"/>
      <c r="K27" s="76">
        <f>input!F23</f>
        <v>87</v>
      </c>
      <c r="L27" s="72"/>
      <c r="M27" s="80">
        <f>input!F23/(input!C23/1000)</f>
        <v>9.79509119567665</v>
      </c>
      <c r="N27" s="72"/>
      <c r="O27" s="74">
        <f t="shared" si="1"/>
        <v>66.13645575320874</v>
      </c>
      <c r="P27" s="75"/>
      <c r="AH27" s="67"/>
    </row>
    <row r="28" spans="1:34" s="68" customFormat="1" ht="18">
      <c r="A28" s="69" t="s">
        <v>60</v>
      </c>
      <c r="B28" s="71">
        <v>18</v>
      </c>
      <c r="C28" s="64">
        <f>input!E24</f>
        <v>39724</v>
      </c>
      <c r="D28" s="66"/>
      <c r="E28" s="80">
        <f>input!E24/(input!C24/1000)</f>
        <v>105.6115788830015</v>
      </c>
      <c r="F28" s="72"/>
      <c r="G28" s="74">
        <f aca="true" t="shared" si="2" ref="G28:G38">E28/E$12*100</f>
        <v>154.12594681945808</v>
      </c>
      <c r="H28" s="75"/>
      <c r="I28" s="69" t="s">
        <v>60</v>
      </c>
      <c r="J28" s="72"/>
      <c r="K28" s="76">
        <f>input!F24</f>
        <v>5650</v>
      </c>
      <c r="L28" s="72"/>
      <c r="M28" s="80">
        <f>input!F24/(input!C24/1000)</f>
        <v>15.02128236554623</v>
      </c>
      <c r="N28" s="72"/>
      <c r="O28" s="74">
        <f aca="true" t="shared" si="3" ref="O28:O38">M28/M$12*100</f>
        <v>101.42369853216815</v>
      </c>
      <c r="P28" s="75"/>
      <c r="AH28" s="67"/>
    </row>
    <row r="29" spans="1:34" s="68" customFormat="1" ht="18">
      <c r="A29" s="69" t="s">
        <v>29</v>
      </c>
      <c r="B29" s="71">
        <v>19</v>
      </c>
      <c r="C29" s="64">
        <f>input!E25</f>
        <v>1334</v>
      </c>
      <c r="D29" s="72"/>
      <c r="E29" s="80">
        <f>input!E25/(input!C25/1000)</f>
        <v>129.9308464010909</v>
      </c>
      <c r="F29" s="72"/>
      <c r="G29" s="74">
        <f t="shared" si="2"/>
        <v>189.61665884009344</v>
      </c>
      <c r="H29" s="75"/>
      <c r="I29" s="69" t="s">
        <v>29</v>
      </c>
      <c r="J29" s="72"/>
      <c r="K29" s="76">
        <f>input!F25</f>
        <v>322</v>
      </c>
      <c r="L29" s="72"/>
      <c r="M29" s="80">
        <f>input!F25/(input!C25/1000)</f>
        <v>31.36261809681504</v>
      </c>
      <c r="N29" s="72"/>
      <c r="O29" s="74">
        <f t="shared" si="3"/>
        <v>211.76039738969513</v>
      </c>
      <c r="P29" s="75"/>
      <c r="AH29" s="67"/>
    </row>
    <row r="30" spans="1:34" s="68" customFormat="1" ht="18">
      <c r="A30" s="23" t="s">
        <v>30</v>
      </c>
      <c r="B30" s="71">
        <v>20</v>
      </c>
      <c r="C30" s="64">
        <f>input!E26</f>
        <v>1239</v>
      </c>
      <c r="D30" s="72"/>
      <c r="E30" s="80">
        <f>input!E26/(input!C26/1000)</f>
        <v>121.47058823529413</v>
      </c>
      <c r="F30" s="72"/>
      <c r="G30" s="74">
        <f t="shared" si="2"/>
        <v>177.27004577046958</v>
      </c>
      <c r="H30" s="75"/>
      <c r="I30" s="23" t="s">
        <v>30</v>
      </c>
      <c r="J30" s="72"/>
      <c r="K30" s="76">
        <f>input!F26</f>
        <v>355</v>
      </c>
      <c r="L30" s="72"/>
      <c r="M30" s="80">
        <f>input!F26/(input!C26/1000)</f>
        <v>34.80392156862745</v>
      </c>
      <c r="N30" s="72"/>
      <c r="O30" s="74">
        <f t="shared" si="3"/>
        <v>234.99607843137252</v>
      </c>
      <c r="P30" s="75"/>
      <c r="AH30" s="67"/>
    </row>
    <row r="31" spans="1:34" s="68" customFormat="1" ht="18">
      <c r="A31" s="69" t="s">
        <v>31</v>
      </c>
      <c r="B31" s="71">
        <v>21</v>
      </c>
      <c r="C31" s="64">
        <f>input!E27</f>
        <v>275</v>
      </c>
      <c r="D31" s="72"/>
      <c r="E31" s="80">
        <f>input!E27/(input!C27/1000)</f>
        <v>61.07039751276926</v>
      </c>
      <c r="F31" s="72"/>
      <c r="G31" s="74">
        <f t="shared" si="2"/>
        <v>89.12406138462926</v>
      </c>
      <c r="H31" s="75"/>
      <c r="I31" s="69" t="s">
        <v>31</v>
      </c>
      <c r="J31" s="72"/>
      <c r="K31" s="76">
        <f>input!F27</f>
        <v>43</v>
      </c>
      <c r="L31" s="72"/>
      <c r="M31" s="80">
        <f>input!F27/(input!C27/1000)</f>
        <v>9.549189429269376</v>
      </c>
      <c r="N31" s="72"/>
      <c r="O31" s="74">
        <f t="shared" si="3"/>
        <v>64.47612702642682</v>
      </c>
      <c r="P31" s="75"/>
      <c r="AH31" s="67"/>
    </row>
    <row r="32" spans="1:34" s="68" customFormat="1" ht="18">
      <c r="A32" s="69" t="s">
        <v>57</v>
      </c>
      <c r="B32" s="71">
        <v>22</v>
      </c>
      <c r="C32" s="64">
        <f>input!E28</f>
        <v>5534</v>
      </c>
      <c r="D32" s="72"/>
      <c r="E32" s="80">
        <f>input!E28/(input!C28/1000)</f>
        <v>143.24911990060053</v>
      </c>
      <c r="F32" s="72"/>
      <c r="G32" s="74">
        <f t="shared" si="2"/>
        <v>209.05289428721642</v>
      </c>
      <c r="H32" s="75"/>
      <c r="I32" s="69" t="s">
        <v>57</v>
      </c>
      <c r="J32" s="72"/>
      <c r="K32" s="76">
        <f>input!F28</f>
        <v>1866</v>
      </c>
      <c r="L32" s="72"/>
      <c r="M32" s="80">
        <f>input!F28/(input!C28/1000)</f>
        <v>48.30192586456823</v>
      </c>
      <c r="N32" s="72"/>
      <c r="O32" s="74">
        <f t="shared" si="3"/>
        <v>326.1346034375647</v>
      </c>
      <c r="P32" s="75"/>
      <c r="AH32" s="67"/>
    </row>
    <row r="33" spans="1:34" s="68" customFormat="1" ht="18">
      <c r="A33" s="23" t="s">
        <v>32</v>
      </c>
      <c r="B33" s="71">
        <v>23</v>
      </c>
      <c r="C33" s="64">
        <f>input!E29</f>
        <v>544</v>
      </c>
      <c r="D33" s="72"/>
      <c r="E33" s="80">
        <f>input!E29/(input!C29/1000)</f>
        <v>75.51360355358135</v>
      </c>
      <c r="F33" s="72"/>
      <c r="G33" s="74">
        <f t="shared" si="2"/>
        <v>110.20198512833889</v>
      </c>
      <c r="H33" s="75"/>
      <c r="I33" s="23" t="s">
        <v>32</v>
      </c>
      <c r="J33" s="72"/>
      <c r="K33" s="76">
        <f>input!F29</f>
        <v>104</v>
      </c>
      <c r="L33" s="72"/>
      <c r="M33" s="80">
        <f>input!F29/(input!C29/1000)</f>
        <v>14.436424208772905</v>
      </c>
      <c r="N33" s="72"/>
      <c r="O33" s="74">
        <f t="shared" si="3"/>
        <v>97.47473625763465</v>
      </c>
      <c r="P33" s="75"/>
      <c r="AH33" s="67"/>
    </row>
    <row r="34" spans="1:34" s="68" customFormat="1" ht="18">
      <c r="A34" s="69" t="s">
        <v>33</v>
      </c>
      <c r="B34" s="71">
        <v>24</v>
      </c>
      <c r="C34" s="64">
        <f>input!E30</f>
        <v>1737</v>
      </c>
      <c r="D34" s="72"/>
      <c r="E34" s="80">
        <f>input!E30/(input!C30/1000)</f>
        <v>89.47612424663885</v>
      </c>
      <c r="F34" s="72"/>
      <c r="G34" s="74">
        <f t="shared" si="2"/>
        <v>130.57841302160782</v>
      </c>
      <c r="H34" s="75"/>
      <c r="I34" s="69" t="s">
        <v>33</v>
      </c>
      <c r="J34" s="72"/>
      <c r="K34" s="76">
        <f>input!F30</f>
        <v>290</v>
      </c>
      <c r="L34" s="72"/>
      <c r="M34" s="80">
        <f>input!F30/(input!C30/1000)</f>
        <v>14.938443311183228</v>
      </c>
      <c r="N34" s="72"/>
      <c r="O34" s="74">
        <f t="shared" si="3"/>
        <v>100.86436923710916</v>
      </c>
      <c r="P34" s="75"/>
      <c r="AH34" s="67"/>
    </row>
    <row r="35" spans="1:34" s="68" customFormat="1" ht="18">
      <c r="A35" s="69" t="s">
        <v>34</v>
      </c>
      <c r="B35" s="71">
        <v>25</v>
      </c>
      <c r="C35" s="64">
        <f>input!E31</f>
        <v>2927</v>
      </c>
      <c r="D35" s="72"/>
      <c r="E35" s="80">
        <f>input!E31/(input!C31/1000)</f>
        <v>94.17025931407245</v>
      </c>
      <c r="F35" s="72"/>
      <c r="G35" s="74">
        <f t="shared" si="2"/>
        <v>137.42887411137258</v>
      </c>
      <c r="H35" s="75"/>
      <c r="I35" s="69" t="s">
        <v>34</v>
      </c>
      <c r="J35" s="72"/>
      <c r="K35" s="76">
        <f>input!F31</f>
        <v>372</v>
      </c>
      <c r="L35" s="72"/>
      <c r="M35" s="80">
        <f>input!F31/(input!C31/1000)</f>
        <v>11.968341805546618</v>
      </c>
      <c r="N35" s="72"/>
      <c r="O35" s="74">
        <f t="shared" si="3"/>
        <v>80.81024387105077</v>
      </c>
      <c r="P35" s="75"/>
      <c r="AH35" s="67"/>
    </row>
    <row r="36" spans="1:34" s="68" customFormat="1" ht="18">
      <c r="A36" s="69" t="s">
        <v>35</v>
      </c>
      <c r="B36" s="71">
        <v>26</v>
      </c>
      <c r="C36" s="64">
        <f>input!E32</f>
        <v>10060</v>
      </c>
      <c r="D36" s="72"/>
      <c r="E36" s="80">
        <f>input!E32/(input!C32/1000)</f>
        <v>79.03088960814505</v>
      </c>
      <c r="F36" s="72"/>
      <c r="G36" s="74">
        <f t="shared" si="2"/>
        <v>115.33499278837076</v>
      </c>
      <c r="H36" s="75"/>
      <c r="I36" s="69" t="s">
        <v>35</v>
      </c>
      <c r="J36" s="72"/>
      <c r="K36" s="76">
        <f>input!F32</f>
        <v>2835</v>
      </c>
      <c r="L36" s="72"/>
      <c r="M36" s="80">
        <f>input!F32/(input!C32/1000)</f>
        <v>22.27162743927348</v>
      </c>
      <c r="N36" s="72"/>
      <c r="O36" s="74">
        <f t="shared" si="3"/>
        <v>150.3780284699745</v>
      </c>
      <c r="P36" s="75"/>
      <c r="AH36" s="67"/>
    </row>
    <row r="37" spans="1:34" s="68" customFormat="1" ht="18">
      <c r="A37" s="69" t="s">
        <v>36</v>
      </c>
      <c r="B37" s="71">
        <v>27</v>
      </c>
      <c r="C37" s="64">
        <f>input!E33</f>
        <v>455</v>
      </c>
      <c r="D37" s="72"/>
      <c r="E37" s="80">
        <f>input!E33/(input!C33/1000)</f>
        <v>118.18181818181817</v>
      </c>
      <c r="F37" s="72"/>
      <c r="G37" s="74">
        <f t="shared" si="2"/>
        <v>172.47052659156404</v>
      </c>
      <c r="H37" s="75"/>
      <c r="I37" s="69" t="s">
        <v>36</v>
      </c>
      <c r="J37" s="72"/>
      <c r="K37" s="76">
        <f>input!F33</f>
        <v>52</v>
      </c>
      <c r="L37" s="72"/>
      <c r="M37" s="80">
        <f>input!F33/(input!C33/1000)</f>
        <v>13.506493506493506</v>
      </c>
      <c r="N37" s="72"/>
      <c r="O37" s="74">
        <f t="shared" si="3"/>
        <v>91.19584415584414</v>
      </c>
      <c r="P37" s="75"/>
      <c r="AH37" s="67"/>
    </row>
    <row r="38" spans="1:34" s="68" customFormat="1" ht="18">
      <c r="A38" s="69" t="s">
        <v>37</v>
      </c>
      <c r="B38" s="71">
        <v>28</v>
      </c>
      <c r="C38" s="64">
        <f>input!E34</f>
        <v>42116</v>
      </c>
      <c r="D38" s="72"/>
      <c r="E38" s="80">
        <f>input!E34/(input!C34/1000)</f>
        <v>147.88077121598891</v>
      </c>
      <c r="F38" s="72"/>
      <c r="G38" s="74">
        <f t="shared" si="2"/>
        <v>215.81216871405414</v>
      </c>
      <c r="H38" s="75"/>
      <c r="I38" s="69" t="s">
        <v>37</v>
      </c>
      <c r="J38" s="72"/>
      <c r="K38" s="76">
        <f>input!F34</f>
        <v>4882</v>
      </c>
      <c r="L38" s="72"/>
      <c r="M38" s="80">
        <f>input!F34/(input!C34/1000)</f>
        <v>17.142034501767924</v>
      </c>
      <c r="N38" s="72"/>
      <c r="O38" s="74">
        <f t="shared" si="3"/>
        <v>115.74301695593701</v>
      </c>
      <c r="P38" s="75"/>
      <c r="AH38" s="67"/>
    </row>
    <row r="39" spans="1:34" ht="15">
      <c r="A39" s="69" t="s">
        <v>50</v>
      </c>
      <c r="B39" s="71">
        <v>29</v>
      </c>
      <c r="C39" s="64">
        <f>input!E35</f>
        <v>24</v>
      </c>
      <c r="D39" s="72"/>
      <c r="E39" s="80">
        <f>input!E35/(input!C35/1000)</f>
        <v>83.91608391608392</v>
      </c>
      <c r="F39" s="72"/>
      <c r="G39" s="74">
        <f>E39/E$12*100</f>
        <v>122.46427923661354</v>
      </c>
      <c r="H39" s="75"/>
      <c r="I39" s="69" t="s">
        <v>50</v>
      </c>
      <c r="J39" s="72"/>
      <c r="K39" s="76">
        <f>input!F35</f>
        <v>1</v>
      </c>
      <c r="L39" s="72"/>
      <c r="M39" s="80">
        <f>input!F35/(input!C35/1000)</f>
        <v>3.4965034965034967</v>
      </c>
      <c r="N39" s="72"/>
      <c r="O39" s="74">
        <f>M39/M$12*100</f>
        <v>23.608391608391607</v>
      </c>
      <c r="P39" s="75"/>
      <c r="AH39" s="18"/>
    </row>
    <row r="40" spans="1:34" ht="15">
      <c r="A40" s="69" t="s">
        <v>51</v>
      </c>
      <c r="B40" s="71">
        <v>30</v>
      </c>
      <c r="C40" s="64">
        <f>input!E36</f>
        <v>8097</v>
      </c>
      <c r="D40" s="72"/>
      <c r="E40" s="80">
        <f>input!E36/(input!C36/1000)</f>
        <v>171.02845193587223</v>
      </c>
      <c r="F40" s="72"/>
      <c r="G40" s="74">
        <f>E40/E$12*100</f>
        <v>249.59310680209134</v>
      </c>
      <c r="H40" s="75"/>
      <c r="I40" s="69" t="s">
        <v>51</v>
      </c>
      <c r="J40" s="72"/>
      <c r="K40" s="76">
        <f>input!F36</f>
        <v>3137</v>
      </c>
      <c r="L40" s="72"/>
      <c r="M40" s="80">
        <f>input!F36/(input!C36/1000)</f>
        <v>66.26111568764125</v>
      </c>
      <c r="N40" s="72"/>
      <c r="O40" s="74">
        <f>M40/M$12*100</f>
        <v>447.3950531229537</v>
      </c>
      <c r="P40" s="75"/>
      <c r="AH40" s="18"/>
    </row>
    <row r="41" spans="1:34" ht="15">
      <c r="A41" s="69" t="s">
        <v>59</v>
      </c>
      <c r="B41" s="71">
        <v>31</v>
      </c>
      <c r="C41" s="64">
        <f>input!E37</f>
        <v>3840</v>
      </c>
      <c r="D41" s="72"/>
      <c r="E41" s="80">
        <f>input!E37/(input!C37/1000)</f>
        <v>56.033853786662775</v>
      </c>
      <c r="F41" s="72"/>
      <c r="G41" s="74">
        <f>E41/E$12*100</f>
        <v>81.77390074226521</v>
      </c>
      <c r="H41" s="75"/>
      <c r="I41" s="69" t="s">
        <v>59</v>
      </c>
      <c r="J41" s="72"/>
      <c r="K41" s="76">
        <f>input!F37</f>
        <v>918</v>
      </c>
      <c r="L41" s="72"/>
      <c r="M41" s="80">
        <f>input!F37/(input!C37/1000)</f>
        <v>13.39559317087407</v>
      </c>
      <c r="N41" s="72"/>
      <c r="O41" s="74">
        <f>M41/M$12*100</f>
        <v>90.44704508974172</v>
      </c>
      <c r="P41" s="75"/>
      <c r="AH41" s="18"/>
    </row>
    <row r="42" spans="1:34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24"/>
      <c r="X42" s="18"/>
      <c r="Y42" s="19"/>
      <c r="Z42" s="18"/>
      <c r="AA42" s="20"/>
      <c r="AB42" s="18"/>
      <c r="AC42" s="18"/>
      <c r="AD42" s="18"/>
      <c r="AE42" s="18"/>
      <c r="AF42" s="18"/>
      <c r="AG42" s="18"/>
      <c r="AH42" s="18"/>
    </row>
    <row r="43" spans="1:34" ht="15">
      <c r="A43" s="18"/>
      <c r="B43" s="18"/>
      <c r="C43" s="18"/>
      <c r="D43" s="18"/>
      <c r="E43" s="18"/>
      <c r="F43" s="18"/>
      <c r="G43" s="18"/>
      <c r="H43" s="18"/>
      <c r="P43" s="18"/>
      <c r="X43" s="18"/>
      <c r="Y43" s="19"/>
      <c r="Z43" s="18"/>
      <c r="AA43" s="20"/>
      <c r="AB43" s="18"/>
      <c r="AC43" s="18"/>
      <c r="AD43" s="18"/>
      <c r="AE43" s="18"/>
      <c r="AF43" s="18"/>
      <c r="AG43" s="18"/>
      <c r="AH43" s="18"/>
    </row>
    <row r="44" spans="1:34" ht="16.5" thickBot="1">
      <c r="A44" s="29" t="s">
        <v>41</v>
      </c>
      <c r="B44" s="30"/>
      <c r="C44" s="4"/>
      <c r="D44" s="2"/>
      <c r="E44" s="2"/>
      <c r="F44" s="2"/>
      <c r="G44" s="2"/>
      <c r="I44" s="29" t="s">
        <v>42</v>
      </c>
      <c r="J44" s="30"/>
      <c r="K44" s="4"/>
      <c r="L44" s="4"/>
      <c r="O44" s="2"/>
      <c r="P44" s="2"/>
      <c r="Q44" s="28"/>
      <c r="X44" s="18"/>
      <c r="Y44" s="19"/>
      <c r="Z44" s="18"/>
      <c r="AA44" s="20"/>
      <c r="AB44" s="18"/>
      <c r="AC44" s="18"/>
      <c r="AD44" s="18"/>
      <c r="AE44" s="18"/>
      <c r="AF44" s="18"/>
      <c r="AG44" s="18"/>
      <c r="AH44" s="18"/>
    </row>
    <row r="45" spans="2:34" ht="15">
      <c r="B45" s="9"/>
      <c r="C45" s="9"/>
      <c r="D45" s="18"/>
      <c r="E45" s="31" t="s">
        <v>53</v>
      </c>
      <c r="F45" s="31"/>
      <c r="G45" s="32"/>
      <c r="J45" s="9"/>
      <c r="K45" s="9"/>
      <c r="L45" s="10"/>
      <c r="M45" s="9" t="s">
        <v>55</v>
      </c>
      <c r="N45" s="9"/>
      <c r="O45" s="25"/>
      <c r="Q45" s="33" t="s">
        <v>4</v>
      </c>
      <c r="R45" s="18"/>
      <c r="S45" s="18"/>
      <c r="T45" s="18"/>
      <c r="U45" s="18"/>
      <c r="V45" s="18"/>
      <c r="W45" s="24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4:34" ht="15">
      <c r="D46" s="18"/>
      <c r="E46" s="11"/>
      <c r="F46" s="12"/>
      <c r="G46" t="s">
        <v>43</v>
      </c>
      <c r="L46" s="11"/>
      <c r="M46" s="11"/>
      <c r="N46" s="12"/>
      <c r="O46" t="s">
        <v>43</v>
      </c>
      <c r="Q46" s="34" t="s">
        <v>44</v>
      </c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17" ht="18.75" thickBot="1">
      <c r="A47" s="2"/>
      <c r="B47" s="14"/>
      <c r="C47" s="15" t="s">
        <v>45</v>
      </c>
      <c r="D47" s="2"/>
      <c r="E47" s="15" t="s">
        <v>46</v>
      </c>
      <c r="F47" s="16"/>
      <c r="G47" s="2" t="s">
        <v>47</v>
      </c>
      <c r="I47" s="2"/>
      <c r="J47" s="14"/>
      <c r="K47" s="15" t="s">
        <v>45</v>
      </c>
      <c r="L47" s="16"/>
      <c r="M47" s="15" t="s">
        <v>46</v>
      </c>
      <c r="N47" s="16"/>
      <c r="O47" s="2" t="s">
        <v>47</v>
      </c>
      <c r="P47" s="2"/>
      <c r="Q47" s="35" t="s">
        <v>3</v>
      </c>
    </row>
    <row r="48" spans="4:17" ht="15">
      <c r="D48" s="36"/>
      <c r="E48" s="36"/>
      <c r="F48" s="18"/>
      <c r="Q48" s="18"/>
    </row>
    <row r="49" spans="1:23" ht="18">
      <c r="A49" s="69" t="s">
        <v>12</v>
      </c>
      <c r="B49" s="71">
        <v>1</v>
      </c>
      <c r="C49" s="65">
        <f>input!G7</f>
        <v>1550</v>
      </c>
      <c r="D49" s="72"/>
      <c r="E49" s="80">
        <f>input!G7/(input!C7/1000)</f>
        <v>29.759047710473265</v>
      </c>
      <c r="F49" s="78"/>
      <c r="G49" s="75">
        <f aca="true" t="shared" si="4" ref="G49:G78">E49/E$50*100</f>
        <v>75.72855156072191</v>
      </c>
      <c r="H49" s="72"/>
      <c r="I49" s="69" t="s">
        <v>12</v>
      </c>
      <c r="J49" s="77"/>
      <c r="K49" s="65">
        <f>input!G7</f>
        <v>1550</v>
      </c>
      <c r="L49" s="73"/>
      <c r="M49" s="79">
        <f>input!G7/(input!D7/1000)</f>
        <v>57.481921008715</v>
      </c>
      <c r="N49" s="80"/>
      <c r="O49" s="75">
        <f aca="true" t="shared" si="5" ref="O49:O56">M49/M$50*100</f>
        <v>65.33874639282077</v>
      </c>
      <c r="P49" s="75"/>
      <c r="Q49" s="75">
        <f>input!D7/(input!C7/1000)</f>
        <v>517.7114332341365</v>
      </c>
      <c r="R49" s="18"/>
      <c r="S49" s="18"/>
      <c r="T49" s="18"/>
      <c r="U49" s="18"/>
      <c r="V49" s="18"/>
      <c r="W49" s="24"/>
    </row>
    <row r="50" spans="1:17" ht="18">
      <c r="A50" s="69" t="s">
        <v>13</v>
      </c>
      <c r="B50" s="71">
        <v>2</v>
      </c>
      <c r="C50" s="65">
        <f>input!G8</f>
        <v>199</v>
      </c>
      <c r="D50" s="72"/>
      <c r="E50" s="80">
        <f>input!G8/(input!C8/1000)</f>
        <v>39.29699842022117</v>
      </c>
      <c r="F50" s="78"/>
      <c r="G50" s="75">
        <f t="shared" si="4"/>
        <v>100</v>
      </c>
      <c r="H50" s="72"/>
      <c r="I50" s="69" t="s">
        <v>13</v>
      </c>
      <c r="J50" s="77"/>
      <c r="K50" s="65">
        <f>input!G8</f>
        <v>199</v>
      </c>
      <c r="L50" s="73"/>
      <c r="M50" s="79">
        <f>input!G8/(input!D8/1000)</f>
        <v>87.97524314765694</v>
      </c>
      <c r="N50" s="80"/>
      <c r="O50" s="75">
        <f t="shared" si="5"/>
        <v>100</v>
      </c>
      <c r="P50" s="75"/>
      <c r="Q50" s="75">
        <f>input!D8/(input!C8/1000)</f>
        <v>446.6824644549763</v>
      </c>
    </row>
    <row r="51" spans="1:17" ht="18">
      <c r="A51" s="69" t="s">
        <v>14</v>
      </c>
      <c r="B51" s="71">
        <v>3</v>
      </c>
      <c r="C51" s="65">
        <f>input!G9</f>
        <v>99</v>
      </c>
      <c r="D51" s="72"/>
      <c r="E51" s="80">
        <f>input!G9/(input!C9/1000)</f>
        <v>58.6145648312611</v>
      </c>
      <c r="F51" s="78"/>
      <c r="G51" s="75">
        <f>E51/E$50*100</f>
        <v>149.15786749020413</v>
      </c>
      <c r="H51" s="72"/>
      <c r="I51" s="69" t="s">
        <v>14</v>
      </c>
      <c r="J51" s="77"/>
      <c r="K51" s="65">
        <f>input!G9</f>
        <v>99</v>
      </c>
      <c r="L51" s="73"/>
      <c r="M51" s="79">
        <f>input!G9/(input!D9/1000)</f>
        <v>129.0743155149935</v>
      </c>
      <c r="N51" s="80"/>
      <c r="O51" s="75">
        <f>M51/M$50*100</f>
        <v>146.71663401754535</v>
      </c>
      <c r="P51" s="75"/>
      <c r="Q51" s="75">
        <f>input!D9/(input!C9/1000)</f>
        <v>454.1148608644168</v>
      </c>
    </row>
    <row r="52" spans="1:23" ht="18">
      <c r="A52" s="69" t="s">
        <v>15</v>
      </c>
      <c r="B52" s="71">
        <v>4</v>
      </c>
      <c r="C52" s="65">
        <f>input!G10</f>
        <v>570</v>
      </c>
      <c r="D52" s="72"/>
      <c r="E52" s="80">
        <f>input!G10/(input!C10/1000)</f>
        <v>70.96613545816733</v>
      </c>
      <c r="F52" s="78"/>
      <c r="G52" s="75">
        <f t="shared" si="4"/>
        <v>180.58920098500468</v>
      </c>
      <c r="H52" s="72"/>
      <c r="I52" s="69" t="s">
        <v>15</v>
      </c>
      <c r="J52" s="77"/>
      <c r="K52" s="65">
        <f>input!G10</f>
        <v>570</v>
      </c>
      <c r="L52" s="73"/>
      <c r="M52" s="79">
        <f>input!G10/(input!D10/1000)</f>
        <v>109.02830910482021</v>
      </c>
      <c r="N52" s="81"/>
      <c r="O52" s="75">
        <f t="shared" si="5"/>
        <v>123.93067095231322</v>
      </c>
      <c r="P52" s="75"/>
      <c r="Q52" s="75">
        <f>input!D10/(input!C10/1000)</f>
        <v>650.8964143426294</v>
      </c>
      <c r="R52" s="18"/>
      <c r="S52" s="18"/>
      <c r="T52" s="18"/>
      <c r="U52" s="18"/>
      <c r="V52" s="18"/>
      <c r="W52" s="18"/>
    </row>
    <row r="53" spans="1:17" ht="18">
      <c r="A53" s="69" t="s">
        <v>16</v>
      </c>
      <c r="B53" s="71">
        <v>5</v>
      </c>
      <c r="C53" s="65">
        <f>input!G11</f>
        <v>922</v>
      </c>
      <c r="D53" s="72"/>
      <c r="E53" s="80">
        <f>input!G11/(input!C11/1000)</f>
        <v>89.83727954789047</v>
      </c>
      <c r="F53" s="78"/>
      <c r="G53" s="75">
        <f t="shared" si="4"/>
        <v>228.61104705051122</v>
      </c>
      <c r="H53" s="72"/>
      <c r="I53" s="69" t="s">
        <v>16</v>
      </c>
      <c r="J53" s="72"/>
      <c r="K53" s="65">
        <f>input!G11</f>
        <v>922</v>
      </c>
      <c r="L53" s="73"/>
      <c r="M53" s="79">
        <f>input!G11/(input!D11/1000)</f>
        <v>157.95785506253213</v>
      </c>
      <c r="N53" s="81"/>
      <c r="O53" s="75">
        <f t="shared" si="5"/>
        <v>179.54807444796364</v>
      </c>
      <c r="P53" s="75"/>
      <c r="Q53" s="75">
        <f>input!D11/(input!C11/1000)</f>
        <v>568.7420832115366</v>
      </c>
    </row>
    <row r="54" spans="1:17" ht="18">
      <c r="A54" s="69" t="s">
        <v>17</v>
      </c>
      <c r="B54" s="71">
        <v>6</v>
      </c>
      <c r="C54" s="65">
        <f>input!G12</f>
        <v>241</v>
      </c>
      <c r="D54" s="72"/>
      <c r="E54" s="80">
        <f>input!G12/(input!C12/1000)</f>
        <v>45.0551504954197</v>
      </c>
      <c r="F54" s="78"/>
      <c r="G54" s="75">
        <f t="shared" si="4"/>
        <v>114.65290558231425</v>
      </c>
      <c r="H54" s="72"/>
      <c r="I54" s="69" t="s">
        <v>17</v>
      </c>
      <c r="J54" s="77"/>
      <c r="K54" s="65">
        <f>input!G12</f>
        <v>241</v>
      </c>
      <c r="L54" s="73"/>
      <c r="M54" s="79">
        <f>K54/(input!D12/1000)</f>
        <v>99.0139687756779</v>
      </c>
      <c r="N54" s="81"/>
      <c r="O54" s="75">
        <f t="shared" si="5"/>
        <v>112.54753636712734</v>
      </c>
      <c r="P54" s="75"/>
      <c r="Q54" s="75">
        <f>input!D12/(input!C12/1000)</f>
        <v>455.0383249205459</v>
      </c>
    </row>
    <row r="55" spans="1:17" ht="18">
      <c r="A55" s="69" t="s">
        <v>18</v>
      </c>
      <c r="B55" s="71">
        <v>7</v>
      </c>
      <c r="C55" s="65">
        <f>input!G13</f>
        <v>262</v>
      </c>
      <c r="D55" s="72"/>
      <c r="E55" s="80">
        <f>input!G13/(input!C13/1000)</f>
        <v>50.56938814900598</v>
      </c>
      <c r="F55" s="78"/>
      <c r="G55" s="75">
        <f t="shared" si="4"/>
        <v>128.68511637515894</v>
      </c>
      <c r="H55" s="72"/>
      <c r="I55" s="69" t="s">
        <v>18</v>
      </c>
      <c r="J55" s="77"/>
      <c r="K55" s="65">
        <f>input!G13</f>
        <v>262</v>
      </c>
      <c r="L55" s="73"/>
      <c r="M55" s="79">
        <f>input!G13/(input!D13/1000)</f>
        <v>102.46382479468127</v>
      </c>
      <c r="N55" s="81"/>
      <c r="O55" s="75">
        <f t="shared" si="5"/>
        <v>116.46893049526082</v>
      </c>
      <c r="P55" s="75"/>
      <c r="Q55" s="75">
        <f>input!D13/(input!C13/1000)</f>
        <v>493.53406678247444</v>
      </c>
    </row>
    <row r="56" spans="1:17" ht="18">
      <c r="A56" s="69" t="s">
        <v>19</v>
      </c>
      <c r="B56" s="71">
        <v>8</v>
      </c>
      <c r="C56" s="65">
        <f>input!G14</f>
        <v>5283</v>
      </c>
      <c r="D56" s="72"/>
      <c r="E56" s="80">
        <f>input!G14/(input!C14/1000)</f>
        <v>89.48322295431834</v>
      </c>
      <c r="F56" s="78"/>
      <c r="G56" s="75">
        <f t="shared" si="4"/>
        <v>227.71007087470755</v>
      </c>
      <c r="H56" s="72"/>
      <c r="I56" s="69" t="s">
        <v>19</v>
      </c>
      <c r="J56" s="77"/>
      <c r="K56" s="65">
        <f>input!G14</f>
        <v>5283</v>
      </c>
      <c r="L56" s="73"/>
      <c r="M56" s="79">
        <f>input!G14/(input!D14/1000)</f>
        <v>151.8932750639717</v>
      </c>
      <c r="N56" s="81"/>
      <c r="O56" s="75">
        <f t="shared" si="5"/>
        <v>172.65456693201207</v>
      </c>
      <c r="P56" s="75"/>
      <c r="Q56" s="75">
        <f>input!D14/(input!C14/1000)</f>
        <v>589.1190568945951</v>
      </c>
    </row>
    <row r="57" spans="1:17" ht="18">
      <c r="A57" s="69" t="s">
        <v>20</v>
      </c>
      <c r="B57" s="71">
        <v>9</v>
      </c>
      <c r="C57" s="65">
        <f>input!G15</f>
        <v>4023</v>
      </c>
      <c r="D57" s="72"/>
      <c r="E57" s="80">
        <f>input!G15/(input!C15/1000)</f>
        <v>48.89818044802062</v>
      </c>
      <c r="F57" s="82"/>
      <c r="G57" s="75">
        <f t="shared" si="4"/>
        <v>124.43235466772681</v>
      </c>
      <c r="H57" s="72"/>
      <c r="I57" s="69" t="s">
        <v>20</v>
      </c>
      <c r="J57" s="77"/>
      <c r="K57" s="65">
        <f>input!G15</f>
        <v>4023</v>
      </c>
      <c r="L57" s="73"/>
      <c r="M57" s="79">
        <f>input!G15/(input!D15/1000)</f>
        <v>76.64755082210833</v>
      </c>
      <c r="N57" s="81"/>
      <c r="O57" s="75">
        <f aca="true" t="shared" si="6" ref="O57:O78">M57/M$50*100</f>
        <v>87.12399997970304</v>
      </c>
      <c r="P57" s="75"/>
      <c r="Q57" s="75">
        <f>input!D15/(input!C15/1000)</f>
        <v>637.961421122361</v>
      </c>
    </row>
    <row r="58" spans="1:17" ht="18">
      <c r="A58" s="69" t="s">
        <v>58</v>
      </c>
      <c r="B58" s="71">
        <v>10</v>
      </c>
      <c r="C58" s="65">
        <f>input!G16</f>
        <v>891</v>
      </c>
      <c r="D58" s="72"/>
      <c r="E58" s="80">
        <f>input!G16/(input!C16/1000)</f>
        <v>84.42296759522456</v>
      </c>
      <c r="F58" s="78"/>
      <c r="G58" s="75">
        <f t="shared" si="4"/>
        <v>214.83311954885284</v>
      </c>
      <c r="H58" s="72"/>
      <c r="I58" s="69" t="s">
        <v>58</v>
      </c>
      <c r="J58" s="77"/>
      <c r="K58" s="65">
        <f>input!G16</f>
        <v>891</v>
      </c>
      <c r="L58" s="73"/>
      <c r="M58" s="79">
        <f>input!G16/(input!D16/1000)</f>
        <v>176.05216360403082</v>
      </c>
      <c r="N58" s="80"/>
      <c r="O58" s="75">
        <f t="shared" si="6"/>
        <v>200.1155749107124</v>
      </c>
      <c r="P58" s="75"/>
      <c r="Q58" s="75">
        <f>input!D16/(input!C16/1000)</f>
        <v>479.5338260375213</v>
      </c>
    </row>
    <row r="59" spans="1:17" ht="18">
      <c r="A59" s="69" t="s">
        <v>22</v>
      </c>
      <c r="B59" s="71">
        <v>11</v>
      </c>
      <c r="C59" s="65">
        <f>input!G17</f>
        <v>230</v>
      </c>
      <c r="D59" s="72"/>
      <c r="E59" s="80">
        <f>input!G17/(input!C17/1000)</f>
        <v>59.91143526960146</v>
      </c>
      <c r="F59" s="78"/>
      <c r="G59" s="75">
        <f t="shared" si="4"/>
        <v>152.45804432425217</v>
      </c>
      <c r="H59" s="72"/>
      <c r="I59" s="69" t="s">
        <v>22</v>
      </c>
      <c r="J59" s="77"/>
      <c r="K59" s="65">
        <f>input!G17</f>
        <v>230</v>
      </c>
      <c r="L59" s="73"/>
      <c r="M59" s="79">
        <f>input!G17/(input!D17/1000)</f>
        <v>129.94350282485877</v>
      </c>
      <c r="N59" s="80"/>
      <c r="O59" s="75">
        <f t="shared" si="6"/>
        <v>147.70462481901032</v>
      </c>
      <c r="P59" s="75"/>
      <c r="Q59" s="75">
        <f>input!D17/(input!C17/1000)</f>
        <v>461.05756707475905</v>
      </c>
    </row>
    <row r="60" spans="1:17" ht="18">
      <c r="A60" s="69" t="s">
        <v>23</v>
      </c>
      <c r="B60" s="71">
        <v>12</v>
      </c>
      <c r="C60" s="65">
        <f>input!G18</f>
        <v>3535</v>
      </c>
      <c r="D60" s="72"/>
      <c r="E60" s="80">
        <f>input!G18/(input!C18/1000)</f>
        <v>61.11264781135468</v>
      </c>
      <c r="F60" s="78"/>
      <c r="G60" s="75">
        <f t="shared" si="4"/>
        <v>155.51479824959802</v>
      </c>
      <c r="H60" s="72"/>
      <c r="I60" s="69" t="s">
        <v>23</v>
      </c>
      <c r="J60" s="77"/>
      <c r="K60" s="65">
        <f>input!G18</f>
        <v>3535</v>
      </c>
      <c r="L60" s="73"/>
      <c r="M60" s="79">
        <f>input!G18/(input!D18/1000)</f>
        <v>88.52771030026797</v>
      </c>
      <c r="N60" s="80"/>
      <c r="O60" s="75">
        <f t="shared" si="6"/>
        <v>100.62798025085735</v>
      </c>
      <c r="P60" s="75"/>
      <c r="Q60" s="75">
        <f>input!D18/(input!C18/1000)</f>
        <v>690.322246041076</v>
      </c>
    </row>
    <row r="61" spans="1:17" ht="18">
      <c r="A61" s="69" t="s">
        <v>24</v>
      </c>
      <c r="B61" s="71">
        <v>13</v>
      </c>
      <c r="C61" s="65">
        <f>input!G19</f>
        <v>53</v>
      </c>
      <c r="D61" s="72"/>
      <c r="E61" s="80">
        <f>input!G19/(input!C19/1000)</f>
        <v>120.18140589569161</v>
      </c>
      <c r="F61" s="78"/>
      <c r="G61" s="75">
        <f t="shared" si="4"/>
        <v>305.82846203808157</v>
      </c>
      <c r="H61" s="72"/>
      <c r="I61" s="69" t="s">
        <v>24</v>
      </c>
      <c r="J61" s="77"/>
      <c r="K61" s="65">
        <f>input!G19</f>
        <v>53</v>
      </c>
      <c r="L61" s="73"/>
      <c r="M61" s="79">
        <f>input!G19/(input!D19/1000)</f>
        <v>159.15915915915915</v>
      </c>
      <c r="N61" s="81"/>
      <c r="O61" s="75">
        <f t="shared" si="6"/>
        <v>180.91357689347637</v>
      </c>
      <c r="P61" s="75"/>
      <c r="Q61" s="75">
        <f>input!D19/(input!C19/1000)</f>
        <v>755.1020408163265</v>
      </c>
    </row>
    <row r="62" spans="1:17" ht="18">
      <c r="A62" s="69" t="s">
        <v>25</v>
      </c>
      <c r="B62" s="71">
        <v>14</v>
      </c>
      <c r="C62" s="65">
        <f>input!G20</f>
        <v>477</v>
      </c>
      <c r="D62" s="72"/>
      <c r="E62" s="80">
        <f>input!G20/(input!C20/1000)</f>
        <v>29.836742353161945</v>
      </c>
      <c r="F62" s="78"/>
      <c r="G62" s="75">
        <f t="shared" si="4"/>
        <v>75.92626295297089</v>
      </c>
      <c r="H62" s="72"/>
      <c r="I62" s="69" t="s">
        <v>25</v>
      </c>
      <c r="J62" s="77"/>
      <c r="K62" s="65">
        <f>input!G20</f>
        <v>477</v>
      </c>
      <c r="L62" s="73"/>
      <c r="M62" s="79">
        <f>K62/(input!D20/1000)</f>
        <v>58.008026267785475</v>
      </c>
      <c r="N62" s="81"/>
      <c r="O62" s="75">
        <f t="shared" si="6"/>
        <v>65.9367615164476</v>
      </c>
      <c r="P62" s="75"/>
      <c r="Q62" s="75">
        <f>input!D20/(input!C20/1000)</f>
        <v>514.3554137736911</v>
      </c>
    </row>
    <row r="63" spans="1:23" ht="18">
      <c r="A63" s="69" t="s">
        <v>26</v>
      </c>
      <c r="B63" s="71">
        <v>15</v>
      </c>
      <c r="C63" s="65">
        <f>input!G21</f>
        <v>636</v>
      </c>
      <c r="D63" s="72"/>
      <c r="E63" s="80">
        <f>input!G21/(input!C21/1000)</f>
        <v>67.01791359325605</v>
      </c>
      <c r="F63" s="78"/>
      <c r="G63" s="75">
        <f t="shared" si="4"/>
        <v>170.54206755590386</v>
      </c>
      <c r="H63" s="72"/>
      <c r="I63" s="69" t="s">
        <v>26</v>
      </c>
      <c r="J63" s="77"/>
      <c r="K63" s="65">
        <f>input!G21</f>
        <v>636</v>
      </c>
      <c r="L63" s="73"/>
      <c r="M63" s="79">
        <f>input!G21/(input!D21/1000)</f>
        <v>76.18591279348347</v>
      </c>
      <c r="N63" s="81"/>
      <c r="O63" s="75">
        <f t="shared" si="6"/>
        <v>86.59926368786914</v>
      </c>
      <c r="P63" s="75"/>
      <c r="Q63" s="75">
        <f>input!D21/(input!C21/1000)</f>
        <v>879.6628029504742</v>
      </c>
      <c r="R63" s="18"/>
      <c r="S63" s="18"/>
      <c r="T63" s="18"/>
      <c r="U63" s="18"/>
      <c r="V63" s="18"/>
      <c r="W63" s="18"/>
    </row>
    <row r="64" spans="1:17" ht="18">
      <c r="A64" s="69" t="s">
        <v>27</v>
      </c>
      <c r="B64" s="71">
        <v>16</v>
      </c>
      <c r="C64" s="65">
        <f>input!G22</f>
        <v>3146</v>
      </c>
      <c r="D64" s="72"/>
      <c r="E64" s="80">
        <f>input!G22/(input!C22/1000)</f>
        <v>78.41280127613967</v>
      </c>
      <c r="F64" s="78"/>
      <c r="G64" s="75">
        <f t="shared" si="4"/>
        <v>199.53890736802578</v>
      </c>
      <c r="H64" s="72"/>
      <c r="I64" s="69" t="s">
        <v>27</v>
      </c>
      <c r="J64" s="77"/>
      <c r="K64" s="65">
        <f>input!G22</f>
        <v>3146</v>
      </c>
      <c r="L64" s="73"/>
      <c r="M64" s="79">
        <f>input!G22/(input!D22/1000)</f>
        <v>129.7319587628866</v>
      </c>
      <c r="N64" s="81"/>
      <c r="O64" s="75">
        <f t="shared" si="6"/>
        <v>147.46416619178368</v>
      </c>
      <c r="P64" s="75"/>
      <c r="Q64" s="75">
        <f>input!D22/(input!C22/1000)</f>
        <v>604.4216245856285</v>
      </c>
    </row>
    <row r="65" spans="1:17" ht="18">
      <c r="A65" s="69" t="s">
        <v>28</v>
      </c>
      <c r="B65" s="71">
        <v>17</v>
      </c>
      <c r="C65" s="65">
        <f>input!G23</f>
        <v>346</v>
      </c>
      <c r="D65" s="72"/>
      <c r="E65" s="80">
        <f>input!G23/(input!C23/1000)</f>
        <v>38.95519027246116</v>
      </c>
      <c r="F65" s="78"/>
      <c r="G65" s="75">
        <f t="shared" si="4"/>
        <v>99.13019273353935</v>
      </c>
      <c r="H65" s="72"/>
      <c r="I65" s="69" t="s">
        <v>28</v>
      </c>
      <c r="J65" s="77"/>
      <c r="K65" s="65">
        <f>input!G23</f>
        <v>346</v>
      </c>
      <c r="L65" s="73"/>
      <c r="M65" s="79">
        <f>input!G23/(input!D23/1000)</f>
        <v>71.01806239737274</v>
      </c>
      <c r="N65" s="81"/>
      <c r="O65" s="75">
        <f t="shared" si="6"/>
        <v>80.72505384063173</v>
      </c>
      <c r="P65" s="75"/>
      <c r="Q65" s="75">
        <f>input!D23/(input!C23/1000)</f>
        <v>548.5251069578924</v>
      </c>
    </row>
    <row r="66" spans="1:17" ht="18">
      <c r="A66" s="69" t="s">
        <v>60</v>
      </c>
      <c r="B66" s="71">
        <v>18</v>
      </c>
      <c r="C66" s="65">
        <f>input!G24</f>
        <v>22463</v>
      </c>
      <c r="D66" s="72"/>
      <c r="E66" s="80">
        <f>input!G24/(input!C24/1000)</f>
        <v>59.72089659774601</v>
      </c>
      <c r="F66" s="78"/>
      <c r="G66" s="75">
        <f t="shared" si="4"/>
        <v>151.973176065822</v>
      </c>
      <c r="H66" s="72"/>
      <c r="I66" s="69" t="s">
        <v>60</v>
      </c>
      <c r="J66" s="77"/>
      <c r="K66" s="65">
        <f>input!G24</f>
        <v>22463</v>
      </c>
      <c r="L66" s="73"/>
      <c r="M66" s="79">
        <f>input!G24/(input!D24/1000)</f>
        <v>99.34720883125614</v>
      </c>
      <c r="N66" s="81"/>
      <c r="O66" s="75">
        <f t="shared" si="6"/>
        <v>112.92632481221176</v>
      </c>
      <c r="P66" s="75"/>
      <c r="Q66" s="75">
        <f>input!D24/(input!C24/1000)</f>
        <v>601.1331098308311</v>
      </c>
    </row>
    <row r="67" spans="1:17" ht="18">
      <c r="A67" s="69" t="s">
        <v>29</v>
      </c>
      <c r="B67" s="71">
        <v>19</v>
      </c>
      <c r="C67" s="65">
        <f>input!G25</f>
        <v>716</v>
      </c>
      <c r="D67" s="72"/>
      <c r="E67" s="80">
        <f>input!G25/(input!C25/1000)</f>
        <v>69.73799551962598</v>
      </c>
      <c r="F67" s="78"/>
      <c r="G67" s="75">
        <f t="shared" si="4"/>
        <v>177.46392427707838</v>
      </c>
      <c r="H67" s="72"/>
      <c r="I67" s="69" t="s">
        <v>29</v>
      </c>
      <c r="J67" s="77"/>
      <c r="K67" s="65">
        <f>input!G25</f>
        <v>716</v>
      </c>
      <c r="L67" s="73"/>
      <c r="M67" s="79">
        <f>input!G25/(input!D25/1000)</f>
        <v>166.8997668997669</v>
      </c>
      <c r="N67" s="81"/>
      <c r="O67" s="75">
        <f t="shared" si="6"/>
        <v>189.7121973503883</v>
      </c>
      <c r="P67" s="75"/>
      <c r="Q67" s="75">
        <f>input!D25/(input!C25/1000)</f>
        <v>417.8435765072563</v>
      </c>
    </row>
    <row r="68" spans="1:17" ht="18">
      <c r="A68" s="23" t="s">
        <v>30</v>
      </c>
      <c r="B68" s="71">
        <v>20</v>
      </c>
      <c r="C68" s="65">
        <f>input!G26</f>
        <v>502</v>
      </c>
      <c r="D68" s="72"/>
      <c r="E68" s="80">
        <f>input!G26/(input!C26/1000)</f>
        <v>49.21568627450981</v>
      </c>
      <c r="F68" s="82"/>
      <c r="G68" s="75">
        <f t="shared" si="4"/>
        <v>125.2403192432752</v>
      </c>
      <c r="H68" s="72"/>
      <c r="I68" s="23" t="s">
        <v>30</v>
      </c>
      <c r="J68" s="77"/>
      <c r="K68" s="65">
        <f>input!G26</f>
        <v>502</v>
      </c>
      <c r="L68" s="73"/>
      <c r="M68" s="79">
        <f>input!G26/(input!D26/1000)</f>
        <v>176.7605633802817</v>
      </c>
      <c r="N68" s="81"/>
      <c r="O68" s="75">
        <f t="shared" si="6"/>
        <v>200.9208011890438</v>
      </c>
      <c r="P68" s="75"/>
      <c r="Q68" s="75">
        <f>input!D26/(input!C26/1000)</f>
        <v>278.4313725490196</v>
      </c>
    </row>
    <row r="69" spans="1:17" ht="18">
      <c r="A69" s="69" t="s">
        <v>31</v>
      </c>
      <c r="B69" s="71">
        <v>21</v>
      </c>
      <c r="C69" s="65">
        <f>input!G27</f>
        <v>189</v>
      </c>
      <c r="D69" s="72"/>
      <c r="E69" s="80">
        <f>input!G27/(input!C27/1000)</f>
        <v>41.97201865423051</v>
      </c>
      <c r="F69" s="78"/>
      <c r="G69" s="75">
        <f t="shared" si="4"/>
        <v>106.80718716835341</v>
      </c>
      <c r="H69" s="72"/>
      <c r="I69" s="69" t="s">
        <v>31</v>
      </c>
      <c r="J69" s="77"/>
      <c r="K69" s="65">
        <f>input!G27</f>
        <v>189</v>
      </c>
      <c r="L69" s="73"/>
      <c r="M69" s="79">
        <f>input!G27/(input!D27/1000)</f>
        <v>70.0259355316784</v>
      </c>
      <c r="N69" s="81"/>
      <c r="O69" s="75">
        <f t="shared" si="6"/>
        <v>79.59731968475204</v>
      </c>
      <c r="P69" s="75"/>
      <c r="Q69" s="75">
        <f>input!D27/(input!C27/1000)</f>
        <v>599.3781923162336</v>
      </c>
    </row>
    <row r="70" spans="1:17" ht="18">
      <c r="A70" s="69" t="s">
        <v>57</v>
      </c>
      <c r="B70" s="71">
        <v>22</v>
      </c>
      <c r="C70" s="65">
        <f>input!G28</f>
        <v>2438</v>
      </c>
      <c r="D70" s="72"/>
      <c r="E70" s="80">
        <f>input!G28/(input!C28/1000)</f>
        <v>63.108303996686686</v>
      </c>
      <c r="F70" s="78"/>
      <c r="G70" s="75">
        <f t="shared" si="4"/>
        <v>160.5931916780007</v>
      </c>
      <c r="H70" s="72"/>
      <c r="I70" s="69" t="s">
        <v>57</v>
      </c>
      <c r="J70" s="77"/>
      <c r="K70" s="65">
        <f>input!G28</f>
        <v>2438</v>
      </c>
      <c r="L70" s="73"/>
      <c r="M70" s="79">
        <f>input!G28/(input!D28/1000)</f>
        <v>165.58000543330616</v>
      </c>
      <c r="N70" s="81"/>
      <c r="O70" s="75">
        <f t="shared" si="6"/>
        <v>188.21204637695402</v>
      </c>
      <c r="P70" s="75"/>
      <c r="Q70" s="75">
        <f>input!D28/(input!C28/1000)</f>
        <v>381.13481051977635</v>
      </c>
    </row>
    <row r="71" spans="1:17" ht="18">
      <c r="A71" s="23" t="s">
        <v>32</v>
      </c>
      <c r="B71" s="71">
        <v>23</v>
      </c>
      <c r="C71" s="65">
        <f>input!G29</f>
        <v>245</v>
      </c>
      <c r="D71" s="72"/>
      <c r="E71" s="80">
        <f>input!G29/(input!C29/1000)</f>
        <v>34.008883953359245</v>
      </c>
      <c r="F71" s="78"/>
      <c r="G71" s="75">
        <f t="shared" si="4"/>
        <v>86.54321022101065</v>
      </c>
      <c r="H71" s="72"/>
      <c r="I71" s="23" t="s">
        <v>32</v>
      </c>
      <c r="J71" s="77"/>
      <c r="K71" s="65">
        <f>input!G29</f>
        <v>245</v>
      </c>
      <c r="L71" s="73"/>
      <c r="M71" s="79">
        <f>input!G29/(input!D29/1000)</f>
        <v>52.050138092203106</v>
      </c>
      <c r="N71" s="81"/>
      <c r="O71" s="75">
        <f t="shared" si="6"/>
        <v>59.164528826413786</v>
      </c>
      <c r="P71" s="75"/>
      <c r="Q71" s="75">
        <f>input!D29/(input!C29/1000)</f>
        <v>653.3870072182121</v>
      </c>
    </row>
    <row r="72" spans="1:17" ht="18">
      <c r="A72" s="69" t="s">
        <v>33</v>
      </c>
      <c r="B72" s="71">
        <v>24</v>
      </c>
      <c r="C72" s="65">
        <f>input!G30</f>
        <v>1138</v>
      </c>
      <c r="D72" s="72"/>
      <c r="E72" s="80">
        <f>input!G30/(input!C30/1000)</f>
        <v>58.62051202802246</v>
      </c>
      <c r="F72" s="78"/>
      <c r="G72" s="75">
        <f t="shared" si="4"/>
        <v>149.17300146226418</v>
      </c>
      <c r="H72" s="72"/>
      <c r="I72" s="69" t="s">
        <v>33</v>
      </c>
      <c r="J72" s="77"/>
      <c r="K72" s="65">
        <f>input!G30</f>
        <v>1138</v>
      </c>
      <c r="L72" s="73"/>
      <c r="M72" s="79">
        <f>K72/(input!D30/1000)</f>
        <v>93.8479300676233</v>
      </c>
      <c r="N72" s="81"/>
      <c r="O72" s="75">
        <f t="shared" si="6"/>
        <v>106.67538583566025</v>
      </c>
      <c r="P72" s="75"/>
      <c r="Q72" s="75">
        <f>input!D30/(input!C30/1000)</f>
        <v>624.6329779014063</v>
      </c>
    </row>
    <row r="73" spans="1:17" ht="18">
      <c r="A73" s="69" t="s">
        <v>34</v>
      </c>
      <c r="B73" s="71">
        <v>25</v>
      </c>
      <c r="C73" s="65">
        <f>input!G31</f>
        <v>1556</v>
      </c>
      <c r="D73" s="72"/>
      <c r="E73" s="80">
        <f>input!G31/(input!C31/1000)</f>
        <v>50.061128627501446</v>
      </c>
      <c r="F73" s="78"/>
      <c r="G73" s="75">
        <f t="shared" si="4"/>
        <v>127.39173636666699</v>
      </c>
      <c r="H73" s="72"/>
      <c r="I73" s="69" t="s">
        <v>34</v>
      </c>
      <c r="J73" s="77"/>
      <c r="K73" s="65">
        <f>input!G31</f>
        <v>1556</v>
      </c>
      <c r="L73" s="73"/>
      <c r="M73" s="79">
        <f>input!G31/(input!D31/1000)</f>
        <v>85.95735277869848</v>
      </c>
      <c r="N73" s="81"/>
      <c r="O73" s="75">
        <f t="shared" si="6"/>
        <v>97.70629748010852</v>
      </c>
      <c r="P73" s="75"/>
      <c r="Q73" s="75">
        <f>input!D31/(input!C31/1000)</f>
        <v>582.394955279583</v>
      </c>
    </row>
    <row r="74" spans="1:17" ht="18">
      <c r="A74" s="69" t="s">
        <v>35</v>
      </c>
      <c r="B74" s="71">
        <v>26</v>
      </c>
      <c r="C74" s="65">
        <f>input!G32</f>
        <v>2774</v>
      </c>
      <c r="D74" s="72"/>
      <c r="E74" s="80">
        <f>input!G32/(input!C32/1000)</f>
        <v>21.792414291550138</v>
      </c>
      <c r="F74" s="78"/>
      <c r="G74" s="75">
        <f t="shared" si="4"/>
        <v>55.455671342919544</v>
      </c>
      <c r="H74" s="72"/>
      <c r="I74" s="69" t="s">
        <v>35</v>
      </c>
      <c r="J74" s="77"/>
      <c r="K74" s="65">
        <f>input!G32</f>
        <v>2774</v>
      </c>
      <c r="L74" s="73"/>
      <c r="M74" s="79">
        <f>input!G32/(input!D32/1000)</f>
        <v>34.848370643953665</v>
      </c>
      <c r="N74" s="81"/>
      <c r="O74" s="75">
        <f t="shared" si="6"/>
        <v>39.61156502342874</v>
      </c>
      <c r="P74" s="75"/>
      <c r="Q74" s="75">
        <f>input!D32/(input!C32/1000)</f>
        <v>625.3495899192408</v>
      </c>
    </row>
    <row r="75" spans="1:17" ht="18">
      <c r="A75" s="69" t="s">
        <v>36</v>
      </c>
      <c r="B75" s="71">
        <v>27</v>
      </c>
      <c r="C75" s="65">
        <f>input!G33</f>
        <v>344</v>
      </c>
      <c r="D75" s="72"/>
      <c r="E75" s="80">
        <f>input!G33/(input!C33/1000)</f>
        <v>89.35064935064935</v>
      </c>
      <c r="F75" s="78"/>
      <c r="G75" s="75">
        <f t="shared" si="4"/>
        <v>227.37270769431572</v>
      </c>
      <c r="H75" s="72"/>
      <c r="I75" s="69" t="s">
        <v>36</v>
      </c>
      <c r="J75" s="77"/>
      <c r="K75" s="65">
        <f>input!G33</f>
        <v>344</v>
      </c>
      <c r="L75" s="73"/>
      <c r="M75" s="79">
        <f>input!G33/(input!D33/1000)</f>
        <v>130.64944929737942</v>
      </c>
      <c r="N75" s="81"/>
      <c r="O75" s="75">
        <f t="shared" si="6"/>
        <v>148.5070624676745</v>
      </c>
      <c r="P75" s="75"/>
      <c r="Q75" s="75">
        <f>input!D33/(input!C33/1000)</f>
        <v>683.8961038961039</v>
      </c>
    </row>
    <row r="76" spans="1:17" ht="18">
      <c r="A76" s="69" t="s">
        <v>37</v>
      </c>
      <c r="B76" s="71">
        <v>28</v>
      </c>
      <c r="C76" s="65">
        <f>input!G34</f>
        <v>20233</v>
      </c>
      <c r="D76" s="72"/>
      <c r="E76" s="80">
        <f>input!G34/(input!C34/1000)</f>
        <v>71.0435854310263</v>
      </c>
      <c r="F76" s="82"/>
      <c r="G76" s="75">
        <f t="shared" si="4"/>
        <v>180.78628976015938</v>
      </c>
      <c r="H76" s="72"/>
      <c r="I76" s="69" t="s">
        <v>37</v>
      </c>
      <c r="J76" s="72"/>
      <c r="K76" s="65">
        <f>input!G34</f>
        <v>20233</v>
      </c>
      <c r="L76" s="83"/>
      <c r="M76" s="79">
        <f>input!G34/(input!D34/1000)</f>
        <v>91.45685485693622</v>
      </c>
      <c r="N76" s="84"/>
      <c r="O76" s="75">
        <f t="shared" si="6"/>
        <v>103.9574902946682</v>
      </c>
      <c r="P76" s="75"/>
      <c r="Q76" s="75">
        <f>input!D34/(input!C34/1000)</f>
        <v>776.7989129098971</v>
      </c>
    </row>
    <row r="77" spans="1:17" ht="18">
      <c r="A77" s="69" t="s">
        <v>50</v>
      </c>
      <c r="B77" s="71">
        <v>29</v>
      </c>
      <c r="C77" s="65">
        <f>input!G35</f>
        <v>22</v>
      </c>
      <c r="D77" s="72"/>
      <c r="E77" s="80">
        <f>input!G35/(input!C35/1000)</f>
        <v>76.92307692307693</v>
      </c>
      <c r="F77" s="82"/>
      <c r="G77" s="75">
        <f t="shared" si="4"/>
        <v>195.7479706223425</v>
      </c>
      <c r="H77" s="72"/>
      <c r="I77" s="69" t="s">
        <v>50</v>
      </c>
      <c r="J77" s="72"/>
      <c r="K77" s="65">
        <f>input!G35</f>
        <v>22</v>
      </c>
      <c r="L77" s="83"/>
      <c r="M77" s="79">
        <f>input!G35/(input!D35/1000)</f>
        <v>110.55276381909547</v>
      </c>
      <c r="N77" s="84"/>
      <c r="O77" s="75">
        <f t="shared" si="6"/>
        <v>125.66349334612764</v>
      </c>
      <c r="P77" s="75"/>
      <c r="Q77" s="75">
        <f>input!D35/(input!C35/1000)</f>
        <v>695.8041958041958</v>
      </c>
    </row>
    <row r="78" spans="1:17" ht="18">
      <c r="A78" s="69" t="s">
        <v>51</v>
      </c>
      <c r="B78" s="71">
        <v>30</v>
      </c>
      <c r="C78" s="65">
        <f>input!G36</f>
        <v>2007</v>
      </c>
      <c r="D78" s="72"/>
      <c r="E78" s="80">
        <f>input!G36/(input!C36/1000)</f>
        <v>42.39275077624992</v>
      </c>
      <c r="F78" s="82"/>
      <c r="G78" s="75">
        <f t="shared" si="4"/>
        <v>107.87783413614551</v>
      </c>
      <c r="H78" s="72"/>
      <c r="I78" s="69" t="s">
        <v>51</v>
      </c>
      <c r="J78" s="72"/>
      <c r="K78" s="65">
        <f>input!G36</f>
        <v>2007</v>
      </c>
      <c r="L78" s="83"/>
      <c r="M78" s="79">
        <f>input!G36/(input!D36/1000)</f>
        <v>144.51324884792626</v>
      </c>
      <c r="N78" s="84"/>
      <c r="O78" s="75">
        <f t="shared" si="6"/>
        <v>164.2658135145775</v>
      </c>
      <c r="P78" s="75"/>
      <c r="Q78" s="75">
        <f>input!D36/(input!C36/1000)</f>
        <v>293.3485414950468</v>
      </c>
    </row>
    <row r="79" spans="1:17" ht="18">
      <c r="A79" s="125" t="s">
        <v>59</v>
      </c>
      <c r="C79" s="65">
        <f>input!G37</f>
        <v>1630</v>
      </c>
      <c r="D79" s="72"/>
      <c r="E79" s="80">
        <f>input!G37/(input!C37/1000)</f>
        <v>23.785203560484458</v>
      </c>
      <c r="F79" s="82"/>
      <c r="G79" s="75">
        <f>E79/E$50*100</f>
        <v>60.526769261453914</v>
      </c>
      <c r="I79" s="125" t="s">
        <v>59</v>
      </c>
      <c r="K79" s="65">
        <f>input!G37</f>
        <v>1630</v>
      </c>
      <c r="L79" s="83"/>
      <c r="M79" s="79">
        <f>input!G37/(input!D37/1000)</f>
        <v>165.97087872925366</v>
      </c>
      <c r="N79" s="84"/>
      <c r="O79" s="75">
        <f>M79/M$50*100</f>
        <v>188.65634557063908</v>
      </c>
      <c r="P79" s="75"/>
      <c r="Q79" s="75">
        <f>input!D37/(input!C37/1000)</f>
        <v>143.30949948927477</v>
      </c>
    </row>
    <row r="80" ht="15">
      <c r="A80" s="45"/>
    </row>
    <row r="81" spans="1:21" ht="15">
      <c r="A81" s="44"/>
      <c r="O81" s="65"/>
      <c r="P81" s="83"/>
      <c r="Q81" s="79"/>
      <c r="R81" s="84"/>
      <c r="S81" s="75"/>
      <c r="T81" s="75"/>
      <c r="U81" s="75"/>
    </row>
    <row r="82" ht="15">
      <c r="A82" s="44"/>
    </row>
  </sheetData>
  <printOptions/>
  <pageMargins left="0.2362204724409449" right="0.2362204724409449" top="0.2362204724409449" bottom="0.2362204724409449" header="0.5118110236220472" footer="0.5118110236220472"/>
  <pageSetup horizontalDpi="300" verticalDpi="300" orientation="portrait" paperSize="9" scale="45" r:id="rId1"/>
  <headerFooter alignWithMargins="0">
    <oddFooter>&amp;REAS Transport Statistics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79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2" sqref="C32"/>
    </sheetView>
  </sheetViews>
  <sheetFormatPr defaultColWidth="12.6640625" defaultRowHeight="15"/>
  <cols>
    <col min="1" max="1" width="15.88671875" style="0" customWidth="1"/>
    <col min="2" max="3" width="12.6640625" style="0" customWidth="1"/>
    <col min="4" max="4" width="13.5546875" style="0" customWidth="1"/>
    <col min="5" max="7" width="12.6640625" style="0" customWidth="1"/>
    <col min="9" max="9" width="13.5546875" style="18" customWidth="1"/>
    <col min="10" max="27" width="12.6640625" style="18" customWidth="1"/>
    <col min="28" max="28" width="4.21484375" style="18" customWidth="1"/>
    <col min="29" max="29" width="12.6640625" style="18" customWidth="1"/>
    <col min="30" max="30" width="4.99609375" style="18" customWidth="1"/>
    <col min="31" max="31" width="12.6640625" style="18" customWidth="1"/>
    <col min="32" max="32" width="4.5546875" style="18" customWidth="1"/>
    <col min="33" max="33" width="12.6640625" style="18" customWidth="1"/>
    <col min="34" max="34" width="2.99609375" style="18" customWidth="1"/>
  </cols>
  <sheetData>
    <row r="1" spans="1:8" ht="21" thickBot="1">
      <c r="A1" s="1" t="s">
        <v>0</v>
      </c>
      <c r="B1" s="2"/>
      <c r="C1" s="2"/>
      <c r="D1" s="2"/>
      <c r="E1" s="2"/>
      <c r="F1" s="2"/>
      <c r="G1" s="2"/>
      <c r="H1" s="2"/>
    </row>
    <row r="2" spans="1:17" ht="15.75">
      <c r="A2" s="3"/>
      <c r="C2" t="s">
        <v>63</v>
      </c>
      <c r="D2" t="s">
        <v>63</v>
      </c>
      <c r="I2" s="51"/>
      <c r="Q2" s="52"/>
    </row>
    <row r="3" spans="1:11" ht="18.75" thickBot="1">
      <c r="A3" s="6"/>
      <c r="C3">
        <v>1</v>
      </c>
      <c r="D3">
        <v>2</v>
      </c>
      <c r="E3">
        <v>3</v>
      </c>
      <c r="F3">
        <v>4</v>
      </c>
      <c r="G3">
        <v>5</v>
      </c>
      <c r="I3" s="53"/>
      <c r="K3" s="54"/>
    </row>
    <row r="4" spans="1:34" s="4" customFormat="1" ht="18.75">
      <c r="A4" s="57" t="s">
        <v>1</v>
      </c>
      <c r="B4" s="58" t="s">
        <v>2</v>
      </c>
      <c r="C4" s="58" t="s">
        <v>3</v>
      </c>
      <c r="D4" s="58" t="s">
        <v>4</v>
      </c>
      <c r="E4" s="58" t="s">
        <v>5</v>
      </c>
      <c r="F4" s="58" t="s">
        <v>6</v>
      </c>
      <c r="G4" s="59" t="s">
        <v>7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5"/>
      <c r="U4" s="55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6"/>
    </row>
    <row r="5" spans="1:34" s="4" customFormat="1" ht="19.5" thickBot="1">
      <c r="A5" s="60" t="s">
        <v>8</v>
      </c>
      <c r="B5" s="61" t="s">
        <v>9</v>
      </c>
      <c r="C5" s="61" t="s">
        <v>10</v>
      </c>
      <c r="D5" s="61" t="s">
        <v>10</v>
      </c>
      <c r="E5" s="61" t="s">
        <v>11</v>
      </c>
      <c r="F5" s="61"/>
      <c r="G5" s="62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5"/>
      <c r="U5" s="55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6"/>
    </row>
    <row r="6" spans="1:34" s="4" customFormat="1" ht="18.75">
      <c r="A6" s="51"/>
      <c r="B6" s="63"/>
      <c r="C6" s="63"/>
      <c r="D6" s="63"/>
      <c r="E6" s="63"/>
      <c r="F6" s="63"/>
      <c r="G6" s="63"/>
      <c r="H6" s="70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5"/>
      <c r="U6" s="55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6"/>
    </row>
    <row r="7" spans="1:34" ht="18">
      <c r="A7" s="22" t="s">
        <v>12</v>
      </c>
      <c r="B7" s="34">
        <v>2001</v>
      </c>
      <c r="C7" s="161">
        <v>52085</v>
      </c>
      <c r="D7" s="164">
        <v>26965</v>
      </c>
      <c r="E7" s="129">
        <v>3103</v>
      </c>
      <c r="F7" s="128">
        <v>751</v>
      </c>
      <c r="G7" s="129">
        <v>1550</v>
      </c>
      <c r="H7" s="21"/>
      <c r="I7" s="134" t="s">
        <v>65</v>
      </c>
      <c r="K7" s="23"/>
      <c r="M7" s="19"/>
      <c r="O7" s="20"/>
      <c r="P7" s="21"/>
      <c r="Q7" s="22"/>
      <c r="R7" s="24"/>
      <c r="S7" s="37"/>
      <c r="U7" s="19"/>
      <c r="V7" s="27"/>
      <c r="W7" s="21"/>
      <c r="Y7" s="22"/>
      <c r="Z7" s="24"/>
      <c r="AA7" s="37"/>
      <c r="AB7" s="19"/>
      <c r="AC7" s="26"/>
      <c r="AD7" s="39"/>
      <c r="AE7" s="21"/>
      <c r="AF7" s="21"/>
      <c r="AG7" s="21"/>
      <c r="AH7" s="27"/>
    </row>
    <row r="8" spans="1:34" ht="18">
      <c r="A8" s="22" t="s">
        <v>13</v>
      </c>
      <c r="B8" s="34">
        <v>2001</v>
      </c>
      <c r="C8" s="161">
        <v>5064</v>
      </c>
      <c r="D8" s="164">
        <v>2262</v>
      </c>
      <c r="E8" s="129">
        <v>347</v>
      </c>
      <c r="F8" s="128">
        <v>75</v>
      </c>
      <c r="G8" s="129">
        <v>199</v>
      </c>
      <c r="H8" s="21"/>
      <c r="I8" s="141" t="s">
        <v>66</v>
      </c>
      <c r="K8" s="23"/>
      <c r="M8" s="19"/>
      <c r="O8" s="20"/>
      <c r="P8" s="21"/>
      <c r="Q8" s="22"/>
      <c r="R8" s="24"/>
      <c r="S8" s="37"/>
      <c r="U8" s="19"/>
      <c r="V8" s="27"/>
      <c r="W8" s="21"/>
      <c r="Y8" s="22"/>
      <c r="Z8" s="24"/>
      <c r="AA8" s="37"/>
      <c r="AB8" s="19"/>
      <c r="AC8" s="26"/>
      <c r="AD8" s="39"/>
      <c r="AE8" s="21"/>
      <c r="AF8" s="21"/>
      <c r="AG8" s="21"/>
      <c r="AH8" s="27"/>
    </row>
    <row r="9" spans="1:34" ht="18">
      <c r="A9" s="22" t="s">
        <v>61</v>
      </c>
      <c r="B9" s="34">
        <v>2001</v>
      </c>
      <c r="C9" s="161">
        <v>1689</v>
      </c>
      <c r="D9" s="164">
        <v>767</v>
      </c>
      <c r="E9" s="129">
        <v>148</v>
      </c>
      <c r="F9" s="128">
        <v>32</v>
      </c>
      <c r="G9" s="129">
        <v>99</v>
      </c>
      <c r="H9" s="21"/>
      <c r="I9" s="22"/>
      <c r="K9" s="23"/>
      <c r="M9" s="19"/>
      <c r="O9" s="20"/>
      <c r="P9" s="21"/>
      <c r="Q9" s="22"/>
      <c r="R9" s="24"/>
      <c r="S9" s="37"/>
      <c r="U9" s="19"/>
      <c r="V9" s="27"/>
      <c r="W9" s="21"/>
      <c r="Y9" s="22"/>
      <c r="Z9" s="24"/>
      <c r="AA9" s="37"/>
      <c r="AB9" s="19"/>
      <c r="AC9" s="26"/>
      <c r="AD9" s="39"/>
      <c r="AE9" s="21"/>
      <c r="AF9" s="21"/>
      <c r="AG9" s="21"/>
      <c r="AH9" s="27"/>
    </row>
    <row r="10" spans="1:34" ht="18">
      <c r="A10" s="22" t="s">
        <v>15</v>
      </c>
      <c r="B10" s="34">
        <v>2001</v>
      </c>
      <c r="C10" s="145">
        <v>8032</v>
      </c>
      <c r="D10" s="128">
        <v>5228</v>
      </c>
      <c r="E10" s="129">
        <v>976</v>
      </c>
      <c r="F10" s="128">
        <v>117</v>
      </c>
      <c r="G10" s="129">
        <v>570</v>
      </c>
      <c r="H10" s="21"/>
      <c r="I10" s="22"/>
      <c r="K10" s="23"/>
      <c r="M10" s="19"/>
      <c r="O10" s="20"/>
      <c r="P10" s="21"/>
      <c r="Q10" s="22"/>
      <c r="R10" s="24"/>
      <c r="S10" s="37"/>
      <c r="U10" s="19"/>
      <c r="V10" s="27"/>
      <c r="W10" s="21"/>
      <c r="Y10" s="22"/>
      <c r="Z10" s="24"/>
      <c r="AA10" s="37"/>
      <c r="AB10" s="19"/>
      <c r="AC10" s="26"/>
      <c r="AD10" s="38"/>
      <c r="AE10" s="21"/>
      <c r="AF10" s="21"/>
      <c r="AG10" s="21"/>
      <c r="AH10" s="27"/>
    </row>
    <row r="11" spans="1:34" ht="18">
      <c r="A11" s="22" t="s">
        <v>16</v>
      </c>
      <c r="B11" s="34">
        <v>2001</v>
      </c>
      <c r="C11" s="146">
        <v>10263</v>
      </c>
      <c r="D11" s="131">
        <v>5837</v>
      </c>
      <c r="E11" s="129">
        <v>1486</v>
      </c>
      <c r="F11" s="128">
        <v>142</v>
      </c>
      <c r="G11" s="129">
        <v>922</v>
      </c>
      <c r="H11" s="21"/>
      <c r="I11" s="22"/>
      <c r="M11" s="26"/>
      <c r="N11" s="26"/>
      <c r="O11" s="20"/>
      <c r="P11" s="21"/>
      <c r="Q11" s="22"/>
      <c r="S11" s="37"/>
      <c r="U11" s="19"/>
      <c r="V11" s="27"/>
      <c r="W11" s="21"/>
      <c r="Y11" s="22"/>
      <c r="AA11" s="37"/>
      <c r="AB11" s="19"/>
      <c r="AC11" s="26"/>
      <c r="AD11" s="38"/>
      <c r="AE11" s="21"/>
      <c r="AF11" s="21"/>
      <c r="AG11" s="21"/>
      <c r="AH11" s="27"/>
    </row>
    <row r="12" spans="1:34" ht="18.75">
      <c r="A12" s="69" t="s">
        <v>17</v>
      </c>
      <c r="B12" s="34">
        <v>2001</v>
      </c>
      <c r="C12" s="146">
        <v>5349</v>
      </c>
      <c r="D12" s="131">
        <v>2434</v>
      </c>
      <c r="E12" s="130">
        <v>431</v>
      </c>
      <c r="F12" s="131">
        <v>50</v>
      </c>
      <c r="G12" s="130">
        <v>241</v>
      </c>
      <c r="H12" s="21"/>
      <c r="I12" s="165"/>
      <c r="K12" s="23"/>
      <c r="M12" s="19"/>
      <c r="O12" s="20"/>
      <c r="P12" s="21"/>
      <c r="Q12" s="22"/>
      <c r="R12" s="24"/>
      <c r="S12" s="37"/>
      <c r="U12" s="19"/>
      <c r="V12" s="27"/>
      <c r="W12" s="21"/>
      <c r="Y12" s="22"/>
      <c r="Z12" s="24"/>
      <c r="AA12" s="37"/>
      <c r="AB12" s="19"/>
      <c r="AC12" s="26"/>
      <c r="AD12" s="38"/>
      <c r="AE12" s="21"/>
      <c r="AF12" s="21"/>
      <c r="AG12" s="21"/>
      <c r="AH12" s="27"/>
    </row>
    <row r="13" spans="1:34" ht="18.75">
      <c r="A13" s="22" t="s">
        <v>18</v>
      </c>
      <c r="B13" s="34">
        <v>2001</v>
      </c>
      <c r="C13" s="145">
        <v>5181</v>
      </c>
      <c r="D13" s="128">
        <v>2557</v>
      </c>
      <c r="E13" s="129">
        <v>433</v>
      </c>
      <c r="F13" s="128">
        <v>62</v>
      </c>
      <c r="G13" s="129">
        <v>262</v>
      </c>
      <c r="H13" s="21"/>
      <c r="I13" s="165"/>
      <c r="K13" s="23"/>
      <c r="M13" s="19"/>
      <c r="O13" s="20"/>
      <c r="P13" s="21"/>
      <c r="Q13" s="22"/>
      <c r="R13" s="24"/>
      <c r="S13" s="37"/>
      <c r="U13" s="19"/>
      <c r="V13" s="27"/>
      <c r="W13" s="21"/>
      <c r="Y13" s="22"/>
      <c r="Z13" s="24"/>
      <c r="AA13" s="37"/>
      <c r="AB13" s="19"/>
      <c r="AC13" s="26"/>
      <c r="AD13" s="38"/>
      <c r="AE13" s="21"/>
      <c r="AF13" s="21"/>
      <c r="AG13" s="21"/>
      <c r="AH13" s="27"/>
    </row>
    <row r="14" spans="1:34" ht="18.75">
      <c r="A14" s="22" t="s">
        <v>19</v>
      </c>
      <c r="B14" s="34">
        <v>2001</v>
      </c>
      <c r="C14" s="146">
        <v>59039</v>
      </c>
      <c r="D14" s="131">
        <v>34781</v>
      </c>
      <c r="E14" s="129">
        <v>8160</v>
      </c>
      <c r="F14" s="128">
        <v>822</v>
      </c>
      <c r="G14" s="129">
        <v>5283</v>
      </c>
      <c r="H14" s="47"/>
      <c r="I14" s="165"/>
      <c r="K14" s="23"/>
      <c r="M14" s="19"/>
      <c r="O14" s="20"/>
      <c r="P14" s="21"/>
      <c r="Q14" s="22"/>
      <c r="R14" s="24"/>
      <c r="S14" s="37"/>
      <c r="U14" s="19"/>
      <c r="V14" s="27"/>
      <c r="W14" s="21"/>
      <c r="Y14" s="22"/>
      <c r="Z14" s="24"/>
      <c r="AA14" s="37"/>
      <c r="AB14" s="19"/>
      <c r="AC14" s="26"/>
      <c r="AD14" s="38"/>
      <c r="AE14" s="21"/>
      <c r="AF14" s="21"/>
      <c r="AG14" s="21"/>
      <c r="AH14" s="27"/>
    </row>
    <row r="15" spans="1:34" ht="18">
      <c r="A15" s="22" t="s">
        <v>20</v>
      </c>
      <c r="B15" s="34">
        <v>2001</v>
      </c>
      <c r="C15" s="146">
        <v>82273</v>
      </c>
      <c r="D15" s="128">
        <v>52487</v>
      </c>
      <c r="E15" s="129">
        <v>6977</v>
      </c>
      <c r="F15" s="128">
        <v>900</v>
      </c>
      <c r="G15" s="129">
        <v>4023</v>
      </c>
      <c r="H15" s="21"/>
      <c r="I15" s="22"/>
      <c r="K15" s="23"/>
      <c r="M15" s="19"/>
      <c r="O15" s="20"/>
      <c r="P15" s="21"/>
      <c r="Q15" s="22"/>
      <c r="R15" s="24"/>
      <c r="S15" s="37"/>
      <c r="U15" s="19"/>
      <c r="V15" s="46"/>
      <c r="W15" s="21"/>
      <c r="Y15" s="22"/>
      <c r="Z15" s="24"/>
      <c r="AA15" s="37"/>
      <c r="AB15" s="19"/>
      <c r="AC15" s="26"/>
      <c r="AD15" s="38"/>
      <c r="AE15" s="21"/>
      <c r="AF15" s="21"/>
      <c r="AG15" s="21"/>
      <c r="AH15" s="27"/>
    </row>
    <row r="16" spans="1:34" ht="18">
      <c r="A16" s="22" t="s">
        <v>21</v>
      </c>
      <c r="B16" s="162">
        <v>2000</v>
      </c>
      <c r="C16" s="147">
        <v>10554</v>
      </c>
      <c r="D16" s="160">
        <v>5061</v>
      </c>
      <c r="E16" s="132">
        <v>2037</v>
      </c>
      <c r="F16" s="133">
        <v>375</v>
      </c>
      <c r="G16" s="133">
        <v>891</v>
      </c>
      <c r="H16" s="21"/>
      <c r="I16" s="22"/>
      <c r="K16" s="23"/>
      <c r="M16" s="19"/>
      <c r="O16" s="20"/>
      <c r="P16" s="21"/>
      <c r="Q16" s="22"/>
      <c r="R16" s="24"/>
      <c r="S16" s="37"/>
      <c r="U16" s="19"/>
      <c r="V16" s="27"/>
      <c r="W16" s="21"/>
      <c r="Y16" s="22"/>
      <c r="Z16" s="24"/>
      <c r="AA16" s="37"/>
      <c r="AB16" s="19"/>
      <c r="AC16" s="26"/>
      <c r="AD16" s="39"/>
      <c r="AE16" s="21"/>
      <c r="AF16" s="21"/>
      <c r="AG16" s="21"/>
      <c r="AH16" s="27"/>
    </row>
    <row r="17" spans="1:34" ht="18">
      <c r="A17" s="22" t="s">
        <v>22</v>
      </c>
      <c r="B17" s="34">
        <v>2001</v>
      </c>
      <c r="C17" s="146">
        <v>3839</v>
      </c>
      <c r="D17" s="128">
        <v>1770</v>
      </c>
      <c r="E17" s="129">
        <v>411</v>
      </c>
      <c r="F17" s="128">
        <v>89</v>
      </c>
      <c r="G17" s="129">
        <v>230</v>
      </c>
      <c r="H17" s="21"/>
      <c r="I17" s="22"/>
      <c r="K17" s="23"/>
      <c r="M17" s="19"/>
      <c r="O17" s="20"/>
      <c r="P17" s="21"/>
      <c r="Q17" s="22"/>
      <c r="R17" s="24"/>
      <c r="S17" s="37"/>
      <c r="U17" s="19"/>
      <c r="V17" s="27"/>
      <c r="W17" s="21"/>
      <c r="Y17" s="22"/>
      <c r="Z17" s="24"/>
      <c r="AA17" s="37"/>
      <c r="AB17" s="19"/>
      <c r="AC17" s="26"/>
      <c r="AD17" s="39"/>
      <c r="AE17" s="21"/>
      <c r="AF17" s="21"/>
      <c r="AG17" s="21"/>
      <c r="AH17" s="27"/>
    </row>
    <row r="18" spans="1:34" ht="18">
      <c r="A18" s="22" t="s">
        <v>23</v>
      </c>
      <c r="B18" s="162">
        <v>2000</v>
      </c>
      <c r="C18" s="147">
        <v>57844</v>
      </c>
      <c r="D18" s="136">
        <v>39931</v>
      </c>
      <c r="E18" s="135">
        <v>6410</v>
      </c>
      <c r="F18" s="136">
        <v>848</v>
      </c>
      <c r="G18" s="136">
        <v>3535</v>
      </c>
      <c r="H18" s="21"/>
      <c r="I18" s="22"/>
      <c r="K18" s="23"/>
      <c r="M18" s="19"/>
      <c r="O18" s="20"/>
      <c r="P18" s="21"/>
      <c r="Q18" s="22"/>
      <c r="R18" s="24"/>
      <c r="S18" s="37"/>
      <c r="U18" s="19"/>
      <c r="V18" s="27"/>
      <c r="W18" s="21"/>
      <c r="Y18" s="22"/>
      <c r="Z18" s="24"/>
      <c r="AA18" s="37"/>
      <c r="AB18" s="19"/>
      <c r="AC18" s="26"/>
      <c r="AD18" s="39"/>
      <c r="AE18" s="21"/>
      <c r="AF18" s="21"/>
      <c r="AG18" s="21"/>
      <c r="AH18" s="27"/>
    </row>
    <row r="19" spans="1:34" s="159" customFormat="1" ht="18">
      <c r="A19" s="148" t="s">
        <v>24</v>
      </c>
      <c r="B19" s="149">
        <v>2001</v>
      </c>
      <c r="C19" s="150">
        <v>441</v>
      </c>
      <c r="D19" s="146">
        <v>333</v>
      </c>
      <c r="E19" s="150">
        <v>70</v>
      </c>
      <c r="F19" s="146">
        <v>11</v>
      </c>
      <c r="G19" s="147">
        <v>53</v>
      </c>
      <c r="H19" s="151"/>
      <c r="I19" s="148"/>
      <c r="J19" s="23"/>
      <c r="K19" s="23"/>
      <c r="L19" s="23"/>
      <c r="M19" s="152"/>
      <c r="N19" s="23"/>
      <c r="O19" s="153"/>
      <c r="P19" s="151"/>
      <c r="Q19" s="148"/>
      <c r="R19" s="154"/>
      <c r="S19" s="155"/>
      <c r="T19" s="23"/>
      <c r="U19" s="152"/>
      <c r="V19" s="156"/>
      <c r="W19" s="151"/>
      <c r="X19" s="23"/>
      <c r="Y19" s="148"/>
      <c r="Z19" s="154"/>
      <c r="AA19" s="155"/>
      <c r="AB19" s="152"/>
      <c r="AC19" s="157"/>
      <c r="AD19" s="158"/>
      <c r="AE19" s="151"/>
      <c r="AF19" s="151"/>
      <c r="AG19" s="151"/>
      <c r="AH19" s="156"/>
    </row>
    <row r="20" spans="1:34" ht="18">
      <c r="A20" s="22" t="s">
        <v>25</v>
      </c>
      <c r="B20" s="34">
        <v>2001</v>
      </c>
      <c r="C20" s="146">
        <v>15987</v>
      </c>
      <c r="D20" s="131">
        <v>8223</v>
      </c>
      <c r="E20" s="129">
        <v>993</v>
      </c>
      <c r="F20" s="128">
        <v>106</v>
      </c>
      <c r="G20" s="129">
        <v>477</v>
      </c>
      <c r="H20" s="21"/>
      <c r="I20" s="22"/>
      <c r="K20" s="23"/>
      <c r="M20" s="19"/>
      <c r="O20" s="20"/>
      <c r="P20" s="21"/>
      <c r="Q20" s="22"/>
      <c r="R20" s="24"/>
      <c r="S20" s="37"/>
      <c r="U20" s="19"/>
      <c r="V20" s="27"/>
      <c r="W20" s="21"/>
      <c r="Y20" s="22"/>
      <c r="Z20" s="24"/>
      <c r="AA20" s="37"/>
      <c r="AB20" s="19"/>
      <c r="AC20" s="26"/>
      <c r="AD20" s="38"/>
      <c r="AE20" s="21"/>
      <c r="AF20" s="21"/>
      <c r="AG20" s="21"/>
      <c r="AH20" s="27"/>
    </row>
    <row r="21" spans="1:34" ht="18">
      <c r="A21" s="22" t="s">
        <v>26</v>
      </c>
      <c r="B21" s="34">
        <v>2001</v>
      </c>
      <c r="C21" s="163">
        <v>9490</v>
      </c>
      <c r="D21" s="131">
        <v>8348</v>
      </c>
      <c r="E21" s="130">
        <v>1671</v>
      </c>
      <c r="F21" s="131">
        <v>337</v>
      </c>
      <c r="G21" s="130">
        <v>636</v>
      </c>
      <c r="H21" s="21"/>
      <c r="I21" s="22"/>
      <c r="K21" s="23"/>
      <c r="M21" s="19"/>
      <c r="O21" s="20"/>
      <c r="P21" s="21"/>
      <c r="Q21" s="22"/>
      <c r="R21" s="24"/>
      <c r="S21" s="37"/>
      <c r="U21" s="19"/>
      <c r="V21" s="27"/>
      <c r="W21" s="21"/>
      <c r="Y21" s="22"/>
      <c r="Z21" s="24"/>
      <c r="AA21" s="37"/>
      <c r="AB21" s="19"/>
      <c r="AC21" s="26"/>
      <c r="AD21" s="38"/>
      <c r="AE21" s="21"/>
      <c r="AF21" s="21"/>
      <c r="AG21" s="21"/>
      <c r="AH21" s="27"/>
    </row>
    <row r="22" spans="1:34" ht="18">
      <c r="A22" s="22" t="s">
        <v>27</v>
      </c>
      <c r="B22" s="34">
        <v>2001</v>
      </c>
      <c r="C22" s="146">
        <v>40121</v>
      </c>
      <c r="D22" s="128">
        <v>24250</v>
      </c>
      <c r="E22" s="129">
        <v>5517</v>
      </c>
      <c r="F22" s="128">
        <v>846</v>
      </c>
      <c r="G22" s="129">
        <v>3146</v>
      </c>
      <c r="H22" s="21"/>
      <c r="I22" s="22"/>
      <c r="K22" s="23"/>
      <c r="M22" s="19"/>
      <c r="O22" s="20"/>
      <c r="P22" s="21"/>
      <c r="Q22" s="22"/>
      <c r="R22" s="24"/>
      <c r="S22" s="37"/>
      <c r="U22" s="19"/>
      <c r="V22" s="27"/>
      <c r="W22" s="21"/>
      <c r="Y22" s="22"/>
      <c r="Z22" s="24"/>
      <c r="AA22" s="37"/>
      <c r="AB22" s="19"/>
      <c r="AC22" s="26"/>
      <c r="AD22" s="38"/>
      <c r="AE22" s="21"/>
      <c r="AF22" s="21"/>
      <c r="AG22" s="21"/>
      <c r="AH22" s="27"/>
    </row>
    <row r="23" spans="1:34" ht="18">
      <c r="A23" s="22" t="s">
        <v>28</v>
      </c>
      <c r="B23" s="34">
        <v>2001</v>
      </c>
      <c r="C23" s="129">
        <v>8882</v>
      </c>
      <c r="D23" s="128">
        <v>4872</v>
      </c>
      <c r="E23" s="128">
        <v>554</v>
      </c>
      <c r="F23" s="128">
        <v>87</v>
      </c>
      <c r="G23" s="129">
        <v>346</v>
      </c>
      <c r="H23" s="21"/>
      <c r="I23" s="22"/>
      <c r="K23" s="23"/>
      <c r="M23" s="19"/>
      <c r="O23" s="20"/>
      <c r="P23" s="21"/>
      <c r="Q23" s="22"/>
      <c r="R23" s="24"/>
      <c r="S23" s="37"/>
      <c r="U23" s="19"/>
      <c r="V23" s="27"/>
      <c r="W23" s="21"/>
      <c r="Y23" s="22"/>
      <c r="Z23" s="24"/>
      <c r="AA23" s="37"/>
      <c r="AB23" s="19"/>
      <c r="AC23" s="26"/>
      <c r="AD23" s="38"/>
      <c r="AE23" s="21"/>
      <c r="AF23" s="21"/>
      <c r="AG23" s="21"/>
      <c r="AH23" s="27"/>
    </row>
    <row r="24" spans="1:34" ht="18">
      <c r="A24" s="69" t="s">
        <v>60</v>
      </c>
      <c r="B24" s="34">
        <v>2001</v>
      </c>
      <c r="C24" s="139">
        <f>SUM(C7:C23)</f>
        <v>376133</v>
      </c>
      <c r="D24" s="139">
        <f>SUM(D7:D23)</f>
        <v>226106</v>
      </c>
      <c r="E24" s="139">
        <f>SUM(E7:E23)</f>
        <v>39724</v>
      </c>
      <c r="F24" s="139">
        <f>SUM(F7:F23)</f>
        <v>5650</v>
      </c>
      <c r="G24" s="139">
        <f>SUM(G7:G23)</f>
        <v>22463</v>
      </c>
      <c r="H24" s="21"/>
      <c r="I24" s="22"/>
      <c r="K24" s="23"/>
      <c r="M24" s="19"/>
      <c r="O24" s="20"/>
      <c r="P24" s="21"/>
      <c r="Q24" s="22"/>
      <c r="R24" s="24"/>
      <c r="S24" s="37"/>
      <c r="U24" s="19"/>
      <c r="V24" s="27"/>
      <c r="W24" s="21"/>
      <c r="Y24" s="22"/>
      <c r="Z24" s="24"/>
      <c r="AA24" s="37"/>
      <c r="AB24" s="19"/>
      <c r="AC24" s="26"/>
      <c r="AD24" s="38"/>
      <c r="AE24" s="21"/>
      <c r="AF24" s="21"/>
      <c r="AG24" s="21"/>
      <c r="AH24" s="27"/>
    </row>
    <row r="25" spans="1:34" ht="18">
      <c r="A25" s="22" t="s">
        <v>29</v>
      </c>
      <c r="B25" s="34">
        <v>2001</v>
      </c>
      <c r="C25" s="146">
        <v>10267</v>
      </c>
      <c r="D25" s="128">
        <v>4290</v>
      </c>
      <c r="E25" s="129">
        <v>1334</v>
      </c>
      <c r="F25" s="129">
        <v>322</v>
      </c>
      <c r="G25" s="129">
        <v>716</v>
      </c>
      <c r="H25" s="21"/>
      <c r="I25" s="22"/>
      <c r="K25" s="23"/>
      <c r="M25" s="19"/>
      <c r="O25" s="20"/>
      <c r="P25" s="21"/>
      <c r="Q25" s="22"/>
      <c r="R25" s="24"/>
      <c r="S25" s="37"/>
      <c r="U25" s="19"/>
      <c r="V25" s="27"/>
      <c r="W25" s="21"/>
      <c r="Y25" s="22"/>
      <c r="Z25" s="24"/>
      <c r="AA25" s="37"/>
      <c r="AB25" s="19"/>
      <c r="AC25" s="26"/>
      <c r="AD25" s="38"/>
      <c r="AE25" s="21"/>
      <c r="AF25" s="21"/>
      <c r="AG25" s="21"/>
      <c r="AH25" s="27"/>
    </row>
    <row r="26" spans="1:34" ht="18">
      <c r="A26" s="23" t="s">
        <v>30</v>
      </c>
      <c r="B26" s="34">
        <v>2001</v>
      </c>
      <c r="C26" s="146">
        <v>10200</v>
      </c>
      <c r="D26" s="128">
        <v>2840</v>
      </c>
      <c r="E26" s="129">
        <v>1239</v>
      </c>
      <c r="F26" s="128">
        <v>355</v>
      </c>
      <c r="G26" s="129">
        <v>502</v>
      </c>
      <c r="H26" s="21"/>
      <c r="I26" s="23"/>
      <c r="K26" s="23"/>
      <c r="M26" s="19"/>
      <c r="O26" s="20"/>
      <c r="P26" s="21"/>
      <c r="Q26" s="23"/>
      <c r="R26" s="24"/>
      <c r="S26" s="37"/>
      <c r="U26" s="19"/>
      <c r="V26" s="46"/>
      <c r="W26" s="21"/>
      <c r="Y26" s="23"/>
      <c r="Z26" s="24"/>
      <c r="AA26" s="37"/>
      <c r="AB26" s="19"/>
      <c r="AC26" s="26"/>
      <c r="AD26" s="38"/>
      <c r="AE26" s="21"/>
      <c r="AF26" s="21"/>
      <c r="AG26" s="21"/>
      <c r="AH26" s="27"/>
    </row>
    <row r="27" spans="1:34" ht="18">
      <c r="A27" s="22" t="s">
        <v>31</v>
      </c>
      <c r="B27" s="34">
        <v>2001</v>
      </c>
      <c r="C27" s="146">
        <v>4503</v>
      </c>
      <c r="D27" s="128">
        <v>2699</v>
      </c>
      <c r="E27" s="129">
        <v>275</v>
      </c>
      <c r="F27" s="128">
        <v>43</v>
      </c>
      <c r="G27" s="129">
        <v>189</v>
      </c>
      <c r="H27" s="21"/>
      <c r="I27" s="22"/>
      <c r="K27" s="23"/>
      <c r="M27" s="19"/>
      <c r="O27" s="20"/>
      <c r="P27" s="21"/>
      <c r="Q27" s="22"/>
      <c r="R27" s="24"/>
      <c r="S27" s="37"/>
      <c r="U27" s="19"/>
      <c r="V27" s="27"/>
      <c r="W27" s="21"/>
      <c r="Y27" s="22"/>
      <c r="Z27" s="24"/>
      <c r="AA27" s="37"/>
      <c r="AB27" s="19"/>
      <c r="AC27" s="26"/>
      <c r="AD27" s="38"/>
      <c r="AE27" s="21"/>
      <c r="AF27" s="21"/>
      <c r="AG27" s="21"/>
      <c r="AH27" s="27"/>
    </row>
    <row r="28" spans="1:34" ht="18">
      <c r="A28" s="22" t="s">
        <v>57</v>
      </c>
      <c r="B28" s="34">
        <v>2001</v>
      </c>
      <c r="C28" s="146">
        <v>38632</v>
      </c>
      <c r="D28" s="128">
        <v>14724</v>
      </c>
      <c r="E28" s="129">
        <v>5534</v>
      </c>
      <c r="F28" s="128">
        <v>1866</v>
      </c>
      <c r="G28" s="129">
        <v>2438</v>
      </c>
      <c r="H28" s="21"/>
      <c r="I28" s="22"/>
      <c r="K28" s="23"/>
      <c r="M28" s="19"/>
      <c r="O28" s="20"/>
      <c r="P28" s="21"/>
      <c r="Q28" s="22"/>
      <c r="R28" s="24"/>
      <c r="S28" s="37"/>
      <c r="U28" s="19"/>
      <c r="V28" s="27"/>
      <c r="W28" s="21"/>
      <c r="Y28" s="22"/>
      <c r="Z28" s="24"/>
      <c r="AA28" s="37"/>
      <c r="AB28" s="19"/>
      <c r="AC28" s="26"/>
      <c r="AD28" s="38"/>
      <c r="AE28" s="21"/>
      <c r="AF28" s="21"/>
      <c r="AG28" s="21"/>
      <c r="AH28" s="27"/>
    </row>
    <row r="29" spans="1:34" ht="18">
      <c r="A29" s="23" t="s">
        <v>32</v>
      </c>
      <c r="B29" s="34">
        <v>2001</v>
      </c>
      <c r="C29" s="146">
        <v>7204</v>
      </c>
      <c r="D29" s="131">
        <v>4707</v>
      </c>
      <c r="E29" s="130">
        <v>544</v>
      </c>
      <c r="F29" s="131">
        <v>104</v>
      </c>
      <c r="G29" s="130">
        <v>245</v>
      </c>
      <c r="H29" s="21"/>
      <c r="I29" s="23"/>
      <c r="K29" s="23"/>
      <c r="M29" s="19"/>
      <c r="O29" s="20"/>
      <c r="P29" s="21"/>
      <c r="Q29" s="23"/>
      <c r="R29" s="24"/>
      <c r="S29" s="37"/>
      <c r="U29" s="19"/>
      <c r="V29" s="27"/>
      <c r="W29" s="21"/>
      <c r="Y29" s="23"/>
      <c r="Z29" s="24"/>
      <c r="AA29" s="37"/>
      <c r="AB29" s="19"/>
      <c r="AC29" s="26"/>
      <c r="AD29" s="38"/>
      <c r="AE29" s="21"/>
      <c r="AF29" s="21"/>
      <c r="AG29" s="21"/>
      <c r="AH29" s="27"/>
    </row>
    <row r="30" spans="1:34" ht="18">
      <c r="A30" s="22" t="s">
        <v>33</v>
      </c>
      <c r="B30" s="34">
        <v>2001</v>
      </c>
      <c r="C30" s="146">
        <v>19413</v>
      </c>
      <c r="D30" s="131">
        <v>12126</v>
      </c>
      <c r="E30" s="130">
        <v>1737</v>
      </c>
      <c r="F30" s="131">
        <v>290</v>
      </c>
      <c r="G30" s="140">
        <v>1138</v>
      </c>
      <c r="H30" s="21"/>
      <c r="I30" s="22"/>
      <c r="K30" s="23"/>
      <c r="M30" s="19"/>
      <c r="O30" s="20"/>
      <c r="P30" s="21"/>
      <c r="Q30" s="22"/>
      <c r="R30" s="24"/>
      <c r="S30" s="37"/>
      <c r="U30" s="19"/>
      <c r="V30" s="27"/>
      <c r="W30" s="21"/>
      <c r="Y30" s="22"/>
      <c r="Z30" s="24"/>
      <c r="AA30" s="37"/>
      <c r="AB30" s="19"/>
      <c r="AC30" s="26"/>
      <c r="AD30" s="38"/>
      <c r="AE30" s="21"/>
      <c r="AF30" s="21"/>
      <c r="AG30" s="21"/>
      <c r="AH30" s="27"/>
    </row>
    <row r="31" spans="1:34" ht="18">
      <c r="A31" s="22" t="s">
        <v>34</v>
      </c>
      <c r="B31" s="34">
        <v>2001</v>
      </c>
      <c r="C31" s="146">
        <v>31082</v>
      </c>
      <c r="D31" s="138">
        <v>18102</v>
      </c>
      <c r="E31" s="136">
        <v>2927</v>
      </c>
      <c r="F31" s="136">
        <v>372</v>
      </c>
      <c r="G31" s="136">
        <v>1556</v>
      </c>
      <c r="H31" s="21"/>
      <c r="I31" s="22"/>
      <c r="K31" s="23"/>
      <c r="M31" s="19"/>
      <c r="O31" s="20"/>
      <c r="P31" s="21"/>
      <c r="Q31" s="22"/>
      <c r="R31" s="24"/>
      <c r="S31" s="37"/>
      <c r="U31" s="19"/>
      <c r="V31" s="27"/>
      <c r="W31" s="21"/>
      <c r="Y31" s="22"/>
      <c r="Z31" s="24"/>
      <c r="AA31" s="37"/>
      <c r="AB31" s="19"/>
      <c r="AC31" s="26"/>
      <c r="AD31" s="38"/>
      <c r="AE31" s="21"/>
      <c r="AF31" s="21"/>
      <c r="AG31" s="21"/>
      <c r="AH31" s="27"/>
    </row>
    <row r="32" spans="1:34" ht="18">
      <c r="A32" s="22" t="s">
        <v>35</v>
      </c>
      <c r="B32" s="34">
        <v>2001</v>
      </c>
      <c r="C32" s="146">
        <v>127292</v>
      </c>
      <c r="D32" s="143">
        <v>79602</v>
      </c>
      <c r="E32" s="142">
        <v>10060</v>
      </c>
      <c r="F32" s="143">
        <v>2835</v>
      </c>
      <c r="G32" s="142">
        <v>2774</v>
      </c>
      <c r="H32" s="21"/>
      <c r="I32" s="22"/>
      <c r="K32" s="23"/>
      <c r="M32" s="19"/>
      <c r="O32" s="20"/>
      <c r="P32" s="21"/>
      <c r="Q32" s="22"/>
      <c r="R32" s="24"/>
      <c r="S32" s="37"/>
      <c r="U32" s="19"/>
      <c r="V32" s="27"/>
      <c r="W32" s="21"/>
      <c r="Y32" s="22"/>
      <c r="Z32" s="24"/>
      <c r="AA32" s="37"/>
      <c r="AB32" s="19"/>
      <c r="AC32" s="26"/>
      <c r="AD32" s="38"/>
      <c r="AE32" s="21"/>
      <c r="AF32" s="21"/>
      <c r="AG32" s="21"/>
      <c r="AH32" s="27"/>
    </row>
    <row r="33" spans="1:34" ht="18">
      <c r="A33" s="22" t="s">
        <v>36</v>
      </c>
      <c r="B33" s="34">
        <v>2001</v>
      </c>
      <c r="C33" s="146">
        <v>3850</v>
      </c>
      <c r="D33" s="143">
        <v>2633</v>
      </c>
      <c r="E33" s="142">
        <v>455</v>
      </c>
      <c r="F33" s="143">
        <v>52</v>
      </c>
      <c r="G33" s="142">
        <v>344</v>
      </c>
      <c r="H33" s="21"/>
      <c r="I33" s="22"/>
      <c r="K33" s="23"/>
      <c r="M33" s="19"/>
      <c r="O33" s="20"/>
      <c r="P33" s="21"/>
      <c r="Q33" s="22"/>
      <c r="R33" s="24"/>
      <c r="S33" s="37"/>
      <c r="U33" s="19"/>
      <c r="V33" s="27"/>
      <c r="W33" s="21"/>
      <c r="Y33" s="22"/>
      <c r="Z33" s="24"/>
      <c r="AA33" s="37"/>
      <c r="AB33" s="19"/>
      <c r="AC33" s="26"/>
      <c r="AD33" s="38"/>
      <c r="AE33" s="21"/>
      <c r="AF33" s="21"/>
      <c r="AG33" s="21"/>
      <c r="AH33" s="27"/>
    </row>
    <row r="34" spans="1:34" ht="18">
      <c r="A34" s="69" t="s">
        <v>37</v>
      </c>
      <c r="B34" s="34">
        <v>2001</v>
      </c>
      <c r="C34" s="138">
        <v>284797</v>
      </c>
      <c r="D34" s="138">
        <v>221230</v>
      </c>
      <c r="E34" s="138">
        <v>42116</v>
      </c>
      <c r="F34" s="138">
        <v>4882</v>
      </c>
      <c r="G34" s="138">
        <v>20233</v>
      </c>
      <c r="H34" s="21"/>
      <c r="I34" s="22"/>
      <c r="K34" s="23"/>
      <c r="M34" s="19"/>
      <c r="O34" s="20"/>
      <c r="P34" s="21"/>
      <c r="Q34" s="22"/>
      <c r="S34" s="40"/>
      <c r="U34" s="48"/>
      <c r="V34" s="46"/>
      <c r="W34" s="48"/>
      <c r="Y34" s="22"/>
      <c r="AA34" s="40"/>
      <c r="AB34" s="41"/>
      <c r="AC34" s="42"/>
      <c r="AD34" s="43"/>
      <c r="AE34" s="42"/>
      <c r="AF34" s="21"/>
      <c r="AG34" s="42"/>
      <c r="AH34" s="27"/>
    </row>
    <row r="35" spans="1:34" ht="18">
      <c r="A35" s="69" t="s">
        <v>50</v>
      </c>
      <c r="B35" s="34">
        <v>2001</v>
      </c>
      <c r="C35" s="137">
        <v>286</v>
      </c>
      <c r="D35" s="138">
        <v>199</v>
      </c>
      <c r="E35" s="137">
        <v>24</v>
      </c>
      <c r="F35" s="138">
        <v>1</v>
      </c>
      <c r="G35" s="138">
        <v>22</v>
      </c>
      <c r="H35" s="21"/>
      <c r="I35" s="22"/>
      <c r="K35" s="23"/>
      <c r="M35" s="19"/>
      <c r="O35" s="20"/>
      <c r="P35" s="21"/>
      <c r="Q35" s="22"/>
      <c r="S35" s="40"/>
      <c r="U35" s="48"/>
      <c r="V35" s="46"/>
      <c r="W35" s="48"/>
      <c r="Y35" s="22"/>
      <c r="AA35" s="40"/>
      <c r="AB35" s="41"/>
      <c r="AC35" s="42"/>
      <c r="AD35" s="43"/>
      <c r="AE35" s="42"/>
      <c r="AF35" s="21"/>
      <c r="AG35" s="42"/>
      <c r="AH35" s="27"/>
    </row>
    <row r="36" spans="1:34" ht="18">
      <c r="A36" s="69" t="s">
        <v>51</v>
      </c>
      <c r="B36" s="34">
        <v>2001</v>
      </c>
      <c r="C36" s="138">
        <v>47343</v>
      </c>
      <c r="D36" s="138">
        <v>13888</v>
      </c>
      <c r="E36" s="138">
        <v>8097</v>
      </c>
      <c r="F36" s="138">
        <v>3137</v>
      </c>
      <c r="G36" s="138">
        <v>2007</v>
      </c>
      <c r="H36" s="21"/>
      <c r="I36" s="22"/>
      <c r="K36" s="23"/>
      <c r="M36" s="19"/>
      <c r="O36" s="20"/>
      <c r="P36" s="21"/>
      <c r="Q36" s="22"/>
      <c r="S36" s="40"/>
      <c r="U36" s="48"/>
      <c r="V36" s="46"/>
      <c r="W36" s="48"/>
      <c r="Y36" s="22"/>
      <c r="AA36" s="40"/>
      <c r="AB36" s="41"/>
      <c r="AC36" s="42"/>
      <c r="AD36" s="43"/>
      <c r="AE36" s="42"/>
      <c r="AF36" s="21"/>
      <c r="AG36" s="42"/>
      <c r="AH36" s="27"/>
    </row>
    <row r="37" spans="1:34" ht="18">
      <c r="A37" s="69" t="s">
        <v>59</v>
      </c>
      <c r="B37" s="34">
        <v>2001</v>
      </c>
      <c r="C37" s="144">
        <v>68530</v>
      </c>
      <c r="D37" s="144">
        <v>9821</v>
      </c>
      <c r="E37" s="144">
        <v>3840</v>
      </c>
      <c r="F37" s="144">
        <v>918</v>
      </c>
      <c r="G37" s="144">
        <v>1630</v>
      </c>
      <c r="H37" s="21"/>
      <c r="I37" s="22"/>
      <c r="K37" s="23"/>
      <c r="M37" s="19"/>
      <c r="O37" s="20"/>
      <c r="P37" s="21"/>
      <c r="Q37" s="22"/>
      <c r="S37" s="40"/>
      <c r="U37" s="48"/>
      <c r="V37" s="46"/>
      <c r="W37" s="48"/>
      <c r="Y37" s="22"/>
      <c r="AA37" s="40"/>
      <c r="AB37" s="41"/>
      <c r="AC37" s="42"/>
      <c r="AD37" s="43"/>
      <c r="AE37" s="42"/>
      <c r="AF37" s="21"/>
      <c r="AG37" s="42"/>
      <c r="AH37" s="27"/>
    </row>
    <row r="38" spans="1:33" ht="18" customHeight="1">
      <c r="A38" s="22"/>
      <c r="B38" s="22"/>
      <c r="C38" s="17"/>
      <c r="D38" s="37"/>
      <c r="E38" s="47"/>
      <c r="F38" s="37"/>
      <c r="G38" s="47"/>
      <c r="H38" s="21"/>
      <c r="I38" s="22"/>
      <c r="K38" s="49"/>
      <c r="L38" s="40"/>
      <c r="M38" s="48"/>
      <c r="N38" s="40"/>
      <c r="O38" s="50"/>
      <c r="R38" s="24"/>
      <c r="S38" s="40"/>
      <c r="U38" s="48"/>
      <c r="V38" s="27"/>
      <c r="W38" s="48"/>
      <c r="Z38" s="24"/>
      <c r="AA38" s="40"/>
      <c r="AB38" s="48"/>
      <c r="AC38" s="40"/>
      <c r="AD38" s="50"/>
      <c r="AE38" s="40"/>
      <c r="AG38" s="40"/>
    </row>
    <row r="39" spans="1:27" ht="141" customHeight="1">
      <c r="A39" s="18"/>
      <c r="B39" s="18"/>
      <c r="C39" s="37"/>
      <c r="D39" s="37"/>
      <c r="E39" s="37"/>
      <c r="F39" s="37"/>
      <c r="G39" s="37"/>
      <c r="H39" s="18"/>
      <c r="W39" s="24"/>
      <c r="Y39" s="19"/>
      <c r="AA39" s="20"/>
    </row>
    <row r="40" spans="1:27" ht="15">
      <c r="A40" s="18"/>
      <c r="B40" s="18"/>
      <c r="C40" s="37"/>
      <c r="D40" s="37"/>
      <c r="E40" s="37"/>
      <c r="F40" s="37"/>
      <c r="G40" s="37"/>
      <c r="H40" s="18"/>
      <c r="W40" s="24"/>
      <c r="Y40" s="19"/>
      <c r="AA40" s="20"/>
    </row>
    <row r="41" spans="1:27" ht="15">
      <c r="A41" s="18"/>
      <c r="B41" s="18"/>
      <c r="C41" s="37"/>
      <c r="D41" s="37"/>
      <c r="E41" s="37"/>
      <c r="F41" s="37"/>
      <c r="G41" s="37"/>
      <c r="H41" s="18"/>
      <c r="W41" s="24"/>
      <c r="Y41" s="19"/>
      <c r="AA41" s="20"/>
    </row>
    <row r="42" spans="1:27" ht="15">
      <c r="A42" s="18"/>
      <c r="B42" s="18"/>
      <c r="C42" s="37"/>
      <c r="D42" s="37"/>
      <c r="E42" s="37"/>
      <c r="F42" s="37"/>
      <c r="G42" s="37"/>
      <c r="H42" s="18"/>
      <c r="W42" s="24"/>
      <c r="Y42" s="19"/>
      <c r="AA42" s="20"/>
    </row>
    <row r="43" spans="1:8" ht="15">
      <c r="A43" s="18"/>
      <c r="B43" s="18"/>
      <c r="C43" s="37"/>
      <c r="D43" s="37"/>
      <c r="E43" s="37"/>
      <c r="F43" s="37"/>
      <c r="G43" s="37"/>
      <c r="H43" s="18"/>
    </row>
    <row r="44" spans="1:8" ht="15">
      <c r="A44" s="18"/>
      <c r="B44" s="18"/>
      <c r="C44" s="37"/>
      <c r="D44" s="37"/>
      <c r="E44" s="37"/>
      <c r="F44" s="37"/>
      <c r="G44" s="37"/>
      <c r="H44" s="18"/>
    </row>
    <row r="71" ht="15">
      <c r="A71" s="44"/>
    </row>
    <row r="72" ht="15">
      <c r="A72" s="44"/>
    </row>
    <row r="73" ht="15">
      <c r="A73" s="44"/>
    </row>
    <row r="74" ht="15">
      <c r="A74" s="44"/>
    </row>
    <row r="75" ht="15">
      <c r="A75" s="44"/>
    </row>
    <row r="76" ht="15">
      <c r="A76" s="44"/>
    </row>
    <row r="77" ht="15">
      <c r="A77" s="45"/>
    </row>
    <row r="78" ht="15">
      <c r="A78" s="44"/>
    </row>
    <row r="79" ht="15">
      <c r="A79" s="44"/>
    </row>
  </sheetData>
  <printOptions/>
  <pageMargins left="0.236" right="0.236" top="0.236" bottom="0.236" header="0.5" footer="0.5"/>
  <pageSetup fitToHeight="1" fitToWidth="1" horizontalDpi="300" verticalDpi="300" orientation="portrait" paperSize="9" scale="69" r:id="rId1"/>
  <headerFooter alignWithMargins="0">
    <oddFooter>&amp;REAS Transport Statistics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T46"/>
  <sheetViews>
    <sheetView tabSelected="1" workbookViewId="0" topLeftCell="A1">
      <selection activeCell="E5" sqref="E5"/>
    </sheetView>
  </sheetViews>
  <sheetFormatPr defaultColWidth="12.6640625" defaultRowHeight="15"/>
  <cols>
    <col min="1" max="1" width="15.77734375" style="89" customWidth="1"/>
    <col min="2" max="2" width="1.66796875" style="88" customWidth="1"/>
    <col min="3" max="3" width="14.99609375" style="89" customWidth="1"/>
    <col min="4" max="4" width="2.3359375" style="90" customWidth="1"/>
    <col min="5" max="5" width="8.99609375" style="89" customWidth="1"/>
    <col min="6" max="6" width="2.3359375" style="89" customWidth="1"/>
    <col min="7" max="7" width="10.4453125" style="89" customWidth="1"/>
    <col min="8" max="8" width="2.5546875" style="89" customWidth="1"/>
    <col min="9" max="9" width="18.21484375" style="89" customWidth="1"/>
    <col min="10" max="10" width="1.66796875" style="88" customWidth="1"/>
    <col min="11" max="11" width="13.10546875" style="89" customWidth="1"/>
    <col min="12" max="12" width="2.3359375" style="89" customWidth="1"/>
    <col min="13" max="13" width="9.5546875" style="89" customWidth="1"/>
    <col min="14" max="14" width="2.3359375" style="89" customWidth="1"/>
    <col min="15" max="15" width="9.5546875" style="89" customWidth="1"/>
    <col min="16" max="16" width="2.3359375" style="88" customWidth="1"/>
    <col min="17" max="17" width="5.4453125" style="89" customWidth="1"/>
    <col min="18" max="18" width="11.88671875" style="90" customWidth="1"/>
    <col min="19" max="19" width="30.4453125" style="89" customWidth="1"/>
    <col min="20" max="20" width="3.5546875" style="89" customWidth="1"/>
    <col min="21" max="16384" width="12.6640625" style="89" customWidth="1"/>
  </cols>
  <sheetData>
    <row r="1" spans="1:17" s="85" customFormat="1" ht="20.25" customHeight="1">
      <c r="A1" s="103" t="s">
        <v>77</v>
      </c>
      <c r="B1" s="104"/>
      <c r="C1" s="105"/>
      <c r="D1" s="106"/>
      <c r="E1" s="105"/>
      <c r="F1" s="105"/>
      <c r="G1" s="105"/>
      <c r="H1" s="105"/>
      <c r="I1" s="105"/>
      <c r="J1" s="104"/>
      <c r="K1" s="105"/>
      <c r="L1" s="105"/>
      <c r="M1" s="105"/>
      <c r="N1" s="105"/>
      <c r="O1" s="108" t="s">
        <v>48</v>
      </c>
      <c r="P1" s="104"/>
      <c r="Q1" s="105"/>
    </row>
    <row r="2" spans="1:17" s="85" customFormat="1" ht="20.25" customHeight="1">
      <c r="A2" s="103"/>
      <c r="B2" s="104"/>
      <c r="C2" s="105"/>
      <c r="D2" s="106"/>
      <c r="E2" s="105"/>
      <c r="F2" s="105"/>
      <c r="G2" s="105"/>
      <c r="H2" s="105"/>
      <c r="I2" s="105"/>
      <c r="J2" s="104"/>
      <c r="K2" s="105"/>
      <c r="L2" s="105"/>
      <c r="M2" s="105"/>
      <c r="N2" s="105"/>
      <c r="O2" s="108"/>
      <c r="P2" s="104"/>
      <c r="Q2" s="105"/>
    </row>
    <row r="3" spans="1:18" s="85" customFormat="1" ht="3.75" customHeight="1">
      <c r="A3" s="109"/>
      <c r="B3" s="110"/>
      <c r="C3" s="107"/>
      <c r="D3" s="111"/>
      <c r="E3" s="107"/>
      <c r="F3" s="107"/>
      <c r="G3" s="107"/>
      <c r="H3" s="107"/>
      <c r="I3" s="112"/>
      <c r="J3" s="110"/>
      <c r="K3" s="107"/>
      <c r="L3" s="107"/>
      <c r="M3" s="107"/>
      <c r="N3" s="107"/>
      <c r="O3" s="107"/>
      <c r="P3" s="110"/>
      <c r="Q3" s="107"/>
      <c r="R3" s="111"/>
    </row>
    <row r="4" spans="1:18" s="85" customFormat="1" ht="16.5" customHeight="1">
      <c r="A4" s="109" t="s">
        <v>52</v>
      </c>
      <c r="B4" s="110"/>
      <c r="C4" s="107"/>
      <c r="D4" s="111"/>
      <c r="E4" s="107"/>
      <c r="F4" s="107"/>
      <c r="G4" s="107"/>
      <c r="H4" s="107"/>
      <c r="I4" s="112"/>
      <c r="J4" s="110"/>
      <c r="K4" s="107"/>
      <c r="L4" s="107"/>
      <c r="M4" s="107"/>
      <c r="N4" s="107"/>
      <c r="O4" s="107"/>
      <c r="P4" s="110"/>
      <c r="Q4" s="107"/>
      <c r="R4" s="111"/>
    </row>
    <row r="5" spans="1:18" s="85" customFormat="1" ht="22.5" customHeight="1">
      <c r="A5" s="109" t="s">
        <v>76</v>
      </c>
      <c r="B5" s="110"/>
      <c r="C5" s="107"/>
      <c r="D5" s="111"/>
      <c r="E5" s="107"/>
      <c r="F5" s="107"/>
      <c r="G5" s="107"/>
      <c r="H5" s="107"/>
      <c r="I5" s="112"/>
      <c r="J5" s="110"/>
      <c r="K5" s="107"/>
      <c r="L5" s="107"/>
      <c r="M5" s="107"/>
      <c r="N5" s="107"/>
      <c r="O5" s="107"/>
      <c r="P5" s="110"/>
      <c r="Q5" s="107"/>
      <c r="R5" s="111"/>
    </row>
    <row r="6" spans="1:18" s="85" customFormat="1" ht="22.5" customHeight="1">
      <c r="A6" s="109"/>
      <c r="B6" s="110"/>
      <c r="C6" s="107"/>
      <c r="D6" s="111"/>
      <c r="E6" s="107"/>
      <c r="F6" s="107"/>
      <c r="G6" s="107"/>
      <c r="H6" s="107"/>
      <c r="I6" s="112"/>
      <c r="J6" s="110"/>
      <c r="K6" s="107"/>
      <c r="L6" s="107"/>
      <c r="M6" s="107"/>
      <c r="N6" s="107"/>
      <c r="O6" s="107"/>
      <c r="P6" s="110"/>
      <c r="Q6" s="107"/>
      <c r="R6" s="111"/>
    </row>
    <row r="7" spans="1:11" ht="4.5" customHeight="1">
      <c r="A7" s="86"/>
      <c r="I7" s="87"/>
      <c r="K7" s="91"/>
    </row>
    <row r="8" spans="1:18" s="85" customFormat="1" ht="29.25" customHeight="1" thickBot="1">
      <c r="A8" s="109" t="s">
        <v>39</v>
      </c>
      <c r="B8" s="200"/>
      <c r="C8" s="87"/>
      <c r="D8" s="201"/>
      <c r="E8" s="202"/>
      <c r="F8" s="203"/>
      <c r="G8" s="203"/>
      <c r="I8" s="109" t="s">
        <v>40</v>
      </c>
      <c r="J8" s="200"/>
      <c r="K8" s="87"/>
      <c r="L8" s="202"/>
      <c r="M8" s="202"/>
      <c r="N8" s="203"/>
      <c r="O8" s="203"/>
      <c r="P8" s="188"/>
      <c r="R8" s="204"/>
    </row>
    <row r="9" spans="1:16" ht="12.75" customHeight="1">
      <c r="A9" s="189"/>
      <c r="B9" s="190"/>
      <c r="C9" s="191"/>
      <c r="D9" s="230" t="s">
        <v>53</v>
      </c>
      <c r="E9" s="231"/>
      <c r="F9" s="231"/>
      <c r="G9" s="231"/>
      <c r="H9" s="231"/>
      <c r="I9" s="189"/>
      <c r="J9" s="192"/>
      <c r="K9" s="191"/>
      <c r="L9" s="230" t="s">
        <v>53</v>
      </c>
      <c r="M9" s="231"/>
      <c r="N9" s="231"/>
      <c r="O9" s="231"/>
      <c r="P9" s="231"/>
    </row>
    <row r="10" spans="1:15" ht="14.25" customHeight="1" thickBot="1">
      <c r="A10" s="193"/>
      <c r="B10" s="194"/>
      <c r="C10" s="195" t="s">
        <v>79</v>
      </c>
      <c r="D10" s="196"/>
      <c r="E10" s="197" t="s">
        <v>46</v>
      </c>
      <c r="F10" s="198"/>
      <c r="G10" s="197" t="s">
        <v>43</v>
      </c>
      <c r="I10" s="193"/>
      <c r="J10" s="199"/>
      <c r="K10" s="195" t="s">
        <v>79</v>
      </c>
      <c r="L10" s="198"/>
      <c r="M10" s="197" t="s">
        <v>46</v>
      </c>
      <c r="N10" s="198"/>
      <c r="O10" s="197" t="s">
        <v>43</v>
      </c>
    </row>
    <row r="11" spans="2:18" s="92" customFormat="1" ht="12.75" customHeight="1">
      <c r="B11" s="93"/>
      <c r="D11" s="94"/>
      <c r="J11" s="93"/>
      <c r="P11" s="93"/>
      <c r="R11" s="94"/>
    </row>
    <row r="12" spans="1:18" s="92" customFormat="1" ht="28.5" customHeight="1">
      <c r="A12" s="168" t="s">
        <v>59</v>
      </c>
      <c r="B12" s="169"/>
      <c r="C12" s="170">
        <v>3840</v>
      </c>
      <c r="D12" s="171"/>
      <c r="E12" s="172">
        <v>56.033853786662775</v>
      </c>
      <c r="F12" s="171"/>
      <c r="G12" s="173">
        <v>81.77390074226521</v>
      </c>
      <c r="H12" s="174"/>
      <c r="I12" s="168" t="s">
        <v>50</v>
      </c>
      <c r="J12" s="171"/>
      <c r="K12" s="175">
        <v>1</v>
      </c>
      <c r="L12" s="171"/>
      <c r="M12" s="172">
        <v>3.4965034965034967</v>
      </c>
      <c r="N12" s="171"/>
      <c r="O12" s="173">
        <v>23.608391608391607</v>
      </c>
      <c r="P12" s="176"/>
      <c r="Q12" s="98"/>
      <c r="R12" s="94"/>
    </row>
    <row r="13" spans="1:18" s="92" customFormat="1" ht="28.5" customHeight="1">
      <c r="A13" s="168" t="s">
        <v>12</v>
      </c>
      <c r="B13" s="169"/>
      <c r="C13" s="170">
        <v>3103</v>
      </c>
      <c r="D13" s="171"/>
      <c r="E13" s="172">
        <v>59.57569357780551</v>
      </c>
      <c r="F13" s="171"/>
      <c r="G13" s="173">
        <v>86.94274129049195</v>
      </c>
      <c r="H13" s="174"/>
      <c r="I13" s="168" t="s">
        <v>25</v>
      </c>
      <c r="J13" s="171"/>
      <c r="K13" s="175">
        <v>106</v>
      </c>
      <c r="L13" s="171"/>
      <c r="M13" s="172">
        <v>6.630387189591543</v>
      </c>
      <c r="N13" s="171"/>
      <c r="O13" s="173">
        <v>44.7683743041221</v>
      </c>
      <c r="P13" s="176"/>
      <c r="Q13" s="98"/>
      <c r="R13" s="94"/>
    </row>
    <row r="14" spans="1:18" s="92" customFormat="1" ht="28.5" customHeight="1">
      <c r="A14" s="168" t="s">
        <v>31</v>
      </c>
      <c r="B14" s="169"/>
      <c r="C14" s="170">
        <v>275</v>
      </c>
      <c r="D14" s="171"/>
      <c r="E14" s="172">
        <v>61.07039751276926</v>
      </c>
      <c r="F14" s="171"/>
      <c r="G14" s="173">
        <v>89.12406138462926</v>
      </c>
      <c r="H14" s="174"/>
      <c r="I14" s="168" t="s">
        <v>17</v>
      </c>
      <c r="J14" s="171"/>
      <c r="K14" s="175">
        <v>50</v>
      </c>
      <c r="L14" s="171"/>
      <c r="M14" s="172">
        <v>9.347541596560104</v>
      </c>
      <c r="N14" s="177"/>
      <c r="O14" s="173">
        <v>63.11460085997383</v>
      </c>
      <c r="P14" s="176"/>
      <c r="Q14" s="98"/>
      <c r="R14" s="94"/>
    </row>
    <row r="15" spans="1:18" s="92" customFormat="1" ht="28.5" customHeight="1">
      <c r="A15" s="168" t="s">
        <v>25</v>
      </c>
      <c r="B15" s="169"/>
      <c r="C15" s="170">
        <v>993</v>
      </c>
      <c r="D15" s="171"/>
      <c r="E15" s="172">
        <v>62.11296678551323</v>
      </c>
      <c r="F15" s="178"/>
      <c r="G15" s="173">
        <v>90.64555152790749</v>
      </c>
      <c r="H15" s="174"/>
      <c r="I15" s="168" t="s">
        <v>31</v>
      </c>
      <c r="J15" s="171"/>
      <c r="K15" s="175">
        <v>43</v>
      </c>
      <c r="L15" s="171"/>
      <c r="M15" s="172">
        <v>9.549189429269376</v>
      </c>
      <c r="N15" s="171"/>
      <c r="O15" s="173">
        <v>64.47612702642682</v>
      </c>
      <c r="P15" s="176"/>
      <c r="Q15" s="98"/>
      <c r="R15" s="94"/>
    </row>
    <row r="16" spans="1:18" s="92" customFormat="1" ht="28.5" customHeight="1">
      <c r="A16" s="168" t="s">
        <v>28</v>
      </c>
      <c r="B16" s="169"/>
      <c r="C16" s="170">
        <v>554</v>
      </c>
      <c r="D16" s="171"/>
      <c r="E16" s="172">
        <v>62.37333933798694</v>
      </c>
      <c r="F16" s="171"/>
      <c r="G16" s="173">
        <v>91.02553037682013</v>
      </c>
      <c r="H16" s="174"/>
      <c r="I16" s="168" t="s">
        <v>28</v>
      </c>
      <c r="J16" s="171"/>
      <c r="K16" s="175">
        <v>87</v>
      </c>
      <c r="L16" s="171"/>
      <c r="M16" s="172">
        <v>9.79509119567665</v>
      </c>
      <c r="N16" s="171"/>
      <c r="O16" s="173">
        <v>66.13645575320874</v>
      </c>
      <c r="P16" s="176"/>
      <c r="Q16" s="98"/>
      <c r="R16" s="94"/>
    </row>
    <row r="17" spans="1:18" s="92" customFormat="1" ht="28.5" customHeight="1" thickBot="1">
      <c r="A17" s="179" t="s">
        <v>13</v>
      </c>
      <c r="B17" s="180"/>
      <c r="C17" s="181">
        <v>347</v>
      </c>
      <c r="D17" s="182"/>
      <c r="E17" s="183">
        <v>68.52290679304897</v>
      </c>
      <c r="F17" s="182"/>
      <c r="G17" s="184">
        <v>100</v>
      </c>
      <c r="H17" s="174"/>
      <c r="I17" s="168" t="s">
        <v>20</v>
      </c>
      <c r="J17" s="171"/>
      <c r="K17" s="175">
        <v>900</v>
      </c>
      <c r="L17" s="171"/>
      <c r="M17" s="172">
        <v>10.939190256827878</v>
      </c>
      <c r="N17" s="171"/>
      <c r="O17" s="173">
        <v>73.86141261410182</v>
      </c>
      <c r="P17" s="176"/>
      <c r="Q17" s="98"/>
      <c r="R17" s="94"/>
    </row>
    <row r="18" spans="1:18" s="92" customFormat="1" ht="28.5" customHeight="1" thickTop="1">
      <c r="A18" s="185" t="s">
        <v>32</v>
      </c>
      <c r="B18" s="169"/>
      <c r="C18" s="170">
        <v>544</v>
      </c>
      <c r="D18" s="171"/>
      <c r="E18" s="172">
        <v>75.51360355358135</v>
      </c>
      <c r="F18" s="171"/>
      <c r="G18" s="173">
        <v>110.20198512833889</v>
      </c>
      <c r="H18" s="174"/>
      <c r="I18" s="168" t="s">
        <v>18</v>
      </c>
      <c r="J18" s="171"/>
      <c r="K18" s="175">
        <v>62</v>
      </c>
      <c r="L18" s="171"/>
      <c r="M18" s="172">
        <v>11.966801775718974</v>
      </c>
      <c r="N18" s="171"/>
      <c r="O18" s="173">
        <v>80.79984558965451</v>
      </c>
      <c r="P18" s="176"/>
      <c r="Q18" s="100"/>
      <c r="R18" s="94"/>
    </row>
    <row r="19" spans="1:18" s="92" customFormat="1" ht="28.5" customHeight="1">
      <c r="A19" s="168" t="s">
        <v>35</v>
      </c>
      <c r="B19" s="169"/>
      <c r="C19" s="170">
        <v>10060</v>
      </c>
      <c r="D19" s="171"/>
      <c r="E19" s="172">
        <v>79.03088960814505</v>
      </c>
      <c r="F19" s="171"/>
      <c r="G19" s="173">
        <v>115.33499278837076</v>
      </c>
      <c r="H19" s="174"/>
      <c r="I19" s="168" t="s">
        <v>72</v>
      </c>
      <c r="J19" s="171"/>
      <c r="K19" s="175">
        <v>372</v>
      </c>
      <c r="L19" s="171"/>
      <c r="M19" s="172">
        <v>11.968341805546618</v>
      </c>
      <c r="N19" s="171"/>
      <c r="O19" s="173">
        <v>80.81024387105077</v>
      </c>
      <c r="P19" s="176"/>
      <c r="Q19" s="98"/>
      <c r="R19" s="94"/>
    </row>
    <row r="20" spans="1:18" s="92" customFormat="1" ht="28.5" customHeight="1">
      <c r="A20" s="168" t="s">
        <v>17</v>
      </c>
      <c r="B20" s="169"/>
      <c r="C20" s="170">
        <v>431</v>
      </c>
      <c r="D20" s="171"/>
      <c r="E20" s="172">
        <v>80.5758085623481</v>
      </c>
      <c r="F20" s="171"/>
      <c r="G20" s="173">
        <v>117.58959497398583</v>
      </c>
      <c r="H20" s="174"/>
      <c r="I20" s="168" t="s">
        <v>59</v>
      </c>
      <c r="J20" s="171"/>
      <c r="K20" s="175">
        <v>918</v>
      </c>
      <c r="L20" s="171"/>
      <c r="M20" s="172">
        <v>13.39559317087407</v>
      </c>
      <c r="N20" s="171"/>
      <c r="O20" s="173">
        <v>90.44704508974172</v>
      </c>
      <c r="P20" s="176"/>
      <c r="Q20" s="98"/>
      <c r="R20" s="94"/>
    </row>
    <row r="21" spans="1:18" s="92" customFormat="1" ht="28.5" customHeight="1">
      <c r="A21" s="168" t="s">
        <v>18</v>
      </c>
      <c r="B21" s="169"/>
      <c r="C21" s="170">
        <v>433</v>
      </c>
      <c r="D21" s="171"/>
      <c r="E21" s="172">
        <v>83.57459949816638</v>
      </c>
      <c r="F21" s="171"/>
      <c r="G21" s="173">
        <v>121.96592848954309</v>
      </c>
      <c r="H21" s="174"/>
      <c r="I21" s="168" t="s">
        <v>36</v>
      </c>
      <c r="J21" s="171"/>
      <c r="K21" s="175">
        <v>52</v>
      </c>
      <c r="L21" s="171"/>
      <c r="M21" s="172">
        <v>13.506493506493506</v>
      </c>
      <c r="N21" s="171"/>
      <c r="O21" s="173">
        <v>91.19584415584414</v>
      </c>
      <c r="P21" s="176"/>
      <c r="Q21" s="98"/>
      <c r="R21" s="94"/>
    </row>
    <row r="22" spans="1:18" s="92" customFormat="1" ht="28.5" customHeight="1">
      <c r="A22" s="168" t="s">
        <v>50</v>
      </c>
      <c r="B22" s="169"/>
      <c r="C22" s="170">
        <v>24</v>
      </c>
      <c r="D22" s="171"/>
      <c r="E22" s="172">
        <v>83.91608391608392</v>
      </c>
      <c r="F22" s="171"/>
      <c r="G22" s="173">
        <v>122.46427923661354</v>
      </c>
      <c r="H22" s="174"/>
      <c r="I22" s="168" t="s">
        <v>73</v>
      </c>
      <c r="J22" s="171"/>
      <c r="K22" s="175">
        <v>142</v>
      </c>
      <c r="L22" s="171"/>
      <c r="M22" s="172">
        <v>13.836110299132807</v>
      </c>
      <c r="N22" s="171"/>
      <c r="O22" s="173">
        <v>93.42141673974471</v>
      </c>
      <c r="P22" s="176"/>
      <c r="Q22" s="98"/>
      <c r="R22" s="94"/>
    </row>
    <row r="23" spans="1:18" s="92" customFormat="1" ht="28.5" customHeight="1">
      <c r="A23" s="168" t="s">
        <v>20</v>
      </c>
      <c r="B23" s="169"/>
      <c r="C23" s="170">
        <v>6977</v>
      </c>
      <c r="D23" s="171"/>
      <c r="E23" s="172">
        <v>84.8030338020979</v>
      </c>
      <c r="F23" s="171"/>
      <c r="G23" s="173">
        <v>123.75866373885411</v>
      </c>
      <c r="H23" s="174"/>
      <c r="I23" s="168" t="s">
        <v>19</v>
      </c>
      <c r="J23" s="171"/>
      <c r="K23" s="175">
        <v>822</v>
      </c>
      <c r="L23" s="171"/>
      <c r="M23" s="172">
        <v>13.923000050813869</v>
      </c>
      <c r="N23" s="171"/>
      <c r="O23" s="173">
        <v>94.00809634309523</v>
      </c>
      <c r="P23" s="176"/>
      <c r="Q23" s="98"/>
      <c r="R23" s="94"/>
    </row>
    <row r="24" spans="1:18" s="92" customFormat="1" ht="28.5" customHeight="1">
      <c r="A24" s="168" t="s">
        <v>61</v>
      </c>
      <c r="B24" s="169"/>
      <c r="C24" s="170">
        <v>148</v>
      </c>
      <c r="D24" s="171"/>
      <c r="E24" s="172">
        <v>87.62581409117821</v>
      </c>
      <c r="F24" s="171"/>
      <c r="G24" s="173">
        <v>127.87813330193846</v>
      </c>
      <c r="H24" s="174"/>
      <c r="I24" s="168" t="s">
        <v>12</v>
      </c>
      <c r="J24" s="171"/>
      <c r="K24" s="175">
        <v>751</v>
      </c>
      <c r="L24" s="171"/>
      <c r="M24" s="172">
        <v>14.418738600364788</v>
      </c>
      <c r="N24" s="171"/>
      <c r="O24" s="173">
        <v>97.35532302966304</v>
      </c>
      <c r="P24" s="176"/>
      <c r="Q24" s="98"/>
      <c r="R24" s="94"/>
    </row>
    <row r="25" spans="1:18" s="92" customFormat="1" ht="28.5" customHeight="1">
      <c r="A25" s="168" t="s">
        <v>33</v>
      </c>
      <c r="B25" s="169"/>
      <c r="C25" s="170">
        <v>1737</v>
      </c>
      <c r="D25" s="171"/>
      <c r="E25" s="172">
        <v>89.47612424663885</v>
      </c>
      <c r="F25" s="171"/>
      <c r="G25" s="173">
        <v>130.57841302160782</v>
      </c>
      <c r="H25" s="174"/>
      <c r="I25" s="185" t="s">
        <v>32</v>
      </c>
      <c r="J25" s="171"/>
      <c r="K25" s="175">
        <v>104</v>
      </c>
      <c r="L25" s="171"/>
      <c r="M25" s="172">
        <v>14.436424208772905</v>
      </c>
      <c r="N25" s="171"/>
      <c r="O25" s="173">
        <v>97.47473625763465</v>
      </c>
      <c r="P25" s="176"/>
      <c r="Q25" s="98"/>
      <c r="R25" s="94"/>
    </row>
    <row r="26" spans="1:18" s="92" customFormat="1" ht="28.5" customHeight="1">
      <c r="A26" s="168" t="s">
        <v>72</v>
      </c>
      <c r="B26" s="169"/>
      <c r="C26" s="170">
        <v>2927</v>
      </c>
      <c r="D26" s="171"/>
      <c r="E26" s="172">
        <v>94.17025931407245</v>
      </c>
      <c r="F26" s="171"/>
      <c r="G26" s="173">
        <v>137.42887411137258</v>
      </c>
      <c r="H26" s="174"/>
      <c r="I26" s="168" t="s">
        <v>15</v>
      </c>
      <c r="J26" s="171"/>
      <c r="K26" s="175">
        <v>117</v>
      </c>
      <c r="L26" s="171"/>
      <c r="M26" s="172">
        <v>14.566733067729084</v>
      </c>
      <c r="N26" s="171"/>
      <c r="O26" s="173">
        <v>98.35458167330677</v>
      </c>
      <c r="P26" s="176"/>
      <c r="Q26" s="98"/>
      <c r="R26" s="94"/>
    </row>
    <row r="27" spans="1:18" s="92" customFormat="1" ht="28.5" customHeight="1" thickBot="1">
      <c r="A27" s="179" t="s">
        <v>60</v>
      </c>
      <c r="B27" s="180"/>
      <c r="C27" s="181">
        <v>39724</v>
      </c>
      <c r="D27" s="186"/>
      <c r="E27" s="183">
        <v>105.6115788830015</v>
      </c>
      <c r="F27" s="182"/>
      <c r="G27" s="184">
        <v>154.12594681945808</v>
      </c>
      <c r="H27" s="174"/>
      <c r="I27" s="168" t="s">
        <v>70</v>
      </c>
      <c r="J27" s="171"/>
      <c r="K27" s="175">
        <v>848</v>
      </c>
      <c r="L27" s="171"/>
      <c r="M27" s="172">
        <v>14.660120323629071</v>
      </c>
      <c r="N27" s="171"/>
      <c r="O27" s="173">
        <v>98.98513242514349</v>
      </c>
      <c r="P27" s="176"/>
      <c r="Q27" s="98"/>
      <c r="R27" s="94"/>
    </row>
    <row r="28" spans="1:18" s="92" customFormat="1" ht="28.5" customHeight="1" thickBot="1" thickTop="1">
      <c r="A28" s="168" t="s">
        <v>22</v>
      </c>
      <c r="B28" s="169"/>
      <c r="C28" s="170">
        <v>411</v>
      </c>
      <c r="D28" s="171"/>
      <c r="E28" s="172">
        <v>107.05912998176609</v>
      </c>
      <c r="F28" s="171"/>
      <c r="G28" s="173">
        <v>156.23845366791457</v>
      </c>
      <c r="H28" s="174"/>
      <c r="I28" s="179" t="s">
        <v>13</v>
      </c>
      <c r="J28" s="182"/>
      <c r="K28" s="187">
        <v>75</v>
      </c>
      <c r="L28" s="182"/>
      <c r="M28" s="183">
        <v>14.810426540284361</v>
      </c>
      <c r="N28" s="182"/>
      <c r="O28" s="184">
        <v>100</v>
      </c>
      <c r="P28" s="176"/>
      <c r="Q28" s="98"/>
      <c r="R28" s="94"/>
    </row>
    <row r="29" spans="1:18" s="92" customFormat="1" ht="28.5" customHeight="1" thickTop="1">
      <c r="A29" s="168" t="s">
        <v>70</v>
      </c>
      <c r="B29" s="169"/>
      <c r="C29" s="170">
        <v>6410</v>
      </c>
      <c r="D29" s="171"/>
      <c r="E29" s="172">
        <v>110.81529631422447</v>
      </c>
      <c r="F29" s="171"/>
      <c r="G29" s="173">
        <v>161.72007508219963</v>
      </c>
      <c r="H29" s="174"/>
      <c r="I29" s="168" t="s">
        <v>33</v>
      </c>
      <c r="J29" s="171"/>
      <c r="K29" s="175">
        <v>290</v>
      </c>
      <c r="L29" s="171"/>
      <c r="M29" s="172">
        <v>14.938443311183228</v>
      </c>
      <c r="N29" s="171"/>
      <c r="O29" s="173">
        <v>100.86436923710916</v>
      </c>
      <c r="P29" s="176"/>
      <c r="Q29" s="98"/>
      <c r="R29" s="94"/>
    </row>
    <row r="30" spans="1:18" s="92" customFormat="1" ht="28.5" customHeight="1" thickBot="1">
      <c r="A30" s="168" t="s">
        <v>36</v>
      </c>
      <c r="B30" s="169"/>
      <c r="C30" s="170">
        <v>455</v>
      </c>
      <c r="D30" s="171"/>
      <c r="E30" s="172">
        <v>118.18181818181817</v>
      </c>
      <c r="F30" s="171"/>
      <c r="G30" s="173">
        <v>172.47052659156404</v>
      </c>
      <c r="H30" s="174"/>
      <c r="I30" s="179" t="s">
        <v>60</v>
      </c>
      <c r="J30" s="182"/>
      <c r="K30" s="187">
        <v>5650</v>
      </c>
      <c r="L30" s="182"/>
      <c r="M30" s="183">
        <v>15.02128236554623</v>
      </c>
      <c r="N30" s="182"/>
      <c r="O30" s="184">
        <v>101.42369853216815</v>
      </c>
      <c r="P30" s="176"/>
      <c r="Q30" s="100"/>
      <c r="R30" s="94"/>
    </row>
    <row r="31" spans="1:18" s="92" customFormat="1" ht="28.5" customHeight="1" thickTop="1">
      <c r="A31" s="185" t="s">
        <v>30</v>
      </c>
      <c r="B31" s="169"/>
      <c r="C31" s="170">
        <v>1239</v>
      </c>
      <c r="D31" s="171"/>
      <c r="E31" s="172">
        <v>121.47058823529413</v>
      </c>
      <c r="F31" s="171"/>
      <c r="G31" s="173">
        <v>177.27004577046958</v>
      </c>
      <c r="H31" s="174"/>
      <c r="I31" s="168" t="s">
        <v>37</v>
      </c>
      <c r="J31" s="171"/>
      <c r="K31" s="175">
        <v>4882</v>
      </c>
      <c r="L31" s="171"/>
      <c r="M31" s="172">
        <v>17.142034501767924</v>
      </c>
      <c r="N31" s="171"/>
      <c r="O31" s="173">
        <v>115.74301695593701</v>
      </c>
      <c r="P31" s="176"/>
      <c r="Q31" s="98"/>
      <c r="R31" s="94"/>
    </row>
    <row r="32" spans="1:18" s="92" customFormat="1" ht="28.5" customHeight="1">
      <c r="A32" s="168" t="s">
        <v>15</v>
      </c>
      <c r="B32" s="169"/>
      <c r="C32" s="170">
        <v>976</v>
      </c>
      <c r="D32" s="171"/>
      <c r="E32" s="172">
        <v>121.51394422310757</v>
      </c>
      <c r="F32" s="171"/>
      <c r="G32" s="173">
        <v>177.33331802473106</v>
      </c>
      <c r="H32" s="174"/>
      <c r="I32" s="168" t="s">
        <v>61</v>
      </c>
      <c r="J32" s="171"/>
      <c r="K32" s="175">
        <v>32</v>
      </c>
      <c r="L32" s="171"/>
      <c r="M32" s="172">
        <v>18.946121965660154</v>
      </c>
      <c r="N32" s="171"/>
      <c r="O32" s="173">
        <v>127.92421551213735</v>
      </c>
      <c r="P32" s="176"/>
      <c r="Q32" s="98"/>
      <c r="R32" s="94"/>
    </row>
    <row r="33" spans="1:18" s="92" customFormat="1" ht="28.5" customHeight="1">
      <c r="A33" s="168" t="s">
        <v>29</v>
      </c>
      <c r="B33" s="169"/>
      <c r="C33" s="170">
        <v>1334</v>
      </c>
      <c r="D33" s="171"/>
      <c r="E33" s="172">
        <v>129.9308464010909</v>
      </c>
      <c r="F33" s="171"/>
      <c r="G33" s="173">
        <v>189.61665884009344</v>
      </c>
      <c r="H33" s="174"/>
      <c r="I33" s="168" t="s">
        <v>27</v>
      </c>
      <c r="J33" s="171"/>
      <c r="K33" s="175">
        <v>846</v>
      </c>
      <c r="L33" s="171"/>
      <c r="M33" s="172">
        <v>21.086214202038832</v>
      </c>
      <c r="N33" s="171"/>
      <c r="O33" s="173">
        <v>142.3741182921662</v>
      </c>
      <c r="P33" s="176"/>
      <c r="Q33" s="98"/>
      <c r="R33" s="94"/>
    </row>
    <row r="34" spans="1:18" s="92" customFormat="1" ht="28.5" customHeight="1">
      <c r="A34" s="168" t="s">
        <v>27</v>
      </c>
      <c r="B34" s="169"/>
      <c r="C34" s="170">
        <v>5517</v>
      </c>
      <c r="D34" s="171"/>
      <c r="E34" s="172">
        <v>137.50903516861493</v>
      </c>
      <c r="F34" s="171"/>
      <c r="G34" s="173">
        <v>200.67600982532161</v>
      </c>
      <c r="H34" s="174"/>
      <c r="I34" s="185" t="s">
        <v>35</v>
      </c>
      <c r="J34" s="171"/>
      <c r="K34" s="175">
        <v>2835</v>
      </c>
      <c r="L34" s="171"/>
      <c r="M34" s="172">
        <v>22.27162743927348</v>
      </c>
      <c r="N34" s="171"/>
      <c r="O34" s="173">
        <v>150.3780284699745</v>
      </c>
      <c r="P34" s="176"/>
      <c r="Q34" s="98"/>
      <c r="R34" s="94"/>
    </row>
    <row r="35" spans="1:18" s="92" customFormat="1" ht="28.5" customHeight="1">
      <c r="A35" s="168" t="s">
        <v>19</v>
      </c>
      <c r="B35" s="169"/>
      <c r="C35" s="170">
        <v>8160</v>
      </c>
      <c r="D35" s="171"/>
      <c r="E35" s="172">
        <v>138.21372313216688</v>
      </c>
      <c r="F35" s="171"/>
      <c r="G35" s="173">
        <v>201.70440747587696</v>
      </c>
      <c r="H35" s="174"/>
      <c r="I35" s="168" t="s">
        <v>22</v>
      </c>
      <c r="J35" s="171"/>
      <c r="K35" s="175">
        <v>89</v>
      </c>
      <c r="L35" s="171"/>
      <c r="M35" s="172">
        <v>23.183120604324042</v>
      </c>
      <c r="N35" s="171"/>
      <c r="O35" s="173">
        <v>156.53243032039592</v>
      </c>
      <c r="P35" s="176"/>
      <c r="Q35" s="98"/>
      <c r="R35" s="94"/>
    </row>
    <row r="36" spans="1:18" s="92" customFormat="1" ht="28.5" customHeight="1">
      <c r="A36" s="168" t="s">
        <v>57</v>
      </c>
      <c r="B36" s="169"/>
      <c r="C36" s="170">
        <v>5534</v>
      </c>
      <c r="D36" s="171"/>
      <c r="E36" s="172">
        <v>143.24911990060053</v>
      </c>
      <c r="F36" s="171"/>
      <c r="G36" s="173">
        <v>209.05289428721642</v>
      </c>
      <c r="H36" s="174"/>
      <c r="I36" s="168" t="s">
        <v>24</v>
      </c>
      <c r="J36" s="171"/>
      <c r="K36" s="175">
        <v>11</v>
      </c>
      <c r="L36" s="171"/>
      <c r="M36" s="172">
        <v>24.94331065759637</v>
      </c>
      <c r="N36" s="171"/>
      <c r="O36" s="173">
        <v>168.4172335600907</v>
      </c>
      <c r="P36" s="176"/>
      <c r="Q36" s="98"/>
      <c r="R36" s="94"/>
    </row>
    <row r="37" spans="1:20" s="92" customFormat="1" ht="28.5" customHeight="1">
      <c r="A37" s="168" t="s">
        <v>16</v>
      </c>
      <c r="B37" s="169"/>
      <c r="C37" s="170">
        <v>1486</v>
      </c>
      <c r="D37" s="171"/>
      <c r="E37" s="172">
        <v>144.79197115853066</v>
      </c>
      <c r="F37" s="171"/>
      <c r="G37" s="173">
        <v>211.30447894720442</v>
      </c>
      <c r="H37" s="174"/>
      <c r="I37" s="168" t="s">
        <v>29</v>
      </c>
      <c r="J37" s="171"/>
      <c r="K37" s="175">
        <v>322</v>
      </c>
      <c r="L37" s="171"/>
      <c r="M37" s="172">
        <v>31.36261809681504</v>
      </c>
      <c r="N37" s="171"/>
      <c r="O37" s="173">
        <v>211.76039738969513</v>
      </c>
      <c r="P37" s="176"/>
      <c r="Q37" s="98"/>
      <c r="R37" s="95"/>
      <c r="S37" s="96"/>
      <c r="T37" s="96"/>
    </row>
    <row r="38" spans="1:20" s="92" customFormat="1" ht="28.5" customHeight="1">
      <c r="A38" s="168" t="s">
        <v>37</v>
      </c>
      <c r="B38" s="169"/>
      <c r="C38" s="170">
        <v>42116</v>
      </c>
      <c r="D38" s="171"/>
      <c r="E38" s="172">
        <v>147.88077121598891</v>
      </c>
      <c r="F38" s="171"/>
      <c r="G38" s="173">
        <v>215.81216871405414</v>
      </c>
      <c r="H38" s="174"/>
      <c r="I38" s="168" t="s">
        <v>30</v>
      </c>
      <c r="J38" s="171"/>
      <c r="K38" s="175">
        <v>355</v>
      </c>
      <c r="L38" s="171"/>
      <c r="M38" s="172">
        <v>34.80392156862745</v>
      </c>
      <c r="N38" s="171"/>
      <c r="O38" s="173">
        <v>234.99607843137252</v>
      </c>
      <c r="P38" s="176"/>
      <c r="Q38" s="98"/>
      <c r="R38" s="95"/>
      <c r="S38" s="96"/>
      <c r="T38" s="96"/>
    </row>
    <row r="39" spans="1:20" s="92" customFormat="1" ht="28.5" customHeight="1">
      <c r="A39" s="168" t="s">
        <v>24</v>
      </c>
      <c r="B39" s="169"/>
      <c r="C39" s="170">
        <v>70</v>
      </c>
      <c r="D39" s="171"/>
      <c r="E39" s="172">
        <v>158.73015873015873</v>
      </c>
      <c r="F39" s="171"/>
      <c r="G39" s="173">
        <v>231.64539591052556</v>
      </c>
      <c r="H39" s="174"/>
      <c r="I39" s="168" t="s">
        <v>26</v>
      </c>
      <c r="J39" s="171"/>
      <c r="K39" s="175">
        <v>337</v>
      </c>
      <c r="L39" s="171"/>
      <c r="M39" s="172">
        <v>35.51106427818757</v>
      </c>
      <c r="N39" s="171"/>
      <c r="O39" s="173">
        <v>239.77070600632246</v>
      </c>
      <c r="P39" s="176"/>
      <c r="Q39" s="98"/>
      <c r="R39" s="95"/>
      <c r="S39" s="96"/>
      <c r="T39" s="96"/>
    </row>
    <row r="40" spans="1:18" s="92" customFormat="1" ht="28.5" customHeight="1">
      <c r="A40" s="168" t="s">
        <v>51</v>
      </c>
      <c r="B40" s="169"/>
      <c r="C40" s="170">
        <v>8097</v>
      </c>
      <c r="D40" s="171"/>
      <c r="E40" s="172">
        <v>171.02845193587223</v>
      </c>
      <c r="F40" s="171"/>
      <c r="G40" s="173">
        <v>249.59310680209134</v>
      </c>
      <c r="H40" s="174"/>
      <c r="I40" s="168" t="s">
        <v>71</v>
      </c>
      <c r="J40" s="171"/>
      <c r="K40" s="175">
        <v>375</v>
      </c>
      <c r="L40" s="171"/>
      <c r="M40" s="172">
        <v>35.53155201819215</v>
      </c>
      <c r="N40" s="171"/>
      <c r="O40" s="173">
        <v>239.90903922683339</v>
      </c>
      <c r="P40" s="188"/>
      <c r="Q40" s="98"/>
      <c r="R40" s="94"/>
    </row>
    <row r="41" spans="1:18" s="92" customFormat="1" ht="28.5" customHeight="1">
      <c r="A41" s="168" t="s">
        <v>26</v>
      </c>
      <c r="B41" s="169"/>
      <c r="C41" s="170">
        <v>1671</v>
      </c>
      <c r="D41" s="171"/>
      <c r="E41" s="172">
        <v>176.08008429926238</v>
      </c>
      <c r="F41" s="171"/>
      <c r="G41" s="173">
        <v>256.96528728860653</v>
      </c>
      <c r="H41" s="174"/>
      <c r="I41" s="168" t="s">
        <v>57</v>
      </c>
      <c r="J41" s="171"/>
      <c r="K41" s="175">
        <v>1866</v>
      </c>
      <c r="L41" s="171"/>
      <c r="M41" s="172">
        <v>48.30192586456823</v>
      </c>
      <c r="N41" s="171"/>
      <c r="O41" s="173">
        <v>326.1346034375647</v>
      </c>
      <c r="P41" s="188"/>
      <c r="Q41" s="98"/>
      <c r="R41" s="94"/>
    </row>
    <row r="42" spans="1:18" s="92" customFormat="1" ht="28.5" customHeight="1" thickBot="1">
      <c r="A42" s="179" t="s">
        <v>71</v>
      </c>
      <c r="B42" s="180"/>
      <c r="C42" s="181">
        <v>2037</v>
      </c>
      <c r="D42" s="182"/>
      <c r="E42" s="183">
        <v>193.00739056281978</v>
      </c>
      <c r="F42" s="182"/>
      <c r="G42" s="184">
        <v>281.6684224236655</v>
      </c>
      <c r="H42" s="174"/>
      <c r="I42" s="179" t="s">
        <v>51</v>
      </c>
      <c r="J42" s="182"/>
      <c r="K42" s="187">
        <v>3137</v>
      </c>
      <c r="L42" s="182"/>
      <c r="M42" s="183">
        <v>66.26111568764125</v>
      </c>
      <c r="N42" s="182"/>
      <c r="O42" s="184">
        <v>447.3950531229537</v>
      </c>
      <c r="P42" s="188"/>
      <c r="Q42" s="98"/>
      <c r="R42" s="94"/>
    </row>
    <row r="43" spans="1:18" s="92" customFormat="1" ht="5.25" customHeight="1" thickTop="1">
      <c r="A43" s="85"/>
      <c r="B43" s="85"/>
      <c r="C43" s="85"/>
      <c r="D43" s="85"/>
      <c r="E43" s="85"/>
      <c r="F43" s="85"/>
      <c r="G43" s="85"/>
      <c r="H43" s="174"/>
      <c r="I43" s="85"/>
      <c r="J43" s="85"/>
      <c r="K43" s="85"/>
      <c r="L43" s="85"/>
      <c r="M43" s="85"/>
      <c r="N43" s="85"/>
      <c r="O43" s="85"/>
      <c r="P43" s="188"/>
      <c r="Q43" s="98"/>
      <c r="R43" s="94"/>
    </row>
    <row r="44" ht="18" customHeight="1">
      <c r="A44" s="206" t="s">
        <v>64</v>
      </c>
    </row>
    <row r="45" ht="17.25" customHeight="1">
      <c r="A45" s="206" t="s">
        <v>78</v>
      </c>
    </row>
    <row r="46" ht="12.75" customHeight="1">
      <c r="A46" s="126"/>
    </row>
  </sheetData>
  <mergeCells count="2">
    <mergeCell ref="D9:H9"/>
    <mergeCell ref="L9:P9"/>
  </mergeCells>
  <printOptions/>
  <pageMargins left="0.5511811023622047" right="0.5511811023622047" top="0.5905511811023623" bottom="0.3937007874015748" header="0.31496062992125984" footer="0.31496062992125984"/>
  <pageSetup horizontalDpi="300" verticalDpi="300" orientation="portrait" paperSize="9" scale="60" r:id="rId1"/>
  <headerFooter alignWithMargins="0">
    <oddFooter xml:space="preserve">&amp;C&amp;"Times New Roman,Regular"&amp;13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46"/>
  <sheetViews>
    <sheetView workbookViewId="0" topLeftCell="A1">
      <selection activeCell="E14" sqref="E14"/>
    </sheetView>
  </sheetViews>
  <sheetFormatPr defaultColWidth="12.6640625" defaultRowHeight="15"/>
  <cols>
    <col min="1" max="1" width="16.99609375" style="89" customWidth="1"/>
    <col min="2" max="2" width="1.66796875" style="88" customWidth="1"/>
    <col min="3" max="3" width="9.88671875" style="89" customWidth="1"/>
    <col min="4" max="4" width="3.4453125" style="90" customWidth="1"/>
    <col min="5" max="5" width="4.10546875" style="89" customWidth="1"/>
    <col min="6" max="6" width="2.3359375" style="89" customWidth="1"/>
    <col min="7" max="7" width="5.6640625" style="89" customWidth="1"/>
    <col min="8" max="8" width="2.5546875" style="89" customWidth="1"/>
    <col min="9" max="9" width="11.5546875" style="89" customWidth="1"/>
    <col min="10" max="10" width="4.3359375" style="88" customWidth="1"/>
    <col min="11" max="11" width="9.77734375" style="89" customWidth="1"/>
    <col min="12" max="12" width="3.3359375" style="89" customWidth="1"/>
    <col min="13" max="13" width="4.99609375" style="89" customWidth="1"/>
    <col min="14" max="14" width="2.3359375" style="89" customWidth="1"/>
    <col min="15" max="15" width="4.99609375" style="89" customWidth="1"/>
    <col min="16" max="16" width="2.3359375" style="88" customWidth="1"/>
    <col min="17" max="17" width="5.4453125" style="89" customWidth="1"/>
    <col min="18" max="18" width="11.88671875" style="90" customWidth="1"/>
    <col min="19" max="19" width="30.4453125" style="89" customWidth="1"/>
    <col min="20" max="20" width="3.5546875" style="89" customWidth="1"/>
    <col min="21" max="16384" width="12.6640625" style="89" customWidth="1"/>
  </cols>
  <sheetData>
    <row r="1" spans="1:18" s="85" customFormat="1" ht="20.25" customHeight="1">
      <c r="A1" s="103" t="s">
        <v>84</v>
      </c>
      <c r="B1" s="104"/>
      <c r="C1" s="105"/>
      <c r="D1" s="106"/>
      <c r="E1" s="105"/>
      <c r="F1" s="105"/>
      <c r="G1" s="105"/>
      <c r="H1" s="105"/>
      <c r="I1" s="105"/>
      <c r="J1" s="104"/>
      <c r="K1" s="105"/>
      <c r="L1" s="105"/>
      <c r="M1" s="105"/>
      <c r="N1" s="105"/>
      <c r="R1" s="108" t="s">
        <v>80</v>
      </c>
    </row>
    <row r="2" spans="1:18" s="85" customFormat="1" ht="20.25" customHeight="1">
      <c r="A2" s="103"/>
      <c r="B2" s="104"/>
      <c r="C2" s="105"/>
      <c r="D2" s="106"/>
      <c r="E2" s="105"/>
      <c r="F2" s="105"/>
      <c r="G2" s="105"/>
      <c r="H2" s="105"/>
      <c r="I2" s="105"/>
      <c r="J2" s="104"/>
      <c r="K2" s="105"/>
      <c r="L2" s="105"/>
      <c r="M2" s="105"/>
      <c r="N2" s="105"/>
      <c r="R2" s="108"/>
    </row>
    <row r="3" spans="1:18" s="85" customFormat="1" ht="3.75" customHeight="1">
      <c r="A3" s="109"/>
      <c r="B3" s="110"/>
      <c r="C3" s="107"/>
      <c r="D3" s="111"/>
      <c r="E3" s="107"/>
      <c r="F3" s="107"/>
      <c r="G3" s="107"/>
      <c r="H3" s="107"/>
      <c r="I3" s="112"/>
      <c r="J3" s="110"/>
      <c r="K3" s="107"/>
      <c r="L3" s="107"/>
      <c r="M3" s="107"/>
      <c r="N3" s="107"/>
      <c r="O3" s="107"/>
      <c r="P3" s="110"/>
      <c r="Q3" s="107"/>
      <c r="R3" s="111"/>
    </row>
    <row r="4" spans="1:18" s="85" customFormat="1" ht="16.5" customHeight="1">
      <c r="A4" s="109" t="s">
        <v>52</v>
      </c>
      <c r="B4" s="110"/>
      <c r="C4" s="107"/>
      <c r="D4" s="111"/>
      <c r="E4" s="107"/>
      <c r="F4" s="107"/>
      <c r="G4" s="107"/>
      <c r="H4" s="107"/>
      <c r="I4" s="112"/>
      <c r="J4" s="110"/>
      <c r="K4" s="107"/>
      <c r="L4" s="107"/>
      <c r="M4" s="107"/>
      <c r="N4" s="107"/>
      <c r="O4" s="107"/>
      <c r="P4" s="110"/>
      <c r="Q4" s="107"/>
      <c r="R4" s="111"/>
    </row>
    <row r="5" spans="1:18" s="85" customFormat="1" ht="22.5" customHeight="1">
      <c r="A5" s="109" t="s">
        <v>76</v>
      </c>
      <c r="B5" s="110"/>
      <c r="C5" s="107"/>
      <c r="D5" s="111"/>
      <c r="E5" s="107"/>
      <c r="F5" s="107"/>
      <c r="G5" s="107"/>
      <c r="H5" s="107"/>
      <c r="I5" s="112"/>
      <c r="J5" s="110"/>
      <c r="K5" s="107"/>
      <c r="L5" s="107"/>
      <c r="M5" s="107"/>
      <c r="N5" s="107"/>
      <c r="O5" s="107"/>
      <c r="P5" s="110"/>
      <c r="Q5" s="107"/>
      <c r="R5" s="111"/>
    </row>
    <row r="6" spans="1:18" s="85" customFormat="1" ht="22.5" customHeight="1">
      <c r="A6" s="109"/>
      <c r="B6" s="110"/>
      <c r="C6" s="107"/>
      <c r="D6" s="111"/>
      <c r="E6" s="107"/>
      <c r="F6" s="107"/>
      <c r="G6" s="107"/>
      <c r="H6" s="107"/>
      <c r="I6" s="112"/>
      <c r="J6" s="110"/>
      <c r="K6" s="107"/>
      <c r="L6" s="107"/>
      <c r="M6" s="107"/>
      <c r="N6" s="107"/>
      <c r="O6" s="107"/>
      <c r="P6" s="110"/>
      <c r="Q6" s="107"/>
      <c r="R6" s="111"/>
    </row>
    <row r="7" spans="1:11" ht="4.5" customHeight="1">
      <c r="A7" s="86"/>
      <c r="I7" s="87"/>
      <c r="K7" s="91"/>
    </row>
    <row r="8" spans="1:27" ht="24.75" customHeight="1" thickBot="1">
      <c r="A8" s="227" t="s">
        <v>49</v>
      </c>
      <c r="B8" s="114"/>
      <c r="C8" s="113"/>
      <c r="D8" s="115"/>
      <c r="E8" s="116"/>
      <c r="F8" s="116"/>
      <c r="G8" s="116"/>
      <c r="I8" s="227" t="s">
        <v>54</v>
      </c>
      <c r="J8" s="114"/>
      <c r="K8" s="113"/>
      <c r="L8" s="117"/>
      <c r="M8" s="116"/>
      <c r="N8" s="116"/>
      <c r="O8" s="116"/>
      <c r="P8" s="118"/>
      <c r="Q8" s="119"/>
      <c r="R8" s="123"/>
      <c r="S8" s="124"/>
      <c r="T8" s="100"/>
      <c r="W8" s="120"/>
      <c r="X8" s="100"/>
      <c r="Y8" s="121"/>
      <c r="Z8" s="100"/>
      <c r="AA8" s="122"/>
    </row>
    <row r="9" spans="2:27" ht="28.5" customHeight="1">
      <c r="B9" s="192"/>
      <c r="C9" s="191"/>
      <c r="D9" s="234" t="s">
        <v>81</v>
      </c>
      <c r="E9" s="235"/>
      <c r="F9" s="235"/>
      <c r="G9" s="235"/>
      <c r="H9" s="235"/>
      <c r="I9" s="165"/>
      <c r="J9" s="192"/>
      <c r="K9" s="191"/>
      <c r="L9" s="234" t="s">
        <v>81</v>
      </c>
      <c r="M9" s="235"/>
      <c r="N9" s="235"/>
      <c r="O9" s="235"/>
      <c r="P9" s="235"/>
      <c r="Q9" s="165" t="s">
        <v>4</v>
      </c>
      <c r="R9" s="123"/>
      <c r="W9" s="120"/>
      <c r="X9" s="100"/>
      <c r="Y9" s="121"/>
      <c r="Z9" s="100"/>
      <c r="AA9" s="122"/>
    </row>
    <row r="10" spans="2:27" s="159" customFormat="1" ht="28.5" customHeight="1">
      <c r="B10" s="156"/>
      <c r="C10" s="23"/>
      <c r="D10" s="149"/>
      <c r="E10" s="165" t="s">
        <v>85</v>
      </c>
      <c r="F10" s="228"/>
      <c r="G10" s="228"/>
      <c r="H10" s="228"/>
      <c r="I10" s="165"/>
      <c r="J10" s="156"/>
      <c r="K10" s="23"/>
      <c r="L10" s="149"/>
      <c r="M10" s="165" t="s">
        <v>82</v>
      </c>
      <c r="N10" s="228"/>
      <c r="O10" s="228"/>
      <c r="P10" s="228"/>
      <c r="Q10" s="165" t="s">
        <v>44</v>
      </c>
      <c r="R10" s="229"/>
      <c r="W10" s="154"/>
      <c r="X10" s="23"/>
      <c r="Y10" s="152"/>
      <c r="Z10" s="23"/>
      <c r="AA10" s="153"/>
    </row>
    <row r="11" spans="1:27" ht="28.5" customHeight="1" thickBot="1">
      <c r="A11" s="116"/>
      <c r="B11" s="199"/>
      <c r="C11" s="195" t="s">
        <v>79</v>
      </c>
      <c r="D11" s="115"/>
      <c r="E11" s="198" t="s">
        <v>46</v>
      </c>
      <c r="F11" s="197"/>
      <c r="G11" s="116" t="s">
        <v>43</v>
      </c>
      <c r="I11" s="116"/>
      <c r="J11" s="199"/>
      <c r="K11" s="195" t="s">
        <v>79</v>
      </c>
      <c r="L11" s="197"/>
      <c r="M11" s="198" t="s">
        <v>46</v>
      </c>
      <c r="N11" s="197"/>
      <c r="O11" s="116" t="s">
        <v>43</v>
      </c>
      <c r="P11" s="118"/>
      <c r="Q11" s="232" t="s">
        <v>83</v>
      </c>
      <c r="R11" s="233"/>
      <c r="W11" s="120"/>
      <c r="X11" s="100"/>
      <c r="Y11" s="121"/>
      <c r="Z11" s="100"/>
      <c r="AA11" s="122"/>
    </row>
    <row r="12" spans="2:18" s="92" customFormat="1" ht="12.75" customHeight="1">
      <c r="B12" s="93"/>
      <c r="D12" s="101"/>
      <c r="E12" s="99"/>
      <c r="F12" s="96"/>
      <c r="J12" s="93"/>
      <c r="P12" s="93"/>
      <c r="Q12" s="96"/>
      <c r="R12" s="97"/>
    </row>
    <row r="13" spans="1:18" s="85" customFormat="1" ht="24.75" customHeight="1">
      <c r="A13" s="168" t="s">
        <v>35</v>
      </c>
      <c r="B13" s="169"/>
      <c r="C13" s="207">
        <v>2774</v>
      </c>
      <c r="D13" s="171"/>
      <c r="E13" s="172">
        <v>21.792414291550138</v>
      </c>
      <c r="F13" s="178"/>
      <c r="G13" s="208">
        <v>55.455671342919544</v>
      </c>
      <c r="H13" s="185"/>
      <c r="I13" s="168" t="s">
        <v>35</v>
      </c>
      <c r="J13" s="209"/>
      <c r="K13" s="207">
        <v>2774</v>
      </c>
      <c r="L13" s="210"/>
      <c r="M13" s="208">
        <v>34.848370643953665</v>
      </c>
      <c r="N13" s="211"/>
      <c r="O13" s="208">
        <v>39.61156502342874</v>
      </c>
      <c r="P13" s="208"/>
      <c r="Q13" s="208">
        <v>631</v>
      </c>
      <c r="R13" s="212"/>
    </row>
    <row r="14" spans="1:18" s="85" customFormat="1" ht="24.75" customHeight="1">
      <c r="A14" s="168" t="s">
        <v>59</v>
      </c>
      <c r="B14" s="169"/>
      <c r="C14" s="207">
        <v>1630</v>
      </c>
      <c r="D14" s="171"/>
      <c r="E14" s="172">
        <v>23.785203560484458</v>
      </c>
      <c r="F14" s="213"/>
      <c r="G14" s="208">
        <v>60.526769261453914</v>
      </c>
      <c r="H14" s="185"/>
      <c r="I14" s="168" t="s">
        <v>32</v>
      </c>
      <c r="J14" s="209"/>
      <c r="K14" s="207">
        <v>245</v>
      </c>
      <c r="L14" s="210"/>
      <c r="M14" s="208">
        <v>52.050138092203106</v>
      </c>
      <c r="N14" s="211"/>
      <c r="O14" s="208">
        <v>59.164528826413786</v>
      </c>
      <c r="P14" s="208"/>
      <c r="Q14" s="208">
        <v>653.3870072182121</v>
      </c>
      <c r="R14" s="214"/>
    </row>
    <row r="15" spans="1:18" s="85" customFormat="1" ht="24.75" customHeight="1">
      <c r="A15" s="168" t="s">
        <v>12</v>
      </c>
      <c r="B15" s="169"/>
      <c r="C15" s="207">
        <v>1550</v>
      </c>
      <c r="D15" s="171"/>
      <c r="E15" s="172">
        <v>29.759047710473265</v>
      </c>
      <c r="F15" s="178"/>
      <c r="G15" s="208">
        <v>75.72855156072191</v>
      </c>
      <c r="H15" s="185"/>
      <c r="I15" s="168" t="s">
        <v>12</v>
      </c>
      <c r="J15" s="171"/>
      <c r="K15" s="207">
        <v>1550</v>
      </c>
      <c r="L15" s="210"/>
      <c r="M15" s="208">
        <v>57.481921008715</v>
      </c>
      <c r="N15" s="211"/>
      <c r="O15" s="208">
        <v>65.33874639282077</v>
      </c>
      <c r="P15" s="208"/>
      <c r="Q15" s="208">
        <v>517.7114332341365</v>
      </c>
      <c r="R15" s="212"/>
    </row>
    <row r="16" spans="1:18" s="85" customFormat="1" ht="24.75" customHeight="1">
      <c r="A16" s="168" t="s">
        <v>25</v>
      </c>
      <c r="B16" s="169"/>
      <c r="C16" s="207">
        <v>477</v>
      </c>
      <c r="D16" s="171"/>
      <c r="E16" s="172">
        <v>29.836742353161945</v>
      </c>
      <c r="F16" s="178"/>
      <c r="G16" s="208">
        <v>75.92626295297089</v>
      </c>
      <c r="H16" s="185"/>
      <c r="I16" s="168" t="s">
        <v>25</v>
      </c>
      <c r="J16" s="209"/>
      <c r="K16" s="207">
        <v>477</v>
      </c>
      <c r="L16" s="210"/>
      <c r="M16" s="208">
        <v>58.008026267785475</v>
      </c>
      <c r="N16" s="211"/>
      <c r="O16" s="208">
        <v>65.9367615164476</v>
      </c>
      <c r="P16" s="208"/>
      <c r="Q16" s="208">
        <v>514.3554137736911</v>
      </c>
      <c r="R16" s="185"/>
    </row>
    <row r="17" spans="1:18" s="85" customFormat="1" ht="24.75" customHeight="1">
      <c r="A17" s="168" t="s">
        <v>32</v>
      </c>
      <c r="B17" s="169"/>
      <c r="C17" s="207">
        <v>245</v>
      </c>
      <c r="D17" s="171"/>
      <c r="E17" s="172">
        <v>34.008883953359245</v>
      </c>
      <c r="F17" s="178"/>
      <c r="G17" s="208">
        <v>86.54321022101065</v>
      </c>
      <c r="H17" s="185"/>
      <c r="I17" s="168" t="s">
        <v>31</v>
      </c>
      <c r="J17" s="209"/>
      <c r="K17" s="207">
        <v>189</v>
      </c>
      <c r="L17" s="210"/>
      <c r="M17" s="208">
        <v>70.0259355316784</v>
      </c>
      <c r="N17" s="211"/>
      <c r="O17" s="208">
        <v>79.59731968475204</v>
      </c>
      <c r="P17" s="208"/>
      <c r="Q17" s="208">
        <v>599.3781923162336</v>
      </c>
      <c r="R17" s="214"/>
    </row>
    <row r="18" spans="1:18" s="85" customFormat="1" ht="24.75" customHeight="1">
      <c r="A18" s="168" t="s">
        <v>28</v>
      </c>
      <c r="B18" s="169"/>
      <c r="C18" s="207">
        <v>346</v>
      </c>
      <c r="D18" s="171"/>
      <c r="E18" s="172">
        <v>38.95519027246116</v>
      </c>
      <c r="F18" s="178"/>
      <c r="G18" s="208">
        <v>99.13019273353935</v>
      </c>
      <c r="H18" s="185"/>
      <c r="I18" s="168" t="s">
        <v>28</v>
      </c>
      <c r="J18" s="209"/>
      <c r="K18" s="207">
        <v>346</v>
      </c>
      <c r="L18" s="210"/>
      <c r="M18" s="208">
        <v>71.01806239737274</v>
      </c>
      <c r="N18" s="211"/>
      <c r="O18" s="208">
        <v>80.72505384063173</v>
      </c>
      <c r="P18" s="208"/>
      <c r="Q18" s="208">
        <v>548.5251069578924</v>
      </c>
      <c r="R18" s="212"/>
    </row>
    <row r="19" spans="1:18" s="85" customFormat="1" ht="24.75" customHeight="1" thickBot="1">
      <c r="A19" s="179" t="s">
        <v>13</v>
      </c>
      <c r="B19" s="180"/>
      <c r="C19" s="215">
        <v>199</v>
      </c>
      <c r="D19" s="182"/>
      <c r="E19" s="183">
        <v>39.29699842022117</v>
      </c>
      <c r="F19" s="216"/>
      <c r="G19" s="217">
        <v>100</v>
      </c>
      <c r="H19" s="185"/>
      <c r="I19" s="168" t="s">
        <v>26</v>
      </c>
      <c r="J19" s="171"/>
      <c r="K19" s="207">
        <v>636</v>
      </c>
      <c r="L19" s="218"/>
      <c r="M19" s="208">
        <v>76.18591279348347</v>
      </c>
      <c r="N19" s="219"/>
      <c r="O19" s="208">
        <v>86.59926368786914</v>
      </c>
      <c r="P19" s="208"/>
      <c r="Q19" s="208">
        <v>879.6628029504742</v>
      </c>
      <c r="R19" s="212"/>
    </row>
    <row r="20" spans="1:18" s="85" customFormat="1" ht="24.75" customHeight="1" thickTop="1">
      <c r="A20" s="168" t="s">
        <v>31</v>
      </c>
      <c r="B20" s="169"/>
      <c r="C20" s="207">
        <v>189</v>
      </c>
      <c r="D20" s="171"/>
      <c r="E20" s="172">
        <v>41.97201865423051</v>
      </c>
      <c r="F20" s="178"/>
      <c r="G20" s="208">
        <v>106.80718716835341</v>
      </c>
      <c r="H20" s="185"/>
      <c r="I20" s="168" t="s">
        <v>20</v>
      </c>
      <c r="J20" s="209"/>
      <c r="K20" s="207">
        <v>4023</v>
      </c>
      <c r="L20" s="210"/>
      <c r="M20" s="208">
        <v>76.64755082210833</v>
      </c>
      <c r="N20" s="211"/>
      <c r="O20" s="208">
        <v>87.12399997970304</v>
      </c>
      <c r="P20" s="208"/>
      <c r="Q20" s="208">
        <v>637.961421122361</v>
      </c>
      <c r="R20" s="212"/>
    </row>
    <row r="21" spans="1:18" s="85" customFormat="1" ht="24.75" customHeight="1">
      <c r="A21" s="168" t="s">
        <v>51</v>
      </c>
      <c r="B21" s="169"/>
      <c r="C21" s="207">
        <v>2007</v>
      </c>
      <c r="D21" s="171"/>
      <c r="E21" s="172">
        <v>42.39275077624992</v>
      </c>
      <c r="F21" s="178"/>
      <c r="G21" s="208">
        <v>107.87783413614551</v>
      </c>
      <c r="H21" s="185"/>
      <c r="I21" s="168" t="s">
        <v>72</v>
      </c>
      <c r="J21" s="209"/>
      <c r="K21" s="207">
        <v>1556</v>
      </c>
      <c r="L21" s="210"/>
      <c r="M21" s="208">
        <v>85.95735277869848</v>
      </c>
      <c r="N21" s="211"/>
      <c r="O21" s="208">
        <v>97.70629748010852</v>
      </c>
      <c r="P21" s="208"/>
      <c r="Q21" s="208">
        <v>582.394955279583</v>
      </c>
      <c r="R21" s="212"/>
    </row>
    <row r="22" spans="1:18" s="85" customFormat="1" ht="24.75" customHeight="1" thickBot="1">
      <c r="A22" s="168" t="s">
        <v>17</v>
      </c>
      <c r="B22" s="169"/>
      <c r="C22" s="207">
        <v>241</v>
      </c>
      <c r="D22" s="171"/>
      <c r="E22" s="172">
        <v>45.0551504954197</v>
      </c>
      <c r="F22" s="178"/>
      <c r="G22" s="208">
        <v>114.65290558231425</v>
      </c>
      <c r="H22" s="185"/>
      <c r="I22" s="179" t="s">
        <v>13</v>
      </c>
      <c r="J22" s="220"/>
      <c r="K22" s="215">
        <v>199</v>
      </c>
      <c r="L22" s="221"/>
      <c r="M22" s="217">
        <v>87.97524314765694</v>
      </c>
      <c r="N22" s="222"/>
      <c r="O22" s="217">
        <v>100</v>
      </c>
      <c r="P22" s="217"/>
      <c r="Q22" s="217">
        <v>446.6824644549763</v>
      </c>
      <c r="R22" s="214"/>
    </row>
    <row r="23" spans="1:18" s="85" customFormat="1" ht="24.75" customHeight="1" thickTop="1">
      <c r="A23" s="168" t="s">
        <v>20</v>
      </c>
      <c r="B23" s="169"/>
      <c r="C23" s="207">
        <v>4023</v>
      </c>
      <c r="D23" s="171"/>
      <c r="E23" s="172">
        <v>48.89818044802062</v>
      </c>
      <c r="F23" s="213"/>
      <c r="G23" s="208">
        <v>124.43235466772681</v>
      </c>
      <c r="H23" s="185"/>
      <c r="I23" s="168" t="s">
        <v>70</v>
      </c>
      <c r="K23" s="207">
        <v>3535</v>
      </c>
      <c r="L23" s="218"/>
      <c r="M23" s="208">
        <v>88.52771030026797</v>
      </c>
      <c r="N23" s="219"/>
      <c r="O23" s="208">
        <v>100.62798025085735</v>
      </c>
      <c r="P23" s="208"/>
      <c r="Q23" s="208">
        <v>690.322246041076</v>
      </c>
      <c r="R23" s="212"/>
    </row>
    <row r="24" spans="1:18" s="85" customFormat="1" ht="24.75" customHeight="1">
      <c r="A24" s="168" t="s">
        <v>30</v>
      </c>
      <c r="B24" s="169"/>
      <c r="C24" s="207">
        <v>502</v>
      </c>
      <c r="D24" s="171"/>
      <c r="E24" s="172">
        <v>49.21568627450981</v>
      </c>
      <c r="F24" s="178"/>
      <c r="G24" s="208">
        <v>125.2403192432752</v>
      </c>
      <c r="H24" s="185"/>
      <c r="I24" s="185" t="s">
        <v>37</v>
      </c>
      <c r="J24" s="209"/>
      <c r="K24" s="207">
        <v>20233</v>
      </c>
      <c r="L24" s="210"/>
      <c r="M24" s="208">
        <v>91.45685485693622</v>
      </c>
      <c r="N24" s="211"/>
      <c r="O24" s="208">
        <v>103.9574902946682</v>
      </c>
      <c r="P24" s="208"/>
      <c r="Q24" s="208">
        <v>776.7989129098971</v>
      </c>
      <c r="R24" s="185"/>
    </row>
    <row r="25" spans="1:18" s="85" customFormat="1" ht="24.75" customHeight="1">
      <c r="A25" s="168" t="s">
        <v>72</v>
      </c>
      <c r="B25" s="169"/>
      <c r="C25" s="207">
        <v>1556</v>
      </c>
      <c r="D25" s="171"/>
      <c r="E25" s="172">
        <v>50.061128627501446</v>
      </c>
      <c r="F25" s="178"/>
      <c r="G25" s="208">
        <v>127.39173636666699</v>
      </c>
      <c r="H25" s="185"/>
      <c r="I25" s="168" t="s">
        <v>33</v>
      </c>
      <c r="J25" s="209"/>
      <c r="K25" s="207">
        <v>1138</v>
      </c>
      <c r="L25" s="210"/>
      <c r="M25" s="208">
        <v>93.8479300676233</v>
      </c>
      <c r="N25" s="172"/>
      <c r="O25" s="208">
        <v>106.67538583566025</v>
      </c>
      <c r="P25" s="208"/>
      <c r="Q25" s="208">
        <v>624.6329779014063</v>
      </c>
      <c r="R25" s="223"/>
    </row>
    <row r="26" spans="1:18" s="85" customFormat="1" ht="24.75" customHeight="1">
      <c r="A26" s="168" t="s">
        <v>18</v>
      </c>
      <c r="B26" s="169"/>
      <c r="C26" s="207">
        <v>262</v>
      </c>
      <c r="D26" s="171"/>
      <c r="E26" s="172">
        <v>50.56938814900598</v>
      </c>
      <c r="F26" s="178"/>
      <c r="G26" s="208">
        <v>128.68511637515894</v>
      </c>
      <c r="H26" s="185"/>
      <c r="I26" s="168" t="s">
        <v>17</v>
      </c>
      <c r="J26" s="209"/>
      <c r="K26" s="207">
        <v>241</v>
      </c>
      <c r="L26" s="210"/>
      <c r="M26" s="208">
        <v>99.0139687756779</v>
      </c>
      <c r="N26" s="211"/>
      <c r="O26" s="208">
        <v>112.54753636712734</v>
      </c>
      <c r="P26" s="208"/>
      <c r="Q26" s="208">
        <v>455.0383249205459</v>
      </c>
      <c r="R26" s="212"/>
    </row>
    <row r="27" spans="1:18" s="85" customFormat="1" ht="24.75" customHeight="1" thickBot="1">
      <c r="A27" s="168" t="s">
        <v>14</v>
      </c>
      <c r="B27" s="169"/>
      <c r="C27" s="207">
        <v>99</v>
      </c>
      <c r="D27" s="171"/>
      <c r="E27" s="172">
        <v>58.6145648312611</v>
      </c>
      <c r="F27" s="178"/>
      <c r="G27" s="208">
        <v>149.15786749020413</v>
      </c>
      <c r="H27" s="185"/>
      <c r="I27" s="179" t="s">
        <v>60</v>
      </c>
      <c r="J27" s="220"/>
      <c r="K27" s="215">
        <v>22463</v>
      </c>
      <c r="L27" s="221"/>
      <c r="M27" s="217">
        <v>99.34720883125614</v>
      </c>
      <c r="N27" s="222"/>
      <c r="O27" s="217">
        <v>112.92632481221176</v>
      </c>
      <c r="P27" s="217"/>
      <c r="Q27" s="217">
        <v>601.1331098308311</v>
      </c>
      <c r="R27" s="185"/>
    </row>
    <row r="28" spans="1:18" s="85" customFormat="1" ht="24.75" customHeight="1" thickTop="1">
      <c r="A28" s="168" t="s">
        <v>74</v>
      </c>
      <c r="B28" s="169"/>
      <c r="C28" s="207">
        <v>1138</v>
      </c>
      <c r="D28" s="171"/>
      <c r="E28" s="172">
        <v>58.62051202802246</v>
      </c>
      <c r="F28" s="178"/>
      <c r="G28" s="208">
        <v>149.17300146226418</v>
      </c>
      <c r="H28" s="168"/>
      <c r="I28" s="168" t="s">
        <v>18</v>
      </c>
      <c r="J28" s="209"/>
      <c r="K28" s="207">
        <v>262</v>
      </c>
      <c r="L28" s="210"/>
      <c r="M28" s="208">
        <v>102.46382479468127</v>
      </c>
      <c r="N28" s="211"/>
      <c r="O28" s="208">
        <v>116.46893049526082</v>
      </c>
      <c r="P28" s="208"/>
      <c r="Q28" s="208">
        <v>493.53406678247444</v>
      </c>
      <c r="R28" s="185"/>
    </row>
    <row r="29" spans="1:18" s="85" customFormat="1" ht="24.75" customHeight="1" thickBot="1">
      <c r="A29" s="179" t="s">
        <v>60</v>
      </c>
      <c r="B29" s="180"/>
      <c r="C29" s="215">
        <v>22463</v>
      </c>
      <c r="D29" s="182"/>
      <c r="E29" s="183">
        <v>59.72089659774601</v>
      </c>
      <c r="F29" s="216"/>
      <c r="G29" s="217">
        <v>151.973176065822</v>
      </c>
      <c r="H29" s="185"/>
      <c r="I29" s="168" t="s">
        <v>15</v>
      </c>
      <c r="J29" s="209"/>
      <c r="K29" s="207">
        <v>570</v>
      </c>
      <c r="L29" s="210"/>
      <c r="M29" s="208">
        <v>109.02830910482021</v>
      </c>
      <c r="N29" s="211"/>
      <c r="O29" s="208">
        <v>123.93067095231322</v>
      </c>
      <c r="P29" s="208"/>
      <c r="Q29" s="208">
        <v>650.8964143426294</v>
      </c>
      <c r="R29" s="212"/>
    </row>
    <row r="30" spans="1:18" s="85" customFormat="1" ht="24.75" customHeight="1" thickTop="1">
      <c r="A30" s="168" t="s">
        <v>22</v>
      </c>
      <c r="B30" s="169"/>
      <c r="C30" s="207">
        <v>230</v>
      </c>
      <c r="D30" s="171"/>
      <c r="E30" s="172">
        <v>59.91143526960146</v>
      </c>
      <c r="F30" s="213"/>
      <c r="G30" s="208">
        <v>152.45804432425217</v>
      </c>
      <c r="H30" s="185"/>
      <c r="I30" s="168" t="s">
        <v>50</v>
      </c>
      <c r="J30" s="209"/>
      <c r="K30" s="207">
        <v>22</v>
      </c>
      <c r="L30" s="210"/>
      <c r="M30" s="208">
        <v>110.55276381909547</v>
      </c>
      <c r="N30" s="211"/>
      <c r="O30" s="208">
        <v>125.66349334612764</v>
      </c>
      <c r="P30" s="208"/>
      <c r="Q30" s="208">
        <v>695.8041958041958</v>
      </c>
      <c r="R30" s="212"/>
    </row>
    <row r="31" spans="1:18" s="85" customFormat="1" ht="24.75" customHeight="1">
      <c r="A31" s="168" t="s">
        <v>70</v>
      </c>
      <c r="B31" s="169"/>
      <c r="C31" s="207">
        <v>3535</v>
      </c>
      <c r="D31" s="171"/>
      <c r="E31" s="172">
        <v>61.11264781135468</v>
      </c>
      <c r="F31" s="178"/>
      <c r="G31" s="208">
        <v>155.51479824959802</v>
      </c>
      <c r="H31" s="185"/>
      <c r="I31" s="168" t="s">
        <v>14</v>
      </c>
      <c r="J31" s="209"/>
      <c r="K31" s="207">
        <v>99</v>
      </c>
      <c r="L31" s="210"/>
      <c r="M31" s="208">
        <v>129.0743155149935</v>
      </c>
      <c r="N31" s="211"/>
      <c r="O31" s="208">
        <v>146.71663401754535</v>
      </c>
      <c r="P31" s="208"/>
      <c r="Q31" s="208">
        <v>454.1148608644168</v>
      </c>
      <c r="R31" s="212"/>
    </row>
    <row r="32" spans="1:18" s="85" customFormat="1" ht="24.75" customHeight="1">
      <c r="A32" s="168" t="s">
        <v>57</v>
      </c>
      <c r="B32" s="169"/>
      <c r="C32" s="207">
        <v>2438</v>
      </c>
      <c r="D32" s="171"/>
      <c r="E32" s="172">
        <v>63.108303996686686</v>
      </c>
      <c r="F32" s="178"/>
      <c r="G32" s="208">
        <v>160.5931916780007</v>
      </c>
      <c r="H32" s="185"/>
      <c r="I32" s="168" t="s">
        <v>27</v>
      </c>
      <c r="J32" s="209"/>
      <c r="K32" s="207">
        <v>3146</v>
      </c>
      <c r="L32" s="210"/>
      <c r="M32" s="208">
        <v>129.7319587628866</v>
      </c>
      <c r="N32" s="211"/>
      <c r="O32" s="208">
        <v>147.46416619178368</v>
      </c>
      <c r="P32" s="208"/>
      <c r="Q32" s="208">
        <v>604.4216245856285</v>
      </c>
      <c r="R32" s="212"/>
    </row>
    <row r="33" spans="1:18" s="85" customFormat="1" ht="24.75" customHeight="1">
      <c r="A33" s="168" t="s">
        <v>26</v>
      </c>
      <c r="B33" s="169"/>
      <c r="C33" s="207">
        <v>636</v>
      </c>
      <c r="D33" s="171"/>
      <c r="E33" s="172">
        <v>67.01791359325605</v>
      </c>
      <c r="F33" s="178"/>
      <c r="G33" s="208">
        <v>170.54206755590386</v>
      </c>
      <c r="H33" s="185"/>
      <c r="I33" s="168" t="s">
        <v>22</v>
      </c>
      <c r="J33" s="171"/>
      <c r="K33" s="207">
        <v>230</v>
      </c>
      <c r="L33" s="218"/>
      <c r="M33" s="208">
        <v>129.94350282485877</v>
      </c>
      <c r="N33" s="219"/>
      <c r="O33" s="208">
        <v>147.70462481901032</v>
      </c>
      <c r="P33" s="208"/>
      <c r="Q33" s="208">
        <v>461.05756707475905</v>
      </c>
      <c r="R33" s="214"/>
    </row>
    <row r="34" spans="1:18" s="85" customFormat="1" ht="24.75" customHeight="1">
      <c r="A34" s="168" t="s">
        <v>29</v>
      </c>
      <c r="B34" s="169"/>
      <c r="C34" s="207">
        <v>716</v>
      </c>
      <c r="D34" s="171"/>
      <c r="E34" s="172">
        <v>69.73799551962598</v>
      </c>
      <c r="F34" s="178"/>
      <c r="G34" s="208">
        <v>177.46392427707838</v>
      </c>
      <c r="H34" s="185"/>
      <c r="I34" s="168" t="s">
        <v>36</v>
      </c>
      <c r="J34" s="209"/>
      <c r="K34" s="207">
        <v>344</v>
      </c>
      <c r="L34" s="210"/>
      <c r="M34" s="208">
        <v>130.64944929737942</v>
      </c>
      <c r="N34" s="211"/>
      <c r="O34" s="208">
        <v>148.5070624676745</v>
      </c>
      <c r="P34" s="208"/>
      <c r="Q34" s="208">
        <v>683.8961038961039</v>
      </c>
      <c r="R34" s="212"/>
    </row>
    <row r="35" spans="1:18" s="85" customFormat="1" ht="24.75" customHeight="1">
      <c r="A35" s="168" t="s">
        <v>15</v>
      </c>
      <c r="B35" s="169"/>
      <c r="C35" s="207">
        <v>570</v>
      </c>
      <c r="D35" s="171"/>
      <c r="E35" s="172">
        <v>70.96613545816733</v>
      </c>
      <c r="F35" s="213"/>
      <c r="G35" s="208">
        <v>180.58920098500468</v>
      </c>
      <c r="H35" s="185"/>
      <c r="I35" s="168" t="s">
        <v>51</v>
      </c>
      <c r="J35" s="209"/>
      <c r="K35" s="207">
        <v>2007</v>
      </c>
      <c r="L35" s="210"/>
      <c r="M35" s="208">
        <v>144.51324884792626</v>
      </c>
      <c r="N35" s="172"/>
      <c r="O35" s="208">
        <v>164.2658135145775</v>
      </c>
      <c r="P35" s="208"/>
      <c r="Q35" s="208">
        <v>293.3485414950468</v>
      </c>
      <c r="R35" s="212"/>
    </row>
    <row r="36" spans="1:17" s="85" customFormat="1" ht="24.75" customHeight="1">
      <c r="A36" s="168" t="s">
        <v>37</v>
      </c>
      <c r="B36" s="169"/>
      <c r="C36" s="207">
        <v>20233</v>
      </c>
      <c r="D36" s="171"/>
      <c r="E36" s="172">
        <v>71.0435854310263</v>
      </c>
      <c r="F36" s="178"/>
      <c r="G36" s="208">
        <v>180.78628976015938</v>
      </c>
      <c r="H36" s="185"/>
      <c r="I36" s="168" t="s">
        <v>19</v>
      </c>
      <c r="J36" s="209"/>
      <c r="K36" s="207">
        <v>5283</v>
      </c>
      <c r="L36" s="210"/>
      <c r="M36" s="208">
        <v>151.8932750639717</v>
      </c>
      <c r="N36" s="211"/>
      <c r="O36" s="208">
        <v>172.65456693201207</v>
      </c>
      <c r="P36" s="208"/>
      <c r="Q36" s="208">
        <v>589.1190568945951</v>
      </c>
    </row>
    <row r="37" spans="1:18" s="85" customFormat="1" ht="24.75" customHeight="1">
      <c r="A37" s="168" t="s">
        <v>50</v>
      </c>
      <c r="B37" s="169"/>
      <c r="C37" s="207">
        <v>22</v>
      </c>
      <c r="D37" s="171"/>
      <c r="E37" s="172">
        <v>76.92307692307693</v>
      </c>
      <c r="F37" s="178"/>
      <c r="G37" s="208">
        <v>195.7479706223425</v>
      </c>
      <c r="H37" s="185"/>
      <c r="I37" s="168" t="s">
        <v>16</v>
      </c>
      <c r="J37" s="209"/>
      <c r="K37" s="207">
        <v>922</v>
      </c>
      <c r="L37" s="210"/>
      <c r="M37" s="208">
        <v>157.95785506253213</v>
      </c>
      <c r="N37" s="211"/>
      <c r="O37" s="208">
        <v>179.54807444796364</v>
      </c>
      <c r="P37" s="208"/>
      <c r="Q37" s="208">
        <v>568.7420832115366</v>
      </c>
      <c r="R37" s="212"/>
    </row>
    <row r="38" spans="1:18" s="85" customFormat="1" ht="24.75" customHeight="1">
      <c r="A38" s="205" t="s">
        <v>27</v>
      </c>
      <c r="B38" s="224"/>
      <c r="C38" s="207">
        <v>3146</v>
      </c>
      <c r="D38" s="171"/>
      <c r="E38" s="172">
        <v>78.41280127613967</v>
      </c>
      <c r="F38" s="213"/>
      <c r="G38" s="208">
        <v>199.53890736802578</v>
      </c>
      <c r="H38" s="185"/>
      <c r="I38" s="168" t="s">
        <v>24</v>
      </c>
      <c r="J38" s="171"/>
      <c r="K38" s="207">
        <v>53</v>
      </c>
      <c r="L38" s="218"/>
      <c r="M38" s="208">
        <v>159.15915915915915</v>
      </c>
      <c r="N38" s="219"/>
      <c r="O38" s="208">
        <v>180.91357689347637</v>
      </c>
      <c r="P38" s="208"/>
      <c r="Q38" s="208">
        <v>755.1020408163265</v>
      </c>
      <c r="R38" s="212"/>
    </row>
    <row r="39" spans="1:18" s="85" customFormat="1" ht="24.75" customHeight="1">
      <c r="A39" s="168" t="s">
        <v>71</v>
      </c>
      <c r="B39" s="169"/>
      <c r="C39" s="207">
        <v>891</v>
      </c>
      <c r="D39" s="171"/>
      <c r="E39" s="172">
        <v>84.42296759522456</v>
      </c>
      <c r="F39" s="178"/>
      <c r="G39" s="208">
        <v>214.83311954885284</v>
      </c>
      <c r="H39" s="185"/>
      <c r="I39" s="168" t="s">
        <v>57</v>
      </c>
      <c r="J39" s="209"/>
      <c r="K39" s="207">
        <v>2438</v>
      </c>
      <c r="L39" s="210"/>
      <c r="M39" s="208">
        <v>165.58000543330616</v>
      </c>
      <c r="N39" s="172"/>
      <c r="O39" s="208">
        <v>188.21204637695402</v>
      </c>
      <c r="P39" s="208"/>
      <c r="Q39" s="208">
        <v>381.13481051977635</v>
      </c>
      <c r="R39" s="185"/>
    </row>
    <row r="40" spans="1:18" s="85" customFormat="1" ht="24.75" customHeight="1">
      <c r="A40" s="185" t="s">
        <v>36</v>
      </c>
      <c r="B40" s="169"/>
      <c r="C40" s="207">
        <v>344</v>
      </c>
      <c r="D40" s="171"/>
      <c r="E40" s="172">
        <v>89.35064935064935</v>
      </c>
      <c r="F40" s="213"/>
      <c r="G40" s="208">
        <v>227.37270769431572</v>
      </c>
      <c r="H40" s="185"/>
      <c r="I40" s="168" t="s">
        <v>59</v>
      </c>
      <c r="J40" s="209"/>
      <c r="K40" s="207">
        <v>1630</v>
      </c>
      <c r="L40" s="210"/>
      <c r="M40" s="208">
        <v>165.97087872925366</v>
      </c>
      <c r="N40" s="172"/>
      <c r="O40" s="208">
        <v>188.65634557063908</v>
      </c>
      <c r="P40" s="208"/>
      <c r="Q40" s="208">
        <v>143.30949948927477</v>
      </c>
      <c r="R40" s="214"/>
    </row>
    <row r="41" spans="1:18" s="85" customFormat="1" ht="24.75" customHeight="1">
      <c r="A41" s="168" t="s">
        <v>19</v>
      </c>
      <c r="B41" s="169"/>
      <c r="C41" s="207">
        <v>5283</v>
      </c>
      <c r="D41" s="171"/>
      <c r="E41" s="172">
        <v>89.48322295431834</v>
      </c>
      <c r="F41" s="178"/>
      <c r="G41" s="208">
        <v>227.71007087470755</v>
      </c>
      <c r="H41" s="185"/>
      <c r="I41" s="168" t="s">
        <v>29</v>
      </c>
      <c r="J41" s="209"/>
      <c r="K41" s="207">
        <v>716</v>
      </c>
      <c r="L41" s="210"/>
      <c r="M41" s="208">
        <v>166.8997668997669</v>
      </c>
      <c r="N41" s="172"/>
      <c r="O41" s="208">
        <v>189.7121973503883</v>
      </c>
      <c r="P41" s="208"/>
      <c r="Q41" s="208">
        <v>417.8435765072563</v>
      </c>
      <c r="R41" s="225"/>
    </row>
    <row r="42" spans="1:18" s="85" customFormat="1" ht="24.75" customHeight="1">
      <c r="A42" s="168" t="s">
        <v>73</v>
      </c>
      <c r="B42" s="169"/>
      <c r="C42" s="207">
        <v>922</v>
      </c>
      <c r="D42" s="171"/>
      <c r="E42" s="172">
        <v>89.83727954789047</v>
      </c>
      <c r="F42" s="178"/>
      <c r="G42" s="208">
        <v>228.61104705051122</v>
      </c>
      <c r="H42" s="185"/>
      <c r="I42" s="168" t="s">
        <v>71</v>
      </c>
      <c r="J42" s="209"/>
      <c r="K42" s="207">
        <v>891</v>
      </c>
      <c r="L42" s="210"/>
      <c r="M42" s="208">
        <v>176.05216360403082</v>
      </c>
      <c r="N42" s="211"/>
      <c r="O42" s="208">
        <v>200.1155749107124</v>
      </c>
      <c r="P42" s="208"/>
      <c r="Q42" s="208">
        <v>479.5338260375213</v>
      </c>
      <c r="R42" s="226"/>
    </row>
    <row r="43" spans="1:18" s="85" customFormat="1" ht="24.75" customHeight="1" thickBot="1">
      <c r="A43" s="179" t="s">
        <v>75</v>
      </c>
      <c r="B43" s="180"/>
      <c r="C43" s="215">
        <v>53</v>
      </c>
      <c r="D43" s="182"/>
      <c r="E43" s="183">
        <v>120.18140589569161</v>
      </c>
      <c r="F43" s="216"/>
      <c r="G43" s="217">
        <v>305.82846203808157</v>
      </c>
      <c r="H43" s="185"/>
      <c r="I43" s="179" t="s">
        <v>30</v>
      </c>
      <c r="J43" s="220"/>
      <c r="K43" s="215">
        <v>502</v>
      </c>
      <c r="L43" s="221"/>
      <c r="M43" s="217">
        <v>176.7605633802817</v>
      </c>
      <c r="N43" s="183"/>
      <c r="O43" s="217">
        <v>200.9208011890438</v>
      </c>
      <c r="P43" s="217"/>
      <c r="Q43" s="217">
        <v>278.4313725490196</v>
      </c>
      <c r="R43" s="226"/>
    </row>
    <row r="44" spans="1:18" s="92" customFormat="1" ht="10.5" customHeight="1" thickTop="1">
      <c r="A44" s="102"/>
      <c r="B44" s="93"/>
      <c r="D44" s="94"/>
      <c r="J44" s="93"/>
      <c r="P44" s="93"/>
      <c r="R44" s="94"/>
    </row>
    <row r="45" spans="1:18" s="92" customFormat="1" ht="15.75" customHeight="1">
      <c r="A45" s="206" t="s">
        <v>64</v>
      </c>
      <c r="B45" s="93"/>
      <c r="D45" s="94"/>
      <c r="J45" s="93"/>
      <c r="P45" s="93"/>
      <c r="R45" s="94"/>
    </row>
    <row r="46" ht="18" customHeight="1">
      <c r="A46" s="206" t="s">
        <v>78</v>
      </c>
    </row>
  </sheetData>
  <mergeCells count="3">
    <mergeCell ref="Q11:R11"/>
    <mergeCell ref="D9:H9"/>
    <mergeCell ref="L9:P9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#</dc:title>
  <dc:subject/>
  <dc:creator>User</dc:creator>
  <cp:keywords/>
  <dc:description/>
  <cp:lastModifiedBy>u001954</cp:lastModifiedBy>
  <cp:lastPrinted>2003-10-23T11:47:42Z</cp:lastPrinted>
  <dcterms:created xsi:type="dcterms:W3CDTF">1999-08-13T15:05:24Z</dcterms:created>
  <dcterms:modified xsi:type="dcterms:W3CDTF">2003-10-23T11:48:38Z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436695705</vt:i4>
  </property>
  <property fmtid="{D5CDD505-2E9C-101B-9397-08002B2CF9AE}" pid="4" name="_EmailSubje">
    <vt:lpwstr>Transport Statistics Website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