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850" activeTab="0"/>
  </bookViews>
  <sheets>
    <sheet name="TableF2" sheetId="1" r:id="rId1"/>
    <sheet name="Sheet1" sheetId="2" r:id="rId2"/>
    <sheet name="Rawdata" sheetId="3" r:id="rId3"/>
  </sheets>
  <definedNames>
    <definedName name="_xlnm.Print_Area" localSheetId="1">'Sheet1'!$A$1:$N$74</definedName>
    <definedName name="_xlnm.Print_Area" localSheetId="0">'TableF2'!$A:$H</definedName>
  </definedNames>
  <calcPr fullCalcOnLoad="1"/>
</workbook>
</file>

<file path=xl/sharedStrings.xml><?xml version="1.0" encoding="utf-8"?>
<sst xmlns="http://schemas.openxmlformats.org/spreadsheetml/2006/main" count="341" uniqueCount="69">
  <si>
    <t>Table F</t>
  </si>
  <si>
    <t>(a) 0-14 years</t>
  </si>
  <si>
    <t>(b) 15-24 years</t>
  </si>
  <si>
    <t>Rate</t>
  </si>
  <si>
    <t>Index</t>
  </si>
  <si>
    <t>Scot=100</t>
  </si>
  <si>
    <t>Numbers</t>
  </si>
  <si>
    <t>Population</t>
  </si>
  <si>
    <t>Rate per</t>
  </si>
  <si>
    <t>Sweden</t>
  </si>
  <si>
    <t>Age</t>
  </si>
  <si>
    <t>Japan</t>
  </si>
  <si>
    <t>Norway</t>
  </si>
  <si>
    <t>0-14</t>
  </si>
  <si>
    <t>Scotland</t>
  </si>
  <si>
    <t>15-24</t>
  </si>
  <si>
    <t>25-64</t>
  </si>
  <si>
    <t>Hungary</t>
  </si>
  <si>
    <t>65+</t>
  </si>
  <si>
    <t>Netherlands</t>
  </si>
  <si>
    <t>total</t>
  </si>
  <si>
    <t>Czech Republic</t>
  </si>
  <si>
    <t>Finland</t>
  </si>
  <si>
    <t>Switzerland</t>
  </si>
  <si>
    <t>Germany</t>
  </si>
  <si>
    <t>Belgium</t>
  </si>
  <si>
    <t>Spain</t>
  </si>
  <si>
    <t>Australia</t>
  </si>
  <si>
    <t>Austria</t>
  </si>
  <si>
    <t>France</t>
  </si>
  <si>
    <t>New Zealand</t>
  </si>
  <si>
    <t>(c) 25-64 years</t>
  </si>
  <si>
    <t>(d) 65+ years</t>
  </si>
  <si>
    <t>Iceland</t>
  </si>
  <si>
    <t>Republic of Korea</t>
  </si>
  <si>
    <t>USA</t>
  </si>
  <si>
    <t>Italy</t>
  </si>
  <si>
    <t xml:space="preserve"> </t>
  </si>
  <si>
    <t xml:space="preserve">Per million population </t>
  </si>
  <si>
    <t>65 and more</t>
  </si>
  <si>
    <t>Denmark</t>
  </si>
  <si>
    <t>Ireland</t>
  </si>
  <si>
    <t>Poland</t>
  </si>
  <si>
    <t>Portugal</t>
  </si>
  <si>
    <t>United Kingdom</t>
  </si>
  <si>
    <r>
      <t>Luxembourg</t>
    </r>
    <r>
      <rPr>
        <vertAlign val="superscript"/>
        <sz val="12"/>
        <rFont val="Times New Roman"/>
        <family val="1"/>
      </rPr>
      <t>3</t>
    </r>
  </si>
  <si>
    <r>
      <t>International Comparisons</t>
    </r>
    <r>
      <rPr>
        <b/>
        <vertAlign val="superscript"/>
        <sz val="16"/>
        <rFont val="Times New Roman"/>
        <family val="1"/>
      </rPr>
      <t>1,2</t>
    </r>
  </si>
  <si>
    <t xml:space="preserve">(2) The basis of the numbers is described in the text. </t>
  </si>
  <si>
    <t>Canada</t>
  </si>
  <si>
    <t>Greece</t>
  </si>
  <si>
    <t>Luxembourg</t>
  </si>
  <si>
    <t>Table before sorting</t>
  </si>
  <si>
    <t>1,000,000 pop</t>
  </si>
  <si>
    <t>Age group summaries: Source exceldata\popest\council\mye99.xls</t>
  </si>
  <si>
    <t>and sas prog transtat\sas\rsub\ras\y00\tableF.sas</t>
  </si>
  <si>
    <t>Tidied up data from HTML page</t>
  </si>
  <si>
    <r>
      <t>Greece</t>
    </r>
    <r>
      <rPr>
        <vertAlign val="superscript"/>
        <sz val="12"/>
        <rFont val="Times New Roman"/>
        <family val="1"/>
      </rPr>
      <t>4</t>
    </r>
  </si>
  <si>
    <r>
      <t>Italy</t>
    </r>
    <r>
      <rPr>
        <vertAlign val="superscript"/>
        <sz val="12"/>
        <rFont val="Times New Roman"/>
        <family val="1"/>
      </rPr>
      <t>5</t>
    </r>
  </si>
  <si>
    <t>Per Capita</t>
  </si>
  <si>
    <t>(1) Source: International Road Traffic and Accident Database (OECD).</t>
  </si>
  <si>
    <t>(1) Source: International Road Traffic and Accident Database (OECD). The basis of the numbers is described in the text.</t>
  </si>
  <si>
    <r>
      <t>International Comparisons</t>
    </r>
    <r>
      <rPr>
        <b/>
        <vertAlign val="superscript"/>
        <sz val="16"/>
        <rFont val="Times New Roman"/>
        <family val="1"/>
      </rPr>
      <t>(1)</t>
    </r>
  </si>
  <si>
    <t>Road accident fatality rates per capita, by age group, ranked by respective rates - 2001</t>
  </si>
  <si>
    <t>Slovenia</t>
  </si>
  <si>
    <t>Road accident fatality rates per capita, by age group, ranked by respective rates - 2002</t>
  </si>
  <si>
    <t>Greece (1999)</t>
  </si>
  <si>
    <t>Luxembourg (2000)</t>
  </si>
  <si>
    <t>Greece (2000)</t>
  </si>
  <si>
    <t>Belgium (2001)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</si>
</sst>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_);\(#,##0\)"/>
    <numFmt numFmtId="167" formatCode="0.000000E+00;\㨼"/>
    <numFmt numFmtId="168" formatCode="0.000000E+00;\䩐"/>
    <numFmt numFmtId="169" formatCode="0.00000E+00;\䩐"/>
    <numFmt numFmtId="170" formatCode="0.0000E+00;\䩐"/>
    <numFmt numFmtId="171" formatCode="0.000E+00;\䩐"/>
    <numFmt numFmtId="172" formatCode="0.00E+00;\䩐"/>
    <numFmt numFmtId="173" formatCode="0.0E+00;\䩐"/>
    <numFmt numFmtId="174" formatCode="0E+00;\䩐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19" applyNumberFormat="1" applyFont="1">
      <alignment/>
      <protection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166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165" fontId="0" fillId="0" borderId="0" xfId="0" applyNumberFormat="1" applyFill="1" applyAlignment="1">
      <alignment horizontal="right"/>
    </xf>
    <xf numFmtId="0" fontId="16" fillId="0" borderId="0" xfId="0" applyFont="1" applyAlignment="1">
      <alignment/>
    </xf>
    <xf numFmtId="165" fontId="16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3" customWidth="1"/>
    <col min="2" max="2" width="7.00390625" style="3" customWidth="1"/>
    <col min="3" max="3" width="9.7109375" style="3" customWidth="1"/>
    <col min="4" max="4" width="13.140625" style="3" customWidth="1"/>
    <col min="5" max="5" width="26.7109375" style="3" customWidth="1"/>
    <col min="6" max="6" width="8.140625" style="3" customWidth="1"/>
    <col min="7" max="7" width="10.28125" style="3" customWidth="1"/>
    <col min="8" max="8" width="8.57421875" style="3" customWidth="1"/>
    <col min="9" max="10" width="9.140625" style="3" customWidth="1"/>
    <col min="11" max="11" width="11.710937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1" spans="1:7" s="1" customFormat="1" ht="23.25" customHeight="1">
      <c r="A1" s="18" t="s">
        <v>61</v>
      </c>
      <c r="B1" s="19"/>
      <c r="C1" s="19"/>
      <c r="D1" s="19"/>
      <c r="E1" s="19"/>
      <c r="F1" s="19"/>
      <c r="G1" s="20" t="s">
        <v>0</v>
      </c>
    </row>
    <row r="2" spans="1:7" s="1" customFormat="1" ht="4.5" customHeight="1">
      <c r="A2" s="19"/>
      <c r="B2" s="19"/>
      <c r="C2" s="19"/>
      <c r="D2" s="19"/>
      <c r="E2" s="19"/>
      <c r="F2" s="19"/>
      <c r="G2" s="19"/>
    </row>
    <row r="3" spans="1:7" s="1" customFormat="1" ht="15.75" customHeight="1">
      <c r="A3" s="18" t="s">
        <v>64</v>
      </c>
      <c r="B3" s="18"/>
      <c r="C3" s="18"/>
      <c r="D3" s="18"/>
      <c r="E3" s="19"/>
      <c r="F3" s="19"/>
      <c r="G3" s="19"/>
    </row>
    <row r="4" spans="1:7" ht="4.5" customHeight="1">
      <c r="A4" s="18" t="s">
        <v>37</v>
      </c>
      <c r="B4" s="18"/>
      <c r="C4" s="18"/>
      <c r="D4" s="18"/>
      <c r="E4" s="19"/>
      <c r="F4" s="19"/>
      <c r="G4" s="19"/>
    </row>
    <row r="5" spans="1:7" ht="16.5" thickBot="1">
      <c r="A5" s="4" t="s">
        <v>1</v>
      </c>
      <c r="B5" s="5"/>
      <c r="C5" s="5"/>
      <c r="D5" s="6"/>
      <c r="E5" s="4" t="s">
        <v>2</v>
      </c>
      <c r="F5" s="5"/>
      <c r="G5" s="5"/>
    </row>
    <row r="6" spans="2:7" ht="15.75">
      <c r="B6" s="39" t="s">
        <v>38</v>
      </c>
      <c r="C6" s="39"/>
      <c r="D6" s="6"/>
      <c r="F6" s="39" t="s">
        <v>38</v>
      </c>
      <c r="G6" s="39"/>
    </row>
    <row r="7" spans="2:7" ht="15.75">
      <c r="B7" s="34" t="s">
        <v>3</v>
      </c>
      <c r="C7" s="7" t="s">
        <v>4</v>
      </c>
      <c r="F7" s="34" t="s">
        <v>3</v>
      </c>
      <c r="G7" s="7" t="s">
        <v>4</v>
      </c>
    </row>
    <row r="8" spans="1:13" ht="15.75">
      <c r="A8" s="38" t="s">
        <v>63</v>
      </c>
      <c r="B8" s="46">
        <v>11</v>
      </c>
      <c r="C8" s="44">
        <v>81.48148148148148</v>
      </c>
      <c r="D8" s="45"/>
      <c r="E8" s="38" t="s">
        <v>33</v>
      </c>
      <c r="F8" s="46">
        <v>93</v>
      </c>
      <c r="G8" s="46">
        <v>86.19091751621872</v>
      </c>
      <c r="I8" s="10" t="s">
        <v>10</v>
      </c>
      <c r="J8" s="10">
        <v>2000</v>
      </c>
      <c r="K8" s="10">
        <v>2000</v>
      </c>
      <c r="L8" s="10" t="s">
        <v>52</v>
      </c>
      <c r="M8" s="2"/>
    </row>
    <row r="9" spans="1:12" ht="15.75">
      <c r="A9" s="38" t="s">
        <v>9</v>
      </c>
      <c r="B9" s="46">
        <v>11</v>
      </c>
      <c r="C9" s="44">
        <v>81.48148148148148</v>
      </c>
      <c r="D9" s="45"/>
      <c r="E9" s="38" t="s">
        <v>11</v>
      </c>
      <c r="F9" s="46">
        <v>98</v>
      </c>
      <c r="G9" s="44">
        <v>90.82483781278961</v>
      </c>
      <c r="I9" s="9" t="s">
        <v>13</v>
      </c>
      <c r="J9" s="9">
        <v>0</v>
      </c>
      <c r="K9" s="42">
        <v>0</v>
      </c>
      <c r="L9" s="11" t="e">
        <f>J9/K9*1000000</f>
        <v>#DIV/0!</v>
      </c>
    </row>
    <row r="10" spans="1:12" ht="15.75">
      <c r="A10" s="38" t="s">
        <v>19</v>
      </c>
      <c r="B10" s="46">
        <v>12</v>
      </c>
      <c r="C10" s="44">
        <v>88.88888888888889</v>
      </c>
      <c r="D10" s="45"/>
      <c r="E10" s="38" t="s">
        <v>34</v>
      </c>
      <c r="F10" s="46">
        <v>107</v>
      </c>
      <c r="G10" s="44">
        <v>99.16589434661724</v>
      </c>
      <c r="I10" s="9" t="s">
        <v>15</v>
      </c>
      <c r="J10" s="9">
        <v>0</v>
      </c>
      <c r="K10" s="43">
        <v>0</v>
      </c>
      <c r="L10" s="11" t="e">
        <f>J10/K10*1000000</f>
        <v>#DIV/0!</v>
      </c>
    </row>
    <row r="11" spans="1:12" ht="16.5" thickBot="1">
      <c r="A11" s="38" t="s">
        <v>40</v>
      </c>
      <c r="B11" s="46">
        <v>13</v>
      </c>
      <c r="C11" s="44">
        <v>96.29629629629629</v>
      </c>
      <c r="D11" s="45"/>
      <c r="E11" s="54" t="s">
        <v>14</v>
      </c>
      <c r="F11" s="55">
        <v>107.9</v>
      </c>
      <c r="G11" s="55">
        <v>100</v>
      </c>
      <c r="I11" s="9" t="s">
        <v>16</v>
      </c>
      <c r="J11" s="9">
        <v>0</v>
      </c>
      <c r="K11" s="43">
        <v>0</v>
      </c>
      <c r="L11" s="11" t="e">
        <f>J11/K11*1000000</f>
        <v>#DIV/0!</v>
      </c>
    </row>
    <row r="12" spans="1:12" ht="17.25" thickBot="1" thickTop="1">
      <c r="A12" s="54" t="s">
        <v>14</v>
      </c>
      <c r="B12" s="55">
        <v>13.5</v>
      </c>
      <c r="C12" s="55">
        <v>100</v>
      </c>
      <c r="D12" s="45"/>
      <c r="E12" s="38" t="s">
        <v>9</v>
      </c>
      <c r="F12" s="46">
        <v>120</v>
      </c>
      <c r="G12" s="44">
        <v>111.21408711770158</v>
      </c>
      <c r="I12" s="9" t="s">
        <v>18</v>
      </c>
      <c r="J12" s="9">
        <v>0</v>
      </c>
      <c r="K12" s="43">
        <v>0</v>
      </c>
      <c r="L12" s="11" t="e">
        <f>J12/K12*1000000</f>
        <v>#DIV/0!</v>
      </c>
    </row>
    <row r="13" spans="1:12" ht="16.5" thickTop="1">
      <c r="A13" s="38" t="s">
        <v>44</v>
      </c>
      <c r="B13" s="46">
        <v>15</v>
      </c>
      <c r="C13" s="44">
        <v>111.11111111111111</v>
      </c>
      <c r="D13" s="45"/>
      <c r="E13" s="38" t="s">
        <v>44</v>
      </c>
      <c r="F13" s="46">
        <v>125</v>
      </c>
      <c r="G13" s="44">
        <v>115.84800741427246</v>
      </c>
      <c r="I13" s="9" t="s">
        <v>20</v>
      </c>
      <c r="J13" s="12">
        <f>SUM(J9:J12)</f>
        <v>0</v>
      </c>
      <c r="K13" s="43">
        <v>0</v>
      </c>
      <c r="L13" s="11" t="e">
        <f>J13/K13*1000000</f>
        <v>#DIV/0!</v>
      </c>
    </row>
    <row r="14" spans="1:7" ht="15.75">
      <c r="A14" s="38" t="s">
        <v>11</v>
      </c>
      <c r="B14" s="46">
        <v>16</v>
      </c>
      <c r="C14" s="44">
        <v>118.5185185185185</v>
      </c>
      <c r="D14" s="45"/>
      <c r="E14" s="38" t="s">
        <v>22</v>
      </c>
      <c r="F14" s="46">
        <v>134</v>
      </c>
      <c r="G14" s="46">
        <v>124.18906394810007</v>
      </c>
    </row>
    <row r="15" spans="1:9" ht="15.75">
      <c r="A15" s="38" t="s">
        <v>24</v>
      </c>
      <c r="B15" s="46">
        <v>17</v>
      </c>
      <c r="C15" s="46">
        <v>125.92592592592592</v>
      </c>
      <c r="D15" s="45"/>
      <c r="E15" s="38" t="s">
        <v>17</v>
      </c>
      <c r="F15" s="46">
        <v>135</v>
      </c>
      <c r="G15" s="46">
        <v>125.11584800741427</v>
      </c>
      <c r="I15" s="25" t="s">
        <v>53</v>
      </c>
    </row>
    <row r="16" spans="1:13" ht="15.75">
      <c r="A16" s="38" t="s">
        <v>12</v>
      </c>
      <c r="B16" s="46">
        <v>17</v>
      </c>
      <c r="C16" s="44">
        <v>125.92592592592592</v>
      </c>
      <c r="D16" s="45"/>
      <c r="E16" s="38" t="s">
        <v>19</v>
      </c>
      <c r="F16" s="46">
        <v>140</v>
      </c>
      <c r="G16" s="44">
        <v>129.74976830398518</v>
      </c>
      <c r="I16" t="s">
        <v>54</v>
      </c>
      <c r="J16"/>
      <c r="L16" s="26"/>
      <c r="M16" s="26"/>
    </row>
    <row r="17" spans="1:13" ht="15.75">
      <c r="A17" s="38" t="s">
        <v>23</v>
      </c>
      <c r="B17" s="46">
        <v>17</v>
      </c>
      <c r="C17" s="46">
        <v>125.92592592592592</v>
      </c>
      <c r="D17" s="38"/>
      <c r="E17" s="38" t="s">
        <v>23</v>
      </c>
      <c r="F17" s="46">
        <v>140</v>
      </c>
      <c r="G17" s="46">
        <v>129.74976830398518</v>
      </c>
      <c r="I17"/>
      <c r="J17"/>
      <c r="K17"/>
      <c r="L17" s="26"/>
      <c r="M17" s="27"/>
    </row>
    <row r="18" spans="1:13" ht="15.75">
      <c r="A18" s="38" t="s">
        <v>28</v>
      </c>
      <c r="B18" s="46">
        <v>19</v>
      </c>
      <c r="C18" s="46">
        <v>140.74074074074073</v>
      </c>
      <c r="D18" s="38"/>
      <c r="E18" s="38" t="s">
        <v>12</v>
      </c>
      <c r="F18" s="46">
        <v>144</v>
      </c>
      <c r="G18" s="46">
        <v>133.4569045412419</v>
      </c>
      <c r="I18" s="25"/>
      <c r="J18" s="26"/>
      <c r="K18" s="26"/>
      <c r="L18" s="26"/>
      <c r="M18" s="26"/>
    </row>
    <row r="19" spans="1:13" ht="15.75">
      <c r="A19" s="38" t="s">
        <v>22</v>
      </c>
      <c r="B19" s="46">
        <v>19</v>
      </c>
      <c r="C19" s="46">
        <v>140.74074074074073</v>
      </c>
      <c r="D19" s="38"/>
      <c r="E19" s="38" t="s">
        <v>41</v>
      </c>
      <c r="F19" s="46">
        <v>153</v>
      </c>
      <c r="G19" s="46">
        <v>141.7979610750695</v>
      </c>
      <c r="I19" s="25"/>
      <c r="J19" s="26"/>
      <c r="K19" s="26"/>
      <c r="L19" s="26"/>
      <c r="M19" s="26"/>
    </row>
    <row r="20" spans="1:13" ht="15.75">
      <c r="A20" s="38" t="s">
        <v>27</v>
      </c>
      <c r="B20" s="46">
        <v>21</v>
      </c>
      <c r="C20" s="44">
        <v>155.55555555555557</v>
      </c>
      <c r="D20" s="45"/>
      <c r="E20" s="38" t="s">
        <v>48</v>
      </c>
      <c r="F20" s="46">
        <v>166</v>
      </c>
      <c r="G20" s="46">
        <v>153.84615384615384</v>
      </c>
      <c r="I20" s="25"/>
      <c r="J20" s="26"/>
      <c r="K20" s="26"/>
      <c r="L20" s="26"/>
      <c r="M20" s="26"/>
    </row>
    <row r="21" spans="1:13" ht="15.75">
      <c r="A21" s="38" t="s">
        <v>41</v>
      </c>
      <c r="B21" s="46">
        <v>22</v>
      </c>
      <c r="C21" s="44">
        <v>162.96296296296296</v>
      </c>
      <c r="D21" s="45"/>
      <c r="E21" s="38" t="s">
        <v>27</v>
      </c>
      <c r="F21" s="46">
        <v>167</v>
      </c>
      <c r="G21" s="44">
        <v>154.772937905468</v>
      </c>
      <c r="I21" s="25"/>
      <c r="J21" s="26"/>
      <c r="K21" s="26"/>
      <c r="L21" s="26"/>
      <c r="M21" s="26"/>
    </row>
    <row r="22" spans="1:13" ht="15.75">
      <c r="A22" s="38" t="s">
        <v>29</v>
      </c>
      <c r="B22" s="46">
        <v>23</v>
      </c>
      <c r="C22" s="44">
        <v>170.37037037037038</v>
      </c>
      <c r="D22" s="45"/>
      <c r="E22" s="38" t="s">
        <v>40</v>
      </c>
      <c r="F22" s="46">
        <v>170</v>
      </c>
      <c r="G22" s="44">
        <v>157.55329008341056</v>
      </c>
      <c r="I22" s="25"/>
      <c r="J22" s="26"/>
      <c r="K22" s="26"/>
      <c r="L22" s="26"/>
      <c r="M22" s="26"/>
    </row>
    <row r="23" spans="1:13" ht="15.75">
      <c r="A23" s="38" t="s">
        <v>36</v>
      </c>
      <c r="B23" s="46">
        <v>23</v>
      </c>
      <c r="C23" s="44">
        <v>170.37037037037038</v>
      </c>
      <c r="D23" s="45"/>
      <c r="E23" s="38" t="s">
        <v>21</v>
      </c>
      <c r="F23" s="46">
        <v>172</v>
      </c>
      <c r="G23" s="46">
        <v>159.40685820203893</v>
      </c>
      <c r="I23" s="25"/>
      <c r="J23" s="26"/>
      <c r="K23" s="26"/>
      <c r="L23" s="26"/>
      <c r="M23" s="26"/>
    </row>
    <row r="24" spans="1:13" ht="15.75">
      <c r="A24" s="38" t="s">
        <v>26</v>
      </c>
      <c r="B24" s="46">
        <v>25</v>
      </c>
      <c r="C24" s="44">
        <v>185.1851851851852</v>
      </c>
      <c r="D24" s="45"/>
      <c r="E24" s="38" t="s">
        <v>30</v>
      </c>
      <c r="F24" s="46">
        <v>183</v>
      </c>
      <c r="G24" s="46">
        <v>169.6014828544949</v>
      </c>
      <c r="I24" s="25"/>
      <c r="J24" s="26"/>
      <c r="K24" s="26"/>
      <c r="L24" s="26"/>
      <c r="M24" s="26"/>
    </row>
    <row r="25" spans="1:13" ht="15.75">
      <c r="A25" s="38" t="s">
        <v>48</v>
      </c>
      <c r="B25" s="46">
        <v>28</v>
      </c>
      <c r="C25" s="44">
        <v>207.4074074074074</v>
      </c>
      <c r="D25" s="45"/>
      <c r="E25" s="38" t="s">
        <v>42</v>
      </c>
      <c r="F25" s="46">
        <v>185</v>
      </c>
      <c r="G25" s="44">
        <v>171.45505097312326</v>
      </c>
      <c r="I25" s="25"/>
      <c r="J25" s="26"/>
      <c r="K25" s="26"/>
      <c r="L25" s="26"/>
      <c r="M25" s="26"/>
    </row>
    <row r="26" spans="1:13" ht="15.75">
      <c r="A26" s="38" t="s">
        <v>21</v>
      </c>
      <c r="B26" s="46">
        <v>28</v>
      </c>
      <c r="C26" s="44">
        <v>207.4074074074074</v>
      </c>
      <c r="D26" s="45"/>
      <c r="E26" s="38" t="s">
        <v>36</v>
      </c>
      <c r="F26" s="46">
        <v>190</v>
      </c>
      <c r="G26" s="44">
        <v>176.08897126969416</v>
      </c>
      <c r="I26" s="25"/>
      <c r="J26" s="26"/>
      <c r="K26" s="26"/>
      <c r="L26" s="26"/>
      <c r="M26" s="26"/>
    </row>
    <row r="27" spans="1:13" ht="15.75">
      <c r="A27" s="38" t="s">
        <v>17</v>
      </c>
      <c r="B27" s="46">
        <v>31</v>
      </c>
      <c r="C27" s="44">
        <v>229.62962962962962</v>
      </c>
      <c r="D27" s="45"/>
      <c r="E27" s="38" t="s">
        <v>24</v>
      </c>
      <c r="F27" s="46">
        <v>199</v>
      </c>
      <c r="G27" s="46">
        <v>184.43002780352177</v>
      </c>
      <c r="I27" s="25"/>
      <c r="J27" s="26"/>
      <c r="K27" s="26"/>
      <c r="L27" s="26"/>
      <c r="M27" s="26"/>
    </row>
    <row r="28" spans="1:7" ht="15.75">
      <c r="A28" s="38" t="s">
        <v>65</v>
      </c>
      <c r="B28" s="46">
        <v>33</v>
      </c>
      <c r="C28" s="46">
        <v>244.44444444444446</v>
      </c>
      <c r="D28" s="45"/>
      <c r="E28" s="38" t="s">
        <v>26</v>
      </c>
      <c r="F28" s="46">
        <v>204</v>
      </c>
      <c r="G28" s="44">
        <v>189.06394810009266</v>
      </c>
    </row>
    <row r="29" spans="1:7" ht="15.75">
      <c r="A29" s="38" t="s">
        <v>68</v>
      </c>
      <c r="B29" s="46">
        <v>35</v>
      </c>
      <c r="C29" s="44">
        <v>259.25925925925924</v>
      </c>
      <c r="D29" s="45"/>
      <c r="E29" s="38" t="s">
        <v>43</v>
      </c>
      <c r="F29" s="46">
        <v>209</v>
      </c>
      <c r="G29" s="46">
        <v>193.69786839666355</v>
      </c>
    </row>
    <row r="30" spans="1:7" ht="15.75">
      <c r="A30" s="38" t="s">
        <v>30</v>
      </c>
      <c r="B30" s="46">
        <v>35</v>
      </c>
      <c r="C30" s="44">
        <v>259.25925925925924</v>
      </c>
      <c r="D30" s="45"/>
      <c r="E30" s="38" t="s">
        <v>28</v>
      </c>
      <c r="F30" s="46">
        <v>225</v>
      </c>
      <c r="G30" s="46">
        <v>208.52641334569046</v>
      </c>
    </row>
    <row r="31" spans="1:7" ht="15.75">
      <c r="A31" s="38" t="s">
        <v>35</v>
      </c>
      <c r="B31" s="46">
        <v>35</v>
      </c>
      <c r="C31" s="44">
        <v>259.25925925925924</v>
      </c>
      <c r="D31" s="45"/>
      <c r="E31" s="38" t="s">
        <v>63</v>
      </c>
      <c r="F31" s="46">
        <v>234</v>
      </c>
      <c r="G31" s="46">
        <v>216.86746987951807</v>
      </c>
    </row>
    <row r="32" spans="1:7" ht="15.75">
      <c r="A32" s="38" t="s">
        <v>66</v>
      </c>
      <c r="B32" s="46">
        <v>37</v>
      </c>
      <c r="C32" s="44">
        <v>274.0740740740741</v>
      </c>
      <c r="D32" s="45"/>
      <c r="E32" s="38" t="s">
        <v>29</v>
      </c>
      <c r="F32" s="46">
        <v>254</v>
      </c>
      <c r="G32" s="44">
        <v>235.40315106580167</v>
      </c>
    </row>
    <row r="33" spans="1:7" ht="15.75">
      <c r="A33" s="38" t="s">
        <v>42</v>
      </c>
      <c r="B33" s="46">
        <v>37</v>
      </c>
      <c r="C33" s="44">
        <v>274.0740740740741</v>
      </c>
      <c r="D33" s="45"/>
      <c r="E33" s="38" t="s">
        <v>68</v>
      </c>
      <c r="F33" s="46">
        <v>263</v>
      </c>
      <c r="G33" s="46">
        <v>243.74420759962928</v>
      </c>
    </row>
    <row r="34" spans="1:7" ht="15.75">
      <c r="A34" s="38" t="s">
        <v>43</v>
      </c>
      <c r="B34" s="46">
        <v>45</v>
      </c>
      <c r="C34" s="46">
        <v>333.33333333333337</v>
      </c>
      <c r="D34" s="45"/>
      <c r="E34" s="38" t="s">
        <v>35</v>
      </c>
      <c r="F34" s="46">
        <v>274</v>
      </c>
      <c r="G34" s="46">
        <v>253.93883225208523</v>
      </c>
    </row>
    <row r="35" spans="1:7" ht="16.5" customHeight="1">
      <c r="A35" s="38" t="s">
        <v>34</v>
      </c>
      <c r="B35" s="46">
        <v>47</v>
      </c>
      <c r="C35" s="46">
        <v>348.14814814814815</v>
      </c>
      <c r="D35" s="38"/>
      <c r="E35" s="38" t="s">
        <v>65</v>
      </c>
      <c r="F35" s="46">
        <v>327</v>
      </c>
      <c r="G35" s="46">
        <v>303.05838739573676</v>
      </c>
    </row>
    <row r="36" spans="1:7" ht="18.75" customHeight="1" thickBot="1">
      <c r="A36" s="54" t="s">
        <v>33</v>
      </c>
      <c r="B36" s="55">
        <v>81</v>
      </c>
      <c r="C36" s="55">
        <v>600</v>
      </c>
      <c r="D36" s="38"/>
      <c r="E36" s="54" t="s">
        <v>66</v>
      </c>
      <c r="F36" s="55">
        <v>354</v>
      </c>
      <c r="G36" s="55">
        <v>328.0815569972196</v>
      </c>
    </row>
    <row r="37" spans="1:7" ht="17.25" thickBot="1" thickTop="1">
      <c r="A37" s="47" t="s">
        <v>31</v>
      </c>
      <c r="B37" s="48"/>
      <c r="C37" s="49"/>
      <c r="D37" s="38"/>
      <c r="E37" s="47" t="s">
        <v>32</v>
      </c>
      <c r="F37" s="48"/>
      <c r="G37" s="49"/>
    </row>
    <row r="38" spans="1:7" ht="15.75">
      <c r="A38" s="36"/>
      <c r="B38" s="39" t="s">
        <v>38</v>
      </c>
      <c r="C38" s="37"/>
      <c r="D38" s="38"/>
      <c r="E38" s="45"/>
      <c r="F38" s="39" t="s">
        <v>38</v>
      </c>
      <c r="G38" s="39"/>
    </row>
    <row r="39" spans="1:7" ht="15.75">
      <c r="A39" s="45"/>
      <c r="B39" s="35" t="s">
        <v>3</v>
      </c>
      <c r="C39" s="14" t="s">
        <v>4</v>
      </c>
      <c r="D39" s="38"/>
      <c r="E39" s="45"/>
      <c r="F39" s="35" t="s">
        <v>3</v>
      </c>
      <c r="G39" s="14" t="s">
        <v>4</v>
      </c>
    </row>
    <row r="40" spans="1:7" ht="16.5" thickBot="1">
      <c r="A40" s="38" t="s">
        <v>19</v>
      </c>
      <c r="B40" s="46">
        <v>52</v>
      </c>
      <c r="C40" s="46">
        <v>84.00646203554119</v>
      </c>
      <c r="D40" s="38"/>
      <c r="E40" s="54" t="s">
        <v>14</v>
      </c>
      <c r="F40" s="55">
        <v>67.7</v>
      </c>
      <c r="G40" s="55">
        <v>100</v>
      </c>
    </row>
    <row r="41" spans="1:7" ht="16.5" thickTop="1">
      <c r="A41" s="38" t="s">
        <v>11</v>
      </c>
      <c r="B41" s="46">
        <v>58</v>
      </c>
      <c r="C41" s="46">
        <v>93.69951534733441</v>
      </c>
      <c r="D41" s="38"/>
      <c r="E41" s="38" t="s">
        <v>44</v>
      </c>
      <c r="F41" s="46">
        <v>70</v>
      </c>
      <c r="G41" s="46">
        <v>103.39734121122599</v>
      </c>
    </row>
    <row r="42" spans="1:7" ht="15.75">
      <c r="A42" s="38" t="s">
        <v>9</v>
      </c>
      <c r="B42" s="46">
        <v>58</v>
      </c>
      <c r="C42" s="46">
        <v>93.69951534733441</v>
      </c>
      <c r="D42" s="38"/>
      <c r="E42" s="38" t="s">
        <v>12</v>
      </c>
      <c r="F42" s="46">
        <v>76</v>
      </c>
      <c r="G42" s="46">
        <v>112.2599704579025</v>
      </c>
    </row>
    <row r="43" spans="1:7" ht="15.75">
      <c r="A43" s="38" t="s">
        <v>44</v>
      </c>
      <c r="B43" s="46">
        <v>58</v>
      </c>
      <c r="C43" s="46">
        <v>93.69951534733441</v>
      </c>
      <c r="D43" s="38"/>
      <c r="E43" s="38" t="s">
        <v>9</v>
      </c>
      <c r="F43" s="46">
        <v>79</v>
      </c>
      <c r="G43" s="46">
        <v>116.69128508124076</v>
      </c>
    </row>
    <row r="44" spans="1:7" ht="16.5" thickBot="1">
      <c r="A44" s="54" t="s">
        <v>14</v>
      </c>
      <c r="B44" s="55">
        <v>61.9</v>
      </c>
      <c r="C44" s="55">
        <v>100</v>
      </c>
      <c r="D44" s="38"/>
      <c r="E44" s="38" t="s">
        <v>50</v>
      </c>
      <c r="F44" s="46">
        <v>81</v>
      </c>
      <c r="G44" s="46">
        <v>119.64549483013293</v>
      </c>
    </row>
    <row r="45" spans="1:7" ht="16.5" thickTop="1">
      <c r="A45" s="38" t="s">
        <v>23</v>
      </c>
      <c r="B45" s="46">
        <v>66</v>
      </c>
      <c r="C45" s="46">
        <v>106.62358642972536</v>
      </c>
      <c r="D45" s="38"/>
      <c r="E45" s="38" t="s">
        <v>24</v>
      </c>
      <c r="F45" s="46">
        <v>88</v>
      </c>
      <c r="G45" s="46">
        <v>129.98522895125552</v>
      </c>
    </row>
    <row r="46" spans="1:7" ht="15.75">
      <c r="A46" s="38" t="s">
        <v>12</v>
      </c>
      <c r="B46" s="46">
        <v>68</v>
      </c>
      <c r="C46" s="46">
        <v>109.85460420032311</v>
      </c>
      <c r="D46" s="38"/>
      <c r="E46" s="38" t="s">
        <v>23</v>
      </c>
      <c r="F46" s="46">
        <v>94</v>
      </c>
      <c r="G46" s="46">
        <v>138.84785819793203</v>
      </c>
    </row>
    <row r="47" spans="1:7" ht="15.75">
      <c r="A47" s="38" t="s">
        <v>22</v>
      </c>
      <c r="B47" s="46">
        <v>74</v>
      </c>
      <c r="C47" s="46">
        <v>119.54765751211632</v>
      </c>
      <c r="D47" s="38"/>
      <c r="E47" s="38" t="s">
        <v>19</v>
      </c>
      <c r="F47" s="46">
        <v>97</v>
      </c>
      <c r="G47" s="46">
        <v>143.2791728212703</v>
      </c>
    </row>
    <row r="48" spans="1:7" ht="15.75">
      <c r="A48" s="38" t="s">
        <v>24</v>
      </c>
      <c r="B48" s="46">
        <v>76</v>
      </c>
      <c r="C48" s="46">
        <v>122.77867528271406</v>
      </c>
      <c r="D48" s="38"/>
      <c r="E48" s="38" t="s">
        <v>27</v>
      </c>
      <c r="F48" s="46">
        <v>106</v>
      </c>
      <c r="G48" s="46">
        <v>156.57311669128507</v>
      </c>
    </row>
    <row r="49" spans="1:7" ht="15.75">
      <c r="A49" s="38" t="s">
        <v>40</v>
      </c>
      <c r="B49" s="46">
        <v>82</v>
      </c>
      <c r="C49" s="46">
        <v>132.47172859450725</v>
      </c>
      <c r="D49" s="38"/>
      <c r="E49" s="38" t="s">
        <v>33</v>
      </c>
      <c r="F49" s="46">
        <v>118</v>
      </c>
      <c r="G49" s="46">
        <v>174.2983751846381</v>
      </c>
    </row>
    <row r="50" spans="1:7" ht="15.75">
      <c r="A50" s="38" t="s">
        <v>27</v>
      </c>
      <c r="B50" s="46">
        <v>88</v>
      </c>
      <c r="C50" s="46">
        <v>142.16478190630048</v>
      </c>
      <c r="D50" s="38"/>
      <c r="E50" s="38" t="s">
        <v>26</v>
      </c>
      <c r="F50" s="46">
        <v>120</v>
      </c>
      <c r="G50" s="46">
        <v>177.25258493353027</v>
      </c>
    </row>
    <row r="51" spans="1:7" ht="15.75">
      <c r="A51" s="38" t="s">
        <v>48</v>
      </c>
      <c r="B51" s="46">
        <v>89</v>
      </c>
      <c r="C51" s="46">
        <v>143.78029079159936</v>
      </c>
      <c r="D51" s="38"/>
      <c r="E51" s="38" t="s">
        <v>22</v>
      </c>
      <c r="F51" s="46">
        <v>126</v>
      </c>
      <c r="G51" s="46">
        <v>186.11521418020678</v>
      </c>
    </row>
    <row r="52" spans="1:7" ht="15.75">
      <c r="A52" s="38" t="s">
        <v>41</v>
      </c>
      <c r="B52" s="46">
        <v>90</v>
      </c>
      <c r="C52" s="46">
        <v>145.3957996768982</v>
      </c>
      <c r="D52" s="38"/>
      <c r="E52" s="38" t="s">
        <v>48</v>
      </c>
      <c r="F52" s="46">
        <v>129</v>
      </c>
      <c r="G52" s="46">
        <v>190.54652880354504</v>
      </c>
    </row>
    <row r="53" spans="1:7" ht="15.75">
      <c r="A53" s="38" t="s">
        <v>33</v>
      </c>
      <c r="B53" s="46">
        <v>97</v>
      </c>
      <c r="C53" s="46">
        <v>156.7043618739903</v>
      </c>
      <c r="D53" s="38"/>
      <c r="E53" s="38" t="s">
        <v>40</v>
      </c>
      <c r="F53" s="46">
        <v>130</v>
      </c>
      <c r="G53" s="46">
        <v>192.02363367799114</v>
      </c>
    </row>
    <row r="54" spans="1:7" ht="15.75">
      <c r="A54" s="38" t="s">
        <v>30</v>
      </c>
      <c r="B54" s="46">
        <v>101</v>
      </c>
      <c r="C54" s="46">
        <v>163.1663974151858</v>
      </c>
      <c r="D54" s="38"/>
      <c r="E54" s="38" t="s">
        <v>30</v>
      </c>
      <c r="F54" s="46">
        <v>130</v>
      </c>
      <c r="G54" s="46">
        <v>192.02363367799114</v>
      </c>
    </row>
    <row r="55" spans="1:7" ht="15.75">
      <c r="A55" s="38" t="s">
        <v>36</v>
      </c>
      <c r="B55" s="46">
        <v>110</v>
      </c>
      <c r="C55" s="46">
        <v>177.7059773828756</v>
      </c>
      <c r="D55" s="38"/>
      <c r="E55" s="38" t="s">
        <v>36</v>
      </c>
      <c r="F55" s="46">
        <v>133</v>
      </c>
      <c r="G55" s="46">
        <v>196.45494830132938</v>
      </c>
    </row>
    <row r="56" spans="1:7" ht="15.75">
      <c r="A56" s="38" t="s">
        <v>28</v>
      </c>
      <c r="B56" s="46">
        <v>113</v>
      </c>
      <c r="C56" s="46">
        <v>182.5525040387722</v>
      </c>
      <c r="D56" s="38"/>
      <c r="E56" s="38" t="s">
        <v>41</v>
      </c>
      <c r="F56" s="46">
        <v>138</v>
      </c>
      <c r="G56" s="46">
        <v>203.84047267355982</v>
      </c>
    </row>
    <row r="57" spans="1:7" ht="15.75">
      <c r="A57" s="38" t="s">
        <v>29</v>
      </c>
      <c r="B57" s="46">
        <v>130</v>
      </c>
      <c r="C57" s="46">
        <v>210.016155088853</v>
      </c>
      <c r="D57" s="38"/>
      <c r="E57" s="38" t="s">
        <v>29</v>
      </c>
      <c r="F57" s="46">
        <v>139</v>
      </c>
      <c r="G57" s="46">
        <v>205.3175775480059</v>
      </c>
    </row>
    <row r="58" spans="1:7" ht="15.75">
      <c r="A58" s="38" t="s">
        <v>63</v>
      </c>
      <c r="B58" s="46">
        <v>138</v>
      </c>
      <c r="C58" s="46">
        <v>222.94022617124395</v>
      </c>
      <c r="D58" s="38"/>
      <c r="E58" s="38" t="s">
        <v>17</v>
      </c>
      <c r="F58" s="46">
        <v>149</v>
      </c>
      <c r="G58" s="46">
        <v>220.08862629246676</v>
      </c>
    </row>
    <row r="59" spans="1:7" ht="15.75">
      <c r="A59" s="38" t="s">
        <v>26</v>
      </c>
      <c r="B59" s="46">
        <v>140</v>
      </c>
      <c r="C59" s="46">
        <v>226.17124394184168</v>
      </c>
      <c r="D59" s="38"/>
      <c r="E59" s="38" t="s">
        <v>21</v>
      </c>
      <c r="F59" s="46">
        <v>150</v>
      </c>
      <c r="G59" s="46">
        <v>221.56573116691285</v>
      </c>
    </row>
    <row r="60" spans="1:7" ht="15.75">
      <c r="A60" s="38" t="s">
        <v>68</v>
      </c>
      <c r="B60" s="46">
        <v>150</v>
      </c>
      <c r="C60" s="46">
        <v>242.32633279483036</v>
      </c>
      <c r="D60" s="38"/>
      <c r="E60" s="38" t="s">
        <v>68</v>
      </c>
      <c r="F60" s="46">
        <v>153</v>
      </c>
      <c r="G60" s="46">
        <v>225.9970457902511</v>
      </c>
    </row>
    <row r="61" spans="1:7" ht="15.75">
      <c r="A61" s="38" t="s">
        <v>35</v>
      </c>
      <c r="B61" s="46">
        <v>151</v>
      </c>
      <c r="C61" s="46">
        <v>243.94184168012924</v>
      </c>
      <c r="D61" s="38"/>
      <c r="E61" s="38" t="s">
        <v>11</v>
      </c>
      <c r="F61" s="46">
        <v>158</v>
      </c>
      <c r="G61" s="46">
        <v>233.38257016248153</v>
      </c>
    </row>
    <row r="62" spans="1:7" ht="15.75">
      <c r="A62" s="38" t="s">
        <v>21</v>
      </c>
      <c r="B62" s="46">
        <v>159</v>
      </c>
      <c r="C62" s="46">
        <v>256.8659127625202</v>
      </c>
      <c r="D62" s="38"/>
      <c r="E62" s="38" t="s">
        <v>28</v>
      </c>
      <c r="F62" s="46">
        <v>170</v>
      </c>
      <c r="G62" s="46">
        <v>251.10782865583454</v>
      </c>
    </row>
    <row r="63" spans="1:7" ht="15.75">
      <c r="A63" s="38" t="s">
        <v>34</v>
      </c>
      <c r="B63" s="46">
        <v>160</v>
      </c>
      <c r="C63" s="46">
        <v>258.48142164781905</v>
      </c>
      <c r="D63" s="38"/>
      <c r="E63" s="38" t="s">
        <v>43</v>
      </c>
      <c r="F63" s="46">
        <v>173</v>
      </c>
      <c r="G63" s="46">
        <v>255.5391432791728</v>
      </c>
    </row>
    <row r="64" spans="1:7" ht="15.75">
      <c r="A64" s="38" t="s">
        <v>50</v>
      </c>
      <c r="B64" s="46">
        <v>166</v>
      </c>
      <c r="C64" s="46">
        <v>268.17447495961227</v>
      </c>
      <c r="D64" s="38"/>
      <c r="E64" s="38" t="s">
        <v>63</v>
      </c>
      <c r="F64" s="46">
        <v>173</v>
      </c>
      <c r="G64" s="46">
        <v>255.5391432791728</v>
      </c>
    </row>
    <row r="65" spans="1:7" ht="15.75">
      <c r="A65" s="38" t="s">
        <v>43</v>
      </c>
      <c r="B65" s="46">
        <v>167</v>
      </c>
      <c r="C65" s="46">
        <v>269.78998384491115</v>
      </c>
      <c r="D65" s="38"/>
      <c r="E65" s="38" t="s">
        <v>35</v>
      </c>
      <c r="F65" s="46">
        <v>186</v>
      </c>
      <c r="G65" s="46">
        <v>274.7415066469719</v>
      </c>
    </row>
    <row r="66" spans="1:7" ht="15.75">
      <c r="A66" s="38" t="s">
        <v>17</v>
      </c>
      <c r="B66" s="46">
        <v>170</v>
      </c>
      <c r="C66" s="46">
        <v>274.6365105008078</v>
      </c>
      <c r="D66" s="38"/>
      <c r="E66" s="38" t="s">
        <v>42</v>
      </c>
      <c r="F66" s="46">
        <v>200</v>
      </c>
      <c r="G66" s="46">
        <v>295.4209748892171</v>
      </c>
    </row>
    <row r="67" spans="1:7" ht="15.75">
      <c r="A67" s="38" t="s">
        <v>42</v>
      </c>
      <c r="B67" s="46">
        <v>170</v>
      </c>
      <c r="C67" s="46">
        <v>274.6365105008078</v>
      </c>
      <c r="D67" s="38"/>
      <c r="E67" s="38" t="s">
        <v>67</v>
      </c>
      <c r="F67" s="46">
        <v>234</v>
      </c>
      <c r="G67" s="46">
        <v>345.642540620384</v>
      </c>
    </row>
    <row r="68" spans="1:7" ht="17.25" customHeight="1" thickBot="1">
      <c r="A68" s="54" t="s">
        <v>67</v>
      </c>
      <c r="B68" s="55">
        <v>196</v>
      </c>
      <c r="C68" s="55">
        <v>316.6397415185783</v>
      </c>
      <c r="D68" s="38"/>
      <c r="E68" s="54" t="s">
        <v>34</v>
      </c>
      <c r="F68" s="55">
        <v>414</v>
      </c>
      <c r="G68" s="55">
        <v>611.5214180206794</v>
      </c>
    </row>
    <row r="69" spans="1:4" s="16" customFormat="1" ht="15" customHeight="1" thickTop="1">
      <c r="A69" s="15" t="s">
        <v>60</v>
      </c>
      <c r="D69" s="17"/>
    </row>
    <row r="70" spans="1:4" s="16" customFormat="1" ht="12">
      <c r="A70" s="15"/>
      <c r="D70" s="17"/>
    </row>
    <row r="71" spans="1:4" s="16" customFormat="1" ht="12">
      <c r="A71" s="15"/>
      <c r="D71" s="17"/>
    </row>
    <row r="72" spans="1:4" s="16" customFormat="1" ht="12">
      <c r="A72" s="15"/>
      <c r="D72" s="17"/>
    </row>
    <row r="73" spans="1:4" s="16" customFormat="1" ht="12">
      <c r="A73" s="15"/>
      <c r="D73" s="17"/>
    </row>
    <row r="76" spans="1:101" s="30" customFormat="1" ht="12.7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CV76" s="31"/>
      <c r="CW76" s="32"/>
    </row>
    <row r="77" ht="12.75">
      <c r="A77" s="28"/>
    </row>
    <row r="78" ht="12.75">
      <c r="A78" s="33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81"/>
  <sheetViews>
    <sheetView workbookViewId="0" topLeftCell="A50">
      <selection activeCell="E43" sqref="E43:G71"/>
    </sheetView>
  </sheetViews>
  <sheetFormatPr defaultColWidth="9.140625" defaultRowHeight="12.75"/>
  <cols>
    <col min="1" max="1" width="26.7109375" style="3" customWidth="1"/>
    <col min="2" max="2" width="7.00390625" style="3" customWidth="1"/>
    <col min="3" max="3" width="9.7109375" style="3" customWidth="1"/>
    <col min="4" max="4" width="13.140625" style="3" customWidth="1"/>
    <col min="5" max="5" width="26.7109375" style="3" customWidth="1"/>
    <col min="6" max="6" width="8.140625" style="3" customWidth="1"/>
    <col min="7" max="7" width="10.28125" style="3" customWidth="1"/>
    <col min="8" max="8" width="8.57421875" style="3" customWidth="1"/>
    <col min="9" max="10" width="9.140625" style="3" customWidth="1"/>
    <col min="11" max="11" width="11.710937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1" ht="22.5" customHeight="1">
      <c r="A1" s="41" t="s">
        <v>51</v>
      </c>
    </row>
    <row r="2" spans="1:7" s="1" customFormat="1" ht="24">
      <c r="A2" s="18" t="s">
        <v>46</v>
      </c>
      <c r="B2" s="19"/>
      <c r="C2" s="19"/>
      <c r="D2" s="19"/>
      <c r="E2" s="19"/>
      <c r="F2" s="19"/>
      <c r="G2" s="20" t="s">
        <v>0</v>
      </c>
    </row>
    <row r="3" spans="1:7" s="1" customFormat="1" ht="9.75" customHeight="1">
      <c r="A3" s="19"/>
      <c r="B3" s="19"/>
      <c r="C3" s="19"/>
      <c r="D3" s="19"/>
      <c r="E3" s="19"/>
      <c r="F3" s="19"/>
      <c r="G3" s="19"/>
    </row>
    <row r="4" spans="1:7" s="1" customFormat="1" ht="20.25">
      <c r="A4" s="18" t="s">
        <v>62</v>
      </c>
      <c r="B4" s="18"/>
      <c r="C4" s="18"/>
      <c r="D4" s="18"/>
      <c r="E4" s="19"/>
      <c r="F4" s="19"/>
      <c r="G4" s="19"/>
    </row>
    <row r="5" spans="1:7" ht="20.25">
      <c r="A5" s="18" t="s">
        <v>37</v>
      </c>
      <c r="B5" s="18"/>
      <c r="C5" s="18"/>
      <c r="D5" s="18"/>
      <c r="E5" s="19"/>
      <c r="F5" s="19"/>
      <c r="G5" s="19"/>
    </row>
    <row r="6" spans="1:7" ht="16.5" thickBot="1">
      <c r="A6" s="4" t="s">
        <v>1</v>
      </c>
      <c r="B6" s="5"/>
      <c r="C6" s="5"/>
      <c r="D6" s="6"/>
      <c r="E6" s="4" t="s">
        <v>2</v>
      </c>
      <c r="F6" s="5"/>
      <c r="G6" s="5"/>
    </row>
    <row r="7" spans="2:7" ht="15.75">
      <c r="B7" s="39" t="s">
        <v>38</v>
      </c>
      <c r="C7" s="39"/>
      <c r="D7" s="6"/>
      <c r="F7" s="39" t="s">
        <v>38</v>
      </c>
      <c r="G7" s="39"/>
    </row>
    <row r="8" spans="2:7" ht="15.75">
      <c r="B8" s="34" t="s">
        <v>3</v>
      </c>
      <c r="C8" s="7" t="s">
        <v>4</v>
      </c>
      <c r="F8" s="34" t="s">
        <v>3</v>
      </c>
      <c r="G8" s="7" t="s">
        <v>4</v>
      </c>
    </row>
    <row r="9" spans="2:13" ht="15.75">
      <c r="B9" s="7"/>
      <c r="C9" s="7" t="s">
        <v>5</v>
      </c>
      <c r="F9" s="7"/>
      <c r="G9" s="7" t="s">
        <v>5</v>
      </c>
      <c r="I9" s="2"/>
      <c r="J9" s="8" t="s">
        <v>6</v>
      </c>
      <c r="K9" s="8" t="s">
        <v>7</v>
      </c>
      <c r="L9" s="2" t="s">
        <v>8</v>
      </c>
      <c r="M9" s="2"/>
    </row>
    <row r="10" spans="1:13" ht="15.75">
      <c r="A10" s="38" t="s">
        <v>27</v>
      </c>
      <c r="B10" s="46">
        <f>Rawdata!F4</f>
        <v>21</v>
      </c>
      <c r="C10" s="44">
        <f>B10/B$32*100</f>
        <v>155.55555555555557</v>
      </c>
      <c r="D10" s="45"/>
      <c r="E10" s="38" t="s">
        <v>27</v>
      </c>
      <c r="F10" s="46">
        <f>Rawdata!G4</f>
        <v>167</v>
      </c>
      <c r="G10" s="44">
        <f>F10/F$32*100</f>
        <v>154.772937905468</v>
      </c>
      <c r="I10" s="10" t="s">
        <v>10</v>
      </c>
      <c r="J10" s="10">
        <v>2002</v>
      </c>
      <c r="K10" s="10">
        <v>2002</v>
      </c>
      <c r="L10" s="10" t="s">
        <v>52</v>
      </c>
      <c r="M10" s="2"/>
    </row>
    <row r="11" spans="1:12" ht="15.75">
      <c r="A11" s="38" t="s">
        <v>28</v>
      </c>
      <c r="B11" s="46">
        <f>Rawdata!F5</f>
        <v>19</v>
      </c>
      <c r="C11" s="44">
        <f aca="true" t="shared" si="0" ref="C11:C38">B11/B$32*100</f>
        <v>140.74074074074073</v>
      </c>
      <c r="D11" s="45"/>
      <c r="E11" s="38" t="s">
        <v>28</v>
      </c>
      <c r="F11" s="46">
        <f>Rawdata!G5</f>
        <v>225</v>
      </c>
      <c r="G11" s="44">
        <f aca="true" t="shared" si="1" ref="G11:G38">F11/F$32*100</f>
        <v>208.52641334569046</v>
      </c>
      <c r="I11" s="9" t="s">
        <v>13</v>
      </c>
      <c r="J11" s="9">
        <v>12</v>
      </c>
      <c r="K11" s="42">
        <v>890242</v>
      </c>
      <c r="L11" s="11">
        <f>J11/K11*1000000</f>
        <v>13.479480860260468</v>
      </c>
    </row>
    <row r="12" spans="1:12" ht="15.75">
      <c r="A12" s="38" t="s">
        <v>25</v>
      </c>
      <c r="B12" s="46">
        <f>Rawdata!F6</f>
        <v>35</v>
      </c>
      <c r="C12" s="44">
        <f t="shared" si="0"/>
        <v>259.25925925925924</v>
      </c>
      <c r="D12" s="45"/>
      <c r="E12" s="38" t="s">
        <v>25</v>
      </c>
      <c r="F12" s="46">
        <f>Rawdata!G6</f>
        <v>263</v>
      </c>
      <c r="G12" s="44">
        <f t="shared" si="1"/>
        <v>243.74420759962928</v>
      </c>
      <c r="I12" s="9" t="s">
        <v>15</v>
      </c>
      <c r="J12" s="9">
        <v>69</v>
      </c>
      <c r="K12" s="43">
        <v>639347</v>
      </c>
      <c r="L12" s="11">
        <f>J12/K12*1000000</f>
        <v>107.92261479290589</v>
      </c>
    </row>
    <row r="13" spans="1:12" ht="15.75">
      <c r="A13" s="38" t="s">
        <v>48</v>
      </c>
      <c r="B13" s="46">
        <f>Rawdata!F7</f>
        <v>28</v>
      </c>
      <c r="C13" s="44">
        <f t="shared" si="0"/>
        <v>207.4074074074074</v>
      </c>
      <c r="D13" s="45"/>
      <c r="E13" s="38" t="s">
        <v>48</v>
      </c>
      <c r="F13" s="46">
        <f>Rawdata!G7</f>
        <v>166</v>
      </c>
      <c r="G13" s="44">
        <f t="shared" si="1"/>
        <v>153.84615384615384</v>
      </c>
      <c r="I13" s="9" t="s">
        <v>16</v>
      </c>
      <c r="J13" s="9">
        <v>168</v>
      </c>
      <c r="K13" s="43">
        <v>2712332</v>
      </c>
      <c r="L13" s="11">
        <f>J13/K13*1000000</f>
        <v>61.93932011272957</v>
      </c>
    </row>
    <row r="14" spans="1:12" ht="15.75">
      <c r="A14" s="38" t="s">
        <v>21</v>
      </c>
      <c r="B14" s="46">
        <f>Rawdata!F8</f>
        <v>28</v>
      </c>
      <c r="C14" s="44">
        <f t="shared" si="0"/>
        <v>207.4074074074074</v>
      </c>
      <c r="D14" s="45"/>
      <c r="E14" s="38" t="s">
        <v>21</v>
      </c>
      <c r="F14" s="46">
        <f>Rawdata!G8</f>
        <v>172</v>
      </c>
      <c r="G14" s="44">
        <f t="shared" si="1"/>
        <v>159.40685820203893</v>
      </c>
      <c r="I14" s="9" t="s">
        <v>18</v>
      </c>
      <c r="J14" s="9">
        <v>55</v>
      </c>
      <c r="K14" s="43">
        <v>812879</v>
      </c>
      <c r="L14" s="11">
        <f>J14/K14*1000000</f>
        <v>67.66074655637554</v>
      </c>
    </row>
    <row r="15" spans="1:12" ht="15.75">
      <c r="A15" s="38" t="s">
        <v>40</v>
      </c>
      <c r="B15" s="46">
        <f>Rawdata!F9</f>
        <v>13</v>
      </c>
      <c r="C15" s="44">
        <f t="shared" si="0"/>
        <v>96.29629629629629</v>
      </c>
      <c r="D15" s="45"/>
      <c r="E15" s="38" t="s">
        <v>40</v>
      </c>
      <c r="F15" s="46">
        <f>Rawdata!G9</f>
        <v>170</v>
      </c>
      <c r="G15" s="44">
        <f t="shared" si="1"/>
        <v>157.55329008341056</v>
      </c>
      <c r="I15" s="9" t="s">
        <v>20</v>
      </c>
      <c r="J15" s="12">
        <v>304</v>
      </c>
      <c r="K15" s="43">
        <f>SUM(K11:K14)</f>
        <v>5054800</v>
      </c>
      <c r="L15" s="11">
        <f>J15/K15*1000000</f>
        <v>60.140856215874024</v>
      </c>
    </row>
    <row r="16" spans="1:7" ht="15.75">
      <c r="A16" s="38" t="s">
        <v>22</v>
      </c>
      <c r="B16" s="46">
        <f>Rawdata!F10</f>
        <v>19</v>
      </c>
      <c r="C16" s="44">
        <f t="shared" si="0"/>
        <v>140.74074074074073</v>
      </c>
      <c r="D16" s="45"/>
      <c r="E16" s="38" t="s">
        <v>22</v>
      </c>
      <c r="F16" s="46">
        <f>Rawdata!G10</f>
        <v>134</v>
      </c>
      <c r="G16" s="44">
        <f t="shared" si="1"/>
        <v>124.18906394810007</v>
      </c>
    </row>
    <row r="17" spans="1:9" ht="15.75">
      <c r="A17" s="38" t="s">
        <v>29</v>
      </c>
      <c r="B17" s="46">
        <f>Rawdata!F11</f>
        <v>23</v>
      </c>
      <c r="C17" s="44">
        <f t="shared" si="0"/>
        <v>170.37037037037038</v>
      </c>
      <c r="D17" s="45"/>
      <c r="E17" s="38" t="s">
        <v>29</v>
      </c>
      <c r="F17" s="46">
        <f>Rawdata!G11</f>
        <v>254</v>
      </c>
      <c r="G17" s="44">
        <f t="shared" si="1"/>
        <v>235.40315106580167</v>
      </c>
      <c r="I17" s="25" t="s">
        <v>53</v>
      </c>
    </row>
    <row r="18" spans="1:13" ht="15.75">
      <c r="A18" s="38" t="s">
        <v>24</v>
      </c>
      <c r="B18" s="46">
        <f>Rawdata!F12</f>
        <v>17</v>
      </c>
      <c r="C18" s="44">
        <f t="shared" si="0"/>
        <v>125.92592592592592</v>
      </c>
      <c r="D18" s="45"/>
      <c r="E18" s="38" t="s">
        <v>24</v>
      </c>
      <c r="F18" s="46">
        <f>Rawdata!G12</f>
        <v>199</v>
      </c>
      <c r="G18" s="44">
        <f t="shared" si="1"/>
        <v>184.43002780352177</v>
      </c>
      <c r="I18" t="s">
        <v>54</v>
      </c>
      <c r="J18"/>
      <c r="L18" s="26"/>
      <c r="M18" s="26"/>
    </row>
    <row r="19" spans="1:13" ht="18.75">
      <c r="A19" s="38" t="s">
        <v>56</v>
      </c>
      <c r="B19" s="46">
        <f>Rawdata!F13</f>
        <v>33</v>
      </c>
      <c r="C19" s="44">
        <f t="shared" si="0"/>
        <v>244.44444444444446</v>
      </c>
      <c r="D19" s="45"/>
      <c r="E19" s="38" t="s">
        <v>56</v>
      </c>
      <c r="F19" s="46">
        <f>Rawdata!G13</f>
        <v>327</v>
      </c>
      <c r="G19" s="44">
        <f t="shared" si="1"/>
        <v>303.05838739573676</v>
      </c>
      <c r="I19"/>
      <c r="J19"/>
      <c r="K19"/>
      <c r="L19" s="26"/>
      <c r="M19" s="27"/>
    </row>
    <row r="20" spans="1:13" ht="15.75">
      <c r="A20" s="38" t="s">
        <v>17</v>
      </c>
      <c r="B20" s="46">
        <f>Rawdata!F14</f>
        <v>31</v>
      </c>
      <c r="C20" s="44">
        <f t="shared" si="0"/>
        <v>229.62962962962962</v>
      </c>
      <c r="D20" s="45"/>
      <c r="E20" s="38" t="s">
        <v>17</v>
      </c>
      <c r="F20" s="46">
        <f>Rawdata!G14</f>
        <v>135</v>
      </c>
      <c r="G20" s="44">
        <f t="shared" si="1"/>
        <v>125.11584800741427</v>
      </c>
      <c r="I20" s="25"/>
      <c r="J20" s="26"/>
      <c r="K20" s="26"/>
      <c r="L20" s="26"/>
      <c r="M20" s="26"/>
    </row>
    <row r="21" spans="1:13" ht="15.75">
      <c r="A21" s="38" t="s">
        <v>33</v>
      </c>
      <c r="B21" s="46">
        <f>Rawdata!F15</f>
        <v>81</v>
      </c>
      <c r="C21" s="44">
        <f t="shared" si="0"/>
        <v>600</v>
      </c>
      <c r="D21" s="45"/>
      <c r="E21" s="38" t="s">
        <v>33</v>
      </c>
      <c r="F21" s="46">
        <f>Rawdata!G15</f>
        <v>93</v>
      </c>
      <c r="G21" s="44">
        <f t="shared" si="1"/>
        <v>86.19091751621872</v>
      </c>
      <c r="I21" s="25"/>
      <c r="J21" s="26"/>
      <c r="K21" s="26"/>
      <c r="L21" s="26"/>
      <c r="M21" s="26"/>
    </row>
    <row r="22" spans="1:13" ht="15.75">
      <c r="A22" s="38" t="s">
        <v>41</v>
      </c>
      <c r="B22" s="46">
        <f>Rawdata!F16</f>
        <v>22</v>
      </c>
      <c r="C22" s="44">
        <f t="shared" si="0"/>
        <v>162.96296296296296</v>
      </c>
      <c r="D22" s="45"/>
      <c r="E22" s="38" t="s">
        <v>41</v>
      </c>
      <c r="F22" s="46">
        <f>Rawdata!G16</f>
        <v>153</v>
      </c>
      <c r="G22" s="44">
        <f t="shared" si="1"/>
        <v>141.7979610750695</v>
      </c>
      <c r="I22" s="25"/>
      <c r="J22" s="26"/>
      <c r="K22" s="26"/>
      <c r="L22" s="26"/>
      <c r="M22" s="26"/>
    </row>
    <row r="23" spans="1:13" ht="18.75">
      <c r="A23" s="38" t="s">
        <v>57</v>
      </c>
      <c r="B23" s="46">
        <f>Rawdata!F17</f>
        <v>23</v>
      </c>
      <c r="C23" s="44">
        <f t="shared" si="0"/>
        <v>170.37037037037038</v>
      </c>
      <c r="D23" s="45"/>
      <c r="E23" s="38" t="s">
        <v>57</v>
      </c>
      <c r="F23" s="46">
        <f>Rawdata!G17</f>
        <v>190</v>
      </c>
      <c r="G23" s="44">
        <f t="shared" si="1"/>
        <v>176.08897126969416</v>
      </c>
      <c r="I23" s="25"/>
      <c r="J23" s="26"/>
      <c r="K23" s="26"/>
      <c r="L23" s="26"/>
      <c r="M23" s="26"/>
    </row>
    <row r="24" spans="1:13" ht="15.75">
      <c r="A24" s="38" t="s">
        <v>11</v>
      </c>
      <c r="B24" s="46">
        <f>Rawdata!F18</f>
        <v>16</v>
      </c>
      <c r="C24" s="44">
        <f t="shared" si="0"/>
        <v>118.5185185185185</v>
      </c>
      <c r="D24" s="45"/>
      <c r="E24" s="38" t="s">
        <v>11</v>
      </c>
      <c r="F24" s="46">
        <f>Rawdata!G18</f>
        <v>98</v>
      </c>
      <c r="G24" s="44">
        <f t="shared" si="1"/>
        <v>90.82483781278961</v>
      </c>
      <c r="I24" s="25"/>
      <c r="J24" s="26"/>
      <c r="K24" s="26"/>
      <c r="L24" s="26"/>
      <c r="M24" s="26"/>
    </row>
    <row r="25" spans="1:13" ht="18.75">
      <c r="A25" s="38" t="s">
        <v>45</v>
      </c>
      <c r="B25" s="46">
        <f>Rawdata!F19</f>
        <v>37</v>
      </c>
      <c r="C25" s="44">
        <f t="shared" si="0"/>
        <v>274.0740740740741</v>
      </c>
      <c r="D25" s="45"/>
      <c r="E25" s="38" t="s">
        <v>45</v>
      </c>
      <c r="F25" s="46">
        <f>Rawdata!G19</f>
        <v>354</v>
      </c>
      <c r="G25" s="44">
        <f t="shared" si="1"/>
        <v>328.0815569972196</v>
      </c>
      <c r="I25" s="25"/>
      <c r="J25" s="26"/>
      <c r="K25" s="26"/>
      <c r="L25" s="26"/>
      <c r="M25" s="26"/>
    </row>
    <row r="26" spans="1:13" ht="15.75">
      <c r="A26" s="38" t="s">
        <v>19</v>
      </c>
      <c r="B26" s="46">
        <f>Rawdata!F20</f>
        <v>12</v>
      </c>
      <c r="C26" s="44">
        <f t="shared" si="0"/>
        <v>88.88888888888889</v>
      </c>
      <c r="D26" s="45"/>
      <c r="E26" s="38" t="s">
        <v>19</v>
      </c>
      <c r="F26" s="46">
        <f>Rawdata!G20</f>
        <v>140</v>
      </c>
      <c r="G26" s="44">
        <f t="shared" si="1"/>
        <v>129.74976830398518</v>
      </c>
      <c r="I26" s="25"/>
      <c r="J26" s="26"/>
      <c r="K26" s="26"/>
      <c r="L26" s="26"/>
      <c r="M26" s="26"/>
    </row>
    <row r="27" spans="1:13" ht="15.75">
      <c r="A27" s="38" t="s">
        <v>30</v>
      </c>
      <c r="B27" s="46">
        <f>Rawdata!F21</f>
        <v>35</v>
      </c>
      <c r="C27" s="44">
        <f t="shared" si="0"/>
        <v>259.25925925925924</v>
      </c>
      <c r="D27" s="45"/>
      <c r="E27" s="38" t="s">
        <v>30</v>
      </c>
      <c r="F27" s="46">
        <f>Rawdata!G21</f>
        <v>183</v>
      </c>
      <c r="G27" s="44">
        <f t="shared" si="1"/>
        <v>169.6014828544949</v>
      </c>
      <c r="I27" s="25"/>
      <c r="J27" s="26"/>
      <c r="K27" s="26"/>
      <c r="L27" s="26"/>
      <c r="M27" s="26"/>
    </row>
    <row r="28" spans="1:13" ht="15.75">
      <c r="A28" s="38" t="s">
        <v>12</v>
      </c>
      <c r="B28" s="46">
        <f>Rawdata!F22</f>
        <v>17</v>
      </c>
      <c r="C28" s="44">
        <f t="shared" si="0"/>
        <v>125.92592592592592</v>
      </c>
      <c r="D28" s="45"/>
      <c r="E28" s="38" t="s">
        <v>12</v>
      </c>
      <c r="F28" s="46">
        <f>Rawdata!G22</f>
        <v>144</v>
      </c>
      <c r="G28" s="44">
        <f t="shared" si="1"/>
        <v>133.4569045412419</v>
      </c>
      <c r="I28" s="25"/>
      <c r="J28" s="26"/>
      <c r="K28" s="26"/>
      <c r="L28" s="26"/>
      <c r="M28" s="26"/>
    </row>
    <row r="29" spans="1:13" ht="15.75">
      <c r="A29" s="38" t="s">
        <v>42</v>
      </c>
      <c r="B29" s="46">
        <f>Rawdata!F23</f>
        <v>37</v>
      </c>
      <c r="C29" s="44">
        <f t="shared" si="0"/>
        <v>274.0740740740741</v>
      </c>
      <c r="D29" s="45"/>
      <c r="E29" s="38" t="s">
        <v>42</v>
      </c>
      <c r="F29" s="46">
        <f>Rawdata!G23</f>
        <v>185</v>
      </c>
      <c r="G29" s="44">
        <f t="shared" si="1"/>
        <v>171.45505097312326</v>
      </c>
      <c r="I29" s="25"/>
      <c r="J29" s="26"/>
      <c r="K29" s="26"/>
      <c r="L29" s="26"/>
      <c r="M29" s="26"/>
    </row>
    <row r="30" spans="1:7" ht="15.75">
      <c r="A30" s="38" t="s">
        <v>43</v>
      </c>
      <c r="B30" s="46">
        <f>Rawdata!F24</f>
        <v>45</v>
      </c>
      <c r="C30" s="44">
        <f t="shared" si="0"/>
        <v>333.33333333333337</v>
      </c>
      <c r="D30" s="45"/>
      <c r="E30" s="38" t="s">
        <v>43</v>
      </c>
      <c r="F30" s="46">
        <f>Rawdata!G24</f>
        <v>209</v>
      </c>
      <c r="G30" s="44">
        <f t="shared" si="1"/>
        <v>193.69786839666355</v>
      </c>
    </row>
    <row r="31" spans="1:7" ht="15.75">
      <c r="A31" s="38" t="s">
        <v>34</v>
      </c>
      <c r="B31" s="46">
        <f>Rawdata!F25</f>
        <v>47</v>
      </c>
      <c r="C31" s="44">
        <f t="shared" si="0"/>
        <v>348.14814814814815</v>
      </c>
      <c r="D31" s="45"/>
      <c r="E31" s="38" t="s">
        <v>34</v>
      </c>
      <c r="F31" s="46">
        <f>Rawdata!G25</f>
        <v>107</v>
      </c>
      <c r="G31" s="44">
        <f t="shared" si="1"/>
        <v>99.16589434661724</v>
      </c>
    </row>
    <row r="32" spans="1:7" ht="15.75">
      <c r="A32" s="38" t="s">
        <v>14</v>
      </c>
      <c r="B32" s="46">
        <f>Rawdata!F26</f>
        <v>13.5</v>
      </c>
      <c r="C32" s="46">
        <f t="shared" si="0"/>
        <v>100</v>
      </c>
      <c r="D32" s="45"/>
      <c r="E32" s="38" t="s">
        <v>14</v>
      </c>
      <c r="F32" s="46">
        <f>Rawdata!G26</f>
        <v>107.9</v>
      </c>
      <c r="G32" s="44">
        <f t="shared" si="1"/>
        <v>100</v>
      </c>
    </row>
    <row r="33" spans="1:7" ht="15.75">
      <c r="A33" s="38" t="s">
        <v>63</v>
      </c>
      <c r="B33" s="46">
        <f>Rawdata!F27</f>
        <v>11</v>
      </c>
      <c r="C33" s="46">
        <f t="shared" si="0"/>
        <v>81.48148148148148</v>
      </c>
      <c r="D33" s="45"/>
      <c r="E33" s="38" t="s">
        <v>63</v>
      </c>
      <c r="F33" s="46">
        <f>Rawdata!G27</f>
        <v>234</v>
      </c>
      <c r="G33" s="44">
        <f t="shared" si="1"/>
        <v>216.86746987951807</v>
      </c>
    </row>
    <row r="34" spans="1:7" ht="15.75">
      <c r="A34" s="38" t="s">
        <v>26</v>
      </c>
      <c r="B34" s="46">
        <f>Rawdata!F28</f>
        <v>25</v>
      </c>
      <c r="C34" s="44">
        <f t="shared" si="0"/>
        <v>185.1851851851852</v>
      </c>
      <c r="D34" s="45"/>
      <c r="E34" s="38" t="s">
        <v>26</v>
      </c>
      <c r="F34" s="46">
        <f>Rawdata!G28</f>
        <v>204</v>
      </c>
      <c r="G34" s="44">
        <f t="shared" si="1"/>
        <v>189.06394810009266</v>
      </c>
    </row>
    <row r="35" spans="1:7" ht="15.75">
      <c r="A35" s="38" t="s">
        <v>9</v>
      </c>
      <c r="B35" s="46">
        <f>Rawdata!F29</f>
        <v>11</v>
      </c>
      <c r="C35" s="44">
        <f t="shared" si="0"/>
        <v>81.48148148148148</v>
      </c>
      <c r="D35" s="45"/>
      <c r="E35" s="38" t="s">
        <v>9</v>
      </c>
      <c r="F35" s="46">
        <f>Rawdata!G29</f>
        <v>120</v>
      </c>
      <c r="G35" s="44">
        <f t="shared" si="1"/>
        <v>111.21408711770158</v>
      </c>
    </row>
    <row r="36" spans="1:7" ht="15.75">
      <c r="A36" s="38" t="s">
        <v>23</v>
      </c>
      <c r="B36" s="46">
        <f>Rawdata!F30</f>
        <v>17</v>
      </c>
      <c r="C36" s="44">
        <f t="shared" si="0"/>
        <v>125.92592592592592</v>
      </c>
      <c r="D36" s="45"/>
      <c r="E36" s="38" t="s">
        <v>23</v>
      </c>
      <c r="F36" s="46">
        <f>Rawdata!G30</f>
        <v>140</v>
      </c>
      <c r="G36" s="44">
        <f t="shared" si="1"/>
        <v>129.74976830398518</v>
      </c>
    </row>
    <row r="37" spans="1:7" ht="15.75">
      <c r="A37" s="38" t="s">
        <v>44</v>
      </c>
      <c r="B37" s="46">
        <f>Rawdata!F31</f>
        <v>15</v>
      </c>
      <c r="C37" s="44">
        <f t="shared" si="0"/>
        <v>111.11111111111111</v>
      </c>
      <c r="D37" s="45"/>
      <c r="E37" s="38" t="s">
        <v>44</v>
      </c>
      <c r="F37" s="46">
        <f>Rawdata!G31</f>
        <v>125</v>
      </c>
      <c r="G37" s="44">
        <f t="shared" si="1"/>
        <v>115.84800741427246</v>
      </c>
    </row>
    <row r="38" spans="1:7" ht="18" customHeight="1">
      <c r="A38" s="38" t="s">
        <v>35</v>
      </c>
      <c r="B38" s="46">
        <f>Rawdata!F32</f>
        <v>35</v>
      </c>
      <c r="C38" s="44">
        <f t="shared" si="0"/>
        <v>259.25925925925924</v>
      </c>
      <c r="D38" s="45"/>
      <c r="E38" s="38" t="s">
        <v>35</v>
      </c>
      <c r="F38" s="46">
        <f>Rawdata!G32</f>
        <v>274</v>
      </c>
      <c r="G38" s="44">
        <f t="shared" si="1"/>
        <v>253.93883225208523</v>
      </c>
    </row>
    <row r="39" spans="1:7" ht="16.5" thickBot="1">
      <c r="A39" s="47" t="s">
        <v>31</v>
      </c>
      <c r="B39" s="48"/>
      <c r="C39" s="49"/>
      <c r="D39" s="38"/>
      <c r="E39" s="47" t="s">
        <v>32</v>
      </c>
      <c r="F39" s="48"/>
      <c r="G39" s="49"/>
    </row>
    <row r="40" spans="1:7" ht="15.75">
      <c r="A40" s="36"/>
      <c r="B40" s="39" t="s">
        <v>38</v>
      </c>
      <c r="C40" s="37"/>
      <c r="D40" s="38"/>
      <c r="E40" s="45"/>
      <c r="F40" s="39" t="s">
        <v>38</v>
      </c>
      <c r="G40" s="39"/>
    </row>
    <row r="41" spans="1:7" ht="15.75">
      <c r="A41" s="45"/>
      <c r="B41" s="35" t="s">
        <v>3</v>
      </c>
      <c r="C41" s="14" t="s">
        <v>4</v>
      </c>
      <c r="D41" s="38"/>
      <c r="E41" s="45"/>
      <c r="F41" s="35" t="s">
        <v>3</v>
      </c>
      <c r="G41" s="14" t="s">
        <v>4</v>
      </c>
    </row>
    <row r="42" spans="1:7" ht="15.75">
      <c r="A42" s="45"/>
      <c r="B42" s="13"/>
      <c r="C42" s="14" t="s">
        <v>5</v>
      </c>
      <c r="D42" s="38"/>
      <c r="E42" s="45"/>
      <c r="F42" s="13"/>
      <c r="G42" s="14" t="s">
        <v>5</v>
      </c>
    </row>
    <row r="43" spans="1:7" ht="15.75">
      <c r="A43" s="38" t="s">
        <v>27</v>
      </c>
      <c r="B43" s="46">
        <f>Rawdata!H4</f>
        <v>88</v>
      </c>
      <c r="C43" s="46">
        <f>B43/B$65*100</f>
        <v>142.16478190630048</v>
      </c>
      <c r="D43" s="38"/>
      <c r="E43" s="38" t="s">
        <v>27</v>
      </c>
      <c r="F43" s="46">
        <f>Rawdata!I4</f>
        <v>106</v>
      </c>
      <c r="G43" s="46">
        <f>F43/F$65*100</f>
        <v>156.57311669128507</v>
      </c>
    </row>
    <row r="44" spans="1:7" ht="15.75">
      <c r="A44" s="38" t="s">
        <v>28</v>
      </c>
      <c r="B44" s="46">
        <f>Rawdata!H5</f>
        <v>113</v>
      </c>
      <c r="C44" s="46">
        <f aca="true" t="shared" si="2" ref="C44:C71">B44/B$65*100</f>
        <v>182.5525040387722</v>
      </c>
      <c r="D44" s="38"/>
      <c r="E44" s="38" t="s">
        <v>28</v>
      </c>
      <c r="F44" s="46">
        <f>Rawdata!I5</f>
        <v>170</v>
      </c>
      <c r="G44" s="46">
        <f aca="true" t="shared" si="3" ref="G44:G71">F44/F$65*100</f>
        <v>251.10782865583454</v>
      </c>
    </row>
    <row r="45" spans="1:7" ht="15.75">
      <c r="A45" s="38" t="s">
        <v>25</v>
      </c>
      <c r="B45" s="46">
        <f>Rawdata!H6</f>
        <v>150</v>
      </c>
      <c r="C45" s="46">
        <f t="shared" si="2"/>
        <v>242.32633279483036</v>
      </c>
      <c r="D45" s="38"/>
      <c r="E45" s="38" t="s">
        <v>25</v>
      </c>
      <c r="F45" s="46">
        <f>Rawdata!I6</f>
        <v>153</v>
      </c>
      <c r="G45" s="46">
        <f t="shared" si="3"/>
        <v>225.9970457902511</v>
      </c>
    </row>
    <row r="46" spans="1:7" ht="15.75">
      <c r="A46" s="38" t="s">
        <v>48</v>
      </c>
      <c r="B46" s="46">
        <f>Rawdata!H7</f>
        <v>89</v>
      </c>
      <c r="C46" s="46">
        <f t="shared" si="2"/>
        <v>143.78029079159936</v>
      </c>
      <c r="D46" s="38"/>
      <c r="E46" s="38" t="s">
        <v>48</v>
      </c>
      <c r="F46" s="46">
        <f>Rawdata!I7</f>
        <v>129</v>
      </c>
      <c r="G46" s="46">
        <f t="shared" si="3"/>
        <v>190.54652880354504</v>
      </c>
    </row>
    <row r="47" spans="1:7" ht="15.75">
      <c r="A47" s="38" t="s">
        <v>21</v>
      </c>
      <c r="B47" s="46">
        <f>Rawdata!H8</f>
        <v>159</v>
      </c>
      <c r="C47" s="46">
        <f t="shared" si="2"/>
        <v>256.8659127625202</v>
      </c>
      <c r="D47" s="38"/>
      <c r="E47" s="38" t="s">
        <v>21</v>
      </c>
      <c r="F47" s="46">
        <f>Rawdata!I8</f>
        <v>150</v>
      </c>
      <c r="G47" s="46">
        <f t="shared" si="3"/>
        <v>221.56573116691285</v>
      </c>
    </row>
    <row r="48" spans="1:7" ht="15.75">
      <c r="A48" s="38" t="s">
        <v>40</v>
      </c>
      <c r="B48" s="46">
        <f>Rawdata!H9</f>
        <v>82</v>
      </c>
      <c r="C48" s="46">
        <f t="shared" si="2"/>
        <v>132.47172859450725</v>
      </c>
      <c r="D48" s="38"/>
      <c r="E48" s="38" t="s">
        <v>40</v>
      </c>
      <c r="F48" s="46">
        <f>Rawdata!I9</f>
        <v>130</v>
      </c>
      <c r="G48" s="46">
        <f t="shared" si="3"/>
        <v>192.02363367799114</v>
      </c>
    </row>
    <row r="49" spans="1:7" ht="15.75">
      <c r="A49" s="38" t="s">
        <v>22</v>
      </c>
      <c r="B49" s="46">
        <f>Rawdata!H10</f>
        <v>74</v>
      </c>
      <c r="C49" s="46">
        <f t="shared" si="2"/>
        <v>119.54765751211632</v>
      </c>
      <c r="D49" s="38"/>
      <c r="E49" s="38" t="s">
        <v>22</v>
      </c>
      <c r="F49" s="46">
        <f>Rawdata!I10</f>
        <v>126</v>
      </c>
      <c r="G49" s="46">
        <f t="shared" si="3"/>
        <v>186.11521418020678</v>
      </c>
    </row>
    <row r="50" spans="1:7" ht="15.75">
      <c r="A50" s="38" t="s">
        <v>29</v>
      </c>
      <c r="B50" s="46">
        <f>Rawdata!H11</f>
        <v>130</v>
      </c>
      <c r="C50" s="46">
        <f t="shared" si="2"/>
        <v>210.016155088853</v>
      </c>
      <c r="D50" s="38"/>
      <c r="E50" s="38" t="s">
        <v>29</v>
      </c>
      <c r="F50" s="46">
        <f>Rawdata!I11</f>
        <v>139</v>
      </c>
      <c r="G50" s="46">
        <f t="shared" si="3"/>
        <v>205.3175775480059</v>
      </c>
    </row>
    <row r="51" spans="1:7" ht="15.75">
      <c r="A51" s="38" t="s">
        <v>24</v>
      </c>
      <c r="B51" s="46">
        <f>Rawdata!H12</f>
        <v>76</v>
      </c>
      <c r="C51" s="46">
        <f t="shared" si="2"/>
        <v>122.77867528271406</v>
      </c>
      <c r="D51" s="38"/>
      <c r="E51" s="38" t="s">
        <v>24</v>
      </c>
      <c r="F51" s="46">
        <f>Rawdata!I12</f>
        <v>88</v>
      </c>
      <c r="G51" s="46">
        <f t="shared" si="3"/>
        <v>129.98522895125552</v>
      </c>
    </row>
    <row r="52" spans="1:7" ht="18.75">
      <c r="A52" s="38" t="s">
        <v>56</v>
      </c>
      <c r="B52" s="46">
        <f>Rawdata!H13</f>
        <v>196</v>
      </c>
      <c r="C52" s="46">
        <f t="shared" si="2"/>
        <v>316.6397415185783</v>
      </c>
      <c r="D52" s="38"/>
      <c r="E52" s="38" t="s">
        <v>56</v>
      </c>
      <c r="F52" s="46">
        <f>Rawdata!I13</f>
        <v>234</v>
      </c>
      <c r="G52" s="46">
        <f t="shared" si="3"/>
        <v>345.642540620384</v>
      </c>
    </row>
    <row r="53" spans="1:7" ht="15.75">
      <c r="A53" s="38" t="s">
        <v>17</v>
      </c>
      <c r="B53" s="46">
        <f>Rawdata!H14</f>
        <v>170</v>
      </c>
      <c r="C53" s="46">
        <f t="shared" si="2"/>
        <v>274.6365105008078</v>
      </c>
      <c r="D53" s="38"/>
      <c r="E53" s="38" t="s">
        <v>17</v>
      </c>
      <c r="F53" s="46">
        <f>Rawdata!I14</f>
        <v>149</v>
      </c>
      <c r="G53" s="46">
        <f t="shared" si="3"/>
        <v>220.08862629246676</v>
      </c>
    </row>
    <row r="54" spans="1:7" ht="15.75">
      <c r="A54" s="38" t="s">
        <v>33</v>
      </c>
      <c r="B54" s="46">
        <f>Rawdata!H15</f>
        <v>97</v>
      </c>
      <c r="C54" s="46">
        <f t="shared" si="2"/>
        <v>156.7043618739903</v>
      </c>
      <c r="D54" s="38"/>
      <c r="E54" s="38" t="s">
        <v>33</v>
      </c>
      <c r="F54" s="46">
        <f>Rawdata!I15</f>
        <v>118</v>
      </c>
      <c r="G54" s="46">
        <f t="shared" si="3"/>
        <v>174.2983751846381</v>
      </c>
    </row>
    <row r="55" spans="1:7" ht="15.75">
      <c r="A55" s="38" t="s">
        <v>41</v>
      </c>
      <c r="B55" s="46">
        <f>Rawdata!H16</f>
        <v>90</v>
      </c>
      <c r="C55" s="46">
        <f t="shared" si="2"/>
        <v>145.3957996768982</v>
      </c>
      <c r="D55" s="38"/>
      <c r="E55" s="38" t="s">
        <v>41</v>
      </c>
      <c r="F55" s="46">
        <f>Rawdata!I16</f>
        <v>138</v>
      </c>
      <c r="G55" s="46">
        <f t="shared" si="3"/>
        <v>203.84047267355982</v>
      </c>
    </row>
    <row r="56" spans="1:7" ht="18.75">
      <c r="A56" s="38" t="s">
        <v>57</v>
      </c>
      <c r="B56" s="46">
        <f>Rawdata!H17</f>
        <v>110</v>
      </c>
      <c r="C56" s="46">
        <f t="shared" si="2"/>
        <v>177.7059773828756</v>
      </c>
      <c r="D56" s="38"/>
      <c r="E56" s="38" t="s">
        <v>57</v>
      </c>
      <c r="F56" s="46">
        <f>Rawdata!I17</f>
        <v>133</v>
      </c>
      <c r="G56" s="46">
        <f t="shared" si="3"/>
        <v>196.45494830132938</v>
      </c>
    </row>
    <row r="57" spans="1:7" ht="15.75">
      <c r="A57" s="38" t="s">
        <v>11</v>
      </c>
      <c r="B57" s="46">
        <f>Rawdata!H18</f>
        <v>58</v>
      </c>
      <c r="C57" s="46">
        <f t="shared" si="2"/>
        <v>93.69951534733441</v>
      </c>
      <c r="D57" s="38"/>
      <c r="E57" s="38" t="s">
        <v>11</v>
      </c>
      <c r="F57" s="46">
        <f>Rawdata!I18</f>
        <v>158</v>
      </c>
      <c r="G57" s="46">
        <f t="shared" si="3"/>
        <v>233.38257016248153</v>
      </c>
    </row>
    <row r="58" spans="1:7" ht="18.75">
      <c r="A58" s="38" t="s">
        <v>45</v>
      </c>
      <c r="B58" s="46">
        <f>Rawdata!H19</f>
        <v>166</v>
      </c>
      <c r="C58" s="46">
        <f t="shared" si="2"/>
        <v>268.17447495961227</v>
      </c>
      <c r="D58" s="38"/>
      <c r="E58" s="38" t="s">
        <v>45</v>
      </c>
      <c r="F58" s="46">
        <f>Rawdata!I19</f>
        <v>81</v>
      </c>
      <c r="G58" s="46">
        <f t="shared" si="3"/>
        <v>119.64549483013293</v>
      </c>
    </row>
    <row r="59" spans="1:7" ht="15.75">
      <c r="A59" s="38" t="s">
        <v>19</v>
      </c>
      <c r="B59" s="46">
        <f>Rawdata!H20</f>
        <v>52</v>
      </c>
      <c r="C59" s="46">
        <f t="shared" si="2"/>
        <v>84.00646203554119</v>
      </c>
      <c r="D59" s="38"/>
      <c r="E59" s="38" t="s">
        <v>19</v>
      </c>
      <c r="F59" s="46">
        <f>Rawdata!I20</f>
        <v>97</v>
      </c>
      <c r="G59" s="46">
        <f t="shared" si="3"/>
        <v>143.2791728212703</v>
      </c>
    </row>
    <row r="60" spans="1:7" ht="15.75">
      <c r="A60" s="38" t="s">
        <v>30</v>
      </c>
      <c r="B60" s="46">
        <f>Rawdata!H21</f>
        <v>101</v>
      </c>
      <c r="C60" s="46">
        <f t="shared" si="2"/>
        <v>163.1663974151858</v>
      </c>
      <c r="D60" s="38"/>
      <c r="E60" s="38" t="s">
        <v>30</v>
      </c>
      <c r="F60" s="46">
        <f>Rawdata!I21</f>
        <v>130</v>
      </c>
      <c r="G60" s="46">
        <f t="shared" si="3"/>
        <v>192.02363367799114</v>
      </c>
    </row>
    <row r="61" spans="1:7" ht="15.75">
      <c r="A61" s="38" t="s">
        <v>12</v>
      </c>
      <c r="B61" s="46">
        <f>Rawdata!H22</f>
        <v>68</v>
      </c>
      <c r="C61" s="46">
        <f t="shared" si="2"/>
        <v>109.85460420032311</v>
      </c>
      <c r="D61" s="38"/>
      <c r="E61" s="38" t="s">
        <v>12</v>
      </c>
      <c r="F61" s="46">
        <f>Rawdata!I22</f>
        <v>76</v>
      </c>
      <c r="G61" s="46">
        <f t="shared" si="3"/>
        <v>112.2599704579025</v>
      </c>
    </row>
    <row r="62" spans="1:7" ht="15.75">
      <c r="A62" s="38" t="s">
        <v>42</v>
      </c>
      <c r="B62" s="46">
        <f>Rawdata!H23</f>
        <v>170</v>
      </c>
      <c r="C62" s="46">
        <f t="shared" si="2"/>
        <v>274.6365105008078</v>
      </c>
      <c r="D62" s="38"/>
      <c r="E62" s="38" t="s">
        <v>42</v>
      </c>
      <c r="F62" s="46">
        <f>Rawdata!I23</f>
        <v>200</v>
      </c>
      <c r="G62" s="46">
        <f t="shared" si="3"/>
        <v>295.4209748892171</v>
      </c>
    </row>
    <row r="63" spans="1:7" ht="15.75">
      <c r="A63" s="38" t="s">
        <v>43</v>
      </c>
      <c r="B63" s="46">
        <f>Rawdata!H24</f>
        <v>167</v>
      </c>
      <c r="C63" s="46">
        <f t="shared" si="2"/>
        <v>269.78998384491115</v>
      </c>
      <c r="D63" s="38"/>
      <c r="E63" s="38" t="s">
        <v>43</v>
      </c>
      <c r="F63" s="46">
        <f>Rawdata!I24</f>
        <v>173</v>
      </c>
      <c r="G63" s="46">
        <f t="shared" si="3"/>
        <v>255.5391432791728</v>
      </c>
    </row>
    <row r="64" spans="1:7" ht="15.75">
      <c r="A64" s="38" t="s">
        <v>34</v>
      </c>
      <c r="B64" s="46">
        <f>Rawdata!H25</f>
        <v>160</v>
      </c>
      <c r="C64" s="46">
        <f t="shared" si="2"/>
        <v>258.48142164781905</v>
      </c>
      <c r="D64" s="38"/>
      <c r="E64" s="38" t="s">
        <v>34</v>
      </c>
      <c r="F64" s="46">
        <f>Rawdata!I25</f>
        <v>414</v>
      </c>
      <c r="G64" s="46">
        <f t="shared" si="3"/>
        <v>611.5214180206794</v>
      </c>
    </row>
    <row r="65" spans="1:7" ht="15.75">
      <c r="A65" s="38" t="s">
        <v>14</v>
      </c>
      <c r="B65" s="46">
        <f>Rawdata!H26</f>
        <v>61.9</v>
      </c>
      <c r="C65" s="46">
        <f t="shared" si="2"/>
        <v>100</v>
      </c>
      <c r="D65" s="38"/>
      <c r="E65" s="38" t="s">
        <v>14</v>
      </c>
      <c r="F65" s="46">
        <f>Rawdata!I26</f>
        <v>67.7</v>
      </c>
      <c r="G65" s="46">
        <f t="shared" si="3"/>
        <v>100</v>
      </c>
    </row>
    <row r="66" spans="1:7" ht="15.75">
      <c r="A66" s="38" t="s">
        <v>63</v>
      </c>
      <c r="B66" s="46">
        <f>Rawdata!H27</f>
        <v>138</v>
      </c>
      <c r="C66" s="46">
        <f t="shared" si="2"/>
        <v>222.94022617124395</v>
      </c>
      <c r="D66" s="38"/>
      <c r="E66" s="38" t="s">
        <v>63</v>
      </c>
      <c r="F66" s="46">
        <f>Rawdata!I27</f>
        <v>173</v>
      </c>
      <c r="G66" s="46">
        <f t="shared" si="3"/>
        <v>255.5391432791728</v>
      </c>
    </row>
    <row r="67" spans="1:7" ht="15.75">
      <c r="A67" s="38" t="s">
        <v>26</v>
      </c>
      <c r="B67" s="46">
        <f>Rawdata!H28</f>
        <v>140</v>
      </c>
      <c r="C67" s="46">
        <f t="shared" si="2"/>
        <v>226.17124394184168</v>
      </c>
      <c r="D67" s="38"/>
      <c r="E67" s="38" t="s">
        <v>26</v>
      </c>
      <c r="F67" s="46">
        <f>Rawdata!I28</f>
        <v>120</v>
      </c>
      <c r="G67" s="46">
        <f t="shared" si="3"/>
        <v>177.25258493353027</v>
      </c>
    </row>
    <row r="68" spans="1:7" ht="15.75">
      <c r="A68" s="38" t="s">
        <v>9</v>
      </c>
      <c r="B68" s="46">
        <f>Rawdata!H29</f>
        <v>58</v>
      </c>
      <c r="C68" s="46">
        <f t="shared" si="2"/>
        <v>93.69951534733441</v>
      </c>
      <c r="D68" s="38"/>
      <c r="E68" s="38" t="s">
        <v>9</v>
      </c>
      <c r="F68" s="46">
        <f>Rawdata!I29</f>
        <v>79</v>
      </c>
      <c r="G68" s="46">
        <f t="shared" si="3"/>
        <v>116.69128508124076</v>
      </c>
    </row>
    <row r="69" spans="1:7" ht="15.75">
      <c r="A69" s="38" t="s">
        <v>23</v>
      </c>
      <c r="B69" s="46">
        <f>Rawdata!H30</f>
        <v>66</v>
      </c>
      <c r="C69" s="46">
        <f t="shared" si="2"/>
        <v>106.62358642972536</v>
      </c>
      <c r="D69" s="38"/>
      <c r="E69" s="38" t="s">
        <v>23</v>
      </c>
      <c r="F69" s="46">
        <f>Rawdata!I30</f>
        <v>94</v>
      </c>
      <c r="G69" s="46">
        <f t="shared" si="3"/>
        <v>138.84785819793203</v>
      </c>
    </row>
    <row r="70" spans="1:7" ht="15.75">
      <c r="A70" s="38" t="s">
        <v>44</v>
      </c>
      <c r="B70" s="46">
        <f>Rawdata!H31</f>
        <v>58</v>
      </c>
      <c r="C70" s="46">
        <f t="shared" si="2"/>
        <v>93.69951534733441</v>
      </c>
      <c r="D70" s="38"/>
      <c r="E70" s="38" t="s">
        <v>44</v>
      </c>
      <c r="F70" s="46">
        <f>Rawdata!I31</f>
        <v>70</v>
      </c>
      <c r="G70" s="46">
        <f t="shared" si="3"/>
        <v>103.39734121122599</v>
      </c>
    </row>
    <row r="71" spans="1:7" ht="15.75">
      <c r="A71" s="38" t="s">
        <v>35</v>
      </c>
      <c r="B71" s="46">
        <f>Rawdata!H32</f>
        <v>151</v>
      </c>
      <c r="C71" s="46">
        <f t="shared" si="2"/>
        <v>243.94184168012924</v>
      </c>
      <c r="D71" s="38"/>
      <c r="E71" s="38" t="s">
        <v>35</v>
      </c>
      <c r="F71" s="46">
        <f>Rawdata!I32</f>
        <v>186</v>
      </c>
      <c r="G71" s="46">
        <f t="shared" si="3"/>
        <v>274.7415066469719</v>
      </c>
    </row>
    <row r="72" spans="1:4" s="16" customFormat="1" ht="15" customHeight="1">
      <c r="A72" s="15" t="s">
        <v>59</v>
      </c>
      <c r="D72" s="17"/>
    </row>
    <row r="73" spans="1:4" s="16" customFormat="1" ht="12">
      <c r="A73" s="15" t="s">
        <v>47</v>
      </c>
      <c r="D73" s="17"/>
    </row>
    <row r="74" spans="1:4" s="16" customFormat="1" ht="12">
      <c r="A74" s="15"/>
      <c r="D74" s="17"/>
    </row>
    <row r="75" spans="1:4" s="16" customFormat="1" ht="12">
      <c r="A75" s="15"/>
      <c r="D75" s="17"/>
    </row>
    <row r="76" spans="1:4" s="16" customFormat="1" ht="12">
      <c r="A76" s="15"/>
      <c r="D76" s="17"/>
    </row>
    <row r="79" spans="1:101" s="30" customFormat="1" ht="12.7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CV79" s="31"/>
      <c r="CW79" s="32"/>
    </row>
    <row r="80" ht="12.75">
      <c r="A80" s="28"/>
    </row>
    <row r="81" ht="12.75">
      <c r="A81" s="33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50" r:id="rId1"/>
  <headerFooter alignWithMargins="0">
    <oddFooter>&amp;C&amp;"Times New Roman,Regular"&amp;13 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2">
      <selection activeCell="F26" sqref="F26"/>
    </sheetView>
  </sheetViews>
  <sheetFormatPr defaultColWidth="9.140625" defaultRowHeight="12.75"/>
  <cols>
    <col min="1" max="1" width="18.7109375" style="24" customWidth="1"/>
    <col min="2" max="5" width="9.140625" style="24" customWidth="1"/>
    <col min="6" max="6" width="8.00390625" style="0" customWidth="1"/>
    <col min="10" max="10" width="10.57421875" style="0" bestFit="1" customWidth="1"/>
    <col min="11" max="11" width="11.57421875" style="0" bestFit="1" customWidth="1"/>
    <col min="12" max="13" width="10.57421875" style="0" bestFit="1" customWidth="1"/>
  </cols>
  <sheetData>
    <row r="1" ht="12.75">
      <c r="A1" s="50" t="s">
        <v>55</v>
      </c>
    </row>
    <row r="2" spans="1:7" ht="12.75">
      <c r="A2" s="50"/>
      <c r="C2" s="51" t="s">
        <v>6</v>
      </c>
      <c r="G2" s="52" t="s">
        <v>58</v>
      </c>
    </row>
    <row r="3" spans="1:9" ht="29.25" customHeight="1">
      <c r="A3" s="21"/>
      <c r="B3" s="22" t="s">
        <v>13</v>
      </c>
      <c r="C3" s="22" t="s">
        <v>15</v>
      </c>
      <c r="D3" s="22" t="s">
        <v>16</v>
      </c>
      <c r="E3" s="22" t="s">
        <v>39</v>
      </c>
      <c r="F3" s="22" t="s">
        <v>13</v>
      </c>
      <c r="G3" s="22" t="s">
        <v>15</v>
      </c>
      <c r="H3" s="22" t="s">
        <v>16</v>
      </c>
      <c r="I3" s="22" t="s">
        <v>39</v>
      </c>
    </row>
    <row r="4" spans="1:11" ht="14.25" customHeight="1">
      <c r="A4" s="40" t="s">
        <v>27</v>
      </c>
      <c r="B4" s="56">
        <v>2.1</v>
      </c>
      <c r="C4" s="56">
        <v>16.7</v>
      </c>
      <c r="D4" s="56">
        <v>8.8</v>
      </c>
      <c r="E4" s="56">
        <v>10.6</v>
      </c>
      <c r="F4" s="53">
        <f>SUM(B4*10)</f>
        <v>21</v>
      </c>
      <c r="G4" s="53">
        <f>SUM(C4*10)</f>
        <v>167</v>
      </c>
      <c r="H4" s="53">
        <f>SUM(D4*10)</f>
        <v>88</v>
      </c>
      <c r="I4" s="53">
        <f>SUM(E4*10)</f>
        <v>106</v>
      </c>
      <c r="K4" s="52"/>
    </row>
    <row r="5" spans="1:11" ht="14.25" customHeight="1">
      <c r="A5" s="40" t="s">
        <v>28</v>
      </c>
      <c r="B5" s="56">
        <v>1.9</v>
      </c>
      <c r="C5" s="56">
        <v>22.5</v>
      </c>
      <c r="D5" s="56">
        <v>11.3</v>
      </c>
      <c r="E5" s="56">
        <v>17</v>
      </c>
      <c r="F5" s="53">
        <f aca="true" t="shared" si="0" ref="F5:F32">SUM(B5*10)</f>
        <v>19</v>
      </c>
      <c r="G5" s="53">
        <f aca="true" t="shared" si="1" ref="G5:G32">SUM(C5*10)</f>
        <v>225</v>
      </c>
      <c r="H5" s="53">
        <f aca="true" t="shared" si="2" ref="H5:H32">SUM(D5*10)</f>
        <v>113</v>
      </c>
      <c r="I5" s="53">
        <f aca="true" t="shared" si="3" ref="I5:I32">SUM(E5*10)</f>
        <v>170</v>
      </c>
      <c r="K5" s="57">
        <v>2000</v>
      </c>
    </row>
    <row r="6" spans="1:11" ht="14.25" customHeight="1">
      <c r="A6" s="40" t="s">
        <v>25</v>
      </c>
      <c r="B6" s="58">
        <v>3.5</v>
      </c>
      <c r="C6" s="58">
        <v>26.3</v>
      </c>
      <c r="D6" s="58">
        <v>15</v>
      </c>
      <c r="E6" s="58">
        <v>15.3</v>
      </c>
      <c r="F6" s="63">
        <f t="shared" si="0"/>
        <v>35</v>
      </c>
      <c r="G6" s="63">
        <f t="shared" si="1"/>
        <v>263</v>
      </c>
      <c r="H6" s="63">
        <f t="shared" si="2"/>
        <v>150</v>
      </c>
      <c r="I6" s="63">
        <f t="shared" si="3"/>
        <v>153</v>
      </c>
      <c r="K6" s="60">
        <v>1999</v>
      </c>
    </row>
    <row r="7" spans="1:9" ht="14.25" customHeight="1">
      <c r="A7" s="40" t="s">
        <v>48</v>
      </c>
      <c r="B7" s="58">
        <v>2.8</v>
      </c>
      <c r="C7" s="58">
        <v>16.6</v>
      </c>
      <c r="D7" s="58">
        <v>8.9</v>
      </c>
      <c r="E7" s="58">
        <v>12.9</v>
      </c>
      <c r="F7" s="63">
        <f t="shared" si="0"/>
        <v>28</v>
      </c>
      <c r="G7" s="63">
        <f t="shared" si="1"/>
        <v>166</v>
      </c>
      <c r="H7" s="63">
        <f t="shared" si="2"/>
        <v>89</v>
      </c>
      <c r="I7" s="63">
        <f t="shared" si="3"/>
        <v>129</v>
      </c>
    </row>
    <row r="8" spans="1:9" ht="14.25" customHeight="1">
      <c r="A8" s="40" t="s">
        <v>21</v>
      </c>
      <c r="B8" s="56">
        <v>2.8</v>
      </c>
      <c r="C8" s="56">
        <v>17.2</v>
      </c>
      <c r="D8" s="56">
        <v>15.9</v>
      </c>
      <c r="E8" s="56">
        <v>15</v>
      </c>
      <c r="F8" s="53">
        <f t="shared" si="0"/>
        <v>28</v>
      </c>
      <c r="G8" s="53">
        <f t="shared" si="1"/>
        <v>172</v>
      </c>
      <c r="H8" s="53">
        <f t="shared" si="2"/>
        <v>159</v>
      </c>
      <c r="I8" s="53">
        <f t="shared" si="3"/>
        <v>150</v>
      </c>
    </row>
    <row r="9" spans="1:9" ht="14.25" customHeight="1">
      <c r="A9" s="40" t="s">
        <v>40</v>
      </c>
      <c r="B9" s="56">
        <v>1.3</v>
      </c>
      <c r="C9" s="56">
        <v>17</v>
      </c>
      <c r="D9" s="56">
        <v>8.2</v>
      </c>
      <c r="E9" s="56">
        <v>13</v>
      </c>
      <c r="F9" s="53">
        <f t="shared" si="0"/>
        <v>13</v>
      </c>
      <c r="G9" s="53">
        <f t="shared" si="1"/>
        <v>170</v>
      </c>
      <c r="H9" s="53">
        <f t="shared" si="2"/>
        <v>82</v>
      </c>
      <c r="I9" s="53">
        <f t="shared" si="3"/>
        <v>130</v>
      </c>
    </row>
    <row r="10" spans="1:9" ht="14.25" customHeight="1">
      <c r="A10" s="40" t="s">
        <v>22</v>
      </c>
      <c r="B10" s="56">
        <v>1.9</v>
      </c>
      <c r="C10" s="56">
        <v>13.4</v>
      </c>
      <c r="D10" s="56">
        <v>7.4</v>
      </c>
      <c r="E10" s="56">
        <v>12.6</v>
      </c>
      <c r="F10" s="53">
        <f t="shared" si="0"/>
        <v>19</v>
      </c>
      <c r="G10" s="53">
        <f t="shared" si="1"/>
        <v>134</v>
      </c>
      <c r="H10" s="53">
        <f t="shared" si="2"/>
        <v>74</v>
      </c>
      <c r="I10" s="53">
        <f t="shared" si="3"/>
        <v>126</v>
      </c>
    </row>
    <row r="11" spans="1:9" ht="14.25" customHeight="1">
      <c r="A11" s="40" t="s">
        <v>29</v>
      </c>
      <c r="B11" s="56">
        <v>2.3</v>
      </c>
      <c r="C11" s="56">
        <v>25.4</v>
      </c>
      <c r="D11" s="56">
        <v>13</v>
      </c>
      <c r="E11" s="56">
        <v>13.9</v>
      </c>
      <c r="F11" s="53">
        <f t="shared" si="0"/>
        <v>23</v>
      </c>
      <c r="G11" s="53">
        <f t="shared" si="1"/>
        <v>254</v>
      </c>
      <c r="H11" s="53">
        <f t="shared" si="2"/>
        <v>130</v>
      </c>
      <c r="I11" s="53">
        <f t="shared" si="3"/>
        <v>139</v>
      </c>
    </row>
    <row r="12" spans="1:9" ht="14.25" customHeight="1">
      <c r="A12" s="40" t="s">
        <v>24</v>
      </c>
      <c r="B12" s="56">
        <v>1.7</v>
      </c>
      <c r="C12" s="56">
        <v>19.9</v>
      </c>
      <c r="D12" s="56">
        <v>7.6</v>
      </c>
      <c r="E12" s="56">
        <v>8.8</v>
      </c>
      <c r="F12" s="53">
        <f t="shared" si="0"/>
        <v>17</v>
      </c>
      <c r="G12" s="53">
        <f t="shared" si="1"/>
        <v>199</v>
      </c>
      <c r="H12" s="53">
        <f t="shared" si="2"/>
        <v>76</v>
      </c>
      <c r="I12" s="53">
        <f t="shared" si="3"/>
        <v>88</v>
      </c>
    </row>
    <row r="13" spans="1:9" ht="14.25" customHeight="1">
      <c r="A13" s="40" t="s">
        <v>49</v>
      </c>
      <c r="B13" s="59">
        <v>3.3</v>
      </c>
      <c r="C13" s="59">
        <v>32.7</v>
      </c>
      <c r="D13" s="59">
        <v>19.6</v>
      </c>
      <c r="E13" s="59">
        <v>23.4</v>
      </c>
      <c r="F13" s="64">
        <f t="shared" si="0"/>
        <v>33</v>
      </c>
      <c r="G13" s="64">
        <f t="shared" si="1"/>
        <v>327</v>
      </c>
      <c r="H13" s="64">
        <f t="shared" si="2"/>
        <v>196</v>
      </c>
      <c r="I13" s="64">
        <f t="shared" si="3"/>
        <v>234</v>
      </c>
    </row>
    <row r="14" spans="1:9" ht="14.25" customHeight="1">
      <c r="A14" s="40" t="s">
        <v>17</v>
      </c>
      <c r="B14" s="56">
        <v>3.1</v>
      </c>
      <c r="C14" s="56">
        <v>13.5</v>
      </c>
      <c r="D14" s="56">
        <v>17</v>
      </c>
      <c r="E14" s="56">
        <v>14.9</v>
      </c>
      <c r="F14" s="53">
        <f t="shared" si="0"/>
        <v>31</v>
      </c>
      <c r="G14" s="53">
        <f t="shared" si="1"/>
        <v>135</v>
      </c>
      <c r="H14" s="53">
        <f t="shared" si="2"/>
        <v>170</v>
      </c>
      <c r="I14" s="53">
        <f t="shared" si="3"/>
        <v>149</v>
      </c>
    </row>
    <row r="15" spans="1:9" ht="14.25" customHeight="1">
      <c r="A15" s="40" t="s">
        <v>33</v>
      </c>
      <c r="B15" s="56">
        <v>8.1</v>
      </c>
      <c r="C15" s="56">
        <v>9.3</v>
      </c>
      <c r="D15" s="56">
        <v>9.7</v>
      </c>
      <c r="E15" s="56">
        <v>11.8</v>
      </c>
      <c r="F15" s="53">
        <f t="shared" si="0"/>
        <v>81</v>
      </c>
      <c r="G15" s="53">
        <f t="shared" si="1"/>
        <v>93</v>
      </c>
      <c r="H15" s="53">
        <f t="shared" si="2"/>
        <v>97</v>
      </c>
      <c r="I15" s="53">
        <f t="shared" si="3"/>
        <v>118</v>
      </c>
    </row>
    <row r="16" spans="1:9" ht="14.25" customHeight="1">
      <c r="A16" s="40" t="s">
        <v>41</v>
      </c>
      <c r="B16" s="56">
        <v>2.2</v>
      </c>
      <c r="C16" s="56">
        <v>15.3</v>
      </c>
      <c r="D16" s="56">
        <v>9</v>
      </c>
      <c r="E16" s="56">
        <v>13.8</v>
      </c>
      <c r="F16" s="53">
        <f t="shared" si="0"/>
        <v>22</v>
      </c>
      <c r="G16" s="53">
        <f t="shared" si="1"/>
        <v>153</v>
      </c>
      <c r="H16" s="53">
        <f t="shared" si="2"/>
        <v>90</v>
      </c>
      <c r="I16" s="53">
        <f t="shared" si="3"/>
        <v>138</v>
      </c>
    </row>
    <row r="17" spans="1:9" ht="14.25" customHeight="1">
      <c r="A17" s="40" t="s">
        <v>36</v>
      </c>
      <c r="B17" s="58">
        <v>2.3</v>
      </c>
      <c r="C17" s="58">
        <v>19</v>
      </c>
      <c r="D17" s="58">
        <v>11</v>
      </c>
      <c r="E17" s="58">
        <v>13.3</v>
      </c>
      <c r="F17" s="63">
        <f t="shared" si="0"/>
        <v>23</v>
      </c>
      <c r="G17" s="63">
        <f t="shared" si="1"/>
        <v>190</v>
      </c>
      <c r="H17" s="63">
        <f t="shared" si="2"/>
        <v>110</v>
      </c>
      <c r="I17" s="63">
        <f t="shared" si="3"/>
        <v>133</v>
      </c>
    </row>
    <row r="18" spans="1:9" ht="14.25" customHeight="1">
      <c r="A18" s="40" t="s">
        <v>11</v>
      </c>
      <c r="B18" s="56">
        <v>1.6</v>
      </c>
      <c r="C18" s="56">
        <v>9.8</v>
      </c>
      <c r="D18" s="56">
        <v>5.8</v>
      </c>
      <c r="E18" s="56">
        <v>15.8</v>
      </c>
      <c r="F18" s="53">
        <f t="shared" si="0"/>
        <v>16</v>
      </c>
      <c r="G18" s="53">
        <f t="shared" si="1"/>
        <v>98</v>
      </c>
      <c r="H18" s="53">
        <f t="shared" si="2"/>
        <v>58</v>
      </c>
      <c r="I18" s="53">
        <f t="shared" si="3"/>
        <v>158</v>
      </c>
    </row>
    <row r="19" spans="1:9" ht="14.25" customHeight="1">
      <c r="A19" s="40" t="s">
        <v>50</v>
      </c>
      <c r="B19" s="58">
        <v>3.7</v>
      </c>
      <c r="C19" s="58">
        <v>35.4</v>
      </c>
      <c r="D19" s="58">
        <v>16.6</v>
      </c>
      <c r="E19" s="58">
        <v>8.1</v>
      </c>
      <c r="F19" s="63">
        <f t="shared" si="0"/>
        <v>37</v>
      </c>
      <c r="G19" s="63">
        <f t="shared" si="1"/>
        <v>354</v>
      </c>
      <c r="H19" s="63">
        <f t="shared" si="2"/>
        <v>166</v>
      </c>
      <c r="I19" s="63">
        <f t="shared" si="3"/>
        <v>81</v>
      </c>
    </row>
    <row r="20" spans="1:13" ht="14.25" customHeight="1">
      <c r="A20" s="40" t="s">
        <v>19</v>
      </c>
      <c r="B20" s="56">
        <v>1.2</v>
      </c>
      <c r="C20" s="56">
        <v>14</v>
      </c>
      <c r="D20" s="56">
        <v>5.2</v>
      </c>
      <c r="E20" s="56">
        <v>9.7</v>
      </c>
      <c r="F20" s="53">
        <f t="shared" si="0"/>
        <v>12</v>
      </c>
      <c r="G20" s="53">
        <f t="shared" si="1"/>
        <v>140</v>
      </c>
      <c r="H20" s="53">
        <f t="shared" si="2"/>
        <v>52</v>
      </c>
      <c r="I20" s="53">
        <f t="shared" si="3"/>
        <v>97</v>
      </c>
      <c r="J20" s="61"/>
      <c r="K20" s="61"/>
      <c r="L20" s="61"/>
      <c r="M20" s="61"/>
    </row>
    <row r="21" spans="1:9" ht="14.25" customHeight="1">
      <c r="A21" s="40" t="s">
        <v>30</v>
      </c>
      <c r="B21" s="56">
        <v>3.5</v>
      </c>
      <c r="C21" s="56">
        <v>18.3</v>
      </c>
      <c r="D21" s="56">
        <v>10.1</v>
      </c>
      <c r="E21" s="56">
        <v>13</v>
      </c>
      <c r="F21" s="53">
        <f t="shared" si="0"/>
        <v>35</v>
      </c>
      <c r="G21" s="53">
        <f t="shared" si="1"/>
        <v>183</v>
      </c>
      <c r="H21" s="53">
        <f t="shared" si="2"/>
        <v>101</v>
      </c>
      <c r="I21" s="53">
        <f t="shared" si="3"/>
        <v>130</v>
      </c>
    </row>
    <row r="22" spans="1:9" ht="14.25" customHeight="1">
      <c r="A22" s="40" t="s">
        <v>12</v>
      </c>
      <c r="B22" s="56">
        <v>1.7</v>
      </c>
      <c r="C22" s="56">
        <v>14.4</v>
      </c>
      <c r="D22" s="56">
        <v>6.8</v>
      </c>
      <c r="E22" s="56">
        <v>7.6</v>
      </c>
      <c r="F22" s="53">
        <f t="shared" si="0"/>
        <v>17</v>
      </c>
      <c r="G22" s="53">
        <f t="shared" si="1"/>
        <v>144</v>
      </c>
      <c r="H22" s="53">
        <f t="shared" si="2"/>
        <v>68</v>
      </c>
      <c r="I22" s="53">
        <f t="shared" si="3"/>
        <v>76</v>
      </c>
    </row>
    <row r="23" spans="1:9" ht="14.25" customHeight="1">
      <c r="A23" s="40" t="s">
        <v>42</v>
      </c>
      <c r="B23" s="56">
        <v>3.7</v>
      </c>
      <c r="C23" s="56">
        <v>18.5</v>
      </c>
      <c r="D23" s="56">
        <v>17</v>
      </c>
      <c r="E23" s="56">
        <v>20</v>
      </c>
      <c r="F23" s="53">
        <f t="shared" si="0"/>
        <v>37</v>
      </c>
      <c r="G23" s="53">
        <f t="shared" si="1"/>
        <v>185</v>
      </c>
      <c r="H23" s="53">
        <f t="shared" si="2"/>
        <v>170</v>
      </c>
      <c r="I23" s="53">
        <f t="shared" si="3"/>
        <v>200</v>
      </c>
    </row>
    <row r="24" spans="1:9" ht="14.25" customHeight="1">
      <c r="A24" s="40" t="s">
        <v>43</v>
      </c>
      <c r="B24" s="59">
        <v>4.5</v>
      </c>
      <c r="C24" s="59">
        <v>20.9</v>
      </c>
      <c r="D24" s="59">
        <v>16.7</v>
      </c>
      <c r="E24" s="59">
        <v>17.3</v>
      </c>
      <c r="F24" s="64">
        <f t="shared" si="0"/>
        <v>45</v>
      </c>
      <c r="G24" s="64">
        <f t="shared" si="1"/>
        <v>209</v>
      </c>
      <c r="H24" s="64">
        <f t="shared" si="2"/>
        <v>167</v>
      </c>
      <c r="I24" s="64">
        <f t="shared" si="3"/>
        <v>173</v>
      </c>
    </row>
    <row r="25" spans="1:9" ht="14.25" customHeight="1">
      <c r="A25" s="40" t="s">
        <v>34</v>
      </c>
      <c r="B25" s="56">
        <v>4.7</v>
      </c>
      <c r="C25" s="56">
        <v>10.7</v>
      </c>
      <c r="D25" s="56">
        <v>16</v>
      </c>
      <c r="E25" s="56">
        <v>41.4</v>
      </c>
      <c r="F25" s="53">
        <f t="shared" si="0"/>
        <v>47</v>
      </c>
      <c r="G25" s="53">
        <f t="shared" si="1"/>
        <v>107</v>
      </c>
      <c r="H25" s="53">
        <f t="shared" si="2"/>
        <v>160</v>
      </c>
      <c r="I25" s="53">
        <f t="shared" si="3"/>
        <v>414</v>
      </c>
    </row>
    <row r="26" spans="1:9" ht="14.25" customHeight="1">
      <c r="A26" s="40" t="s">
        <v>14</v>
      </c>
      <c r="B26" s="62">
        <v>13.5</v>
      </c>
      <c r="C26" s="62">
        <v>107.9</v>
      </c>
      <c r="D26" s="62">
        <v>61.9</v>
      </c>
      <c r="E26" s="62">
        <v>67.7</v>
      </c>
      <c r="F26" s="53">
        <f>SUM(B26)</f>
        <v>13.5</v>
      </c>
      <c r="G26" s="53">
        <f>SUM(C26)</f>
        <v>107.9</v>
      </c>
      <c r="H26" s="53">
        <f>SUM(D26)</f>
        <v>61.9</v>
      </c>
      <c r="I26" s="53">
        <f>SUM(E26)</f>
        <v>67.7</v>
      </c>
    </row>
    <row r="27" spans="1:9" ht="14.25" customHeight="1">
      <c r="A27" s="40" t="s">
        <v>63</v>
      </c>
      <c r="B27" s="62">
        <v>1.1</v>
      </c>
      <c r="C27" s="62">
        <v>23.4</v>
      </c>
      <c r="D27" s="62">
        <v>13.8</v>
      </c>
      <c r="E27" s="62">
        <v>17.3</v>
      </c>
      <c r="F27" s="53">
        <f>SUM(B27*10)</f>
        <v>11</v>
      </c>
      <c r="G27" s="53">
        <f>SUM(C27*10)</f>
        <v>234</v>
      </c>
      <c r="H27" s="53">
        <f>SUM(D27*10)</f>
        <v>138</v>
      </c>
      <c r="I27" s="53">
        <f>SUM(E27*10)</f>
        <v>173</v>
      </c>
    </row>
    <row r="28" spans="1:9" ht="14.25" customHeight="1">
      <c r="A28" s="40" t="s">
        <v>26</v>
      </c>
      <c r="B28" s="56">
        <v>2.5</v>
      </c>
      <c r="C28" s="56">
        <v>20.4</v>
      </c>
      <c r="D28" s="56">
        <v>14</v>
      </c>
      <c r="E28" s="56">
        <v>12</v>
      </c>
      <c r="F28" s="53">
        <f t="shared" si="0"/>
        <v>25</v>
      </c>
      <c r="G28" s="53">
        <f t="shared" si="1"/>
        <v>204</v>
      </c>
      <c r="H28" s="53">
        <f t="shared" si="2"/>
        <v>140</v>
      </c>
      <c r="I28" s="53">
        <f t="shared" si="3"/>
        <v>120</v>
      </c>
    </row>
    <row r="29" spans="1:9" ht="14.25" customHeight="1">
      <c r="A29" s="40" t="s">
        <v>9</v>
      </c>
      <c r="B29" s="56">
        <v>1.1</v>
      </c>
      <c r="C29" s="56">
        <v>12</v>
      </c>
      <c r="D29" s="56">
        <v>5.8</v>
      </c>
      <c r="E29" s="56">
        <v>7.9</v>
      </c>
      <c r="F29" s="53">
        <f t="shared" si="0"/>
        <v>11</v>
      </c>
      <c r="G29" s="53">
        <f t="shared" si="1"/>
        <v>120</v>
      </c>
      <c r="H29" s="53">
        <f t="shared" si="2"/>
        <v>58</v>
      </c>
      <c r="I29" s="53">
        <f t="shared" si="3"/>
        <v>79</v>
      </c>
    </row>
    <row r="30" spans="1:9" ht="14.25" customHeight="1">
      <c r="A30" s="40" t="s">
        <v>23</v>
      </c>
      <c r="B30" s="56">
        <v>1.7</v>
      </c>
      <c r="C30" s="56">
        <v>14</v>
      </c>
      <c r="D30" s="56">
        <v>6.6</v>
      </c>
      <c r="E30" s="56">
        <v>9.4</v>
      </c>
      <c r="F30" s="53">
        <f t="shared" si="0"/>
        <v>17</v>
      </c>
      <c r="G30" s="53">
        <f t="shared" si="1"/>
        <v>140</v>
      </c>
      <c r="H30" s="53">
        <f t="shared" si="2"/>
        <v>66</v>
      </c>
      <c r="I30" s="53">
        <f t="shared" si="3"/>
        <v>94</v>
      </c>
    </row>
    <row r="31" spans="1:9" ht="14.25" customHeight="1">
      <c r="A31" s="40" t="s">
        <v>44</v>
      </c>
      <c r="B31" s="56">
        <v>1.5</v>
      </c>
      <c r="C31" s="56">
        <v>12.5</v>
      </c>
      <c r="D31" s="56">
        <v>5.8</v>
      </c>
      <c r="E31" s="56">
        <v>7</v>
      </c>
      <c r="F31" s="53">
        <f t="shared" si="0"/>
        <v>15</v>
      </c>
      <c r="G31" s="53">
        <f t="shared" si="1"/>
        <v>125</v>
      </c>
      <c r="H31" s="53">
        <f t="shared" si="2"/>
        <v>58</v>
      </c>
      <c r="I31" s="53">
        <f t="shared" si="3"/>
        <v>70</v>
      </c>
    </row>
    <row r="32" spans="1:9" ht="12.75">
      <c r="A32" s="40" t="s">
        <v>35</v>
      </c>
      <c r="B32" s="56">
        <v>3.5</v>
      </c>
      <c r="C32" s="56">
        <v>27.4</v>
      </c>
      <c r="D32" s="56">
        <v>15.1</v>
      </c>
      <c r="E32" s="56">
        <v>18.6</v>
      </c>
      <c r="F32" s="53">
        <f t="shared" si="0"/>
        <v>35</v>
      </c>
      <c r="G32" s="53">
        <f t="shared" si="1"/>
        <v>274</v>
      </c>
      <c r="H32" s="53">
        <f t="shared" si="2"/>
        <v>151</v>
      </c>
      <c r="I32" s="53">
        <f t="shared" si="3"/>
        <v>186</v>
      </c>
    </row>
    <row r="33" spans="1:5" ht="12.75">
      <c r="A33" s="23"/>
      <c r="B33" s="23"/>
      <c r="C33" s="23"/>
      <c r="D33" s="23"/>
      <c r="E33" s="23"/>
    </row>
    <row r="34" ht="12.75" customHeight="1"/>
    <row r="36" ht="38.25" customHeight="1"/>
  </sheetData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Risk Values for the Year 1999</dc:title>
  <dc:subject/>
  <dc:creator>user</dc:creator>
  <cp:keywords/>
  <dc:description/>
  <cp:lastModifiedBy>u001954</cp:lastModifiedBy>
  <cp:lastPrinted>2004-10-25T14:40:09Z</cp:lastPrinted>
  <dcterms:created xsi:type="dcterms:W3CDTF">2000-11-20T14:28:35Z</dcterms:created>
  <dcterms:modified xsi:type="dcterms:W3CDTF">2004-11-03T11:42:15Z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1860686916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